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style1.xml" ContentType="application/vnd.ms-office.chartstyle+xml"/>
  <Override PartName="/xl/charts/colors1.xml" ContentType="application/vnd.ms-office.chartcolorstyle+xml"/>
  <Override PartName="/xl/charts/chart7.xml" ContentType="application/vnd.openxmlformats-officedocument.drawingml.chart+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tables/table5.xml" ContentType="application/vnd.openxmlformats-officedocument.spreadsheetml.table+xml"/>
  <Override PartName="/xl/queryTables/queryTable5.xml" ContentType="application/vnd.openxmlformats-officedocument.spreadsheetml.queryTable+xml"/>
  <Override PartName="/xl/tables/table6.xml" ContentType="application/vnd.openxmlformats-officedocument.spreadsheetml.table+xml"/>
  <Override PartName="/xl/queryTables/queryTable6.xml" ContentType="application/vnd.openxmlformats-officedocument.spreadsheetml.queryTable+xml"/>
  <Override PartName="/xl/tables/table7.xml" ContentType="application/vnd.openxmlformats-officedocument.spreadsheetml.table+xml"/>
  <Override PartName="/xl/queryTables/queryTable7.xml" ContentType="application/vnd.openxmlformats-officedocument.spreadsheetml.queryTable+xml"/>
  <Override PartName="/xl/tables/table8.xml" ContentType="application/vnd.openxmlformats-officedocument.spreadsheetml.table+xml"/>
  <Override PartName="/xl/queryTables/queryTable8.xml" ContentType="application/vnd.openxmlformats-officedocument.spreadsheetml.queryTable+xml"/>
  <Override PartName="/xl/tables/table9.xml" ContentType="application/vnd.openxmlformats-officedocument.spreadsheetml.table+xml"/>
  <Override PartName="/xl/queryTables/queryTable9.xml" ContentType="application/vnd.openxmlformats-officedocument.spreadsheetml.queryTable+xml"/>
  <Override PartName="/xl/tables/table10.xml" ContentType="application/vnd.openxmlformats-officedocument.spreadsheetml.table+xml"/>
  <Override PartName="/xl/queryTables/queryTable10.xml" ContentType="application/vnd.openxmlformats-officedocument.spreadsheetml.queryTable+xml"/>
  <Override PartName="/xl/tables/table11.xml" ContentType="application/vnd.openxmlformats-officedocument.spreadsheetml.table+xml"/>
  <Override PartName="/xl/queryTables/queryTable11.xml" ContentType="application/vnd.openxmlformats-officedocument.spreadsheetml.queryTable+xml"/>
  <Override PartName="/xl/tables/table12.xml" ContentType="application/vnd.openxmlformats-officedocument.spreadsheetml.table+xml"/>
  <Override PartName="/xl/queryTables/queryTable12.xml" ContentType="application/vnd.openxmlformats-officedocument.spreadsheetml.queryTable+xml"/>
  <Override PartName="/xl/tables/table13.xml" ContentType="application/vnd.openxmlformats-officedocument.spreadsheetml.table+xml"/>
  <Override PartName="/xl/queryTables/queryTable13.xml" ContentType="application/vnd.openxmlformats-officedocument.spreadsheetml.queryTable+xml"/>
  <Override PartName="/xl/tables/table14.xml" ContentType="application/vnd.openxmlformats-officedocument.spreadsheetml.table+xml"/>
  <Override PartName="/xl/queryTables/queryTable14.xml" ContentType="application/vnd.openxmlformats-officedocument.spreadsheetml.queryTable+xml"/>
  <Override PartName="/xl/tables/table15.xml" ContentType="application/vnd.openxmlformats-officedocument.spreadsheetml.table+xml"/>
  <Override PartName="/xl/queryTables/queryTable15.xml" ContentType="application/vnd.openxmlformats-officedocument.spreadsheetml.queryTable+xml"/>
  <Override PartName="/xl/tables/table16.xml" ContentType="application/vnd.openxmlformats-officedocument.spreadsheetml.table+xml"/>
  <Override PartName="/xl/queryTables/queryTable16.xml" ContentType="application/vnd.openxmlformats-officedocument.spreadsheetml.queryTable+xml"/>
  <Override PartName="/xl/tables/table17.xml" ContentType="application/vnd.openxmlformats-officedocument.spreadsheetml.table+xml"/>
  <Override PartName="/xl/queryTables/queryTable17.xml" ContentType="application/vnd.openxmlformats-officedocument.spreadsheetml.queryTable+xml"/>
  <Override PartName="/xl/tables/table18.xml" ContentType="application/vnd.openxmlformats-officedocument.spreadsheetml.table+xml"/>
  <Override PartName="/xl/queryTables/queryTable18.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en_skoroszyt"/>
  <mc:AlternateContent xmlns:mc="http://schemas.openxmlformats.org/markup-compatibility/2006">
    <mc:Choice Requires="x15">
      <x15ac:absPath xmlns:x15ac="http://schemas.microsoft.com/office/spreadsheetml/2010/11/ac" url="C:\Users\magdalena.kozlowska\Documents\"/>
    </mc:Choice>
  </mc:AlternateContent>
  <xr:revisionPtr revIDLastSave="0" documentId="13_ncr:1_{1A0C8F27-4172-456F-9A5D-E8C7867301C3}" xr6:coauthVersionLast="36" xr6:coauthVersionMax="47" xr10:uidLastSave="{00000000-0000-0000-0000-000000000000}"/>
  <bookViews>
    <workbookView xWindow="-120" yWindow="-120" windowWidth="20730" windowHeight="11160" xr2:uid="{00000000-000D-0000-FFFF-FFFF00000000}"/>
  </bookViews>
  <sheets>
    <sheet name="Meldunek miesięczny" sheetId="1" r:id="rId1"/>
    <sheet name="Arkusz15" sheetId="20" state="hidden" r:id="rId2"/>
    <sheet name="Arkusz1" sheetId="19" state="hidden" r:id="rId3"/>
    <sheet name="Arkusz2" sheetId="2" state="hidden" r:id="rId4"/>
    <sheet name="Arkusz3" sheetId="3" state="hidden" r:id="rId5"/>
    <sheet name="Arkusz4" sheetId="4" state="hidden" r:id="rId6"/>
    <sheet name="Arkusz5" sheetId="5" state="hidden" r:id="rId7"/>
    <sheet name="Arkusz18" sheetId="18" state="hidden" r:id="rId8"/>
    <sheet name="Arkusz16" sheetId="16" state="hidden" r:id="rId9"/>
    <sheet name="Arkusz17" sheetId="17" state="hidden" r:id="rId10"/>
    <sheet name="Arkusz6" sheetId="6" state="hidden" r:id="rId11"/>
    <sheet name="Arkusz7" sheetId="7" state="hidden" r:id="rId12"/>
    <sheet name="Arkusz8" sheetId="8" state="hidden" r:id="rId13"/>
    <sheet name="Arkusz9" sheetId="9" state="hidden" r:id="rId14"/>
    <sheet name="Arkusz10" sheetId="10" state="hidden" r:id="rId15"/>
    <sheet name="Arkusz11" sheetId="11" state="hidden" r:id="rId16"/>
    <sheet name="Arkusz12" sheetId="12" state="hidden" r:id="rId17"/>
    <sheet name="Arkusz13" sheetId="13" state="hidden" r:id="rId18"/>
    <sheet name="Arkusz14" sheetId="14" state="hidden" r:id="rId19"/>
  </sheets>
  <definedNames>
    <definedName name="AHDPROD_SP_Meldunek_parametry" localSheetId="7" hidden="1">Arkusz18!$A$1:$C$2</definedName>
    <definedName name="AHDPROD_SP_Meldunek_sekcja_I_tab_1" localSheetId="3" hidden="1">Arkusz2!$A$1:$G$37</definedName>
    <definedName name="AHDPROD_SP_Meldunek_sekcja_I_tab_2" localSheetId="4" hidden="1">Arkusz3!$A$1:$G$37</definedName>
    <definedName name="AHDPROD_SP_Meldunek_sekcja_II_tab_1" localSheetId="5" hidden="1">Arkusz4!$A$1:$E$7</definedName>
    <definedName name="AHDPROD_SP_Meldunek_sekcja_II_tab_2" localSheetId="6" hidden="1">Arkusz5!$A$1:$E$7</definedName>
    <definedName name="AHDPROD_SP_Meldunek_sekcja_III_tab_1" localSheetId="10" hidden="1">Arkusz6!$A$1:$G$7</definedName>
    <definedName name="AHDPROD_SP_Meldunek_sekcja_III_tab_2" localSheetId="11" hidden="1">Arkusz7!$A$1:$G$7</definedName>
    <definedName name="AHDPROD_SP_Meldunek_sekcja_IV" localSheetId="12" hidden="1">Arkusz8!$A$1:$C$26</definedName>
    <definedName name="AHDPROD_SP_Meldunek_sekcja_IX_tab_1" localSheetId="8" hidden="1">Arkusz16!$A$1:$D$13</definedName>
    <definedName name="AHDPROD_SP_Meldunek_sekcja_IX_tab_2" localSheetId="9" hidden="1">Arkusz17!$A$1:$D$13</definedName>
    <definedName name="AHDPROD_SP_Meldunek_sekcja_V_tab_1" localSheetId="13" hidden="1">Arkusz9!$A$1:$C$13</definedName>
    <definedName name="AHDPROD_SP_Meldunek_sekcja_V_tab_2" localSheetId="14" hidden="1">Arkusz10!$A$1:$D$9</definedName>
    <definedName name="AHDPROD_SP_Meldunek_sekcja_V_tab_3" localSheetId="15" hidden="1">Arkusz11!$A$1:$C$13</definedName>
    <definedName name="AHDPROD_SP_Meldunek_sekcja_V_tab_4" localSheetId="16" hidden="1">Arkusz12!$A$1:$D$9</definedName>
    <definedName name="AHDPROD_SP_Meldunek_sekcja_VI_tab_1" localSheetId="17" hidden="1">Arkusz13!$A$1:$E$145</definedName>
    <definedName name="AHDPROD_SP_Meldunek_sekcja_VI_tab_2" localSheetId="18" hidden="1">Arkusz14!$A$1:$D$4</definedName>
    <definedName name="AHDPROD_SP_Meldunek_sekcja_VII" localSheetId="1" hidden="1">Arkusz15!$A$1:$C$12</definedName>
    <definedName name="AHDPROD_SP_Meldunek_sekcja_VIII" localSheetId="2" hidden="1">Arkusz1!$A$1:$D$4</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228" i="1" l="1"/>
  <c r="H228" i="1"/>
  <c r="K210" i="1" l="1"/>
  <c r="T143" i="1"/>
  <c r="T142" i="1"/>
  <c r="T141" i="1"/>
  <c r="T140" i="1"/>
  <c r="T139" i="1"/>
  <c r="T138" i="1"/>
  <c r="T137" i="1"/>
  <c r="T136" i="1"/>
  <c r="T135" i="1"/>
  <c r="T134" i="1"/>
  <c r="T133" i="1"/>
  <c r="T132" i="1"/>
  <c r="T131" i="1"/>
  <c r="T130" i="1"/>
  <c r="T129" i="1"/>
  <c r="S143" i="1"/>
  <c r="T144" i="1" l="1"/>
  <c r="S130" i="1"/>
  <c r="S131" i="1"/>
  <c r="S132" i="1"/>
  <c r="S133" i="1"/>
  <c r="S134" i="1"/>
  <c r="S135" i="1"/>
  <c r="S136" i="1"/>
  <c r="S137" i="1"/>
  <c r="S138" i="1"/>
  <c r="S139" i="1"/>
  <c r="S140" i="1"/>
  <c r="S141" i="1"/>
  <c r="S142" i="1"/>
  <c r="S129" i="1"/>
  <c r="R130" i="1"/>
  <c r="R131" i="1"/>
  <c r="R132" i="1"/>
  <c r="R133" i="1"/>
  <c r="R134" i="1"/>
  <c r="R135" i="1"/>
  <c r="R136" i="1"/>
  <c r="R137" i="1"/>
  <c r="R138" i="1"/>
  <c r="R139" i="1"/>
  <c r="R140" i="1"/>
  <c r="R141" i="1"/>
  <c r="R142" i="1"/>
  <c r="R143" i="1"/>
  <c r="R129" i="1"/>
  <c r="Q132" i="1"/>
  <c r="Q133" i="1"/>
  <c r="Q134" i="1"/>
  <c r="Q135" i="1"/>
  <c r="Q136" i="1"/>
  <c r="Q137" i="1"/>
  <c r="Q138" i="1"/>
  <c r="Q139" i="1"/>
  <c r="Q140" i="1"/>
  <c r="Q141" i="1"/>
  <c r="Q142" i="1"/>
  <c r="Q143" i="1"/>
  <c r="P131" i="1"/>
  <c r="P132" i="1"/>
  <c r="P133" i="1"/>
  <c r="P134" i="1"/>
  <c r="P135" i="1"/>
  <c r="P136" i="1"/>
  <c r="P137" i="1"/>
  <c r="P138" i="1"/>
  <c r="P139" i="1"/>
  <c r="P140" i="1"/>
  <c r="P141" i="1"/>
  <c r="P142" i="1"/>
  <c r="P143" i="1"/>
  <c r="O130" i="1"/>
  <c r="O131" i="1"/>
  <c r="O132" i="1"/>
  <c r="O133" i="1"/>
  <c r="O134" i="1"/>
  <c r="O135" i="1"/>
  <c r="O136" i="1"/>
  <c r="O137" i="1"/>
  <c r="O138" i="1"/>
  <c r="O139" i="1"/>
  <c r="O140" i="1"/>
  <c r="O141" i="1"/>
  <c r="O142" i="1"/>
  <c r="O143" i="1"/>
  <c r="N132" i="1"/>
  <c r="N133" i="1"/>
  <c r="N134" i="1"/>
  <c r="N135" i="1"/>
  <c r="N136" i="1"/>
  <c r="N137" i="1"/>
  <c r="N138" i="1"/>
  <c r="N139" i="1"/>
  <c r="N140" i="1"/>
  <c r="N141" i="1"/>
  <c r="N142" i="1"/>
  <c r="N143" i="1"/>
  <c r="L130" i="1"/>
  <c r="L131" i="1"/>
  <c r="L132" i="1"/>
  <c r="L133" i="1"/>
  <c r="L134" i="1"/>
  <c r="L135" i="1"/>
  <c r="L136" i="1"/>
  <c r="L140" i="1"/>
  <c r="L141" i="1"/>
  <c r="L142" i="1"/>
  <c r="L143" i="1"/>
  <c r="U143" i="1" l="1"/>
  <c r="V143" i="1" s="1"/>
  <c r="U135" i="1"/>
  <c r="V135" i="1" s="1"/>
  <c r="U131" i="1"/>
  <c r="V131" i="1" s="1"/>
  <c r="U139" i="1"/>
  <c r="V139" i="1" s="1"/>
  <c r="U142" i="1"/>
  <c r="V142" i="1" s="1"/>
  <c r="U138" i="1"/>
  <c r="V138" i="1" s="1"/>
  <c r="U134" i="1"/>
  <c r="V134" i="1" s="1"/>
  <c r="U130" i="1"/>
  <c r="V130" i="1" s="1"/>
  <c r="U133" i="1"/>
  <c r="V133" i="1" s="1"/>
  <c r="U141" i="1"/>
  <c r="V141" i="1" s="1"/>
  <c r="U137" i="1"/>
  <c r="V137" i="1" s="1"/>
  <c r="U129" i="1"/>
  <c r="U140" i="1"/>
  <c r="V140" i="1" s="1"/>
  <c r="U136" i="1"/>
  <c r="V136" i="1" s="1"/>
  <c r="U132" i="1"/>
  <c r="V132" i="1" s="1"/>
  <c r="J504" i="1"/>
  <c r="V505" i="1" l="1"/>
  <c r="S505" i="1"/>
  <c r="P505" i="1"/>
  <c r="M505" i="1"/>
  <c r="J505" i="1"/>
  <c r="O315" i="1" l="1"/>
  <c r="S315" i="1" s="1"/>
  <c r="I313" i="1" l="1"/>
  <c r="M313" i="1" s="1"/>
  <c r="O312" i="1"/>
  <c r="S312" i="1" s="1"/>
  <c r="T405" i="1" l="1"/>
  <c r="T406" i="1"/>
  <c r="T407" i="1"/>
  <c r="T408" i="1"/>
  <c r="T409" i="1"/>
  <c r="T404" i="1"/>
  <c r="R405" i="1"/>
  <c r="R406" i="1"/>
  <c r="R407" i="1"/>
  <c r="R408" i="1"/>
  <c r="R409" i="1"/>
  <c r="R404" i="1"/>
  <c r="P405" i="1"/>
  <c r="P406" i="1"/>
  <c r="P407" i="1"/>
  <c r="P408" i="1"/>
  <c r="P409" i="1"/>
  <c r="P404" i="1"/>
  <c r="M405" i="1"/>
  <c r="M406" i="1"/>
  <c r="M407" i="1"/>
  <c r="M408" i="1"/>
  <c r="M409" i="1"/>
  <c r="M404" i="1"/>
  <c r="H405" i="1"/>
  <c r="H406" i="1"/>
  <c r="H407" i="1"/>
  <c r="H408" i="1"/>
  <c r="H409" i="1"/>
  <c r="F405" i="1"/>
  <c r="F406" i="1"/>
  <c r="F407" i="1"/>
  <c r="F408" i="1"/>
  <c r="F409" i="1"/>
  <c r="D405" i="1"/>
  <c r="D406" i="1"/>
  <c r="D407" i="1"/>
  <c r="D408" i="1"/>
  <c r="D409" i="1"/>
  <c r="A405" i="1"/>
  <c r="A406" i="1"/>
  <c r="A407" i="1"/>
  <c r="A408" i="1"/>
  <c r="A409" i="1"/>
  <c r="R410" i="1" l="1"/>
  <c r="T410" i="1"/>
  <c r="P410" i="1"/>
  <c r="G276" i="1"/>
  <c r="G267" i="1"/>
  <c r="M56" i="1"/>
  <c r="L127" i="1"/>
  <c r="M22" i="1"/>
  <c r="G440" i="1"/>
  <c r="G309" i="1"/>
  <c r="G452" i="1"/>
  <c r="M401" i="1"/>
  <c r="A401" i="1"/>
  <c r="G341" i="1"/>
  <c r="E9" i="1"/>
  <c r="P280" i="1"/>
  <c r="M280" i="1"/>
  <c r="J280" i="1"/>
  <c r="G280" i="1"/>
  <c r="P279" i="1"/>
  <c r="M279" i="1"/>
  <c r="J279" i="1"/>
  <c r="G279" i="1"/>
  <c r="P278" i="1"/>
  <c r="M278" i="1"/>
  <c r="J278" i="1"/>
  <c r="G278" i="1"/>
  <c r="P271" i="1"/>
  <c r="M271" i="1"/>
  <c r="J271" i="1"/>
  <c r="G271" i="1"/>
  <c r="J270" i="1"/>
  <c r="M270" i="1"/>
  <c r="P270" i="1"/>
  <c r="G270" i="1"/>
  <c r="P269" i="1"/>
  <c r="M269" i="1"/>
  <c r="J269" i="1"/>
  <c r="G269" i="1"/>
  <c r="Q169" i="1"/>
  <c r="N169" i="1"/>
  <c r="L169" i="1"/>
  <c r="L129" i="1"/>
  <c r="Q87" i="1"/>
  <c r="O87" i="1"/>
  <c r="Q86" i="1"/>
  <c r="O86" i="1"/>
  <c r="Q85" i="1"/>
  <c r="O85" i="1"/>
  <c r="Q84" i="1"/>
  <c r="O84" i="1"/>
  <c r="Q60" i="1"/>
  <c r="O60" i="1"/>
  <c r="M61" i="1"/>
  <c r="Q26" i="1"/>
  <c r="O26" i="1"/>
  <c r="M26" i="1"/>
  <c r="Q25" i="1"/>
  <c r="O25" i="1"/>
  <c r="Q51" i="1"/>
  <c r="O51" i="1"/>
  <c r="Q50" i="1"/>
  <c r="O50" i="1"/>
  <c r="Q49" i="1"/>
  <c r="O49" i="1"/>
  <c r="Q48" i="1"/>
  <c r="O48" i="1"/>
  <c r="V504" i="1"/>
  <c r="S504" i="1"/>
  <c r="P504" i="1"/>
  <c r="M504" i="1"/>
  <c r="V503" i="1"/>
  <c r="S503" i="1"/>
  <c r="P503" i="1"/>
  <c r="M503" i="1"/>
  <c r="J503" i="1"/>
  <c r="V502" i="1"/>
  <c r="S502" i="1"/>
  <c r="P502" i="1"/>
  <c r="M502" i="1"/>
  <c r="J502" i="1"/>
  <c r="V501" i="1"/>
  <c r="S501" i="1"/>
  <c r="P501" i="1"/>
  <c r="M501" i="1"/>
  <c r="J501" i="1"/>
  <c r="V500" i="1"/>
  <c r="S500" i="1"/>
  <c r="P500" i="1"/>
  <c r="M500" i="1"/>
  <c r="J500" i="1"/>
  <c r="S455" i="1"/>
  <c r="S456" i="1"/>
  <c r="S457" i="1"/>
  <c r="S458" i="1"/>
  <c r="S459" i="1"/>
  <c r="S454" i="1"/>
  <c r="P455" i="1"/>
  <c r="P456" i="1"/>
  <c r="P457" i="1"/>
  <c r="P458" i="1"/>
  <c r="P459" i="1"/>
  <c r="P454" i="1"/>
  <c r="M455" i="1"/>
  <c r="M456" i="1"/>
  <c r="M457" i="1"/>
  <c r="M458" i="1"/>
  <c r="M459" i="1"/>
  <c r="M454" i="1"/>
  <c r="J455" i="1"/>
  <c r="J456" i="1"/>
  <c r="J457" i="1"/>
  <c r="J458" i="1"/>
  <c r="J459" i="1"/>
  <c r="J454" i="1"/>
  <c r="G455" i="1"/>
  <c r="G456" i="1"/>
  <c r="G457" i="1"/>
  <c r="G458" i="1"/>
  <c r="G459" i="1"/>
  <c r="G454" i="1"/>
  <c r="C455" i="1"/>
  <c r="C456" i="1"/>
  <c r="C457" i="1"/>
  <c r="C458" i="1"/>
  <c r="C459" i="1"/>
  <c r="C454" i="1"/>
  <c r="S443" i="1"/>
  <c r="S444" i="1"/>
  <c r="S445" i="1"/>
  <c r="S446" i="1"/>
  <c r="S447" i="1"/>
  <c r="S442" i="1"/>
  <c r="P443" i="1"/>
  <c r="P444" i="1"/>
  <c r="P445" i="1"/>
  <c r="P446" i="1"/>
  <c r="P447" i="1"/>
  <c r="P442" i="1"/>
  <c r="M443" i="1"/>
  <c r="M444" i="1"/>
  <c r="M445" i="1"/>
  <c r="M446" i="1"/>
  <c r="M447" i="1"/>
  <c r="M442" i="1"/>
  <c r="J443" i="1"/>
  <c r="J444" i="1"/>
  <c r="J445" i="1"/>
  <c r="J446" i="1"/>
  <c r="J447" i="1"/>
  <c r="J442" i="1"/>
  <c r="G443" i="1"/>
  <c r="G444" i="1"/>
  <c r="G445" i="1"/>
  <c r="G446" i="1"/>
  <c r="G447" i="1"/>
  <c r="G442" i="1"/>
  <c r="C443" i="1"/>
  <c r="C444" i="1"/>
  <c r="C445" i="1"/>
  <c r="C446" i="1"/>
  <c r="C447" i="1"/>
  <c r="C442" i="1"/>
  <c r="H404" i="1"/>
  <c r="F404" i="1"/>
  <c r="D404" i="1"/>
  <c r="A404" i="1"/>
  <c r="Q345" i="1"/>
  <c r="U345" i="1" s="1"/>
  <c r="Q346" i="1"/>
  <c r="U346" i="1" s="1"/>
  <c r="Q347" i="1"/>
  <c r="U347" i="1" s="1"/>
  <c r="Q348" i="1"/>
  <c r="U348" i="1" s="1"/>
  <c r="Q349" i="1"/>
  <c r="U349" i="1" s="1"/>
  <c r="Q344" i="1"/>
  <c r="U344" i="1" s="1"/>
  <c r="O345" i="1"/>
  <c r="S345" i="1" s="1"/>
  <c r="O346" i="1"/>
  <c r="S346" i="1" s="1"/>
  <c r="O347" i="1"/>
  <c r="S347" i="1" s="1"/>
  <c r="O348" i="1"/>
  <c r="S348" i="1" s="1"/>
  <c r="O349" i="1"/>
  <c r="S349" i="1" s="1"/>
  <c r="O344" i="1"/>
  <c r="S344" i="1" s="1"/>
  <c r="I345" i="1"/>
  <c r="M345" i="1" s="1"/>
  <c r="I346" i="1"/>
  <c r="M346" i="1" s="1"/>
  <c r="I347" i="1"/>
  <c r="M347" i="1" s="1"/>
  <c r="I348" i="1"/>
  <c r="M348" i="1" s="1"/>
  <c r="I349" i="1"/>
  <c r="M349" i="1" s="1"/>
  <c r="I344" i="1"/>
  <c r="M344" i="1" s="1"/>
  <c r="G344" i="1"/>
  <c r="K344" i="1" s="1"/>
  <c r="G345" i="1"/>
  <c r="K345" i="1" s="1"/>
  <c r="G346" i="1"/>
  <c r="K346" i="1" s="1"/>
  <c r="G347" i="1"/>
  <c r="K347" i="1" s="1"/>
  <c r="G348" i="1"/>
  <c r="K348" i="1" s="1"/>
  <c r="G349" i="1"/>
  <c r="K349" i="1" s="1"/>
  <c r="C345" i="1"/>
  <c r="C346" i="1"/>
  <c r="C347" i="1"/>
  <c r="C349" i="1"/>
  <c r="C344" i="1"/>
  <c r="Q313" i="1"/>
  <c r="U313" i="1" s="1"/>
  <c r="Q314" i="1"/>
  <c r="U314" i="1" s="1"/>
  <c r="Q315" i="1"/>
  <c r="U315" i="1" s="1"/>
  <c r="Q316" i="1"/>
  <c r="U316" i="1" s="1"/>
  <c r="Q317" i="1"/>
  <c r="U317" i="1" s="1"/>
  <c r="Q312" i="1"/>
  <c r="U312" i="1" s="1"/>
  <c r="O313" i="1"/>
  <c r="S313" i="1" s="1"/>
  <c r="O314" i="1"/>
  <c r="S314" i="1" s="1"/>
  <c r="O316" i="1"/>
  <c r="S316" i="1" s="1"/>
  <c r="O317" i="1"/>
  <c r="S317" i="1" s="1"/>
  <c r="C313" i="1"/>
  <c r="C314" i="1"/>
  <c r="C316" i="1"/>
  <c r="C317" i="1"/>
  <c r="I314" i="1"/>
  <c r="M314" i="1" s="1"/>
  <c r="I315" i="1"/>
  <c r="M315" i="1" s="1"/>
  <c r="I316" i="1"/>
  <c r="M316" i="1" s="1"/>
  <c r="I317" i="1"/>
  <c r="M317" i="1" s="1"/>
  <c r="I312" i="1"/>
  <c r="M312" i="1" s="1"/>
  <c r="G313" i="1"/>
  <c r="K313" i="1" s="1"/>
  <c r="G314" i="1"/>
  <c r="K314" i="1" s="1"/>
  <c r="G315" i="1"/>
  <c r="K315" i="1" s="1"/>
  <c r="G316" i="1"/>
  <c r="K316" i="1" s="1"/>
  <c r="G317" i="1"/>
  <c r="K317" i="1" s="1"/>
  <c r="G312" i="1"/>
  <c r="K312" i="1" s="1"/>
  <c r="C312" i="1"/>
  <c r="M272" i="1" l="1"/>
  <c r="Q61" i="1"/>
  <c r="G281" i="1"/>
  <c r="J281" i="1"/>
  <c r="M281" i="1"/>
  <c r="P281" i="1"/>
  <c r="M318" i="1"/>
  <c r="K61" i="1"/>
  <c r="J506" i="1"/>
  <c r="V506" i="1"/>
  <c r="S506" i="1"/>
  <c r="V129" i="1"/>
  <c r="P506" i="1"/>
  <c r="M506" i="1"/>
  <c r="O61" i="1"/>
  <c r="G272" i="1"/>
  <c r="J272" i="1"/>
  <c r="Q88" i="1"/>
  <c r="S460" i="1"/>
  <c r="P272" i="1"/>
  <c r="G448" i="1"/>
  <c r="M448" i="1"/>
  <c r="S448" i="1"/>
  <c r="F410" i="1"/>
  <c r="O88" i="1"/>
  <c r="J460" i="1"/>
  <c r="P460" i="1"/>
  <c r="G460" i="1"/>
  <c r="M460" i="1"/>
  <c r="P448" i="1"/>
  <c r="J448" i="1"/>
  <c r="D410" i="1"/>
  <c r="H410" i="1"/>
  <c r="S144" i="1"/>
  <c r="R144" i="1"/>
  <c r="Q144" i="1"/>
  <c r="P144" i="1"/>
  <c r="O144" i="1"/>
  <c r="N144" i="1"/>
  <c r="L144" i="1"/>
  <c r="Q52" i="1"/>
  <c r="O52" i="1"/>
  <c r="Q27" i="1"/>
  <c r="O27" i="1"/>
  <c r="M27" i="1"/>
  <c r="K27" i="1"/>
  <c r="Q350" i="1"/>
  <c r="O350" i="1"/>
  <c r="M350" i="1"/>
  <c r="K350" i="1"/>
  <c r="I350" i="1"/>
  <c r="G350" i="1"/>
  <c r="Q318" i="1"/>
  <c r="O318" i="1"/>
  <c r="I318" i="1"/>
  <c r="G318" i="1"/>
  <c r="U144" i="1" l="1"/>
  <c r="V144" i="1"/>
  <c r="S318" i="1"/>
  <c r="U318" i="1"/>
  <c r="S350" i="1"/>
  <c r="U350" i="1"/>
  <c r="K318" i="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SP_Meldunek_parametry" type="5" refreshedVersion="5" savePassword="1" deleted="1" background="1" saveData="1" credentials="none">
    <dbPr connection="" command=""/>
  </connection>
  <connection id="2" xr16:uid="{00000000-0015-0000-FFFF-FFFF01000000}" keepAlive="1" name="SP_Meldunek_sekcja_I_tab_1" type="5" refreshedVersion="5" savePassword="1" deleted="1" background="1" saveData="1" credentials="none">
    <dbPr connection="" command=""/>
  </connection>
  <connection id="3" xr16:uid="{00000000-0015-0000-FFFF-FFFF02000000}" keepAlive="1" name="SP_Meldunek_sekcja_I_tab_2" type="5" refreshedVersion="5" savePassword="1" deleted="1" background="1" saveData="1" credentials="none">
    <dbPr connection="" command=""/>
  </connection>
  <connection id="4" xr16:uid="{00000000-0015-0000-FFFF-FFFF03000000}" keepAlive="1" name="SP_Meldunek_sekcja_II_tab_1" type="5" refreshedVersion="5" savePassword="1" deleted="1" background="1" saveData="1" credentials="none">
    <dbPr connection="" command=""/>
  </connection>
  <connection id="5" xr16:uid="{00000000-0015-0000-FFFF-FFFF04000000}" keepAlive="1" name="SP_Meldunek_sekcja_II_tab_2" type="5" refreshedVersion="5" savePassword="1" deleted="1" background="1" saveData="1" credentials="none">
    <dbPr connection="" command=""/>
  </connection>
  <connection id="6" xr16:uid="{00000000-0015-0000-FFFF-FFFF05000000}" keepAlive="1" name="SP_Meldunek_sekcja_III_tab_1" type="5" refreshedVersion="5" savePassword="1" deleted="1" background="1" saveData="1" credentials="none">
    <dbPr connection="" command=""/>
  </connection>
  <connection id="7" xr16:uid="{00000000-0015-0000-FFFF-FFFF06000000}" keepAlive="1" name="SP_Meldunek_sekcja_III_tab_2" type="5" refreshedVersion="5" savePassword="1" deleted="1" background="1" saveData="1" credentials="none">
    <dbPr connection="" command=""/>
  </connection>
  <connection id="8" xr16:uid="{00000000-0015-0000-FFFF-FFFF07000000}" keepAlive="1" name="SP_Meldunek_sekcja_IV" type="5" refreshedVersion="5" savePassword="1" deleted="1" background="1" saveData="1" credentials="none">
    <dbPr connection="" command=""/>
  </connection>
  <connection id="9" xr16:uid="{00000000-0015-0000-FFFF-FFFF08000000}" keepAlive="1" name="SP_Meldunek_sekcja_IX_tab_1" type="5" refreshedVersion="5" savePassword="1" deleted="1" background="1" saveData="1" credentials="none">
    <dbPr connection="" command=""/>
  </connection>
  <connection id="10" xr16:uid="{00000000-0015-0000-FFFF-FFFF09000000}" keepAlive="1" name="SP_Meldunek_sekcja_IX_tab_2" type="5" refreshedVersion="5" savePassword="1" deleted="1" background="1" saveData="1" credentials="none">
    <dbPr connection="" command=""/>
  </connection>
  <connection id="11" xr16:uid="{00000000-0015-0000-FFFF-FFFF0A000000}" keepAlive="1" name="SP_Meldunek_sekcja_V_tab_1" type="5" refreshedVersion="5" savePassword="1" deleted="1" background="1" saveData="1" credentials="none">
    <dbPr connection="" command=""/>
  </connection>
  <connection id="12" xr16:uid="{00000000-0015-0000-FFFF-FFFF0B000000}" keepAlive="1" name="SP_Meldunek_sekcja_V_tab_2" type="5" refreshedVersion="5" savePassword="1" deleted="1" background="1" saveData="1" credentials="none">
    <dbPr connection="" command=""/>
  </connection>
  <connection id="13" xr16:uid="{00000000-0015-0000-FFFF-FFFF0C000000}" keepAlive="1" name="SP_Meldunek_sekcja_V_tab_3" type="5" refreshedVersion="5" savePassword="1" deleted="1" background="1" saveData="1" credentials="none">
    <dbPr connection="" command=""/>
  </connection>
  <connection id="14" xr16:uid="{00000000-0015-0000-FFFF-FFFF0D000000}" keepAlive="1" name="SP_Meldunek_sekcja_V_tab_4" type="5" refreshedVersion="5" savePassword="1" deleted="1" background="1" saveData="1" credentials="none">
    <dbPr connection="" command=""/>
  </connection>
  <connection id="15" xr16:uid="{00000000-0015-0000-FFFF-FFFF0E000000}" keepAlive="1" name="SP_Meldunek_sekcja_VI_tab_1" type="5" refreshedVersion="5" savePassword="1" deleted="1" background="1" saveData="1" credentials="none">
    <dbPr connection="" command=""/>
  </connection>
  <connection id="16" xr16:uid="{00000000-0015-0000-FFFF-FFFF0F000000}" keepAlive="1" name="SP_Meldunek_sekcja_VI_tab_2" type="5" refreshedVersion="5" savePassword="1" deleted="1" background="1" saveData="1" credentials="none">
    <dbPr connection="" command=""/>
  </connection>
  <connection id="17" xr16:uid="{00000000-0015-0000-FFFF-FFFF10000000}" keepAlive="1" name="SP_Meldunek_sekcja_VII" type="5" refreshedVersion="5"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II"/>
  </connection>
  <connection id="18" xr16:uid="{00000000-0015-0000-FFFF-FFFF11000000}" keepAlive="1" name="SP_Meldunek_sekcja_VIII" type="5" refreshedVersion="5" savePassword="1" deleted="1" background="1" saveData="1" credentials="none">
    <dbPr connection="" command=""/>
  </connection>
</connections>
</file>

<file path=xl/sharedStrings.xml><?xml version="1.0" encoding="utf-8"?>
<sst xmlns="http://schemas.openxmlformats.org/spreadsheetml/2006/main" count="1003" uniqueCount="182">
  <si>
    <t>Obywatelstwo</t>
  </si>
  <si>
    <t>Razem</t>
  </si>
  <si>
    <t>Sprawa</t>
  </si>
  <si>
    <t>wnioski</t>
  </si>
  <si>
    <t>pobyt tolerowany</t>
  </si>
  <si>
    <t>świadczenia poza ośrodkiem</t>
  </si>
  <si>
    <t>opuścili ośrodek</t>
  </si>
  <si>
    <t>nowo przyjęci</t>
  </si>
  <si>
    <t>osoby</t>
  </si>
  <si>
    <t>Cudzoziemcy</t>
  </si>
  <si>
    <t>Osoby</t>
  </si>
  <si>
    <t>zaproszenie</t>
  </si>
  <si>
    <t>utrzymanie</t>
  </si>
  <si>
    <t>wpis</t>
  </si>
  <si>
    <t>wpis SIS</t>
  </si>
  <si>
    <t>wykreślenie</t>
  </si>
  <si>
    <t>wykreślenie SIS</t>
  </si>
  <si>
    <t>wnioski cudz.</t>
  </si>
  <si>
    <t>konsultacje</t>
  </si>
  <si>
    <t>telegramy</t>
  </si>
  <si>
    <t>inne państwo</t>
  </si>
  <si>
    <t>fakultatywne</t>
  </si>
  <si>
    <t>decyzje</t>
  </si>
  <si>
    <t>Czynności</t>
  </si>
  <si>
    <t>pobyt rezyd. UE</t>
  </si>
  <si>
    <t>pozytywne</t>
  </si>
  <si>
    <t>negatywne</t>
  </si>
  <si>
    <t>umorzenia</t>
  </si>
  <si>
    <t>Wnioskujący</t>
  </si>
  <si>
    <t>przebywający 
w ośrodku</t>
  </si>
  <si>
    <t>Wnioski</t>
  </si>
  <si>
    <t>PIERWSZE</t>
  </si>
  <si>
    <t>KOLEJNE</t>
  </si>
  <si>
    <t xml:space="preserve">Wnioski </t>
  </si>
  <si>
    <t>pobyt czasowy</t>
  </si>
  <si>
    <t>pobyt stały</t>
  </si>
  <si>
    <t>pobyt rezydenta długoterminowego UE</t>
  </si>
  <si>
    <t>prawo pobytu ob. UE</t>
  </si>
  <si>
    <t>prawo stałego pobytu obywatela UE</t>
  </si>
  <si>
    <t>pobyt humanitarny</t>
  </si>
  <si>
    <t>wydalenie</t>
  </si>
  <si>
    <t>zobowiązanie do powrotu</t>
  </si>
  <si>
    <t>cofnięcie zakazu wjazdu</t>
  </si>
  <si>
    <t>polski dokument podróży</t>
  </si>
  <si>
    <t>polski dokument tożsamości cudzoziemca</t>
  </si>
  <si>
    <t>wiza (nowa + Schengen)</t>
  </si>
  <si>
    <t>prawo pobytu członka rodziny ob. UE</t>
  </si>
  <si>
    <t>prawo stałego pobytu członka rodziny ob.. UE</t>
  </si>
  <si>
    <t>X. Ogólne trendy</t>
  </si>
  <si>
    <t>Placówka</t>
  </si>
  <si>
    <t>RAZEM</t>
  </si>
  <si>
    <t>Lwów</t>
  </si>
  <si>
    <t>Łuck</t>
  </si>
  <si>
    <t>uchylenie 
i umorzenie</t>
  </si>
  <si>
    <t>Transfer</t>
  </si>
  <si>
    <t>SUMA</t>
  </si>
  <si>
    <t>Państwo</t>
  </si>
  <si>
    <t>Wniosek IN</t>
  </si>
  <si>
    <t>Decyzja pozytywna</t>
  </si>
  <si>
    <t>Wniosek OUT</t>
  </si>
  <si>
    <t>Status uchodźcy</t>
  </si>
  <si>
    <t>Ochrona uzupełniająca</t>
  </si>
  <si>
    <t>Pobyt tolerowany</t>
  </si>
  <si>
    <t>Umorzenie</t>
  </si>
  <si>
    <t>Zezwolenia cofnięte</t>
  </si>
  <si>
    <t>Zezwolenia wydane</t>
  </si>
  <si>
    <t xml:space="preserve">Informacja o działalności 
Urzędu do Spraw Cudzoziemców 
</t>
  </si>
  <si>
    <t>Ochrona międzynarodowa</t>
  </si>
  <si>
    <t>* ustanawiającego kryteria określania, które państwo członkowskie jest odpowiedzialne za rozpatrzenie wniosku o ochronę międzynarodową</t>
  </si>
  <si>
    <t>Suma</t>
  </si>
  <si>
    <t>Legalizacja pobytu</t>
  </si>
  <si>
    <t>Negatywna</t>
  </si>
  <si>
    <t>suma</t>
  </si>
  <si>
    <t>prawo pob. obyw. UE</t>
  </si>
  <si>
    <t>prawo st. pobytu obyw. UE</t>
  </si>
  <si>
    <t xml:space="preserve">prawo pob. członka rodz. obyw. UE </t>
  </si>
  <si>
    <t>prawo st. pob. członka rodz. obyw. UE</t>
  </si>
  <si>
    <t>wydane dokumenty</t>
  </si>
  <si>
    <t>Suma decyzji</t>
  </si>
  <si>
    <t>odwołania</t>
  </si>
  <si>
    <t>korekta wpisów</t>
  </si>
  <si>
    <t>odmowa wpisu</t>
  </si>
  <si>
    <t>alerty pobytowe</t>
  </si>
  <si>
    <t>inne</t>
  </si>
  <si>
    <t>uchylenie i przekazanie do ponownego rozp.</t>
  </si>
  <si>
    <t>pob. stały dla członków rodzin repatrianta</t>
  </si>
  <si>
    <t>wydane zezwolenia</t>
  </si>
  <si>
    <t>inne decyzje</t>
  </si>
  <si>
    <t>Kaliningrad</t>
  </si>
  <si>
    <t>Zezwolenia unieważnione</t>
  </si>
  <si>
    <t>Odmowy wydania</t>
  </si>
  <si>
    <t>zawiesz. wpisów</t>
  </si>
  <si>
    <t>małoletni bez opieki</t>
  </si>
  <si>
    <t>łącznie pod opieką UdSC</t>
  </si>
  <si>
    <t>decyzje pozytywne</t>
  </si>
  <si>
    <t>Lp</t>
  </si>
  <si>
    <t>Obywatelstwo_pl</t>
  </si>
  <si>
    <t>Grupa</t>
  </si>
  <si>
    <t>Typ</t>
  </si>
  <si>
    <t>Lp_typ</t>
  </si>
  <si>
    <t>Liczba</t>
  </si>
  <si>
    <t>Lp_grupa</t>
  </si>
  <si>
    <t>Pozostałe</t>
  </si>
  <si>
    <t>WZNOWIENIA*</t>
  </si>
  <si>
    <t>Decyzje pozytywne</t>
  </si>
  <si>
    <t>Nazwa_kraju</t>
  </si>
  <si>
    <t>Ilosc</t>
  </si>
  <si>
    <t>Tydzien</t>
  </si>
  <si>
    <t>przebywający w ośrodku</t>
  </si>
  <si>
    <t>Opis_rozstrzygniecia</t>
  </si>
  <si>
    <t>Opis</t>
  </si>
  <si>
    <t>NEGATYWNA</t>
  </si>
  <si>
    <t>POZYTYWNA</t>
  </si>
  <si>
    <t>UMORZENIE</t>
  </si>
  <si>
    <t>Lp_opis</t>
  </si>
  <si>
    <t>odwołanie</t>
  </si>
  <si>
    <t>prawo stałego pobytu członka rodziny ob. UE</t>
  </si>
  <si>
    <t>uchylenie i umorzenie</t>
  </si>
  <si>
    <t>Placowka</t>
  </si>
  <si>
    <t>Kolumna1</t>
  </si>
  <si>
    <t>Kolumna2</t>
  </si>
  <si>
    <t>Kolumna3</t>
  </si>
  <si>
    <t>UKRAINA</t>
  </si>
  <si>
    <t>ROSJA</t>
  </si>
  <si>
    <t>NIEMCY</t>
  </si>
  <si>
    <t>FRANCJA</t>
  </si>
  <si>
    <t>Wnioskujacy</t>
  </si>
  <si>
    <t>Decyzje</t>
  </si>
  <si>
    <t>Inne_panstwo</t>
  </si>
  <si>
    <t>Konsul_RP</t>
  </si>
  <si>
    <t>Czynnosc</t>
  </si>
  <si>
    <t>zawieszenie wpisów</t>
  </si>
  <si>
    <t>małoletni</t>
  </si>
  <si>
    <t>WNIOSEK O ZAREJESTROWANIE POBYTU OBYWATELA UE</t>
  </si>
  <si>
    <t>TADŻYKISTAN</t>
  </si>
  <si>
    <t>WZNOWIENIA</t>
  </si>
  <si>
    <t>BELGIA</t>
  </si>
  <si>
    <t>WŁOCHY</t>
  </si>
  <si>
    <r>
      <t>*</t>
    </r>
    <r>
      <rPr>
        <i/>
        <sz val="6"/>
        <color theme="1"/>
        <rFont val="Roboto"/>
        <charset val="238"/>
      </rPr>
      <t xml:space="preserve"> zgodnie z nowym aquis azylowym od 1.01.2014 r. wznowienie postępowania po tzw. transferze dublińskim liczy się jako kolejny wniosek o nadanie statusu uchodźcy</t>
    </r>
  </si>
  <si>
    <t>obligatoryjne</t>
  </si>
  <si>
    <t xml:space="preserve">I. Wnioski, które wpłynęły do wojewodów w sprawie zezwolenia na pobyt czasowy, pobyt stały i pobyt rezydenta długoterminowego UE oraz wydane w tych sprawach decyzje:
</t>
  </si>
  <si>
    <t>II. Odwołania od decyzji wydanych w I instancji w sprawie legalizacji pobytu cudzoziemców na terytorium RP, odpowiedzi na skargi oraz wnioski o udzielenie zezwolenia na pobyt stały dla członków rodzin repatriantów:</t>
  </si>
  <si>
    <t>III. Wykaz cudzoziemców, których pobyt na terytorium RP jest niepożądany</t>
  </si>
  <si>
    <t>IV. Konsultacje wizowe</t>
  </si>
  <si>
    <t>V.  Informacja o Małym Ruchu Granicznym</t>
  </si>
  <si>
    <t>VI. Przyjęte wnioski o udzielenie ochrony międzynarodowej w RP:</t>
  </si>
  <si>
    <t>VII. Stosowanie Rozporządzenia  Dublińskiego*:</t>
  </si>
  <si>
    <t>VIII. Wydane decyzje w sprawie o udzielenie ochrony międzynarodowej:</t>
  </si>
  <si>
    <t>IX. Cudzoziemcy, w sprawie których wszczęto postępowanie o udzielenie ochrony międzynarodowej i którym zapewniono zakwaterowanie w ośrodkach dla cudzoziemców:</t>
  </si>
  <si>
    <t>01.09.2026</t>
  </si>
  <si>
    <t>30.09.2026</t>
  </si>
  <si>
    <t>01.01.2026</t>
  </si>
  <si>
    <t>BIAŁORUŚ</t>
  </si>
  <si>
    <t>DEMOKRATYCZNA REPUBLIKA KONGA</t>
  </si>
  <si>
    <t>TURCJA</t>
  </si>
  <si>
    <t>NIDERLANDY</t>
  </si>
  <si>
    <t>CHORWACJA</t>
  </si>
  <si>
    <t>HISZPANIA</t>
  </si>
  <si>
    <t>ŁOTWA</t>
  </si>
  <si>
    <t>KOLUMBIA</t>
  </si>
  <si>
    <t>ETIOPIA</t>
  </si>
  <si>
    <t>AFGANISTAN</t>
  </si>
  <si>
    <t>24.09.2026 - 30.09.2026</t>
  </si>
  <si>
    <t>17.09.2026 - 23.09.2026</t>
  </si>
  <si>
    <t>10.09.2026 - 16.09.2026</t>
  </si>
  <si>
    <t>03.09.2026 - 09.09.2026</t>
  </si>
  <si>
    <t>27.08.2026 - 02.09.2026</t>
  </si>
  <si>
    <t>WNIOSEK O WYDANIE DOKUMENTU POTWIERDZAJĄCEGO PRAWO STAŁEGO POBYTU</t>
  </si>
  <si>
    <t>WNIOSEK O WYDANIE KARTY POBYTU CZŁONKA RODZINY OBYWATELA UE</t>
  </si>
  <si>
    <t>WNIOSEK O WYDANIE KARTY STAŁEGO POBYTU (CZŁONKA RODZINY OBYWATELA UE)</t>
  </si>
  <si>
    <t>Warszawa, 14 października 2026 r.</t>
  </si>
  <si>
    <r>
      <t xml:space="preserve">We wrześniu 2026 r. cudzoziemcy złożyli </t>
    </r>
    <r>
      <rPr>
        <b/>
        <sz val="10"/>
        <color theme="1"/>
        <rFont val="Roboto"/>
        <charset val="238"/>
      </rPr>
      <t>48 tys. wniosków</t>
    </r>
    <r>
      <rPr>
        <sz val="10"/>
        <color theme="1"/>
        <rFont val="Roboto"/>
        <charset val="238"/>
      </rPr>
      <t xml:space="preserve"> o udzielenie zezwoleń na poby. Zdecydowana większość - </t>
    </r>
    <r>
      <rPr>
        <b/>
        <sz val="10"/>
        <color theme="1"/>
        <rFont val="Roboto"/>
        <charset val="238"/>
      </rPr>
      <t>93% -</t>
    </r>
    <r>
      <rPr>
        <sz val="10"/>
        <color theme="1"/>
        <rFont val="Roboto"/>
        <charset val="238"/>
      </rPr>
      <t xml:space="preserve"> dotyczyła pobytu czasowego (</t>
    </r>
    <r>
      <rPr>
        <b/>
        <sz val="10"/>
        <color theme="1"/>
        <rFont val="Roboto"/>
        <charset val="238"/>
      </rPr>
      <t>44 tys</t>
    </r>
    <r>
      <rPr>
        <sz val="10"/>
        <color theme="1"/>
        <rFont val="Roboto"/>
        <charset val="238"/>
      </rPr>
      <t xml:space="preserve">.). O pobyt stały wnioskowało 1 tys. osób (2%), a o status rezydenta długoterminowego UE – 2,4 tys. wnioskodawców (5%).  
</t>
    </r>
    <r>
      <rPr>
        <b/>
        <sz val="10"/>
        <color theme="1"/>
        <rFont val="Roboto"/>
        <charset val="238"/>
      </rPr>
      <t>Główne państwa pochodzenia</t>
    </r>
    <r>
      <rPr>
        <sz val="10"/>
        <color theme="1"/>
        <rFont val="Roboto"/>
        <charset val="238"/>
      </rPr>
      <t xml:space="preserve">: Listę otwierają obywatele Ukrainy (70% – 33 tys.), a następnie Białorusi (3,5 tys.) oraz Kolumbii (1,7 tys.). 
</t>
    </r>
    <r>
      <rPr>
        <b/>
        <sz val="10"/>
        <color theme="1"/>
        <rFont val="Roboto"/>
        <charset val="238"/>
      </rPr>
      <t>Wiek i płeć</t>
    </r>
    <r>
      <rPr>
        <sz val="10"/>
        <color theme="1"/>
        <rFont val="Roboto"/>
        <charset val="238"/>
      </rPr>
      <t xml:space="preserve">: Imigracja ma charakter zarobkowy – aż 82% wnioskodawców to osoby w wieku produkcyjnym (równomiernie rozłożone między grupy 18–34 oraz 35–64 lata). Wśród dzieci dominują osoby do 13. roku życia (5,6 tys.). W strukturze płci występuje przewaga mężczyzn (56%).
Ponad połowa wszystkich wniosków (59%) wpłynęła do czterech urzędów wojewódzkich:
* Mazowieckiego (12,4 tys. – 26%),
* Dolnośląskiego (5,4 tys.),
* Pomorskiego (5,3 tys.), 
* Wielkopolskiego (4,8 tys.). 
We wrześniu urzędy zakończyły postępowania w </t>
    </r>
    <r>
      <rPr>
        <b/>
        <sz val="10"/>
        <color theme="1"/>
        <rFont val="Roboto"/>
        <charset val="238"/>
      </rPr>
      <t>36 tys. spraw</t>
    </r>
    <r>
      <rPr>
        <sz val="10"/>
        <color theme="1"/>
        <rFont val="Roboto"/>
        <charset val="238"/>
      </rPr>
      <t xml:space="preserve"> (suma decyzji pozytywnych, negatywnych i umorzeń). Struktura rozstrzygnięć kształtowała się następująco:                                                                                                                                                                                                                                                            </t>
    </r>
    <r>
      <rPr>
        <b/>
        <sz val="10"/>
        <color theme="1"/>
        <rFont val="Roboto"/>
        <charset val="238"/>
      </rPr>
      <t>*Decyzje pozytywne</t>
    </r>
    <r>
      <rPr>
        <sz val="10"/>
        <color theme="1"/>
        <rFont val="Roboto"/>
        <charset val="238"/>
      </rPr>
      <t xml:space="preserve">: 31 tys. (88% ogółu rozstrzygnięć),                                                                                                                                                                              </t>
    </r>
    <r>
      <rPr>
        <b/>
        <sz val="10"/>
        <color theme="1"/>
        <rFont val="Roboto"/>
        <charset val="238"/>
      </rPr>
      <t>*Decyzje negatywne</t>
    </r>
    <r>
      <rPr>
        <sz val="10"/>
        <color theme="1"/>
        <rFont val="Roboto"/>
        <charset val="238"/>
      </rPr>
      <t xml:space="preserve">: 2,5 tys. (7% ogółu),                                                                                                                                                                                                                     </t>
    </r>
    <r>
      <rPr>
        <b/>
        <sz val="10"/>
        <color theme="1"/>
        <rFont val="Roboto"/>
        <charset val="238"/>
      </rPr>
      <t>*Umorzenia postępowań</t>
    </r>
    <r>
      <rPr>
        <sz val="10"/>
        <color theme="1"/>
        <rFont val="Roboto"/>
        <charset val="238"/>
      </rPr>
      <t xml:space="preserve">: 1,9 tys. (5% ogółu).                                                                                                                                                                                                             
                                                                                                                                                                                                                                                                                                                                W podziale na poszczególne rodzaje spraw, łączna liczba wydanych decyzji (pozytywnych, negatywnych i umorzeń) wyniosła:                                                                           </t>
    </r>
    <r>
      <rPr>
        <b/>
        <sz val="10"/>
        <color theme="1"/>
        <rFont val="Roboto"/>
        <charset val="238"/>
      </rPr>
      <t>Pobyt czasowy</t>
    </r>
    <r>
      <rPr>
        <sz val="10"/>
        <color theme="1"/>
        <rFont val="Roboto"/>
        <charset val="238"/>
      </rPr>
      <t xml:space="preserve">: 32 tys. decyzji,                                                                                                                                                                                                                                                </t>
    </r>
    <r>
      <rPr>
        <b/>
        <sz val="10"/>
        <color theme="1"/>
        <rFont val="Roboto"/>
        <charset val="238"/>
      </rPr>
      <t>Pobyt stały</t>
    </r>
    <r>
      <rPr>
        <sz val="10"/>
        <color theme="1"/>
        <rFont val="Roboto"/>
        <charset val="238"/>
      </rPr>
      <t xml:space="preserve">: 1,4 tys. decyzji,                                                                                                                                                                                                                                                            </t>
    </r>
    <r>
      <rPr>
        <b/>
        <sz val="10"/>
        <color theme="1"/>
        <rFont val="Roboto"/>
        <charset val="238"/>
      </rPr>
      <t>Pobyt rezydenta UE</t>
    </r>
    <r>
      <rPr>
        <sz val="10"/>
        <color theme="1"/>
        <rFont val="Roboto"/>
        <charset val="238"/>
      </rPr>
      <t xml:space="preserve">: 1,9 tys. decyzji.                                                                                                                                                                                                                                                 W strukturze wydanych decyzji pozytywnych dominował pobyt czasowy (29 tys. decyzji – 92%), przed pobytem rezydenta długoterminowego UE (1,5 tys. decyzji – 5%) oraz pobytem stałym (1,1 tys. decyzji – 3%).  Warto odnotować, że w przypadku pobytu stałego liczba wydanych decyzji pozytywnych (1,1 tys.) była wyższa niż liczba nowych wniosków złożonych w tym miesiącu (1 tys.).                                                                                                                                                                                                                                                                                                                                                                                                                                                                                                                                    </t>
    </r>
    <r>
      <rPr>
        <b/>
        <sz val="10"/>
        <color theme="1"/>
        <rFont val="Roboto"/>
        <charset val="238"/>
      </rPr>
      <t>Podsumowanie (I - IX 2026 r.)</t>
    </r>
    <r>
      <rPr>
        <sz val="10"/>
        <color theme="1"/>
        <rFont val="Roboto"/>
        <charset val="238"/>
      </rPr>
      <t xml:space="preserve">:
</t>
    </r>
    <r>
      <rPr>
        <b/>
        <sz val="10"/>
        <color theme="1"/>
        <rFont val="Roboto"/>
        <charset val="238"/>
      </rPr>
      <t>Napływ wniosków</t>
    </r>
    <r>
      <rPr>
        <sz val="10"/>
        <color theme="1"/>
        <rFont val="Roboto"/>
        <charset val="238"/>
      </rPr>
      <t xml:space="preserve">: Od początku roku do końca września złożono 432 tys. wniosków. Głównymi państwami pochodzenia pozostają: Ukraina (68%) oraz Białoruś (8%), przy widocznym udziale obywateli Kolumbii, Gruzji i Indii (po ok. 3%).
</t>
    </r>
    <r>
      <rPr>
        <b/>
        <sz val="10"/>
        <color theme="1"/>
        <rFont val="Roboto"/>
        <charset val="238"/>
      </rPr>
      <t>Wydane decyzje</t>
    </r>
    <r>
      <rPr>
        <sz val="10"/>
        <color theme="1"/>
        <rFont val="Roboto"/>
        <charset val="238"/>
      </rPr>
      <t xml:space="preserve">: Urzędy wydały 274 tys. rozstrzygnięć (w tym 210 tys. dla pobytu czasowego, 11 tys. dla pobytu stałego oraz 15 tys. dla pobytu rezydenta UE).  Odsetek decyzji pozytywnych  utrzymał się na stabilnym poziomie 86% (236 tys. decyzji). Najwięcej zgód na pobyt otrzymali obywatele Ukrainy (70%), Białorusi (9%), Indii (3%) oraz Kolumbii i Gruzji (po 2%). </t>
    </r>
  </si>
  <si>
    <r>
      <t xml:space="preserve">W analizowanym okresie sprawozdawczym zrealizowano łącznie </t>
    </r>
    <r>
      <rPr>
        <b/>
        <sz val="10"/>
        <color theme="1"/>
        <rFont val="Roboto"/>
        <charset val="238"/>
      </rPr>
      <t>4,2 tys. czynności (spraw)</t>
    </r>
    <r>
      <rPr>
        <sz val="10"/>
        <color theme="1"/>
        <rFont val="Roboto"/>
        <charset val="238"/>
      </rPr>
      <t xml:space="preserve"> dotyczących wykazu cudzoziemców, których pobyt na terytorium RP jest niepożądany. Struktura podejmowanych działań odzwierciedla kluczową rolę w zapewnianiu bezpieczeństwa i porządku publicznego, dzieląc się na następujące kategorie: 
</t>
    </r>
    <r>
      <rPr>
        <b/>
        <sz val="10"/>
        <color theme="1"/>
        <rFont val="Roboto"/>
        <charset val="238"/>
      </rPr>
      <t>Wpisy SIS</t>
    </r>
    <r>
      <rPr>
        <sz val="10"/>
        <color theme="1"/>
        <rFont val="Roboto"/>
        <charset val="238"/>
      </rPr>
      <t xml:space="preserve"> stanowiły największy segment operacyjny – 39% ogółu działań (1,6 tys. spraw).                                                                                                                       </t>
    </r>
    <r>
      <rPr>
        <b/>
        <sz val="10"/>
        <color theme="1"/>
        <rFont val="Roboto"/>
        <charset val="238"/>
      </rPr>
      <t>Alerty pobytowe</t>
    </r>
    <r>
      <rPr>
        <sz val="10"/>
        <color theme="1"/>
        <rFont val="Roboto"/>
        <charset val="238"/>
      </rPr>
      <t xml:space="preserve"> odpowiadały za 29% wszystkich czynności (1,2 tys. spraw).                                                                                                                                               </t>
    </r>
    <r>
      <rPr>
        <b/>
        <sz val="10"/>
        <color theme="1"/>
        <rFont val="Roboto"/>
        <charset val="238"/>
      </rPr>
      <t>Wpisy krajowe</t>
    </r>
    <r>
      <rPr>
        <sz val="10"/>
        <color theme="1"/>
        <rFont val="Roboto"/>
        <charset val="238"/>
      </rPr>
      <t xml:space="preserve"> zamknęły podium z udziałem 11% ogółu rozstrzygnięć (0,5 tys. sprawy).                                                                                                                        </t>
    </r>
    <r>
      <rPr>
        <b/>
        <sz val="10"/>
        <color theme="1"/>
        <rFont val="Roboto"/>
        <charset val="238"/>
      </rPr>
      <t>Korekta wpisów s</t>
    </r>
    <r>
      <rPr>
        <sz val="10"/>
        <color theme="1"/>
        <rFont val="Roboto"/>
        <charset val="238"/>
      </rPr>
      <t>tanowiła istotny element bieżącej weryfikacji danych z udziałem 9% (0,4 tys. spraw).</t>
    </r>
  </si>
  <si>
    <r>
      <t xml:space="preserve">W analizowanym okresie sprawozdawczym odnotowano </t>
    </r>
    <r>
      <rPr>
        <b/>
        <sz val="10"/>
        <color theme="1"/>
        <rFont val="Roboto"/>
        <charset val="238"/>
      </rPr>
      <t>89 tys. wpływających wniosków</t>
    </r>
    <r>
      <rPr>
        <sz val="10"/>
        <color theme="1"/>
        <rFont val="Roboto"/>
        <charset val="238"/>
      </rPr>
      <t xml:space="preserve"> o konsultacje wizowe. 
</t>
    </r>
    <r>
      <rPr>
        <b/>
        <sz val="10"/>
        <color theme="1"/>
        <rFont val="Roboto"/>
        <charset val="238"/>
      </rPr>
      <t>Struktura napływu wniosków</t>
    </r>
    <r>
      <rPr>
        <sz val="10"/>
        <color theme="1"/>
        <rFont val="Roboto"/>
        <charset val="238"/>
      </rPr>
      <t xml:space="preserve">:
</t>
    </r>
    <r>
      <rPr>
        <b/>
        <sz val="10"/>
        <color theme="1"/>
        <rFont val="Roboto"/>
        <charset val="238"/>
      </rPr>
      <t>Współpraca w strefie Schengen</t>
    </r>
    <r>
      <rPr>
        <sz val="10"/>
        <color theme="1"/>
        <rFont val="Roboto"/>
        <charset val="238"/>
      </rPr>
      <t xml:space="preserve">: Zdecydowana większość wniosków - 84% ogólnego wpływu (75 tys.) - wpłynęła z innych państw partnerskich obszaru Schengen. Podkreśla to istotną rolę Polski w europejskim systemie weryfikacji bezpieczeństwa.                                                                                                                     </t>
    </r>
    <r>
      <rPr>
        <b/>
        <sz val="10"/>
        <color theme="1"/>
        <rFont val="Roboto"/>
        <charset val="238"/>
      </rPr>
      <t>Konsultacje fakultatywne</t>
    </r>
    <r>
      <rPr>
        <sz val="10"/>
        <color theme="1"/>
        <rFont val="Roboto"/>
        <charset val="238"/>
      </rPr>
      <t xml:space="preserve">: Zgłaszane przez polskie placówki dyplomatyczne w sprawach niewymagających bezwzględnego zasięgania opinii, objęły 9% ogólnej puli (8,2 tys. wniosków).
</t>
    </r>
    <r>
      <rPr>
        <b/>
        <sz val="10"/>
        <color theme="1"/>
        <rFont val="Roboto"/>
        <charset val="238"/>
      </rPr>
      <t>Konsultacje obligatoryjne</t>
    </r>
    <r>
      <rPr>
        <sz val="10"/>
        <color theme="1"/>
        <rFont val="Roboto"/>
        <charset val="238"/>
      </rPr>
      <t xml:space="preserve">: Generowane obowiązkowo na wniosek polskich placówek dyplomatycznych, stanowiły 7% ogólnego wpływu (6 tys. wniosków).                                                                                                                                                                                                                                                                                                                                                                                                                                                                                              </t>
    </r>
    <r>
      <rPr>
        <b/>
        <sz val="10"/>
        <color theme="1"/>
        <rFont val="Roboto"/>
        <charset val="238"/>
      </rPr>
      <t>Wkład polskich konsulów</t>
    </r>
    <r>
      <rPr>
        <sz val="10"/>
        <color theme="1"/>
        <rFont val="Roboto"/>
        <charset val="238"/>
      </rPr>
      <t xml:space="preserve">: Łącznie polskie placówki wygenerowały w tym okresie 14 tys. wniosków (konsultacje obligatoryjne i fakultatywne razem), co stanowiło 16% wszystkich spraw.                                                                                                                                                                                                                                                                                         </t>
    </r>
    <r>
      <rPr>
        <b/>
        <sz val="10"/>
        <color theme="1"/>
        <rFont val="Roboto"/>
        <charset val="238"/>
      </rPr>
      <t>Wydajność decyzyjna</t>
    </r>
    <r>
      <rPr>
        <sz val="10"/>
        <color theme="1"/>
        <rFont val="Roboto"/>
        <charset val="238"/>
      </rPr>
      <t xml:space="preserve">: W tym samym okresie wydano łącznie 88 tys. decyzji, co oznacza sprawne procedowanie spraw. Ogólny wskaźnik załatwialności  (stosunek wydanych decyzji do wpływających wniosków) ukształtował się na wysokim poziomie 99%. W podziale na poszczególne kategorie, realizacja decyzji w stosunku do wpływających wniosków wyglądała następująco:                                                                                                                                                                            </t>
    </r>
    <r>
      <rPr>
        <b/>
        <sz val="10"/>
        <color theme="1"/>
        <rFont val="Roboto"/>
        <charset val="238"/>
      </rPr>
      <t xml:space="preserve">Inne państwa: </t>
    </r>
    <r>
      <rPr>
        <sz val="10"/>
        <color theme="1"/>
        <rFont val="Roboto"/>
        <charset val="238"/>
      </rPr>
      <t xml:space="preserve">Wydano 75 tys. decyzji (wskaźnik załatwialności: 99%). Stanowiły one 85% wszystkich wydanych rozstrzygnięć.                                            </t>
    </r>
    <r>
      <rPr>
        <b/>
        <sz val="10"/>
        <color theme="1"/>
        <rFont val="Roboto"/>
        <charset val="238"/>
      </rPr>
      <t>Konsultacje fakultatywne:</t>
    </r>
    <r>
      <rPr>
        <sz val="10"/>
        <color theme="1"/>
        <rFont val="Roboto"/>
        <charset val="238"/>
      </rPr>
      <t xml:space="preserve"> Wydano 7,7 tys. decyzji (wskaźnik załatwialności: 94%), co przełożyło się na 9% ogólnej puli rozstrzygnięć.                                </t>
    </r>
    <r>
      <rPr>
        <b/>
        <sz val="10"/>
        <color theme="1"/>
        <rFont val="Roboto"/>
        <charset val="238"/>
      </rPr>
      <t>Konsultacje obligatoryjne:</t>
    </r>
    <r>
      <rPr>
        <sz val="10"/>
        <color theme="1"/>
        <rFont val="Roboto"/>
        <charset val="238"/>
      </rPr>
      <t xml:space="preserve"> Wydano 5,7 tys. decyzji (wskaźnik załatwialności: 96%), stanowiących 7% struktury decyzyjnej.</t>
    </r>
  </si>
  <si>
    <r>
      <t xml:space="preserve">Dane za wrzesień oraz okres od stycznia do września 2026 r. potwierdzają stabilnąskalę operacji w obszarze Małego Ruchu Granicznego (MRG). Zadania te realizowane są obecnie wyłącznie przez polskie placówki dyplomatyczne na Ukrainie (Lwów i Łuck), przy całkowitym zawieszeniu działalności w tym zakresie przez placówkę w Kaliningradzie. 
</t>
    </r>
    <r>
      <rPr>
        <b/>
        <sz val="10"/>
        <color theme="1"/>
        <rFont val="Roboto"/>
        <charset val="238"/>
      </rPr>
      <t>Podsumowanie zbiorcze</t>
    </r>
    <r>
      <rPr>
        <sz val="10"/>
        <color theme="1"/>
        <rFont val="Roboto"/>
        <charset val="238"/>
      </rPr>
      <t xml:space="preserve">:
W pierwszych dziewięciu miesiącach 2026 r. konsulaty zrealizowały łącznie </t>
    </r>
    <r>
      <rPr>
        <b/>
        <sz val="10"/>
        <color theme="1"/>
        <rFont val="Roboto"/>
        <charset val="238"/>
      </rPr>
      <t>1,8 tys. czynności proceduralnych</t>
    </r>
    <r>
      <rPr>
        <sz val="10"/>
        <color theme="1"/>
        <rFont val="Roboto"/>
        <charset val="238"/>
      </rPr>
      <t xml:space="preserve">. Struktura rozstrzygnięć prezentuje się następująco:                                                                                                                                                                                                                                                                      </t>
    </r>
    <r>
      <rPr>
        <b/>
        <sz val="10"/>
        <color theme="1"/>
        <rFont val="Roboto"/>
        <charset val="238"/>
      </rPr>
      <t>Zezwolenia wydane</t>
    </r>
    <r>
      <rPr>
        <sz val="10"/>
        <color theme="1"/>
        <rFont val="Roboto"/>
        <charset val="238"/>
      </rPr>
      <t xml:space="preserve">: Wydano łącznie 1,8 tys. zezwoleń MRG, co stanowi aż 99,8% wszystkich podjętych działań.                                                                                                                                                                                                                                                                           </t>
    </r>
    <r>
      <rPr>
        <b/>
        <sz val="10"/>
        <color theme="1"/>
        <rFont val="Roboto"/>
        <charset val="238"/>
      </rPr>
      <t>Odmowy wydania</t>
    </r>
    <r>
      <rPr>
        <sz val="10"/>
        <color theme="1"/>
        <rFont val="Roboto"/>
        <charset val="238"/>
      </rPr>
      <t xml:space="preserve">: Odnotowano znikomy odsetek negatywnych rozstrzygnięć – wydano zaledwie 3 decyzje odmowne (0,2% ogółu spraw). Wszystkie odmowy miały miejsce we Lwowie.                                                                                                                                                                                                                                  </t>
    </r>
    <r>
      <rPr>
        <b/>
        <sz val="10"/>
        <color theme="1"/>
        <rFont val="Roboto"/>
        <charset val="238"/>
      </rPr>
      <t>Rozkład terytorialny</t>
    </r>
    <r>
      <rPr>
        <sz val="10"/>
        <color theme="1"/>
        <rFont val="Roboto"/>
        <charset val="238"/>
      </rPr>
      <t>: Obsługa ruchu w skali całego roku koncentruje się w dwóch działających placówkach: 
* Lwów: W placówce tej wydano 1,5 tys. dokumentów, co stanowi 83% całkowitego wolumenu pozytywnych rozstrzygnięć. Konsulat ten obsłużył także wszystkie odnotowane odmowy (3) oraz unieważnienie (1). 
* Łuck: Odpowiada za wydanie 0,3 tys. zezwoleń, co stanowi 17% ogólnej liczby wydanych dokumentów. W placówce tej nie odnotowano żadnych odmów, cofnięć ani unieważnień.
                                                                                                                                                                                                                                                                                                            Marginalna liczba odmów i unieważnień w skali trzech kwartałów przy jednoczesnej dominacji placówki we Lwowie wskazuje na ugruntowaną i bezpieczną procedurę obsługi beneficjentów MRG w tym regionie.</t>
    </r>
  </si>
  <si>
    <t>DR KONGA</t>
  </si>
  <si>
    <r>
      <t xml:space="preserve">We wrześniu 2026 r. cudzoziemcy złożyli 330 wniosków o udzielenie ochrony międzynarodowej, którymi objętych było łącznie </t>
    </r>
    <r>
      <rPr>
        <b/>
        <sz val="10"/>
        <color theme="1"/>
        <rFont val="Roboto"/>
        <charset val="238"/>
      </rPr>
      <t>381 osób</t>
    </r>
    <r>
      <rPr>
        <sz val="10"/>
        <color theme="1"/>
        <rFont val="Roboto"/>
        <charset val="238"/>
      </rPr>
      <t xml:space="preserve">. 
</t>
    </r>
    <r>
      <rPr>
        <b/>
        <sz val="10"/>
        <color theme="1"/>
        <rFont val="Roboto"/>
        <charset val="238"/>
      </rPr>
      <t>Główne państwa pochodzenia</t>
    </r>
    <r>
      <rPr>
        <sz val="10"/>
        <color theme="1"/>
        <rFont val="Roboto"/>
        <charset val="238"/>
      </rPr>
      <t xml:space="preserve">: Najliczniejsze grupy wnioskodawców,  odpowiadające za 74% wszystkich osób objętych wnioskami (262 z 381 osób), to obywatele Ukrainy (145 osób – 38%), Białorusi (77 osób – 20%) oraz Rosji (40 osób – 11%). Dalsze pozycje w tym miesiącu zajęły Demokratyczna Republika Konga oraz Turcja (po 10 osób - 3% każde). 
</t>
    </r>
    <r>
      <rPr>
        <b/>
        <sz val="10"/>
        <color theme="1"/>
        <rFont val="Roboto"/>
        <charset val="238"/>
      </rPr>
      <t>Wnioski pierwsze</t>
    </r>
    <r>
      <rPr>
        <sz val="10"/>
        <color theme="1"/>
        <rFont val="Roboto"/>
        <charset val="238"/>
      </rPr>
      <t xml:space="preserve">: Obejmowały 315 osób (83% ogółu osób we wrześniu). W tej kategorii najwięcej osób reprezentowało Ukrainę (130) oraz Białoruś (75).                                                                                                                                                                                                                                                                            </t>
    </r>
    <r>
      <rPr>
        <b/>
        <sz val="10"/>
        <color theme="1"/>
        <rFont val="Roboto"/>
        <charset val="238"/>
      </rPr>
      <t>Wnioski kolejne</t>
    </r>
    <r>
      <rPr>
        <sz val="10"/>
        <color theme="1"/>
        <rFont val="Roboto"/>
        <charset val="238"/>
      </rPr>
      <t xml:space="preserve">: Obejmowały 66 osób (17% ogółu). Największą grupę stanowiły tu osoby z obywatelstwem rosyjskim (23).                                                 </t>
    </r>
    <r>
      <rPr>
        <b/>
        <sz val="10"/>
        <color theme="1"/>
        <rFont val="Roboto"/>
        <charset val="238"/>
      </rPr>
      <t>Podsumowanie I - IX 2026 r</t>
    </r>
    <r>
      <rPr>
        <sz val="10"/>
        <color theme="1"/>
        <rFont val="Roboto"/>
        <charset val="238"/>
      </rPr>
      <t xml:space="preserve">.:
Od początku roku do końca września o ochronę międzynarodową w Rzeczypospolitej Polskie ubiegało się łącznie </t>
    </r>
    <r>
      <rPr>
        <b/>
        <sz val="10"/>
        <color theme="1"/>
        <rFont val="Roboto"/>
        <charset val="238"/>
      </rPr>
      <t>4,4 tys osób</t>
    </r>
    <r>
      <rPr>
        <sz val="10"/>
        <color theme="1"/>
        <rFont val="Roboto"/>
        <charset val="238"/>
      </rPr>
      <t xml:space="preserve"> w ramach 3,6 tys. złożonych wniosków.                                                                                                                                                                                                                                                               </t>
    </r>
    <r>
      <rPr>
        <b/>
        <sz val="10"/>
        <color theme="1"/>
        <rFont val="Roboto"/>
        <charset val="238"/>
      </rPr>
      <t>Główne państwa pochodzenia</t>
    </r>
    <r>
      <rPr>
        <sz val="10"/>
        <color theme="1"/>
        <rFont val="Roboto"/>
        <charset val="238"/>
      </rPr>
      <t xml:space="preserve">: W strukturze narodowościowej niezmiennie dominują obywatele Ukrainy (1,6 tys. osób – 37% ogółu populacji) oraz Białorusi (1,2 tys. osób – 29%). Istotny udział odnotowano również wśród obywateli Rosji (0,4 tys. osób – 9%), Tadżykistanu (80 osób – 2%) oraz Demokratycznej Republiki Konga (55 osób – 1%). Obywatele pozostałych krajów stanowili łącznie 1 tys. osób (23).
</t>
    </r>
    <r>
      <rPr>
        <b/>
        <sz val="10"/>
        <color theme="1"/>
        <rFont val="Roboto"/>
        <charset val="238"/>
      </rPr>
      <t>Struktura wniosków</t>
    </r>
    <r>
      <rPr>
        <sz val="10"/>
        <color theme="1"/>
        <rFont val="Roboto"/>
        <charset val="238"/>
      </rPr>
      <t xml:space="preserve">: Wnioski pierwsze objęły 3,6 tys. osób, co stanowi 82% ogółu populacji ubiegającej się o ochronę. Wnioski kolejne dotyczyły 0,8 tys. osób (19% ogółu).
Mężczyźni stanowią ok. 67% ogółu, a głównym punktem rejestracji w kraju pozostaje Placówka Straży Granicznej w Warszawie, odpowiadająca za ponad 1/3 postępowań. </t>
    </r>
  </si>
  <si>
    <r>
      <rPr>
        <b/>
        <sz val="10"/>
        <color theme="1"/>
        <rFont val="Roboto"/>
        <charset val="238"/>
      </rPr>
      <t>Skala operacyjna procedur dublińskich</t>
    </r>
    <r>
      <rPr>
        <sz val="10"/>
        <color theme="1"/>
        <rFont val="Roboto"/>
        <charset val="238"/>
      </rPr>
      <t xml:space="preserve"> 
</t>
    </r>
    <r>
      <rPr>
        <b/>
        <sz val="10"/>
        <color theme="1"/>
        <rFont val="Roboto"/>
        <charset val="238"/>
      </rPr>
      <t>Postępowania IN</t>
    </r>
    <r>
      <rPr>
        <sz val="10"/>
        <color theme="1"/>
        <rFont val="Roboto"/>
        <charset val="238"/>
      </rPr>
      <t xml:space="preserve">: Zagraniczne organy skierowały do Polski 1,1 tys. wniosków o przejęcie odpowiedzialności. W analizowanym okresie wydano 0,8 tys. decyzji pozytywnych, co oznacza wskaźnik akceptacji odpowiedzialności Polski na poziomie 77%. Faktycznemu transferowi na terytorium RP poddano 0,2 tys. osób (21% w stosunku do wydanych decyzji pozytywnych). 
</t>
    </r>
    <r>
      <rPr>
        <b/>
        <sz val="10"/>
        <color theme="1"/>
        <rFont val="Roboto"/>
        <charset val="238"/>
      </rPr>
      <t>Postępowania OUT</t>
    </r>
    <r>
      <rPr>
        <sz val="10"/>
        <color theme="1"/>
        <rFont val="Roboto"/>
        <charset val="238"/>
      </rPr>
      <t xml:space="preserve">: Polska wystąpiła do  partnerów zagranicznych z 0,2 tys. wniosków o przejęcie migrantów. Uzyskano 0,2 tys. decyzji pozytywnych, co dowodzi wysokiej skuteczności argumentacji strony polskiej, kształtującej się na poziomie 91%. Faktycznym transferem z Polski objęto 0,1 tys. osób (49% w stosunku do uzyskanych decyzji pozytywnych).
</t>
    </r>
    <r>
      <rPr>
        <b/>
        <sz val="10"/>
        <color theme="1"/>
        <rFont val="Roboto"/>
        <charset val="238"/>
      </rPr>
      <t>Bilans</t>
    </r>
    <r>
      <rPr>
        <sz val="10"/>
        <color theme="1"/>
        <rFont val="Roboto"/>
        <charset val="238"/>
      </rPr>
      <t xml:space="preserve">: Polska w tym trybie przyjmuje ponad pięciokrotnie więcej wniosków (1,1 tys.), niż sama generuje (0,2 tys.). Współpraca w obszarze dublińskim koncentruje się na relacjach z państwami Unii Europejskiej, z wyraźną dominacją Niemiec w obu procedurach.
</t>
    </r>
    <r>
      <rPr>
        <b/>
        <sz val="10"/>
        <color theme="1"/>
        <rFont val="Roboto"/>
        <charset val="238"/>
      </rPr>
      <t>Główni partnerzy i kierunki</t>
    </r>
    <r>
      <rPr>
        <sz val="10"/>
        <color theme="1"/>
        <rFont val="Roboto"/>
        <charset val="238"/>
      </rPr>
      <t xml:space="preserve">:
Współpraca w tym obszarze koncentruje się na relacjach z państwami Unii Europejskiej, z wyraźną dominacją Niemiec w obu procedurach.                                                                                                                                                                                                                                       </t>
    </r>
    <r>
      <rPr>
        <b/>
        <sz val="10"/>
        <color theme="1"/>
        <rFont val="Roboto"/>
        <charset val="238"/>
      </rPr>
      <t>Kierunki IN (do Polski)</t>
    </r>
    <r>
      <rPr>
        <sz val="10"/>
        <color theme="1"/>
        <rFont val="Roboto"/>
        <charset val="238"/>
      </rPr>
      <t xml:space="preserve">: Niemcy (38%), Francja (20%), Belgia (8%), Włochy (5%) oraz Niderlandy (4%).                                                                                                </t>
    </r>
    <r>
      <rPr>
        <b/>
        <sz val="10"/>
        <color theme="1"/>
        <rFont val="Roboto"/>
        <charset val="238"/>
      </rPr>
      <t>Kierunki OUT (z Polski)</t>
    </r>
    <r>
      <rPr>
        <sz val="10"/>
        <color theme="1"/>
        <rFont val="Roboto"/>
        <charset val="238"/>
      </rPr>
      <t xml:space="preserve">: Niemcy (18%), Chorwacja (12%), Hiszpania i Łotwa (po 8%) oraz Francja (7%).
</t>
    </r>
    <r>
      <rPr>
        <b/>
        <sz val="10"/>
        <color theme="1"/>
        <rFont val="Roboto"/>
        <charset val="238"/>
      </rPr>
      <t>Struktura obywatelstw</t>
    </r>
    <r>
      <rPr>
        <sz val="10"/>
        <color theme="1"/>
        <rFont val="Roboto"/>
        <charset val="238"/>
      </rPr>
      <t xml:space="preserve">:
</t>
    </r>
    <r>
      <rPr>
        <b/>
        <sz val="10"/>
        <color theme="1"/>
        <rFont val="Roboto"/>
        <charset val="238"/>
      </rPr>
      <t>Tryb IN</t>
    </r>
    <r>
      <rPr>
        <sz val="10"/>
        <color theme="1"/>
        <rFont val="Roboto"/>
        <charset val="238"/>
      </rPr>
      <t xml:space="preserve">: Najczęściej dotyczył obywateli Ukrainy (17%), Afganistanu oraz Rosji (po 10%).                                                                                                             </t>
    </r>
    <r>
      <rPr>
        <b/>
        <sz val="10"/>
        <color theme="1"/>
        <rFont val="Roboto"/>
        <charset val="238"/>
      </rPr>
      <t xml:space="preserve">                 Tryb OUT</t>
    </r>
    <r>
      <rPr>
        <sz val="10"/>
        <color theme="1"/>
        <rFont val="Roboto"/>
        <charset val="238"/>
      </rPr>
      <t xml:space="preserve">: Obejmował głównie obywateli Ukrainy (14%) oraz Mołdawii i Rosji (po 9%).
Dominujący udział Niemiec (blisko 40% wniosków przychodzących w trybie IN) jednoznacznie potwierdza występowanie zjawiska tzw. secondary movements (migracji wtórnej). Dotyczy ono osób, które po zainicjowaniu procedur legalizacyjnych lub uchodźczych w Polsce przemieściły się do Europy Zachodniej przed uzyskaniem ostatecznego rozstrzygnięcia. Obowiązujące rozporządzenie Dublin III pozwala na skuteczne wykrywanie takich przypadków przez państwa członkowskie za pomocą bazy Eurodac, co bezpośrednio obrazuje wysoka liczba decyzji pozytywnych wydanych przez Polskę na wnioski płynące z Niemiec.  </t>
    </r>
  </si>
  <si>
    <r>
      <t xml:space="preserve">We wrześniu 2026 r. Szef Urzędu do Spraw Cudzoziemców (UdSC) wydał łącznie </t>
    </r>
    <r>
      <rPr>
        <b/>
        <sz val="10"/>
        <color theme="1"/>
        <rFont val="Roboto"/>
        <charset val="238"/>
      </rPr>
      <t>0,6 tys. decyzji</t>
    </r>
    <r>
      <rPr>
        <sz val="10"/>
        <color theme="1"/>
        <rFont val="Roboto"/>
        <charset val="238"/>
      </rPr>
      <t xml:space="preserve">. Struktura rozstrzygnięć wskazuje na wyraźną dominację decyzji negatywnych oraz wysoki udział postępowań zakończonych umorzeniem.                                                                                                                                                      </t>
    </r>
    <r>
      <rPr>
        <b/>
        <sz val="10"/>
        <color theme="1"/>
        <rFont val="Roboto"/>
        <charset val="238"/>
      </rPr>
      <t>Decyzji pozytywnych</t>
    </r>
    <r>
      <rPr>
        <sz val="10"/>
        <color theme="1"/>
        <rFont val="Roboto"/>
        <charset val="238"/>
      </rPr>
      <t xml:space="preserve"> wydano  łącznie 71 (23 statusy uchodźcy oraz 48 ochron uzupełniających). Głównymi beneficjentami byli obywatele:
Ukrainy – 43 osoby (0 statusów uchodźcy + 43 ochrony uzupełniające), 
Białorusi – 24 osoby (21 statusów uchodźcy + 3 ochrony uzupełniające),
Pozostałych obywatelstw – 4 osoby (2 statusy uchodźcy  + 2 ochrony uzupełniające).                                                                                                                            </t>
    </r>
    <r>
      <rPr>
        <b/>
        <sz val="10"/>
        <color theme="1"/>
        <rFont val="Roboto"/>
        <charset val="238"/>
      </rPr>
      <t>Decyzje negatywne</t>
    </r>
    <r>
      <rPr>
        <sz val="10"/>
        <color theme="1"/>
        <rFont val="Roboto"/>
        <charset val="238"/>
      </rPr>
      <t xml:space="preserve"> wydano wobec  465 osób (75% wszystkich wrześniowych rozstrzygnięć). Większość decyzji odmownych (90%) dotyczyła obywateli  trzech państw:
Ukraina: 0,4 tys. decyzji ( 76% wszystkich wrześniowych odmów),
Białoruś: 52 decyzje(11%),
Rosja: 12 decyzji (3%).                                                                                                                                                                                                                                                </t>
    </r>
    <r>
      <rPr>
        <b/>
        <sz val="10"/>
        <color theme="1"/>
        <rFont val="Roboto"/>
        <charset val="238"/>
      </rPr>
      <t>Umorzenia postępowań:</t>
    </r>
    <r>
      <rPr>
        <sz val="10"/>
        <color theme="1"/>
        <rFont val="Roboto"/>
        <charset val="238"/>
      </rPr>
      <t xml:space="preserve"> Wydano łącznie 87 decyzji o umorzeniu (14% ogółu rozstrzygnięć we wrześniu). Większość spraw dotyczyła obywateli dwóch państw, którzy wygenerowali blisko połowę (45%) tej kategorii:
Ukraina: 27 decyzji (31% wszystkich umorzeń we wrześniu),
Białoruś: 12 decyzji (14%).
Od początku roku do końca września Szef Urzędu do Spraw Cudzoziemców wydał łącznie </t>
    </r>
    <r>
      <rPr>
        <b/>
        <sz val="10"/>
        <color theme="1"/>
        <rFont val="Roboto"/>
        <charset val="238"/>
      </rPr>
      <t>6,7 tys. decyzji</t>
    </r>
    <r>
      <rPr>
        <sz val="10"/>
        <color theme="1"/>
        <rFont val="Roboto"/>
        <charset val="238"/>
      </rPr>
      <t xml:space="preserve">. 
</t>
    </r>
    <r>
      <rPr>
        <b/>
        <sz val="10"/>
        <color theme="1"/>
        <rFont val="Roboto"/>
        <charset val="238"/>
      </rPr>
      <t>Decyzje negatywne:</t>
    </r>
    <r>
      <rPr>
        <sz val="10"/>
        <color theme="1"/>
        <rFont val="Roboto"/>
        <charset val="238"/>
      </rPr>
      <t xml:space="preserve"> Stanowiły największy odsetek wszystkich wydanych rozstrzygnięć – 4,3 tys. spraw (65% ogółu). Obywatele trzech krajów skupili wokół siebie 88% wszystkich odmów:                                                                                                                             
Ukraina:  3,3 tys. decyzji (76% wszystkich decyzji negatywnych),
Białoruś: 0,3 tys. decyzji                                                                                                                                                                                                                                                                                      Rosja: 0,2 (6%)                                                                                                                                                                                                         </t>
    </r>
    <r>
      <rPr>
        <b/>
        <sz val="10"/>
        <color theme="1"/>
        <rFont val="Roboto"/>
        <charset val="238"/>
      </rPr>
      <t xml:space="preserve">                                                        Umorzenia postępowania w</t>
    </r>
    <r>
      <rPr>
        <sz val="10"/>
        <color theme="1"/>
        <rFont val="Roboto"/>
        <charset val="238"/>
      </rPr>
      <t xml:space="preserve">yniosły łącznie 1,2 tys. decyzji (19% ogółu rozstrzygnięć w skali roku) i dotyczyły przede wszystkim obywateli:
Ukrainy: 0,4 tys. spraw (31 ogółu umorzeń)
Białorusi: 0,2 tys. spraw (12%)
Tadżykistanu: 85 spraw (7%).    
</t>
    </r>
    <r>
      <rPr>
        <b/>
        <sz val="10"/>
        <color theme="1"/>
        <rFont val="Roboto"/>
        <charset val="238"/>
      </rPr>
      <t>Decyzje pozytywne (suma form ochrony): Do końca września przyznano ochronę 1,1 tys. osób (419 statusów uchodźcy oraz 674 ochrony uzupełniające). Głównymi odbiorcami byli:</t>
    </r>
    <r>
      <rPr>
        <sz val="10"/>
        <color theme="1"/>
        <rFont val="Roboto"/>
        <charset val="238"/>
      </rPr>
      <t xml:space="preserve">
Białorusi: 0,7 tys. osób - 0,3 tys. statusów uchodźcy oraz 0,4 tys. ochron uzupełniających (63% wszystkich decyzji pozytywnych).
Ukrainy: 0,2 tys. osób - 1 status uchodźcy oraz 0,2 tys. ochron uzupełniających (20%)
Rosji: 33 osoby - 18 statusów uchodźcy oraz 15 ochron uzupełniających (3%).  • 
Tadżykistan: 22 osoby – 8 statusów uchodźcy oraz 14 ochron uzupełniających.
</t>
    </r>
  </si>
  <si>
    <r>
      <t>Dane z końca września br. potwierdzają stabilną liczbę osób objętych pomocą socjalną w trakcie procedur uchodźczych oraz utrzymującą się dominację wsparcia pozaośrodkowego. Na koniec miesiąca pod opieką Szefa Urzędu do Spraw Cudzoziemców (UdSC) znajdowało się łącznie </t>
    </r>
    <r>
      <rPr>
        <b/>
        <sz val="10"/>
        <color theme="1"/>
        <rFont val="Roboto"/>
        <charset val="238"/>
      </rPr>
      <t>6,5 tys, osób</t>
    </r>
    <r>
      <rPr>
        <sz val="10"/>
        <color theme="1"/>
        <rFont val="Roboto"/>
        <charset val="238"/>
      </rPr>
      <t xml:space="preserve">. 
</t>
    </r>
    <r>
      <rPr>
        <b/>
        <sz val="10"/>
        <color theme="1"/>
        <rFont val="Roboto"/>
        <charset val="238"/>
      </rPr>
      <t>Świadczenia poza ośrodkiem</t>
    </r>
    <r>
      <rPr>
        <sz val="10"/>
        <color theme="1"/>
        <rFont val="Roboto"/>
        <charset val="238"/>
      </rPr>
      <t xml:space="preserve">: Zdecydowana większość beneficjentów na koniec miesiąca – 89% (5,8 tys. osób) – samodzielnie organizuje swój pobyt w Polsce, pobierając ekwiwalent pieniężny. 
</t>
    </r>
    <r>
      <rPr>
        <b/>
        <sz val="10"/>
        <color theme="1"/>
        <rFont val="Roboto"/>
        <charset val="238"/>
      </rPr>
      <t>Pobyt w ośrodkach</t>
    </r>
    <r>
      <rPr>
        <sz val="10"/>
        <color theme="1"/>
        <rFont val="Roboto"/>
        <charset val="238"/>
      </rPr>
      <t xml:space="preserve">: W placówkach UdSC zamieszkiwało 11% ogółu podopiecznych (0,7 tys. osób). Liczba ta przez cały miesiąc utrzymywała się na względnie stałym poziomie.  
</t>
    </r>
    <r>
      <rPr>
        <b/>
        <sz val="10"/>
        <color theme="1"/>
        <rFont val="Roboto"/>
        <charset val="238"/>
      </rPr>
      <t>Nowo przyjęci</t>
    </r>
    <r>
      <rPr>
        <sz val="10"/>
        <color theme="1"/>
        <rFont val="Roboto"/>
        <charset val="238"/>
      </rPr>
      <t xml:space="preserve">: Do ośrodków trafiała regularna grupa migrantów. Łącznie w analizowanym okresie przyjęto 0,3 tys. osób, co daje średnią na poziomie 59 osób na tydzień.                                                                                                                                                                                                                                                                                  </t>
    </r>
    <r>
      <rPr>
        <b/>
        <sz val="10"/>
        <color theme="1"/>
        <rFont val="Roboto"/>
        <charset val="238"/>
      </rPr>
      <t>Opuścili ośrodki</t>
    </r>
    <r>
      <rPr>
        <sz val="10"/>
        <color theme="1"/>
        <rFont val="Roboto"/>
        <charset val="238"/>
      </rPr>
      <t xml:space="preserve">: W tym samym okresie placówki UdSC opuściło łącznie 0,3 tys. osób (średnio 65 osób tygodniowo).                                                                                                                                                                                                                  </t>
    </r>
    <r>
      <rPr>
        <b/>
        <sz val="10"/>
        <color theme="1"/>
        <rFont val="Roboto"/>
        <charset val="238"/>
      </rPr>
      <t>Zróżnicowanie narodowościowe: w</t>
    </r>
    <r>
      <rPr>
        <sz val="10"/>
        <color theme="1"/>
        <rFont val="Roboto"/>
        <charset val="238"/>
      </rPr>
      <t xml:space="preserve">ybór formy pomocy jest ściśle skorelowany z krajem pochodzenia cudzoziemców:
</t>
    </r>
    <r>
      <rPr>
        <b/>
        <sz val="10"/>
        <color theme="1"/>
        <rFont val="Roboto"/>
        <charset val="238"/>
      </rPr>
      <t>Samodzielność (Ukraina i Białoruś)</t>
    </r>
    <r>
      <rPr>
        <sz val="10"/>
        <color theme="1"/>
        <rFont val="Roboto"/>
        <charset val="238"/>
      </rPr>
      <t xml:space="preserve">: Obywatele tych państw stanowią główną grupę funkcjonującą poza ośrodkami i jednocześnie dwie najliczniejsze grupy objęte opieką UdSC.
</t>
    </r>
    <r>
      <rPr>
        <b/>
        <sz val="10"/>
        <color theme="1"/>
        <rFont val="Roboto"/>
        <charset val="238"/>
      </rPr>
      <t>Ukraina</t>
    </r>
    <r>
      <rPr>
        <sz val="10"/>
        <color theme="1"/>
        <rFont val="Roboto"/>
        <charset val="238"/>
      </rPr>
      <t xml:space="preserve">: Pod opieką znajduje się 2 tys. osób (0,1 tys. w ośrodku oraz 1,9 tys. poza ośrodkiem). W strukturze świadczeń prywatnych (poza ośrodkiem) stanowią oni 33% wszystkich beneficjentów.
</t>
    </r>
    <r>
      <rPr>
        <b/>
        <sz val="10"/>
        <color theme="1"/>
        <rFont val="Roboto"/>
        <charset val="238"/>
      </rPr>
      <t>Białoruś</t>
    </r>
    <r>
      <rPr>
        <sz val="10"/>
        <color theme="1"/>
        <rFont val="Roboto"/>
        <charset val="238"/>
      </rPr>
      <t xml:space="preserve">: Pod opieką znajduje się 2 tys. osób (29 w ośrodku oraz 1,9 tys. poza ośrodkiem). W strukturze świadczeń prywatnych stanowią oni 33% beneficjentów.
Łącznie obywatele Ukrainy i Białorusi generują aż 67% wszystkich świadczeń wypłacanych poza ośrodkami.
</t>
    </r>
    <r>
      <rPr>
        <b/>
        <sz val="10"/>
        <color theme="1"/>
        <rFont val="Roboto"/>
        <charset val="238"/>
      </rPr>
      <t>Zakwaterowanie zbiorowe (Rosja i Tadżykistan)</t>
    </r>
    <r>
      <rPr>
        <sz val="10"/>
        <color theme="1"/>
        <rFont val="Roboto"/>
        <charset val="238"/>
      </rPr>
      <t xml:space="preserve">: Te grupy częściej korzystają z pełnego utrzymania w placówkach Urzędu. 
</t>
    </r>
    <r>
      <rPr>
        <b/>
        <sz val="10"/>
        <color theme="1"/>
        <rFont val="Roboto"/>
        <charset val="238"/>
      </rPr>
      <t>Rosja</t>
    </r>
    <r>
      <rPr>
        <sz val="10"/>
        <color theme="1"/>
        <rFont val="Roboto"/>
        <charset val="238"/>
      </rPr>
      <t xml:space="preserve">: To zdecydowanie najliczniejsza grupa zamieszkująca ośrodki – 0,2 tys. osób (przy 0,6 tys. osób poza ośrodkiem, łączna suma: 0,8 tys.). Obywatele Rosji stanowią 29% wszystkich osób zakwaterowanych w placówkach UdSC.
</t>
    </r>
    <r>
      <rPr>
        <b/>
        <sz val="10"/>
        <color theme="1"/>
        <rFont val="Roboto"/>
        <charset val="238"/>
      </rPr>
      <t>Tadżykistan</t>
    </r>
    <r>
      <rPr>
        <sz val="10"/>
        <color theme="1"/>
        <rFont val="Roboto"/>
        <charset val="238"/>
      </rPr>
      <t xml:space="preserve">: Druga pod względem liczebności grupa w placówkach – 0,1 tys. osób (przy 0,2 tys. osobach poza ośrodkiem, łączna suma: 0,3 tys.). Stanowią oni 13% ogółu mieszkańców ośrodków. </t>
    </r>
  </si>
  <si>
    <r>
      <t xml:space="preserve">W latach 2021–2026 Polska ugruntowała swoją pozycję jako ważny cel migracyjny w Unii Europejskiej. Kraj przeszedł istotną transformację – od otwartego modelu rekrutacji pracowników do selektywnej polityki migracyjnej, opartej na </t>
    </r>
    <r>
      <rPr>
        <b/>
        <sz val="10"/>
        <color theme="1"/>
        <rFont val="Roboto"/>
        <charset val="238"/>
      </rPr>
      <t>Strategii Migracyjnej na lata 2025–2030</t>
    </r>
    <r>
      <rPr>
        <sz val="10"/>
        <color theme="1"/>
        <rFont val="Roboto"/>
        <charset val="238"/>
      </rPr>
      <t xml:space="preserve">. Zmiana ta stanowiła bezpośrednią odpowiedź na historycznie wysoki poziom legalizacji pobytu w ubiegłych latach. Dane za pierwsze dziewięć miesięcy 2026 roku potwierdzają, że Polska ewoluuje z państwa o charakterze migracji wyłącznie regionalnej w kierunku globalnego punktu docelowego dla wykwalifikowanych pracowników kontraktowych oraz specjalistów. Łączna liczba ważnych dokumentów pobytowych uprawniających cudzoziemców do pobytu w Polsce  zmniejszyła się w porównaniu z poprzednim miesiącem i wynosi </t>
    </r>
    <r>
      <rPr>
        <b/>
        <sz val="10"/>
        <color theme="1"/>
        <rFont val="Roboto"/>
        <charset val="238"/>
      </rPr>
      <t>1,86 mln</t>
    </r>
    <r>
      <rPr>
        <sz val="10"/>
        <color theme="1"/>
        <rFont val="Roboto"/>
        <charset val="238"/>
      </rPr>
      <t xml:space="preserve">. Na spadek ten wpłynęło przede wszystkim zmniejszenie o 9% liczby ważnych dokumentów pobytowych związanych z korzystaniem z ochrony czasowej.                                                                                                                                                                                                                                                      </t>
    </r>
    <r>
      <rPr>
        <b/>
        <sz val="10"/>
        <color theme="1"/>
        <rFont val="Roboto"/>
        <charset val="238"/>
      </rPr>
      <t>Ogólna struktura dokumentów pobytowych</t>
    </r>
    <r>
      <rPr>
        <sz val="10"/>
        <color theme="1"/>
        <rFont val="Roboto"/>
        <charset val="238"/>
      </rPr>
      <t xml:space="preserve">:
Cały zasób dokumentów dzieli się na dwa główne segmenty: ochronę czasową oraz klasyczne tytuły pobytowe:
</t>
    </r>
    <r>
      <rPr>
        <b/>
        <sz val="10"/>
        <color theme="1"/>
        <rFont val="Roboto"/>
        <charset val="238"/>
      </rPr>
      <t>Ochrona czasowa:</t>
    </r>
    <r>
      <rPr>
        <sz val="10"/>
        <color theme="1"/>
        <rFont val="Roboto"/>
        <charset val="238"/>
      </rPr>
      <t xml:space="preserve"> Zdecydowanie największa pojedyncza kategoria – 859 tys. dokumentów (co stanowi 46% ogółu). Z tej formy wsparcia niemal w 100% korzystają wyłącznie obywatele Ukrainy (856 tys. osób, czyli 99,7% w tej kategorii).
</t>
    </r>
    <r>
      <rPr>
        <b/>
        <sz val="10"/>
        <color theme="1"/>
        <rFont val="Roboto"/>
        <charset val="238"/>
      </rPr>
      <t>Pobyt czasowy</t>
    </r>
    <r>
      <rPr>
        <sz val="10"/>
        <color theme="1"/>
        <rFont val="Roboto"/>
        <charset val="238"/>
      </rPr>
      <t xml:space="preserve">: Najpopularniejsza klasyczna ścieżka migracji (głównie zarobkowej i edukacyjnej) – 743 tys. dokumentów (40% ogółu), 
</t>
    </r>
    <r>
      <rPr>
        <b/>
        <sz val="10"/>
        <color theme="1"/>
        <rFont val="Roboto"/>
        <charset val="238"/>
      </rPr>
      <t>Pobyt stały</t>
    </r>
    <r>
      <rPr>
        <sz val="10"/>
        <color theme="1"/>
        <rFont val="Roboto"/>
        <charset val="238"/>
      </rPr>
      <t xml:space="preserve">: Dotyczy osób silniej związanych z Polską (np. Karta Polaka, pochodzenie) – 129 tys. dokumentów (7% ogółu), 
</t>
    </r>
    <r>
      <rPr>
        <b/>
        <sz val="10"/>
        <color theme="1"/>
        <rFont val="Roboto"/>
        <charset val="238"/>
      </rPr>
      <t>Rezydent długoterminowy UE</t>
    </r>
    <r>
      <rPr>
        <sz val="10"/>
        <color theme="1"/>
        <rFont val="Roboto"/>
        <charset val="238"/>
      </rPr>
      <t xml:space="preserve">: Świadczy o wieloletniej, stabilnej integracji – 71 tys. dokumentów (4% ogółu), 
</t>
    </r>
    <r>
      <rPr>
        <b/>
        <sz val="10"/>
        <color theme="1"/>
        <rFont val="Roboto"/>
        <charset val="238"/>
      </rPr>
      <t>Formy ochrony międzynarodowej i krajowej</t>
    </r>
    <r>
      <rPr>
        <sz val="10"/>
        <color theme="1"/>
        <rFont val="Roboto"/>
        <charset val="238"/>
      </rPr>
      <t xml:space="preserve">: Łącznie status uchodźcy (3,6 tys.), ochrona uzupełniająca (17 tys.), pobyt humanitarny (1,8 tys.) oraz pobyt tolerowany (0,2 tys.) stanowią margines całej bazy (łącznie 23 tys. dokumentów, czyli 1% ogółu).
</t>
    </r>
    <r>
      <rPr>
        <b/>
        <sz val="10"/>
        <color theme="1"/>
        <rFont val="Roboto"/>
        <charset val="238"/>
      </rPr>
      <t>Główne państwa pochodzenia (TOP 5)</t>
    </r>
    <r>
      <rPr>
        <sz val="10"/>
        <color theme="1"/>
        <rFont val="Roboto"/>
        <charset val="238"/>
      </rPr>
      <t xml:space="preserve">:
</t>
    </r>
    <r>
      <rPr>
        <b/>
        <sz val="10"/>
        <color theme="1"/>
        <rFont val="Roboto"/>
        <charset val="238"/>
      </rPr>
      <t>UKRAINA (1,46 mln)</t>
    </r>
    <r>
      <rPr>
        <sz val="10"/>
        <color theme="1"/>
        <rFont val="Roboto"/>
        <charset val="238"/>
      </rPr>
      <t xml:space="preserve"> - Zdominowała statystyki (78% ogółu). 59% populacji to ochrona czasowa, ale ma też silną bazę klasycznego pobytu czasowego, (480 tys.) osób, czyli 33% swoich dokumentów).
</t>
    </r>
    <r>
      <rPr>
        <b/>
        <sz val="10"/>
        <color theme="1"/>
        <rFont val="Roboto"/>
        <charset val="238"/>
      </rPr>
      <t>BIAŁORUŚ (130 tys.)</t>
    </r>
    <r>
      <rPr>
        <sz val="10"/>
        <color theme="1"/>
        <rFont val="Roboto"/>
        <charset val="238"/>
      </rPr>
      <t xml:space="preserve"> - 7% ogółu. Stabilna struktura oparta na pobytach czasowych (75 tys.) i stałych (41 tys.). Stanowią największą grupę w kraju z ochroną uzupełniającą (9,8 tys.) oraz statusem uchodźcy (1,3 tys.), 
</t>
    </r>
    <r>
      <rPr>
        <b/>
        <sz val="10"/>
        <color theme="1"/>
        <rFont val="Roboto"/>
        <charset val="238"/>
      </rPr>
      <t>INDIE (25 tys.)</t>
    </r>
    <r>
      <rPr>
        <sz val="10"/>
        <color theme="1"/>
        <rFont val="Roboto"/>
        <charset val="238"/>
      </rPr>
      <t xml:space="preserve"> - Typowa migracja ekonomiczna. Aż 92% tej grupy przebywa w Polsce na pobycie czasowym (23 tys.), 
</t>
    </r>
    <r>
      <rPr>
        <b/>
        <sz val="10"/>
        <color theme="1"/>
        <rFont val="Roboto"/>
        <charset val="238"/>
      </rPr>
      <t>GRUZJA (20 tys.)</t>
    </r>
    <r>
      <rPr>
        <sz val="10"/>
        <color theme="1"/>
        <rFont val="Roboto"/>
        <charset val="238"/>
      </rPr>
      <t xml:space="preserve"> - Wybitnie zarobkowy charakter. Pobyt czasowy stanowi tu aż 96% wszystkich dokumentów (19 tys.), 
</t>
    </r>
    <r>
      <rPr>
        <b/>
        <sz val="10"/>
        <color theme="1"/>
        <rFont val="Roboto"/>
        <charset val="238"/>
      </rPr>
      <t>ROSJA (18 tys.)</t>
    </r>
    <r>
      <rPr>
        <sz val="10"/>
        <color theme="1"/>
        <rFont val="Roboto"/>
        <charset val="238"/>
      </rPr>
      <t xml:space="preserve"> - Najbardziej zrównoważona struktura. Posiada wysoki udział pobytów stałych (5,7 tys., czyli 32% grupy), a także najwyższą liczbę pobytów humanitarnych (1 tys., 5% dokumentów społeczności rosyjskiej).  
</t>
    </r>
    <r>
      <rPr>
        <b/>
        <sz val="10"/>
        <color theme="1"/>
        <rFont val="Roboto"/>
        <charset val="238"/>
      </rPr>
      <t>Profile migracyjne poza ścisłą czołówką</t>
    </r>
    <r>
      <rPr>
        <sz val="10"/>
        <color theme="1"/>
        <rFont val="Roboto"/>
        <charset val="238"/>
      </rPr>
      <t xml:space="preserve">
</t>
    </r>
    <r>
      <rPr>
        <b/>
        <sz val="10"/>
        <color theme="1"/>
        <rFont val="Roboto"/>
        <charset val="238"/>
      </rPr>
      <t>Tradycyjne społeczności azjatyckie</t>
    </r>
    <r>
      <rPr>
        <sz val="10"/>
        <color theme="1"/>
        <rFont val="Roboto"/>
        <charset val="238"/>
      </rPr>
      <t xml:space="preserve">:
</t>
    </r>
    <r>
      <rPr>
        <b/>
        <sz val="10"/>
        <color theme="1"/>
        <rFont val="Roboto"/>
        <charset val="238"/>
      </rPr>
      <t>Wietnam</t>
    </r>
    <r>
      <rPr>
        <sz val="10"/>
        <color theme="1"/>
        <rFont val="Roboto"/>
        <charset val="238"/>
      </rPr>
      <t xml:space="preserve"> (15 tys. osób): Bardzo stabilna i osiadła grupa. 41% tej populacji posiada dokumenty o charakterze permanentnym: status rezydenta UE (3 tys.) lub pobyt stały (2,9 tys.). Wyróżnia się też najwyższym wskaźnikiem pobytu tolerowanego (0,1 tys. osób ze 179 wszystkich takich dokumentów w Polsce). 
</t>
    </r>
    <r>
      <rPr>
        <b/>
        <sz val="10"/>
        <color theme="1"/>
        <rFont val="Roboto"/>
        <charset val="238"/>
      </rPr>
      <t>Turcja</t>
    </r>
    <r>
      <rPr>
        <sz val="10"/>
        <color theme="1"/>
        <rFont val="Roboto"/>
        <charset val="238"/>
      </rPr>
      <t xml:space="preserve"> (14 tys. osób): Głównie pobyt czasowy (11 tys. osób - 83%), ze znaczącą grupą osób posiadających status uchodźcy (0,3 tys.). 
</t>
    </r>
    <r>
      <rPr>
        <b/>
        <sz val="10"/>
        <color theme="1"/>
        <rFont val="Roboto"/>
        <charset val="238"/>
      </rPr>
      <t>Nowe rynki rekrutacji pracowników</t>
    </r>
    <r>
      <rPr>
        <sz val="10"/>
        <color theme="1"/>
        <rFont val="Roboto"/>
        <charset val="238"/>
      </rPr>
      <t xml:space="preserve">:
</t>
    </r>
    <r>
      <rPr>
        <b/>
        <sz val="10"/>
        <color theme="1"/>
        <rFont val="Roboto"/>
        <charset val="238"/>
      </rPr>
      <t>Kolumbia</t>
    </r>
    <r>
      <rPr>
        <sz val="10"/>
        <color theme="1"/>
        <rFont val="Roboto"/>
        <charset val="238"/>
      </rPr>
      <t xml:space="preserve"> (12 tys. osób): Nowa, dynamiczna grupa na polskim rynku pracy. Pobyt czasowy stanowi tu absolutną większość - 12 tys. osób (99%)                             Uzbekistan (11 tys. osób): Podobnie jak Kolumbia, grupa zorientowana pracowniczo. Pobyt czasowy posiada 10,5 tys. osób (96%).                                                  </t>
    </r>
    <r>
      <rPr>
        <b/>
        <sz val="10"/>
        <color theme="1"/>
        <rFont val="Roboto"/>
        <charset val="238"/>
      </rPr>
      <t>Filipiny</t>
    </r>
    <r>
      <rPr>
        <sz val="10"/>
        <color theme="1"/>
        <rFont val="Roboto"/>
        <charset val="238"/>
      </rPr>
      <t xml:space="preserve"> (11 tys. osób): Kolejny rosnący rynek azjatycki nakierowany niemal w całości na pobyt czasowy (10 tys. osób – 96%).                                                                        Pozostałe państwa pochodzenia(150 tys. osób): Zbiorcza kategoria obejmuje m.in. obywateli Unii Europejskiej, co wprost odzwierciedlają wysokie wskaźniki typowo unijnych tytułów: pobyt obywatela UE (24 tys. dokumentów) oraz stały pobyt obywatela UE (8,7 tys. dokumentów). 
                                                                                                                                                                                                                                                                                                                                                                  </t>
    </r>
  </si>
  <si>
    <r>
      <t xml:space="preserve">W pierwszych dziewięciu miesiącach 2026 r. organ odwoławczy (Szef UdSC) wydał blisko </t>
    </r>
    <r>
      <rPr>
        <b/>
        <sz val="10"/>
        <color theme="1"/>
        <rFont val="Roboto"/>
        <charset val="238"/>
      </rPr>
      <t>17 tys. decyzji</t>
    </r>
    <r>
      <rPr>
        <sz val="10"/>
        <color theme="1"/>
        <rFont val="Roboto"/>
        <charset val="238"/>
      </rPr>
      <t xml:space="preserve"> przy wpływie na poziomie prawie </t>
    </r>
    <r>
      <rPr>
        <b/>
        <sz val="10"/>
        <color theme="1"/>
        <rFont val="Roboto"/>
        <charset val="238"/>
      </rPr>
      <t>15 tys. odwołań</t>
    </r>
    <r>
      <rPr>
        <sz val="10"/>
        <color theme="1"/>
        <rFont val="Roboto"/>
        <charset val="238"/>
      </rPr>
      <t xml:space="preserve"> (co oznacza ogólny wskaźnik załatwialności spraw na poziomie 112%). Ogólna struktura rozstrzygnięć dla wszystkich rodzajów spraw kształtowała się następująco:
</t>
    </r>
    <r>
      <rPr>
        <b/>
        <sz val="10"/>
        <color theme="1"/>
        <rFont val="Roboto"/>
        <charset val="238"/>
      </rPr>
      <t>Decyzje pozytywne</t>
    </r>
    <r>
      <rPr>
        <sz val="10"/>
        <color theme="1"/>
        <rFont val="Roboto"/>
        <charset val="238"/>
      </rPr>
      <t xml:space="preserve">: W 33% spraw (5,5 tys. decyzji) Szef UdSC zmienił zaskarżoną decyzję i wydał rozstrzygnięcie merytorycznie pozytywne, przyznając cudzoziemcowi prawo do pobytu,                                                                                                                                                                                                                                                                               </t>
    </r>
    <r>
      <rPr>
        <b/>
        <sz val="10"/>
        <color theme="1"/>
        <rFont val="Roboto"/>
        <charset val="238"/>
      </rPr>
      <t>Wskaźnik kasacyjny</t>
    </r>
    <r>
      <rPr>
        <sz val="10"/>
        <color theme="1"/>
        <rFont val="Roboto"/>
        <charset val="238"/>
      </rPr>
      <t xml:space="preserve">: W 25% przypadków (4,1 tys. decyzji) organ odwoławczy uchylił decyzję pierwszej instancji i przekazał sprawę do ponownego rozpatrzenia,                                                                                                                                                                                                                                             </t>
    </r>
    <r>
      <rPr>
        <b/>
        <sz val="10"/>
        <color theme="1"/>
        <rFont val="Roboto"/>
        <charset val="238"/>
      </rPr>
      <t>Wskaźnik utrzymania decyzji:</t>
    </r>
    <r>
      <rPr>
        <sz val="10"/>
        <color theme="1"/>
        <rFont val="Roboto"/>
        <charset val="238"/>
      </rPr>
      <t xml:space="preserve"> 22% zaskarżonych rozstrzygnięć wojewodów zostało utrzymanych w mocy (3,6 tys. decyzji).                                                                                                                                                                                                                                                                                </t>
    </r>
    <r>
      <rPr>
        <b/>
        <sz val="10"/>
        <color theme="1"/>
        <rFont val="Roboto"/>
        <charset val="238"/>
      </rPr>
      <t>Uchylenia i umorzenia</t>
    </r>
    <r>
      <rPr>
        <sz val="10"/>
        <color theme="1"/>
        <rFont val="Roboto"/>
        <charset val="238"/>
      </rPr>
      <t xml:space="preserve">: Stanowiły 5% ogółu (0,8 tys. decyzji),                                                                                                                                                                                                                                          </t>
    </r>
    <r>
      <rPr>
        <b/>
        <sz val="10"/>
        <color theme="1"/>
        <rFont val="Roboto"/>
        <charset val="238"/>
      </rPr>
      <t>Pozostałe rozstrzygnięcia</t>
    </r>
    <r>
      <rPr>
        <sz val="10"/>
        <color theme="1"/>
        <rFont val="Roboto"/>
        <charset val="238"/>
      </rPr>
      <t xml:space="preserve">: Kategoria „inne” objęła 15% (2,5 tys. decyzji.). 
</t>
    </r>
    <r>
      <rPr>
        <b/>
        <sz val="10"/>
        <color theme="1"/>
        <rFont val="Roboto"/>
        <charset val="238"/>
      </rPr>
      <t xml:space="preserve">                                                                                                                                                                                                                                                                                                                       Pobyt czasowy</t>
    </r>
    <r>
      <rPr>
        <sz val="10"/>
        <color theme="1"/>
        <rFont val="Roboto"/>
        <charset val="238"/>
      </rPr>
      <t xml:space="preserve">:
Odwołania w sprawach o pobyt czasowy zdominowały statystyki, stanowiąc 83% wszystkich wpływających spraw (12 tys. z 15 tys.). W tej kategorii wydano łącznie 14 tys. decyzji. Wskaźnik zmiany zaskarżonej decyzji na korzyść cudzoziemca (decyzje pozytywne) wyniósł tu 36% (5,1 tys. decyzji). Do ponownego rozpatrzenia (kasacja) przekazano 27% spraw (3,8 tys. decyzji). W mocy utrzymano 17% decyzji (2,4 tys.), natomiast uchylenia i umorzenia objęły 0,6 tys. spraw (5%).                                                                                                                                                                                                                                                           </t>
    </r>
    <r>
      <rPr>
        <b/>
        <sz val="10"/>
        <color theme="1"/>
        <rFont val="Roboto"/>
        <charset val="238"/>
      </rPr>
      <t>Pobyt rezydenta długoterminowego UE</t>
    </r>
    <r>
      <rPr>
        <sz val="10"/>
        <color theme="1"/>
        <rFont val="Roboto"/>
        <charset val="238"/>
      </rPr>
      <t xml:space="preserve">:                                                                                                                                                                                                                                                                                Do Urzędu wpłynęło ponad 1,2 tys. odwołań, a wydano 1,1 tys. decyzji. W tej kategorii odnotowano bardzo wysoki  wskaźnik utrzymania decyzji pierwszej instancji: większość postępowań, bo aż 53% (0,6 tys. rozstrzygnięć), zakończyła się utrzymaniem decyzji wojewody w mocy. który wyniósł aż 53% (0,6 tys. rozstrzygnięć). Decyzje merytorycznie pozytywne stanowiły 16% (0,2 tys. decyzji). Uchylenia z przekazaniem do ponownego rozpoznania wyniosły 15% (0,2 tys. decyzje), a umorzenia i uchylenia – 87 spraw (8%).                                                                                                                                                                                                                          </t>
    </r>
    <r>
      <rPr>
        <b/>
        <sz val="10"/>
        <color theme="1"/>
        <rFont val="Roboto"/>
        <charset val="238"/>
      </rPr>
      <t>Pobyt stały</t>
    </r>
    <r>
      <rPr>
        <sz val="10"/>
        <color theme="1"/>
        <rFont val="Roboto"/>
        <charset val="238"/>
      </rPr>
      <t>:                                                                                                                                                                                                                                                                             Odnotowano wpływ 1,1 tys. odwołań oraz wydanie 0,9 tys. decyzji. Podobnie jak w przypadku rezydenta UE, większość postępowań zakończyła się utrzymaniem w mocy decyzji organu pierwszej instancji: wskaźnik utrzymania w mocy decyzji wojewody wyniósł 54% (0,5 tys. sprawy).  Decyzje pozytywne stanowiły 17% (0,2 tys.). Uchylenia z przekazaniem do ponownego rozpatrzenia to12% (0,1 tys.), zaś uchylenia i umorzenia dotyczyły 31 spraw (3%).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</si>
</sst>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_(&quot;zł&quot;* #,##0_);_(&quot;zł&quot;* \(#,##0\);_(&quot;zł&quot;* &quot;-&quot;_);_(@_)"/>
    <numFmt numFmtId="165" formatCode="yyyy/mm/dd;@"/>
    <numFmt numFmtId="166" formatCode="0.0%"/>
  </numFmts>
  <fonts count="41" x14ac:knownFonts="1">
    <font>
      <sz val="11"/>
      <color theme="1"/>
      <name val="Calibri"/>
      <family val="2"/>
      <charset val="238"/>
      <scheme val="minor"/>
    </font>
    <font>
      <sz val="11"/>
      <color theme="1"/>
      <name val="Calibri"/>
      <family val="2"/>
      <charset val="238"/>
      <scheme val="minor"/>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name val="Arial"/>
      <family val="2"/>
      <charset val="238"/>
    </font>
    <font>
      <sz val="10"/>
      <name val="Arial CE"/>
      <charset val="238"/>
    </font>
    <font>
      <sz val="8"/>
      <name val="Tahoma"/>
      <family val="2"/>
      <charset val="238"/>
    </font>
    <font>
      <sz val="11"/>
      <color theme="1"/>
      <name val="Roboto"/>
      <charset val="238"/>
    </font>
    <font>
      <b/>
      <sz val="11"/>
      <color theme="1"/>
      <name val="Roboto"/>
      <charset val="238"/>
    </font>
    <font>
      <b/>
      <sz val="18"/>
      <name val="Roboto"/>
      <charset val="238"/>
    </font>
    <font>
      <b/>
      <sz val="15"/>
      <name val="Roboto"/>
      <charset val="238"/>
    </font>
    <font>
      <b/>
      <i/>
      <sz val="14"/>
      <color theme="1"/>
      <name val="Roboto"/>
      <charset val="238"/>
    </font>
    <font>
      <sz val="11"/>
      <name val="Roboto"/>
      <charset val="238"/>
    </font>
    <font>
      <b/>
      <sz val="10"/>
      <color theme="1"/>
      <name val="Roboto"/>
      <charset val="238"/>
    </font>
    <font>
      <b/>
      <sz val="9"/>
      <name val="Roboto"/>
      <charset val="238"/>
    </font>
    <font>
      <sz val="9"/>
      <name val="Roboto"/>
      <charset val="238"/>
    </font>
    <font>
      <sz val="10"/>
      <name val="Roboto"/>
      <charset val="238"/>
    </font>
    <font>
      <sz val="6"/>
      <color theme="1"/>
      <name val="Roboto"/>
      <charset val="238"/>
    </font>
    <font>
      <i/>
      <sz val="6"/>
      <color theme="1"/>
      <name val="Roboto"/>
      <charset val="238"/>
    </font>
    <font>
      <i/>
      <sz val="9"/>
      <color theme="1"/>
      <name val="Roboto"/>
      <charset val="238"/>
    </font>
    <font>
      <b/>
      <sz val="8"/>
      <name val="Roboto"/>
      <charset val="238"/>
    </font>
    <font>
      <i/>
      <sz val="8"/>
      <color theme="1"/>
      <name val="Roboto"/>
      <charset val="238"/>
    </font>
    <font>
      <b/>
      <sz val="7"/>
      <name val="Roboto"/>
      <charset val="238"/>
    </font>
    <font>
      <sz val="10"/>
      <color theme="1"/>
      <name val="Roboto"/>
      <charset val="238"/>
    </font>
    <font>
      <sz val="9"/>
      <color theme="1"/>
      <name val="Roboto"/>
      <charset val="238"/>
    </font>
    <font>
      <sz val="8"/>
      <name val="Roboto"/>
      <charset val="238"/>
    </font>
    <font>
      <sz val="8"/>
      <color theme="1"/>
      <name val="Roboto"/>
      <charset val="238"/>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9F9F9"/>
        <bgColor indexed="64"/>
      </patternFill>
    </fill>
    <fill>
      <patternFill patternType="solid">
        <fgColor rgb="FFE8E8E8"/>
        <bgColor indexed="64"/>
      </patternFill>
    </fill>
    <fill>
      <patternFill patternType="solid">
        <fgColor theme="0"/>
        <bgColor indexed="64"/>
      </patternFill>
    </fill>
    <fill>
      <patternFill patternType="solid">
        <fgColor theme="0" tint="-4.9989318521683403E-2"/>
        <bgColor indexed="64"/>
      </patternFill>
    </fill>
  </fills>
  <borders count="5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7" fillId="21" borderId="0" applyNumberFormat="0" applyBorder="0" applyAlignment="0" applyProtection="0"/>
    <xf numFmtId="0" fontId="1" fillId="23"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32" borderId="0" applyNumberFormat="0" applyBorder="0" applyAlignment="0" applyProtection="0"/>
    <xf numFmtId="0" fontId="19" fillId="0" borderId="0"/>
    <xf numFmtId="0" fontId="1" fillId="8" borderId="8" applyNumberFormat="0" applyFont="0" applyAlignment="0" applyProtection="0"/>
    <xf numFmtId="0" fontId="18" fillId="0" borderId="0"/>
    <xf numFmtId="9" fontId="1" fillId="0" borderId="0" applyFont="0" applyFill="0" applyBorder="0" applyAlignment="0" applyProtection="0"/>
  </cellStyleXfs>
  <cellXfs count="322">
    <xf numFmtId="0" fontId="0" fillId="0" borderId="0" xfId="0"/>
    <xf numFmtId="0" fontId="0" fillId="0" borderId="0" xfId="0"/>
    <xf numFmtId="0" fontId="0" fillId="0" borderId="0" xfId="0"/>
    <xf numFmtId="0" fontId="21" fillId="0" borderId="0" xfId="0" applyFont="1" applyProtection="1">
      <protection locked="0"/>
    </xf>
    <xf numFmtId="0" fontId="21" fillId="0" borderId="0" xfId="0" applyFont="1" applyBorder="1" applyProtection="1">
      <protection locked="0"/>
    </xf>
    <xf numFmtId="14" fontId="21" fillId="0" borderId="0" xfId="0" applyNumberFormat="1" applyFont="1" applyProtection="1">
      <protection locked="0"/>
    </xf>
    <xf numFmtId="165" fontId="21" fillId="0" borderId="0" xfId="0" applyNumberFormat="1" applyFont="1" applyProtection="1">
      <protection locked="0"/>
    </xf>
    <xf numFmtId="0" fontId="21" fillId="0" borderId="0" xfId="0" applyFont="1" applyAlignment="1" applyProtection="1">
      <protection locked="0"/>
    </xf>
    <xf numFmtId="0" fontId="25" fillId="0" borderId="0" xfId="0" applyFont="1" applyAlignment="1" applyProtection="1">
      <alignment vertical="center"/>
      <protection locked="0"/>
    </xf>
    <xf numFmtId="0" fontId="26" fillId="0" borderId="0" xfId="0" applyFont="1" applyProtection="1">
      <protection locked="0"/>
    </xf>
    <xf numFmtId="0" fontId="27" fillId="0" borderId="0" xfId="0" applyFont="1" applyAlignment="1" applyProtection="1">
      <alignment horizontal="left" vertical="center"/>
      <protection locked="0"/>
    </xf>
    <xf numFmtId="0" fontId="30" fillId="0" borderId="0" xfId="43" applyFont="1" applyProtection="1">
      <protection locked="0"/>
    </xf>
    <xf numFmtId="0" fontId="21" fillId="0" borderId="0" xfId="0" applyFont="1" applyFill="1" applyBorder="1" applyProtection="1">
      <protection locked="0"/>
    </xf>
    <xf numFmtId="0" fontId="28" fillId="0" borderId="0" xfId="10" applyFont="1" applyFill="1" applyBorder="1" applyAlignment="1" applyProtection="1">
      <alignment horizontal="left" vertical="center"/>
      <protection locked="0"/>
    </xf>
    <xf numFmtId="0" fontId="28" fillId="0" borderId="0" xfId="10" applyFont="1" applyFill="1" applyBorder="1" applyAlignment="1" applyProtection="1">
      <alignment horizontal="center" vertical="center"/>
      <protection locked="0"/>
    </xf>
    <xf numFmtId="0" fontId="31" fillId="0" borderId="0" xfId="0" applyFont="1" applyAlignment="1" applyProtection="1">
      <alignment horizontal="center" vertical="center" wrapText="1"/>
      <protection locked="0"/>
    </xf>
    <xf numFmtId="165" fontId="31" fillId="0" borderId="0" xfId="0" applyNumberFormat="1" applyFont="1" applyAlignment="1" applyProtection="1">
      <alignment horizontal="center" vertical="center" wrapText="1"/>
      <protection locked="0"/>
    </xf>
    <xf numFmtId="0" fontId="21" fillId="0" borderId="0" xfId="0" applyFont="1" applyAlignment="1" applyProtection="1">
      <alignment wrapText="1"/>
      <protection locked="0"/>
    </xf>
    <xf numFmtId="165" fontId="21" fillId="0" borderId="0" xfId="0" applyNumberFormat="1" applyFont="1" applyAlignment="1" applyProtection="1">
      <alignment wrapText="1"/>
      <protection locked="0"/>
    </xf>
    <xf numFmtId="0" fontId="33" fillId="0" borderId="0" xfId="0" applyFont="1" applyAlignment="1" applyProtection="1">
      <alignment vertical="top" wrapText="1"/>
      <protection locked="0"/>
    </xf>
    <xf numFmtId="0" fontId="27" fillId="0" borderId="0" xfId="0" applyFont="1" applyAlignment="1" applyProtection="1">
      <alignment horizontal="left" vertical="center" wrapText="1"/>
      <protection locked="0"/>
    </xf>
    <xf numFmtId="0" fontId="31" fillId="0" borderId="0" xfId="0" applyFont="1" applyAlignment="1" applyProtection="1">
      <alignment horizontal="left" vertical="center" wrapText="1"/>
      <protection locked="0"/>
    </xf>
    <xf numFmtId="0" fontId="28" fillId="0" borderId="0" xfId="24" applyFont="1" applyFill="1" applyBorder="1" applyAlignment="1" applyProtection="1">
      <alignment horizontal="center" vertical="center" wrapText="1"/>
      <protection locked="0"/>
    </xf>
    <xf numFmtId="3" fontId="28" fillId="0" borderId="0" xfId="0" applyNumberFormat="1" applyFont="1" applyFill="1" applyBorder="1" applyAlignment="1" applyProtection="1">
      <alignment horizontal="center" vertical="center"/>
    </xf>
    <xf numFmtId="0" fontId="35" fillId="0" borderId="0" xfId="0" applyFont="1" applyAlignment="1" applyProtection="1">
      <alignment vertical="top"/>
      <protection locked="0"/>
    </xf>
    <xf numFmtId="165" fontId="35" fillId="0" borderId="0" xfId="0" applyNumberFormat="1" applyFont="1" applyAlignment="1" applyProtection="1">
      <alignment vertical="top"/>
      <protection locked="0"/>
    </xf>
    <xf numFmtId="0" fontId="28" fillId="35" borderId="0" xfId="0" applyFont="1" applyFill="1" applyBorder="1" applyAlignment="1" applyProtection="1">
      <alignment horizontal="center" vertical="center"/>
      <protection locked="0"/>
    </xf>
    <xf numFmtId="3" fontId="28" fillId="35" borderId="0" xfId="0" applyNumberFormat="1" applyFont="1" applyFill="1" applyBorder="1" applyAlignment="1" applyProtection="1">
      <alignment horizontal="center" vertical="center"/>
      <protection locked="0"/>
    </xf>
    <xf numFmtId="3" fontId="28" fillId="35" borderId="0" xfId="24" applyNumberFormat="1" applyFont="1" applyFill="1" applyBorder="1" applyAlignment="1" applyProtection="1">
      <alignment horizontal="center" vertical="center" wrapText="1"/>
      <protection locked="0"/>
    </xf>
    <xf numFmtId="165" fontId="28" fillId="35" borderId="0" xfId="24" applyNumberFormat="1" applyFont="1" applyFill="1" applyBorder="1" applyAlignment="1" applyProtection="1">
      <alignment horizontal="center" vertical="center" wrapText="1"/>
      <protection locked="0"/>
    </xf>
    <xf numFmtId="0" fontId="28" fillId="36" borderId="21" xfId="0" applyFont="1" applyFill="1" applyBorder="1" applyAlignment="1" applyProtection="1">
      <alignment horizontal="center" vertical="center" textRotation="90" wrapText="1"/>
      <protection locked="0"/>
    </xf>
    <xf numFmtId="3" fontId="29" fillId="0" borderId="10" xfId="0" applyNumberFormat="1" applyFont="1" applyBorder="1" applyAlignment="1" applyProtection="1">
      <alignment horizontal="right" vertical="center"/>
    </xf>
    <xf numFmtId="3" fontId="28" fillId="35" borderId="45" xfId="10" applyNumberFormat="1" applyFont="1" applyFill="1" applyBorder="1" applyAlignment="1" applyProtection="1">
      <alignment horizontal="center" vertical="center"/>
    </xf>
    <xf numFmtId="0" fontId="36" fillId="35" borderId="0" xfId="10" applyFont="1" applyFill="1" applyBorder="1" applyAlignment="1" applyProtection="1">
      <alignment horizontal="center" vertical="center" wrapText="1"/>
      <protection locked="0"/>
    </xf>
    <xf numFmtId="0" fontId="36" fillId="35" borderId="0" xfId="10" applyFont="1" applyFill="1" applyBorder="1" applyAlignment="1" applyProtection="1">
      <alignment horizontal="center" vertical="center"/>
      <protection locked="0"/>
    </xf>
    <xf numFmtId="0" fontId="28" fillId="36" borderId="0" xfId="10" applyFont="1" applyFill="1" applyBorder="1" applyAlignment="1" applyProtection="1">
      <alignment horizontal="center" vertical="center"/>
      <protection locked="0"/>
    </xf>
    <xf numFmtId="3" fontId="28" fillId="36" borderId="0" xfId="10" applyNumberFormat="1" applyFont="1" applyFill="1" applyBorder="1" applyAlignment="1" applyProtection="1">
      <alignment horizontal="center" vertical="center"/>
    </xf>
    <xf numFmtId="0" fontId="28" fillId="35" borderId="0" xfId="10" applyFont="1" applyFill="1" applyBorder="1" applyAlignment="1" applyProtection="1">
      <alignment horizontal="center" vertical="center"/>
      <protection locked="0"/>
    </xf>
    <xf numFmtId="0" fontId="36" fillId="35" borderId="0" xfId="10" applyFont="1" applyFill="1" applyBorder="1" applyAlignment="1" applyProtection="1">
      <alignment horizontal="left" vertical="center" indent="1"/>
      <protection locked="0"/>
    </xf>
    <xf numFmtId="0" fontId="27" fillId="0" borderId="0" xfId="0" applyFont="1" applyAlignment="1" applyProtection="1">
      <alignment horizontal="left"/>
      <protection locked="0"/>
    </xf>
    <xf numFmtId="0" fontId="37" fillId="0" borderId="0" xfId="0" applyFont="1" applyAlignment="1" applyProtection="1">
      <alignment horizontal="left" vertical="top" wrapText="1"/>
      <protection locked="0"/>
    </xf>
    <xf numFmtId="0" fontId="38" fillId="0" borderId="0" xfId="0" applyFont="1" applyAlignment="1" applyProtection="1">
      <alignment horizontal="left" vertical="top" wrapText="1"/>
      <protection locked="0"/>
    </xf>
    <xf numFmtId="0" fontId="39" fillId="0" borderId="0" xfId="0" applyFont="1" applyAlignment="1" applyProtection="1">
      <alignment horizontal="left" vertical="top" wrapText="1"/>
      <protection locked="0"/>
    </xf>
    <xf numFmtId="0" fontId="40" fillId="0" borderId="0" xfId="0" applyFont="1" applyAlignment="1" applyProtection="1">
      <alignment horizontal="center" vertical="center"/>
      <protection locked="0"/>
    </xf>
    <xf numFmtId="0" fontId="40" fillId="0" borderId="0" xfId="0" applyFont="1" applyAlignment="1" applyProtection="1">
      <alignment horizontal="left" vertical="center" indent="1"/>
      <protection locked="0"/>
    </xf>
    <xf numFmtId="0" fontId="40" fillId="0" borderId="0" xfId="0" applyFont="1" applyAlignment="1" applyProtection="1">
      <alignment horizontal="center"/>
      <protection locked="0"/>
    </xf>
    <xf numFmtId="0" fontId="40" fillId="0" borderId="0" xfId="0" applyFont="1" applyProtection="1">
      <protection locked="0"/>
    </xf>
    <xf numFmtId="0" fontId="40" fillId="0" borderId="0" xfId="0" applyFont="1" applyAlignment="1" applyProtection="1">
      <alignment horizontal="left" vertical="center"/>
      <protection locked="0"/>
    </xf>
    <xf numFmtId="0" fontId="40" fillId="0" borderId="0" xfId="0" applyFont="1" applyAlignment="1" applyProtection="1">
      <protection locked="0"/>
    </xf>
    <xf numFmtId="0" fontId="37" fillId="0" borderId="0" xfId="0" applyFont="1" applyProtection="1">
      <protection locked="0"/>
    </xf>
    <xf numFmtId="0" fontId="21" fillId="0" borderId="0" xfId="0" applyFont="1" applyBorder="1" applyAlignment="1" applyProtection="1">
      <protection locked="0"/>
    </xf>
    <xf numFmtId="0" fontId="0" fillId="0" borderId="0" xfId="0" applyBorder="1" applyAlignment="1"/>
    <xf numFmtId="3" fontId="40" fillId="0" borderId="0" xfId="0" applyNumberFormat="1" applyFont="1" applyProtection="1">
      <protection locked="0"/>
    </xf>
    <xf numFmtId="0" fontId="21" fillId="0" borderId="0" xfId="0" applyFont="1" applyProtection="1">
      <protection locked="0"/>
    </xf>
    <xf numFmtId="9" fontId="21" fillId="0" borderId="0" xfId="46" applyFont="1" applyProtection="1">
      <protection locked="0"/>
    </xf>
    <xf numFmtId="0" fontId="21" fillId="0" borderId="0" xfId="0" applyFont="1" applyProtection="1">
      <protection locked="0"/>
    </xf>
    <xf numFmtId="3" fontId="21" fillId="0" borderId="0" xfId="0" applyNumberFormat="1" applyFont="1" applyProtection="1">
      <protection locked="0"/>
    </xf>
    <xf numFmtId="166" fontId="21" fillId="0" borderId="0" xfId="46" applyNumberFormat="1" applyFont="1" applyProtection="1">
      <protection locked="0"/>
    </xf>
    <xf numFmtId="1" fontId="21" fillId="0" borderId="0" xfId="46" applyNumberFormat="1" applyFont="1" applyProtection="1">
      <protection locked="0"/>
    </xf>
    <xf numFmtId="0" fontId="21" fillId="0" borderId="0" xfId="0" applyFont="1" applyProtection="1">
      <protection locked="0"/>
    </xf>
    <xf numFmtId="0" fontId="21" fillId="0" borderId="0" xfId="0" applyFont="1" applyProtection="1">
      <protection locked="0"/>
    </xf>
    <xf numFmtId="0" fontId="21" fillId="0" borderId="0" xfId="0" applyFont="1" applyProtection="1">
      <protection locked="0"/>
    </xf>
    <xf numFmtId="0" fontId="37" fillId="33" borderId="0" xfId="0" applyFont="1" applyFill="1" applyAlignment="1" applyProtection="1">
      <alignment horizontal="left" vertical="top" wrapText="1"/>
      <protection locked="0"/>
    </xf>
    <xf numFmtId="0" fontId="37" fillId="33" borderId="0" xfId="0" applyFont="1" applyFill="1" applyAlignment="1" applyProtection="1">
      <alignment horizontal="left" vertical="top"/>
      <protection locked="0"/>
    </xf>
    <xf numFmtId="0" fontId="29" fillId="34" borderId="41" xfId="0" applyFont="1" applyFill="1" applyBorder="1" applyAlignment="1" applyProtection="1">
      <alignment horizontal="left" vertical="center" wrapText="1"/>
      <protection locked="0"/>
    </xf>
    <xf numFmtId="0" fontId="29" fillId="34" borderId="42" xfId="0" applyFont="1" applyFill="1" applyBorder="1" applyAlignment="1" applyProtection="1">
      <alignment horizontal="left" vertical="center" wrapText="1"/>
      <protection locked="0"/>
    </xf>
    <xf numFmtId="3" fontId="29" fillId="0" borderId="10" xfId="0" applyNumberFormat="1" applyFont="1" applyBorder="1" applyAlignment="1" applyProtection="1">
      <alignment horizontal="right" vertical="center" wrapText="1"/>
    </xf>
    <xf numFmtId="0" fontId="28" fillId="36" borderId="21" xfId="0" applyFont="1" applyFill="1" applyBorder="1" applyAlignment="1" applyProtection="1">
      <alignment horizontal="center" vertical="center" textRotation="90" wrapText="1"/>
      <protection locked="0"/>
    </xf>
    <xf numFmtId="0" fontId="28" fillId="36" borderId="31" xfId="0" applyFont="1" applyFill="1" applyBorder="1" applyAlignment="1" applyProtection="1">
      <alignment horizontal="center" vertical="center" textRotation="90" wrapText="1"/>
      <protection locked="0"/>
    </xf>
    <xf numFmtId="0" fontId="27" fillId="0" borderId="0" xfId="0" applyFont="1" applyAlignment="1" applyProtection="1">
      <alignment horizontal="left" vertical="center" wrapText="1"/>
      <protection locked="0"/>
    </xf>
    <xf numFmtId="3" fontId="29" fillId="0" borderId="10" xfId="0" applyNumberFormat="1" applyFont="1" applyBorder="1" applyAlignment="1" applyProtection="1">
      <alignment horizontal="right" vertical="center"/>
    </xf>
    <xf numFmtId="3" fontId="29" fillId="0" borderId="32" xfId="0" applyNumberFormat="1" applyFont="1" applyBorder="1" applyAlignment="1" applyProtection="1">
      <alignment horizontal="right" vertical="center"/>
    </xf>
    <xf numFmtId="0" fontId="29" fillId="0" borderId="25" xfId="0" applyFont="1" applyFill="1" applyBorder="1" applyAlignment="1" applyProtection="1">
      <alignment horizontal="left" vertical="center" wrapText="1"/>
      <protection locked="0"/>
    </xf>
    <xf numFmtId="0" fontId="29" fillId="0" borderId="10" xfId="0" applyFont="1" applyFill="1" applyBorder="1" applyAlignment="1" applyProtection="1">
      <alignment horizontal="left" vertical="center" wrapText="1"/>
      <protection locked="0"/>
    </xf>
    <xf numFmtId="0" fontId="28" fillId="35" borderId="22" xfId="0" applyFont="1" applyFill="1" applyBorder="1" applyAlignment="1" applyProtection="1">
      <alignment horizontal="center" vertical="center" wrapText="1"/>
      <protection locked="0"/>
    </xf>
    <xf numFmtId="0" fontId="28" fillId="35" borderId="23" xfId="0" applyFont="1" applyFill="1" applyBorder="1" applyAlignment="1" applyProtection="1">
      <alignment horizontal="center" vertical="center" wrapText="1"/>
      <protection locked="0"/>
    </xf>
    <xf numFmtId="0" fontId="28" fillId="35" borderId="24" xfId="0" applyFont="1" applyFill="1" applyBorder="1" applyAlignment="1" applyProtection="1">
      <alignment horizontal="center" vertical="center" wrapText="1"/>
      <protection locked="0"/>
    </xf>
    <xf numFmtId="0" fontId="29" fillId="34" borderId="25" xfId="0" applyFont="1" applyFill="1" applyBorder="1" applyAlignment="1" applyProtection="1">
      <alignment horizontal="left" vertical="center" wrapText="1"/>
      <protection locked="0"/>
    </xf>
    <xf numFmtId="0" fontId="29" fillId="34" borderId="10" xfId="0" applyFont="1" applyFill="1" applyBorder="1" applyAlignment="1" applyProtection="1">
      <alignment horizontal="left" vertical="center" wrapText="1"/>
      <protection locked="0"/>
    </xf>
    <xf numFmtId="3" fontId="28" fillId="35" borderId="45" xfId="10" applyNumberFormat="1" applyFont="1" applyFill="1" applyBorder="1" applyAlignment="1" applyProtection="1">
      <alignment horizontal="center" vertical="center"/>
    </xf>
    <xf numFmtId="3" fontId="28" fillId="35" borderId="46" xfId="10" applyNumberFormat="1" applyFont="1" applyFill="1" applyBorder="1" applyAlignment="1" applyProtection="1">
      <alignment horizontal="center" vertical="center"/>
    </xf>
    <xf numFmtId="0" fontId="28" fillId="36" borderId="44" xfId="10" applyFont="1" applyFill="1" applyBorder="1" applyAlignment="1" applyProtection="1">
      <alignment horizontal="left" vertical="center"/>
      <protection locked="0"/>
    </xf>
    <xf numFmtId="0" fontId="28" fillId="36" borderId="45" xfId="10" applyFont="1" applyFill="1" applyBorder="1" applyAlignment="1" applyProtection="1">
      <alignment horizontal="left" vertical="center"/>
      <protection locked="0"/>
    </xf>
    <xf numFmtId="3" fontId="29" fillId="0" borderId="32" xfId="0" applyNumberFormat="1" applyFont="1" applyBorder="1" applyAlignment="1" applyProtection="1">
      <alignment horizontal="right" vertical="center" wrapText="1"/>
    </xf>
    <xf numFmtId="3" fontId="29" fillId="36" borderId="10" xfId="24" applyNumberFormat="1" applyFont="1" applyFill="1" applyBorder="1" applyAlignment="1" applyProtection="1">
      <alignment horizontal="right" vertical="center" wrapText="1"/>
    </xf>
    <xf numFmtId="3" fontId="29" fillId="36" borderId="32" xfId="24" applyNumberFormat="1" applyFont="1" applyFill="1" applyBorder="1" applyAlignment="1" applyProtection="1">
      <alignment horizontal="right" vertical="center" wrapText="1"/>
    </xf>
    <xf numFmtId="0" fontId="23" fillId="35" borderId="0" xfId="1" applyFont="1" applyFill="1" applyBorder="1" applyAlignment="1" applyProtection="1">
      <alignment horizontal="center" vertical="center" wrapText="1"/>
      <protection locked="0"/>
    </xf>
    <xf numFmtId="164" fontId="24" fillId="0" borderId="0" xfId="2" applyNumberFormat="1" applyFont="1" applyBorder="1" applyAlignment="1" applyProtection="1">
      <alignment horizontal="center"/>
    </xf>
    <xf numFmtId="0" fontId="28" fillId="36" borderId="10" xfId="0" applyFont="1" applyFill="1" applyBorder="1" applyAlignment="1" applyProtection="1">
      <alignment horizontal="center" vertical="center" textRotation="90"/>
      <protection locked="0"/>
    </xf>
    <xf numFmtId="0" fontId="28" fillId="36" borderId="32" xfId="0" applyFont="1" applyFill="1" applyBorder="1" applyAlignment="1" applyProtection="1">
      <alignment horizontal="center" vertical="center" textRotation="90"/>
      <protection locked="0"/>
    </xf>
    <xf numFmtId="0" fontId="28" fillId="36" borderId="21" xfId="0" applyFont="1" applyFill="1" applyBorder="1" applyAlignment="1" applyProtection="1">
      <alignment horizontal="center" vertical="center"/>
      <protection locked="0"/>
    </xf>
    <xf numFmtId="0" fontId="28" fillId="36" borderId="10" xfId="0" applyFont="1" applyFill="1" applyBorder="1" applyAlignment="1" applyProtection="1">
      <alignment horizontal="center" vertical="center"/>
      <protection locked="0"/>
    </xf>
    <xf numFmtId="3" fontId="29" fillId="0" borderId="42" xfId="0" applyNumberFormat="1" applyFont="1" applyBorder="1" applyAlignment="1" applyProtection="1">
      <alignment horizontal="right" vertical="center" wrapText="1"/>
    </xf>
    <xf numFmtId="0" fontId="28" fillId="36" borderId="44" xfId="0" applyFont="1" applyFill="1" applyBorder="1" applyAlignment="1" applyProtection="1">
      <alignment horizontal="center" vertical="center"/>
    </xf>
    <xf numFmtId="0" fontId="28" fillId="36" borderId="45" xfId="0" applyFont="1" applyFill="1" applyBorder="1" applyAlignment="1" applyProtection="1">
      <alignment horizontal="center" vertical="center"/>
    </xf>
    <xf numFmtId="3" fontId="28" fillId="36" borderId="45" xfId="0" applyNumberFormat="1" applyFont="1" applyFill="1" applyBorder="1" applyAlignment="1" applyProtection="1">
      <alignment horizontal="center" vertical="center"/>
    </xf>
    <xf numFmtId="3" fontId="28" fillId="36" borderId="46" xfId="0" applyNumberFormat="1" applyFont="1" applyFill="1" applyBorder="1" applyAlignment="1" applyProtection="1">
      <alignment horizontal="center" vertical="center"/>
    </xf>
    <xf numFmtId="3" fontId="28" fillId="36" borderId="45" xfId="10" applyNumberFormat="1" applyFont="1" applyFill="1" applyBorder="1" applyAlignment="1" applyProtection="1">
      <alignment horizontal="center" vertical="center"/>
    </xf>
    <xf numFmtId="3" fontId="28" fillId="36" borderId="46" xfId="10" applyNumberFormat="1" applyFont="1" applyFill="1" applyBorder="1" applyAlignment="1" applyProtection="1">
      <alignment horizontal="center" vertical="center"/>
    </xf>
    <xf numFmtId="0" fontId="29" fillId="33" borderId="25" xfId="24" applyFont="1" applyFill="1" applyBorder="1" applyAlignment="1" applyProtection="1">
      <alignment vertical="center" wrapText="1"/>
      <protection locked="0"/>
    </xf>
    <xf numFmtId="0" fontId="29" fillId="33" borderId="10" xfId="24" applyFont="1" applyFill="1" applyBorder="1" applyAlignment="1" applyProtection="1">
      <alignment vertical="center" wrapText="1"/>
      <protection locked="0"/>
    </xf>
    <xf numFmtId="3" fontId="28" fillId="33" borderId="45" xfId="10" applyNumberFormat="1" applyFont="1" applyFill="1" applyBorder="1" applyAlignment="1" applyProtection="1">
      <alignment horizontal="center" vertical="center"/>
    </xf>
    <xf numFmtId="3" fontId="28" fillId="33" borderId="46" xfId="10" applyNumberFormat="1" applyFont="1" applyFill="1" applyBorder="1" applyAlignment="1" applyProtection="1">
      <alignment horizontal="center" vertical="center"/>
    </xf>
    <xf numFmtId="0" fontId="28" fillId="33" borderId="20" xfId="0" applyFont="1" applyFill="1" applyBorder="1" applyAlignment="1" applyProtection="1">
      <alignment horizontal="center" vertical="center"/>
      <protection locked="0"/>
    </xf>
    <xf numFmtId="0" fontId="28" fillId="33" borderId="21" xfId="0" applyFont="1" applyFill="1" applyBorder="1" applyAlignment="1" applyProtection="1">
      <alignment horizontal="center" vertical="center"/>
      <protection locked="0"/>
    </xf>
    <xf numFmtId="0" fontId="28" fillId="33" borderId="25" xfId="0" applyFont="1" applyFill="1" applyBorder="1" applyAlignment="1" applyProtection="1">
      <alignment horizontal="center" vertical="center"/>
      <protection locked="0"/>
    </xf>
    <xf numFmtId="0" fontId="28" fillId="33" borderId="10" xfId="0" applyFont="1" applyFill="1" applyBorder="1" applyAlignment="1" applyProtection="1">
      <alignment horizontal="center" vertical="center"/>
      <protection locked="0"/>
    </xf>
    <xf numFmtId="0" fontId="28" fillId="33" borderId="10" xfId="0" applyFont="1" applyFill="1" applyBorder="1" applyAlignment="1" applyProtection="1">
      <alignment horizontal="center" vertical="center" wrapText="1"/>
      <protection locked="0"/>
    </xf>
    <xf numFmtId="0" fontId="29" fillId="33" borderId="41" xfId="24" applyFont="1" applyFill="1" applyBorder="1" applyAlignment="1" applyProtection="1">
      <alignment vertical="center" wrapText="1"/>
      <protection locked="0"/>
    </xf>
    <xf numFmtId="0" fontId="29" fillId="33" borderId="42" xfId="24" applyFont="1" applyFill="1" applyBorder="1" applyAlignment="1" applyProtection="1">
      <alignment vertical="center" wrapText="1"/>
      <protection locked="0"/>
    </xf>
    <xf numFmtId="0" fontId="28" fillId="36" borderId="44" xfId="10" applyFont="1" applyFill="1" applyBorder="1" applyAlignment="1" applyProtection="1">
      <alignment horizontal="center" vertical="center"/>
      <protection locked="0"/>
    </xf>
    <xf numFmtId="0" fontId="28" fillId="36" borderId="45" xfId="10" applyFont="1" applyFill="1" applyBorder="1" applyAlignment="1" applyProtection="1">
      <alignment horizontal="center" vertical="center"/>
      <protection locked="0"/>
    </xf>
    <xf numFmtId="0" fontId="28" fillId="33" borderId="21" xfId="0" applyFont="1" applyFill="1" applyBorder="1" applyAlignment="1" applyProtection="1">
      <alignment horizontal="center" vertical="center"/>
    </xf>
    <xf numFmtId="0" fontId="28" fillId="33" borderId="31" xfId="0" applyFont="1" applyFill="1" applyBorder="1" applyAlignment="1" applyProtection="1">
      <alignment horizontal="center" vertical="center"/>
    </xf>
    <xf numFmtId="0" fontId="28" fillId="33" borderId="32" xfId="0" applyFont="1" applyFill="1" applyBorder="1" applyAlignment="1" applyProtection="1">
      <alignment horizontal="center" vertical="center" wrapText="1"/>
      <protection locked="0"/>
    </xf>
    <xf numFmtId="0" fontId="29" fillId="0" borderId="41" xfId="0" applyFont="1" applyFill="1" applyBorder="1" applyAlignment="1" applyProtection="1">
      <alignment horizontal="left" vertical="center" indent="1"/>
      <protection locked="0"/>
    </xf>
    <xf numFmtId="0" fontId="29" fillId="0" borderId="42" xfId="0" applyFont="1" applyFill="1" applyBorder="1" applyAlignment="1" applyProtection="1">
      <alignment horizontal="left" vertical="center" indent="1"/>
      <protection locked="0"/>
    </xf>
    <xf numFmtId="0" fontId="29" fillId="0" borderId="25" xfId="0" applyFont="1" applyFill="1" applyBorder="1" applyAlignment="1" applyProtection="1">
      <alignment vertical="center" wrapText="1"/>
      <protection locked="0"/>
    </xf>
    <xf numFmtId="0" fontId="29" fillId="0" borderId="10" xfId="0" applyFont="1" applyFill="1" applyBorder="1" applyAlignment="1" applyProtection="1">
      <alignment vertical="center" wrapText="1"/>
      <protection locked="0"/>
    </xf>
    <xf numFmtId="0" fontId="28" fillId="36" borderId="31" xfId="0" applyFont="1" applyFill="1" applyBorder="1" applyAlignment="1" applyProtection="1">
      <alignment horizontal="center" vertical="center"/>
      <protection locked="0"/>
    </xf>
    <xf numFmtId="0" fontId="28" fillId="35" borderId="44" xfId="10" applyFont="1" applyFill="1" applyBorder="1" applyAlignment="1" applyProtection="1">
      <alignment horizontal="center" vertical="center" wrapText="1"/>
      <protection locked="0"/>
    </xf>
    <xf numFmtId="0" fontId="28" fillId="35" borderId="45" xfId="10" applyFont="1" applyFill="1" applyBorder="1" applyAlignment="1" applyProtection="1">
      <alignment horizontal="center" vertical="center" wrapText="1"/>
      <protection locked="0"/>
    </xf>
    <xf numFmtId="0" fontId="28" fillId="35" borderId="21" xfId="0" applyFont="1" applyFill="1" applyBorder="1" applyAlignment="1" applyProtection="1">
      <alignment horizontal="center" vertical="center"/>
      <protection locked="0"/>
    </xf>
    <xf numFmtId="3" fontId="29" fillId="35" borderId="29" xfId="0" applyNumberFormat="1" applyFont="1" applyFill="1" applyBorder="1" applyAlignment="1" applyProtection="1">
      <alignment horizontal="right" vertical="center" wrapText="1"/>
    </xf>
    <xf numFmtId="3" fontId="29" fillId="35" borderId="37" xfId="0" applyNumberFormat="1" applyFont="1" applyFill="1" applyBorder="1" applyAlignment="1" applyProtection="1">
      <alignment horizontal="right" vertical="center" wrapText="1"/>
    </xf>
    <xf numFmtId="3" fontId="29" fillId="35" borderId="30" xfId="0" applyNumberFormat="1" applyFont="1" applyFill="1" applyBorder="1" applyAlignment="1" applyProtection="1">
      <alignment horizontal="right" vertical="center" wrapText="1"/>
    </xf>
    <xf numFmtId="0" fontId="29" fillId="36" borderId="25" xfId="0" applyFont="1" applyFill="1" applyBorder="1" applyAlignment="1" applyProtection="1">
      <alignment vertical="center" wrapText="1"/>
      <protection locked="0"/>
    </xf>
    <xf numFmtId="0" fontId="29" fillId="36" borderId="10" xfId="0" applyFont="1" applyFill="1" applyBorder="1" applyAlignment="1" applyProtection="1">
      <alignment vertical="center" wrapText="1"/>
      <protection locked="0"/>
    </xf>
    <xf numFmtId="0" fontId="29" fillId="36" borderId="25" xfId="24" applyFont="1" applyFill="1" applyBorder="1" applyAlignment="1" applyProtection="1">
      <alignment vertical="center" wrapText="1"/>
      <protection locked="0"/>
    </xf>
    <xf numFmtId="0" fontId="29" fillId="36" borderId="10" xfId="24" applyFont="1" applyFill="1" applyBorder="1" applyAlignment="1" applyProtection="1">
      <alignment vertical="center" wrapText="1"/>
      <protection locked="0"/>
    </xf>
    <xf numFmtId="0" fontId="40" fillId="0" borderId="0" xfId="0" applyFont="1" applyAlignment="1" applyProtection="1">
      <alignment horizontal="left" vertical="center"/>
      <protection locked="0"/>
    </xf>
    <xf numFmtId="0" fontId="29" fillId="0" borderId="41" xfId="24" applyFont="1" applyFill="1" applyBorder="1" applyAlignment="1" applyProtection="1">
      <alignment horizontal="left" vertical="center" indent="1"/>
      <protection locked="0"/>
    </xf>
    <xf numFmtId="0" fontId="29" fillId="0" borderId="42" xfId="24" applyFont="1" applyFill="1" applyBorder="1" applyAlignment="1" applyProtection="1">
      <alignment horizontal="left" vertical="center" indent="1"/>
      <protection locked="0"/>
    </xf>
    <xf numFmtId="3" fontId="29" fillId="0" borderId="42" xfId="24" applyNumberFormat="1" applyFont="1" applyFill="1" applyBorder="1" applyAlignment="1" applyProtection="1">
      <alignment horizontal="right" vertical="center"/>
    </xf>
    <xf numFmtId="3" fontId="28" fillId="34" borderId="45" xfId="0" applyNumberFormat="1" applyFont="1" applyFill="1" applyBorder="1" applyAlignment="1" applyProtection="1">
      <alignment horizontal="center" vertical="center"/>
    </xf>
    <xf numFmtId="3" fontId="28" fillId="34" borderId="46" xfId="0" applyNumberFormat="1" applyFont="1" applyFill="1" applyBorder="1" applyAlignment="1" applyProtection="1">
      <alignment horizontal="center" vertical="center"/>
    </xf>
    <xf numFmtId="3" fontId="29" fillId="34" borderId="10" xfId="0" applyNumberFormat="1" applyFont="1" applyFill="1" applyBorder="1" applyAlignment="1" applyProtection="1">
      <alignment horizontal="right" vertical="center"/>
    </xf>
    <xf numFmtId="3" fontId="29" fillId="35" borderId="42" xfId="0" applyNumberFormat="1" applyFont="1" applyFill="1" applyBorder="1" applyAlignment="1" applyProtection="1">
      <alignment horizontal="right" vertical="center"/>
    </xf>
    <xf numFmtId="0" fontId="29" fillId="35" borderId="41" xfId="0" applyFont="1" applyFill="1" applyBorder="1" applyAlignment="1" applyProtection="1">
      <alignment horizontal="left" vertical="center" wrapText="1"/>
    </xf>
    <xf numFmtId="0" fontId="29" fillId="35" borderId="42" xfId="0" applyFont="1" applyFill="1" applyBorder="1" applyAlignment="1" applyProtection="1">
      <alignment horizontal="left" vertical="center" wrapText="1"/>
    </xf>
    <xf numFmtId="0" fontId="28" fillId="36" borderId="44" xfId="10" applyFont="1" applyFill="1" applyBorder="1" applyAlignment="1" applyProtection="1">
      <alignment vertical="center" wrapText="1"/>
    </xf>
    <xf numFmtId="0" fontId="28" fillId="36" borderId="45" xfId="10" applyFont="1" applyFill="1" applyBorder="1" applyAlignment="1" applyProtection="1">
      <alignment vertical="center" wrapText="1"/>
    </xf>
    <xf numFmtId="0" fontId="28" fillId="35" borderId="20" xfId="0" applyFont="1" applyFill="1" applyBorder="1" applyAlignment="1" applyProtection="1">
      <alignment horizontal="center" vertical="center" wrapText="1"/>
      <protection locked="0"/>
    </xf>
    <xf numFmtId="0" fontId="28" fillId="35" borderId="21" xfId="0" applyFont="1" applyFill="1" applyBorder="1" applyAlignment="1" applyProtection="1">
      <alignment horizontal="center" vertical="center" wrapText="1"/>
      <protection locked="0"/>
    </xf>
    <xf numFmtId="0" fontId="28" fillId="35" borderId="25" xfId="0" applyFont="1" applyFill="1" applyBorder="1" applyAlignment="1" applyProtection="1">
      <alignment horizontal="center" vertical="center" wrapText="1"/>
      <protection locked="0"/>
    </xf>
    <xf numFmtId="0" fontId="28" fillId="35" borderId="10" xfId="0" applyFont="1" applyFill="1" applyBorder="1" applyAlignment="1" applyProtection="1">
      <alignment horizontal="center" vertical="center" wrapText="1"/>
      <protection locked="0"/>
    </xf>
    <xf numFmtId="0" fontId="34" fillId="35" borderId="21" xfId="0" applyFont="1" applyFill="1" applyBorder="1" applyAlignment="1" applyProtection="1">
      <alignment horizontal="center" vertical="center" wrapText="1"/>
    </xf>
    <xf numFmtId="0" fontId="29" fillId="0" borderId="41" xfId="0" applyFont="1" applyFill="1" applyBorder="1" applyAlignment="1" applyProtection="1">
      <alignment horizontal="left" vertical="center" wrapText="1"/>
      <protection locked="0"/>
    </xf>
    <xf numFmtId="0" fontId="29" fillId="0" borderId="42" xfId="0" applyFont="1" applyFill="1" applyBorder="1" applyAlignment="1" applyProtection="1">
      <alignment horizontal="left" vertical="center" wrapText="1"/>
      <protection locked="0"/>
    </xf>
    <xf numFmtId="3" fontId="29" fillId="0" borderId="43" xfId="24" applyNumberFormat="1" applyFont="1" applyFill="1" applyBorder="1" applyAlignment="1" applyProtection="1">
      <alignment horizontal="right" vertical="center"/>
    </xf>
    <xf numFmtId="0" fontId="29" fillId="34" borderId="10" xfId="43" applyFont="1" applyFill="1" applyBorder="1" applyAlignment="1" applyProtection="1">
      <alignment horizontal="right" vertical="center"/>
    </xf>
    <xf numFmtId="0" fontId="28" fillId="36" borderId="51" xfId="10" applyFont="1" applyFill="1" applyBorder="1" applyAlignment="1" applyProtection="1">
      <alignment horizontal="center" vertical="center"/>
    </xf>
    <xf numFmtId="0" fontId="29" fillId="35" borderId="10" xfId="43" applyFont="1" applyFill="1" applyBorder="1" applyAlignment="1" applyProtection="1">
      <alignment horizontal="right" vertical="center"/>
    </xf>
    <xf numFmtId="0" fontId="29" fillId="35" borderId="42" xfId="43" applyFont="1" applyFill="1" applyBorder="1" applyAlignment="1" applyProtection="1">
      <alignment horizontal="right" vertical="center"/>
    </xf>
    <xf numFmtId="0" fontId="28" fillId="36" borderId="47" xfId="10" applyFont="1" applyFill="1" applyBorder="1" applyAlignment="1" applyProtection="1">
      <alignment horizontal="center" vertical="center"/>
    </xf>
    <xf numFmtId="0" fontId="28" fillId="36" borderId="48" xfId="10" applyFont="1" applyFill="1" applyBorder="1" applyAlignment="1" applyProtection="1">
      <alignment horizontal="center" vertical="center"/>
    </xf>
    <xf numFmtId="0" fontId="29" fillId="35" borderId="11" xfId="43" applyFont="1" applyFill="1" applyBorder="1" applyAlignment="1" applyProtection="1">
      <alignment horizontal="right" vertical="center"/>
    </xf>
    <xf numFmtId="0" fontId="29" fillId="35" borderId="13" xfId="43" applyFont="1" applyFill="1" applyBorder="1" applyAlignment="1" applyProtection="1">
      <alignment horizontal="right" vertical="center"/>
    </xf>
    <xf numFmtId="0" fontId="28" fillId="35" borderId="20" xfId="0" applyFont="1" applyFill="1" applyBorder="1" applyAlignment="1" applyProtection="1">
      <alignment horizontal="center" vertical="center"/>
      <protection locked="0"/>
    </xf>
    <xf numFmtId="0" fontId="29" fillId="34" borderId="25" xfId="0" applyFont="1" applyFill="1" applyBorder="1" applyAlignment="1" applyProtection="1">
      <alignment horizontal="left" vertical="center"/>
    </xf>
    <xf numFmtId="0" fontId="29" fillId="34" borderId="10" xfId="0" applyFont="1" applyFill="1" applyBorder="1" applyAlignment="1" applyProtection="1">
      <alignment horizontal="left" vertical="center"/>
    </xf>
    <xf numFmtId="0" fontId="28" fillId="34" borderId="44" xfId="24" applyFont="1" applyFill="1" applyBorder="1" applyAlignment="1" applyProtection="1">
      <alignment horizontal="center" vertical="center" wrapText="1"/>
      <protection locked="0"/>
    </xf>
    <xf numFmtId="0" fontId="28" fillId="34" borderId="45" xfId="24" applyFont="1" applyFill="1" applyBorder="1" applyAlignment="1" applyProtection="1">
      <alignment horizontal="center" vertical="center" wrapText="1"/>
      <protection locked="0"/>
    </xf>
    <xf numFmtId="0" fontId="28" fillId="36" borderId="21" xfId="0" applyFont="1" applyFill="1" applyBorder="1" applyAlignment="1" applyProtection="1">
      <alignment horizontal="center" vertical="center" wrapText="1"/>
    </xf>
    <xf numFmtId="0" fontId="28" fillId="36" borderId="31" xfId="0" applyFont="1" applyFill="1" applyBorder="1" applyAlignment="1" applyProtection="1">
      <alignment horizontal="center" vertical="center" wrapText="1"/>
    </xf>
    <xf numFmtId="3" fontId="29" fillId="36" borderId="10" xfId="24" applyNumberFormat="1" applyFont="1" applyFill="1" applyBorder="1" applyAlignment="1" applyProtection="1">
      <alignment horizontal="right" vertical="center"/>
    </xf>
    <xf numFmtId="0" fontId="29" fillId="36" borderId="25" xfId="24" applyFont="1" applyFill="1" applyBorder="1" applyAlignment="1" applyProtection="1">
      <alignment horizontal="left" vertical="center" wrapText="1"/>
    </xf>
    <xf numFmtId="0" fontId="29" fillId="36" borderId="10" xfId="24" applyFont="1" applyFill="1" applyBorder="1" applyAlignment="1" applyProtection="1">
      <alignment horizontal="left" vertical="center" wrapText="1"/>
    </xf>
    <xf numFmtId="0" fontId="29" fillId="0" borderId="25" xfId="0" applyFont="1" applyFill="1" applyBorder="1" applyAlignment="1" applyProtection="1">
      <alignment horizontal="left" vertical="center" wrapText="1"/>
    </xf>
    <xf numFmtId="0" fontId="29" fillId="0" borderId="10" xfId="0" applyFont="1" applyFill="1" applyBorder="1" applyAlignment="1" applyProtection="1">
      <alignment horizontal="left" vertical="center" wrapText="1"/>
    </xf>
    <xf numFmtId="0" fontId="28" fillId="36" borderId="20" xfId="0" applyFont="1" applyFill="1" applyBorder="1" applyAlignment="1" applyProtection="1">
      <alignment horizontal="center" vertical="center"/>
      <protection locked="0"/>
    </xf>
    <xf numFmtId="0" fontId="28" fillId="36" borderId="25" xfId="0" applyFont="1" applyFill="1" applyBorder="1" applyAlignment="1" applyProtection="1">
      <alignment horizontal="center" vertical="center"/>
      <protection locked="0"/>
    </xf>
    <xf numFmtId="0" fontId="29" fillId="0" borderId="41" xfId="0" applyFont="1" applyFill="1" applyBorder="1" applyAlignment="1" applyProtection="1">
      <alignment horizontal="left" vertical="center" wrapText="1"/>
    </xf>
    <xf numFmtId="0" fontId="29" fillId="0" borderId="42" xfId="0" applyFont="1" applyFill="1" applyBorder="1" applyAlignment="1" applyProtection="1">
      <alignment horizontal="left" vertical="center" wrapText="1"/>
    </xf>
    <xf numFmtId="3" fontId="29" fillId="0" borderId="42" xfId="0" applyNumberFormat="1" applyFont="1" applyBorder="1" applyAlignment="1" applyProtection="1">
      <alignment horizontal="right" vertical="center"/>
    </xf>
    <xf numFmtId="3" fontId="29" fillId="0" borderId="43" xfId="0" applyNumberFormat="1" applyFont="1" applyBorder="1" applyAlignment="1" applyProtection="1">
      <alignment horizontal="right" vertical="center" wrapText="1"/>
    </xf>
    <xf numFmtId="3" fontId="29" fillId="0" borderId="42" xfId="0" applyNumberFormat="1" applyFont="1" applyFill="1" applyBorder="1" applyAlignment="1" applyProtection="1">
      <alignment horizontal="right" vertical="center"/>
    </xf>
    <xf numFmtId="3" fontId="29" fillId="34" borderId="32" xfId="0" applyNumberFormat="1" applyFont="1" applyFill="1" applyBorder="1" applyAlignment="1" applyProtection="1">
      <alignment horizontal="right" vertical="center"/>
    </xf>
    <xf numFmtId="3" fontId="29" fillId="0" borderId="10" xfId="0" applyNumberFormat="1" applyFont="1" applyFill="1" applyBorder="1" applyAlignment="1" applyProtection="1">
      <alignment horizontal="right" vertical="center"/>
    </xf>
    <xf numFmtId="3" fontId="29" fillId="0" borderId="43" xfId="0" applyNumberFormat="1" applyFont="1" applyFill="1" applyBorder="1" applyAlignment="1" applyProtection="1">
      <alignment horizontal="right" vertical="center"/>
    </xf>
    <xf numFmtId="3" fontId="29" fillId="0" borderId="32" xfId="0" applyNumberFormat="1" applyFont="1" applyFill="1" applyBorder="1" applyAlignment="1" applyProtection="1">
      <alignment horizontal="right" vertical="center"/>
    </xf>
    <xf numFmtId="0" fontId="34" fillId="35" borderId="31" xfId="0" applyFont="1" applyFill="1" applyBorder="1" applyAlignment="1" applyProtection="1">
      <alignment horizontal="center" vertical="center" wrapText="1"/>
    </xf>
    <xf numFmtId="0" fontId="29" fillId="35" borderId="32" xfId="43" applyFont="1" applyFill="1" applyBorder="1" applyAlignment="1" applyProtection="1">
      <alignment horizontal="right" vertical="center"/>
    </xf>
    <xf numFmtId="0" fontId="29" fillId="34" borderId="32" xfId="43" applyFont="1" applyFill="1" applyBorder="1" applyAlignment="1" applyProtection="1">
      <alignment horizontal="right" vertical="center"/>
    </xf>
    <xf numFmtId="0" fontId="29" fillId="34" borderId="25" xfId="24" applyFont="1" applyFill="1" applyBorder="1" applyAlignment="1" applyProtection="1">
      <alignment horizontal="left" vertical="center" wrapText="1"/>
      <protection locked="0"/>
    </xf>
    <xf numFmtId="0" fontId="29" fillId="34" borderId="10" xfId="24" applyFont="1" applyFill="1" applyBorder="1" applyAlignment="1" applyProtection="1">
      <alignment horizontal="left" vertical="center" wrapText="1"/>
      <protection locked="0"/>
    </xf>
    <xf numFmtId="0" fontId="29" fillId="35" borderId="43" xfId="43" applyFont="1" applyFill="1" applyBorder="1" applyAlignment="1" applyProtection="1">
      <alignment horizontal="right" vertical="center"/>
    </xf>
    <xf numFmtId="0" fontId="28" fillId="35" borderId="20" xfId="0" applyFont="1" applyFill="1" applyBorder="1" applyAlignment="1" applyProtection="1">
      <alignment horizontal="center"/>
    </xf>
    <xf numFmtId="0" fontId="28" fillId="35" borderId="21" xfId="0" applyFont="1" applyFill="1" applyBorder="1" applyAlignment="1" applyProtection="1">
      <alignment horizontal="center"/>
    </xf>
    <xf numFmtId="0" fontId="28" fillId="35" borderId="31" xfId="0" applyFont="1" applyFill="1" applyBorder="1" applyAlignment="1" applyProtection="1">
      <alignment horizontal="center"/>
    </xf>
    <xf numFmtId="0" fontId="28" fillId="35" borderId="11" xfId="44" applyFont="1" applyFill="1" applyBorder="1" applyAlignment="1" applyProtection="1">
      <alignment horizontal="center" vertical="center" textRotation="90" wrapText="1"/>
      <protection locked="0"/>
    </xf>
    <xf numFmtId="0" fontId="28" fillId="35" borderId="35" xfId="44" applyFont="1" applyFill="1" applyBorder="1" applyAlignment="1" applyProtection="1">
      <alignment horizontal="center" vertical="center" textRotation="90" wrapText="1"/>
      <protection locked="0"/>
    </xf>
    <xf numFmtId="0" fontId="28" fillId="35" borderId="14" xfId="44" applyFont="1" applyFill="1" applyBorder="1" applyAlignment="1" applyProtection="1">
      <alignment horizontal="center" vertical="center" textRotation="90" wrapText="1"/>
      <protection locked="0"/>
    </xf>
    <xf numFmtId="0" fontId="28" fillId="35" borderId="36" xfId="44" applyFont="1" applyFill="1" applyBorder="1" applyAlignment="1" applyProtection="1">
      <alignment horizontal="center" vertical="center" textRotation="90" wrapText="1"/>
      <protection locked="0"/>
    </xf>
    <xf numFmtId="0" fontId="28" fillId="35" borderId="13" xfId="44" applyFont="1" applyFill="1" applyBorder="1" applyAlignment="1" applyProtection="1">
      <alignment horizontal="center" vertical="center" textRotation="90" wrapText="1"/>
      <protection locked="0"/>
    </xf>
    <xf numFmtId="0" fontId="28" fillId="35" borderId="16" xfId="44" applyFont="1" applyFill="1" applyBorder="1" applyAlignment="1" applyProtection="1">
      <alignment horizontal="center" vertical="center" textRotation="90" wrapText="1"/>
      <protection locked="0"/>
    </xf>
    <xf numFmtId="0" fontId="29" fillId="34" borderId="10" xfId="0" applyFont="1" applyFill="1" applyBorder="1" applyAlignment="1" applyProtection="1">
      <alignment horizontal="right" vertical="center"/>
    </xf>
    <xf numFmtId="0" fontId="29" fillId="34" borderId="32" xfId="0" applyFont="1" applyFill="1" applyBorder="1" applyAlignment="1" applyProtection="1">
      <alignment horizontal="right" vertical="center"/>
    </xf>
    <xf numFmtId="0" fontId="28" fillId="35" borderId="10" xfId="44" applyFont="1" applyFill="1" applyBorder="1" applyAlignment="1" applyProtection="1">
      <alignment horizontal="center" vertical="center"/>
      <protection locked="0"/>
    </xf>
    <xf numFmtId="0" fontId="27" fillId="0" borderId="0" xfId="0" applyFont="1" applyAlignment="1" applyProtection="1">
      <alignment horizontal="left" vertical="center"/>
      <protection locked="0"/>
    </xf>
    <xf numFmtId="0" fontId="28" fillId="35" borderId="21" xfId="0" applyFont="1" applyFill="1" applyBorder="1" applyAlignment="1" applyProtection="1">
      <alignment horizontal="center" vertical="center"/>
    </xf>
    <xf numFmtId="0" fontId="28" fillId="35" borderId="31" xfId="0" applyFont="1" applyFill="1" applyBorder="1" applyAlignment="1" applyProtection="1">
      <alignment horizontal="center" vertical="center"/>
    </xf>
    <xf numFmtId="0" fontId="28" fillId="35" borderId="32" xfId="44" applyFont="1" applyFill="1" applyBorder="1" applyAlignment="1" applyProtection="1">
      <alignment horizontal="center" vertical="center"/>
      <protection locked="0"/>
    </xf>
    <xf numFmtId="0" fontId="28" fillId="35" borderId="10" xfId="44" applyFont="1" applyFill="1" applyBorder="1" applyAlignment="1" applyProtection="1">
      <alignment horizontal="center" vertical="center" wrapText="1"/>
      <protection locked="0"/>
    </xf>
    <xf numFmtId="0" fontId="28" fillId="35" borderId="17" xfId="44" applyFont="1" applyFill="1" applyBorder="1" applyAlignment="1" applyProtection="1">
      <alignment horizontal="center" vertical="center"/>
      <protection locked="0"/>
    </xf>
    <xf numFmtId="0" fontId="28" fillId="35" borderId="18" xfId="44" applyFont="1" applyFill="1" applyBorder="1" applyAlignment="1" applyProtection="1">
      <alignment horizontal="center" vertical="center"/>
      <protection locked="0"/>
    </xf>
    <xf numFmtId="0" fontId="28" fillId="35" borderId="19" xfId="44" applyFont="1" applyFill="1" applyBorder="1" applyAlignment="1" applyProtection="1">
      <alignment horizontal="center" vertical="center"/>
      <protection locked="0"/>
    </xf>
    <xf numFmtId="0" fontId="28" fillId="36" borderId="49" xfId="10" applyFont="1" applyFill="1" applyBorder="1" applyAlignment="1" applyProtection="1">
      <alignment horizontal="center" vertical="center"/>
    </xf>
    <xf numFmtId="0" fontId="21" fillId="0" borderId="0" xfId="0" applyFont="1" applyProtection="1">
      <protection locked="0"/>
    </xf>
    <xf numFmtId="0" fontId="29" fillId="35" borderId="35" xfId="43" applyFont="1" applyFill="1" applyBorder="1" applyAlignment="1" applyProtection="1">
      <alignment horizontal="right" vertical="center"/>
    </xf>
    <xf numFmtId="0" fontId="28" fillId="35" borderId="20" xfId="44" applyFont="1" applyFill="1" applyBorder="1" applyAlignment="1" applyProtection="1">
      <alignment horizontal="center" vertical="center"/>
      <protection locked="0"/>
    </xf>
    <xf numFmtId="0" fontId="28" fillId="35" borderId="21" xfId="44" applyFont="1" applyFill="1" applyBorder="1" applyAlignment="1" applyProtection="1">
      <alignment horizontal="center" vertical="center"/>
      <protection locked="0"/>
    </xf>
    <xf numFmtId="0" fontId="28" fillId="35" borderId="25" xfId="44" applyFont="1" applyFill="1" applyBorder="1" applyAlignment="1" applyProtection="1">
      <alignment horizontal="center" vertical="center"/>
      <protection locked="0"/>
    </xf>
    <xf numFmtId="0" fontId="29" fillId="34" borderId="17" xfId="43" applyFont="1" applyFill="1" applyBorder="1" applyAlignment="1" applyProtection="1">
      <alignment horizontal="right" vertical="center"/>
    </xf>
    <xf numFmtId="0" fontId="29" fillId="34" borderId="19" xfId="43" applyFont="1" applyFill="1" applyBorder="1" applyAlignment="1" applyProtection="1">
      <alignment horizontal="right" vertical="center"/>
    </xf>
    <xf numFmtId="0" fontId="29" fillId="35" borderId="17" xfId="43" applyFont="1" applyFill="1" applyBorder="1" applyAlignment="1" applyProtection="1">
      <alignment horizontal="right" vertical="center"/>
    </xf>
    <xf numFmtId="0" fontId="29" fillId="35" borderId="19" xfId="43" applyFont="1" applyFill="1" applyBorder="1" applyAlignment="1" applyProtection="1">
      <alignment horizontal="right" vertical="center"/>
    </xf>
    <xf numFmtId="0" fontId="28" fillId="35" borderId="33" xfId="44" applyFont="1" applyFill="1" applyBorder="1" applyAlignment="1" applyProtection="1">
      <alignment horizontal="center" vertical="center" textRotation="90"/>
      <protection locked="0"/>
    </xf>
    <xf numFmtId="0" fontId="28" fillId="35" borderId="12" xfId="44" applyFont="1" applyFill="1" applyBorder="1" applyAlignment="1" applyProtection="1">
      <alignment horizontal="center" vertical="center" textRotation="90"/>
      <protection locked="0"/>
    </xf>
    <xf numFmtId="0" fontId="28" fillId="35" borderId="13" xfId="44" applyFont="1" applyFill="1" applyBorder="1" applyAlignment="1" applyProtection="1">
      <alignment horizontal="center" vertical="center" textRotation="90"/>
      <protection locked="0"/>
    </xf>
    <xf numFmtId="0" fontId="28" fillId="35" borderId="34" xfId="44" applyFont="1" applyFill="1" applyBorder="1" applyAlignment="1" applyProtection="1">
      <alignment horizontal="center" vertical="center" textRotation="90"/>
      <protection locked="0"/>
    </xf>
    <xf numFmtId="0" fontId="28" fillId="35" borderId="15" xfId="44" applyFont="1" applyFill="1" applyBorder="1" applyAlignment="1" applyProtection="1">
      <alignment horizontal="center" vertical="center" textRotation="90"/>
      <protection locked="0"/>
    </xf>
    <xf numFmtId="0" fontId="28" fillId="35" borderId="16" xfId="44" applyFont="1" applyFill="1" applyBorder="1" applyAlignment="1" applyProtection="1">
      <alignment horizontal="center" vertical="center" textRotation="90"/>
      <protection locked="0"/>
    </xf>
    <xf numFmtId="0" fontId="28" fillId="36" borderId="45" xfId="10" applyFont="1" applyFill="1" applyBorder="1" applyAlignment="1" applyProtection="1">
      <alignment horizontal="center" vertical="center"/>
    </xf>
    <xf numFmtId="0" fontId="28" fillId="36" borderId="46" xfId="10" applyFont="1" applyFill="1" applyBorder="1" applyAlignment="1" applyProtection="1">
      <alignment horizontal="center" vertical="center"/>
    </xf>
    <xf numFmtId="0" fontId="28" fillId="36" borderId="44" xfId="10" applyFont="1" applyFill="1" applyBorder="1" applyAlignment="1" applyProtection="1">
      <alignment horizontal="left" vertical="center" indent="1"/>
    </xf>
    <xf numFmtId="0" fontId="28" fillId="36" borderId="45" xfId="10" applyFont="1" applyFill="1" applyBorder="1" applyAlignment="1" applyProtection="1">
      <alignment horizontal="left" vertical="center" indent="1"/>
    </xf>
    <xf numFmtId="0" fontId="29" fillId="35" borderId="10" xfId="0" applyFont="1" applyFill="1" applyBorder="1" applyAlignment="1" applyProtection="1">
      <alignment horizontal="right" vertical="center"/>
    </xf>
    <xf numFmtId="0" fontId="29" fillId="35" borderId="32" xfId="0" applyFont="1" applyFill="1" applyBorder="1" applyAlignment="1" applyProtection="1">
      <alignment horizontal="right" vertical="center"/>
    </xf>
    <xf numFmtId="0" fontId="29" fillId="35" borderId="42" xfId="0" applyFont="1" applyFill="1" applyBorder="1" applyAlignment="1" applyProtection="1">
      <alignment horizontal="right" vertical="center"/>
    </xf>
    <xf numFmtId="0" fontId="29" fillId="35" borderId="43" xfId="0" applyFont="1" applyFill="1" applyBorder="1" applyAlignment="1" applyProtection="1">
      <alignment horizontal="right" vertical="center"/>
    </xf>
    <xf numFmtId="0" fontId="28" fillId="36" borderId="20" xfId="0" applyFont="1" applyFill="1" applyBorder="1" applyAlignment="1" applyProtection="1">
      <alignment horizontal="center" vertical="center" wrapText="1"/>
      <protection locked="0"/>
    </xf>
    <xf numFmtId="0" fontId="28" fillId="36" borderId="21" xfId="0" applyFont="1" applyFill="1" applyBorder="1" applyAlignment="1" applyProtection="1">
      <alignment horizontal="center" vertical="center" wrapText="1"/>
      <protection locked="0"/>
    </xf>
    <xf numFmtId="0" fontId="28" fillId="35" borderId="44" xfId="0" applyFont="1" applyFill="1" applyBorder="1" applyAlignment="1" applyProtection="1">
      <alignment horizontal="center" vertical="center"/>
    </xf>
    <xf numFmtId="0" fontId="28" fillId="35" borderId="45" xfId="0" applyFont="1" applyFill="1" applyBorder="1" applyAlignment="1" applyProtection="1">
      <alignment horizontal="center" vertical="center"/>
    </xf>
    <xf numFmtId="0" fontId="29" fillId="36" borderId="41" xfId="0" applyFont="1" applyFill="1" applyBorder="1" applyAlignment="1" applyProtection="1">
      <alignment horizontal="left" vertical="center"/>
    </xf>
    <xf numFmtId="0" fontId="29" fillId="36" borderId="42" xfId="0" applyFont="1" applyFill="1" applyBorder="1" applyAlignment="1" applyProtection="1">
      <alignment horizontal="left" vertical="center"/>
    </xf>
    <xf numFmtId="3" fontId="29" fillId="36" borderId="42" xfId="24" applyNumberFormat="1" applyFont="1" applyFill="1" applyBorder="1" applyAlignment="1" applyProtection="1">
      <alignment horizontal="right" vertical="center" wrapText="1"/>
    </xf>
    <xf numFmtId="3" fontId="29" fillId="35" borderId="28" xfId="0" applyNumberFormat="1" applyFont="1" applyFill="1" applyBorder="1" applyAlignment="1" applyProtection="1">
      <alignment horizontal="right" vertical="center" wrapText="1"/>
    </xf>
    <xf numFmtId="0" fontId="29" fillId="35" borderId="27" xfId="0" applyFont="1" applyFill="1" applyBorder="1" applyAlignment="1" applyProtection="1">
      <alignment horizontal="center" vertical="center"/>
      <protection locked="0"/>
    </xf>
    <xf numFmtId="0" fontId="29" fillId="35" borderId="28" xfId="0" applyFont="1" applyFill="1" applyBorder="1" applyAlignment="1" applyProtection="1">
      <alignment horizontal="center" vertical="center"/>
      <protection locked="0"/>
    </xf>
    <xf numFmtId="0" fontId="29" fillId="35" borderId="25" xfId="0" applyFont="1" applyFill="1" applyBorder="1" applyAlignment="1" applyProtection="1">
      <alignment horizontal="left" vertical="center" wrapText="1"/>
    </xf>
    <xf numFmtId="0" fontId="29" fillId="35" borderId="10" xfId="0" applyFont="1" applyFill="1" applyBorder="1" applyAlignment="1" applyProtection="1">
      <alignment horizontal="left" vertical="center" wrapText="1"/>
    </xf>
    <xf numFmtId="0" fontId="29" fillId="34" borderId="25" xfId="0" applyFont="1" applyFill="1" applyBorder="1" applyAlignment="1" applyProtection="1">
      <alignment horizontal="left" vertical="center" wrapText="1" indent="1"/>
    </xf>
    <xf numFmtId="0" fontId="29" fillId="34" borderId="10" xfId="0" applyFont="1" applyFill="1" applyBorder="1" applyAlignment="1" applyProtection="1">
      <alignment horizontal="left" vertical="center" wrapText="1" indent="1"/>
    </xf>
    <xf numFmtId="0" fontId="29" fillId="35" borderId="25" xfId="0" applyFont="1" applyFill="1" applyBorder="1" applyAlignment="1" applyProtection="1">
      <alignment horizontal="left" vertical="center" wrapText="1" indent="1"/>
    </xf>
    <xf numFmtId="0" fontId="29" fillId="35" borderId="10" xfId="0" applyFont="1" applyFill="1" applyBorder="1" applyAlignment="1" applyProtection="1">
      <alignment horizontal="left" vertical="center" wrapText="1" indent="1"/>
    </xf>
    <xf numFmtId="0" fontId="29" fillId="35" borderId="41" xfId="0" applyFont="1" applyFill="1" applyBorder="1" applyAlignment="1" applyProtection="1">
      <alignment horizontal="left" vertical="center" wrapText="1" indent="1"/>
    </xf>
    <xf numFmtId="0" fontId="29" fillId="35" borderId="42" xfId="0" applyFont="1" applyFill="1" applyBorder="1" applyAlignment="1" applyProtection="1">
      <alignment horizontal="left" vertical="center" wrapText="1" indent="1"/>
    </xf>
    <xf numFmtId="3" fontId="29" fillId="35" borderId="10" xfId="0" applyNumberFormat="1" applyFont="1" applyFill="1" applyBorder="1" applyAlignment="1" applyProtection="1">
      <alignment horizontal="right" vertical="center"/>
    </xf>
    <xf numFmtId="0" fontId="29" fillId="34" borderId="25" xfId="0" applyFont="1" applyFill="1" applyBorder="1" applyAlignment="1" applyProtection="1">
      <alignment horizontal="left" vertical="center" wrapText="1"/>
    </xf>
    <xf numFmtId="0" fontId="29" fillId="34" borderId="10" xfId="0" applyFont="1" applyFill="1" applyBorder="1" applyAlignment="1" applyProtection="1">
      <alignment horizontal="left" vertical="center" wrapText="1"/>
    </xf>
    <xf numFmtId="0" fontId="28" fillId="35" borderId="17" xfId="0" applyFont="1" applyFill="1" applyBorder="1" applyAlignment="1" applyProtection="1">
      <alignment horizontal="center" vertical="center" textRotation="90" wrapText="1"/>
      <protection locked="0"/>
    </xf>
    <xf numFmtId="0" fontId="28" fillId="35" borderId="18" xfId="0" applyFont="1" applyFill="1" applyBorder="1" applyAlignment="1" applyProtection="1">
      <alignment horizontal="center" vertical="center" textRotation="90" wrapText="1"/>
      <protection locked="0"/>
    </xf>
    <xf numFmtId="0" fontId="28" fillId="35" borderId="19" xfId="0" applyFont="1" applyFill="1" applyBorder="1" applyAlignment="1" applyProtection="1">
      <alignment horizontal="center" vertical="center" textRotation="90" wrapText="1"/>
      <protection locked="0"/>
    </xf>
    <xf numFmtId="0" fontId="28" fillId="35" borderId="26" xfId="0" applyFont="1" applyFill="1" applyBorder="1" applyAlignment="1" applyProtection="1">
      <alignment horizontal="center" vertical="center" textRotation="90" wrapText="1"/>
      <protection locked="0"/>
    </xf>
    <xf numFmtId="0" fontId="29" fillId="35" borderId="25" xfId="0" applyFont="1" applyFill="1" applyBorder="1" applyAlignment="1" applyProtection="1">
      <alignment horizontal="left" vertical="center"/>
    </xf>
    <xf numFmtId="0" fontId="29" fillId="35" borderId="10" xfId="0" applyFont="1" applyFill="1" applyBorder="1" applyAlignment="1" applyProtection="1">
      <alignment horizontal="left" vertical="center"/>
    </xf>
    <xf numFmtId="0" fontId="29" fillId="35" borderId="41" xfId="0" applyFont="1" applyFill="1" applyBorder="1" applyAlignment="1" applyProtection="1">
      <alignment horizontal="left" vertical="center"/>
    </xf>
    <xf numFmtId="0" fontId="29" fillId="35" borderId="42" xfId="0" applyFont="1" applyFill="1" applyBorder="1" applyAlignment="1" applyProtection="1">
      <alignment horizontal="left" vertical="center"/>
    </xf>
    <xf numFmtId="0" fontId="28" fillId="36" borderId="50" xfId="10" applyFont="1" applyFill="1" applyBorder="1" applyAlignment="1" applyProtection="1">
      <alignment horizontal="left" vertical="center"/>
    </xf>
    <xf numFmtId="0" fontId="28" fillId="36" borderId="51" xfId="10" applyFont="1" applyFill="1" applyBorder="1" applyAlignment="1" applyProtection="1">
      <alignment horizontal="left" vertical="center"/>
    </xf>
    <xf numFmtId="0" fontId="31" fillId="0" borderId="0" xfId="0" applyFont="1" applyAlignment="1" applyProtection="1">
      <alignment horizontal="center" vertical="center" wrapText="1"/>
      <protection locked="0"/>
    </xf>
    <xf numFmtId="0" fontId="29" fillId="34" borderId="25" xfId="24" applyFont="1" applyFill="1" applyBorder="1" applyAlignment="1" applyProtection="1">
      <alignment horizontal="left" vertical="center"/>
      <protection locked="0"/>
    </xf>
    <xf numFmtId="0" fontId="29" fillId="34" borderId="10" xfId="24" applyFont="1" applyFill="1" applyBorder="1" applyAlignment="1" applyProtection="1">
      <alignment horizontal="left" vertical="center"/>
      <protection locked="0"/>
    </xf>
    <xf numFmtId="0" fontId="29" fillId="0" borderId="25" xfId="0" applyFont="1" applyFill="1" applyBorder="1" applyAlignment="1" applyProtection="1">
      <alignment horizontal="left" vertical="center"/>
      <protection locked="0"/>
    </xf>
    <xf numFmtId="0" fontId="29" fillId="0" borderId="10" xfId="0" applyFont="1" applyFill="1" applyBorder="1" applyAlignment="1" applyProtection="1">
      <alignment horizontal="left" vertical="center"/>
      <protection locked="0"/>
    </xf>
    <xf numFmtId="0" fontId="29" fillId="34" borderId="44" xfId="0" applyFont="1" applyFill="1" applyBorder="1" applyAlignment="1" applyProtection="1">
      <alignment horizontal="left" vertical="center"/>
    </xf>
    <xf numFmtId="0" fontId="29" fillId="34" borderId="45" xfId="0" applyFont="1" applyFill="1" applyBorder="1" applyAlignment="1" applyProtection="1">
      <alignment horizontal="left" vertical="center"/>
    </xf>
    <xf numFmtId="0" fontId="28" fillId="35" borderId="17" xfId="44" applyFont="1" applyFill="1" applyBorder="1" applyAlignment="1" applyProtection="1">
      <alignment horizontal="center" vertical="center" wrapText="1"/>
      <protection locked="0"/>
    </xf>
    <xf numFmtId="0" fontId="28" fillId="35" borderId="19" xfId="44" applyFont="1" applyFill="1" applyBorder="1" applyAlignment="1" applyProtection="1">
      <alignment horizontal="center" vertical="center" wrapText="1"/>
      <protection locked="0"/>
    </xf>
    <xf numFmtId="0" fontId="29" fillId="0" borderId="25" xfId="0" applyFont="1" applyFill="1" applyBorder="1" applyAlignment="1" applyProtection="1">
      <alignment horizontal="left" vertical="center" indent="1"/>
      <protection locked="0"/>
    </xf>
    <xf numFmtId="0" fontId="29" fillId="0" borderId="10" xfId="0" applyFont="1" applyFill="1" applyBorder="1" applyAlignment="1" applyProtection="1">
      <alignment horizontal="left" vertical="center" indent="1"/>
      <protection locked="0"/>
    </xf>
    <xf numFmtId="0" fontId="29" fillId="36" borderId="25" xfId="24" applyFont="1" applyFill="1" applyBorder="1" applyAlignment="1" applyProtection="1">
      <alignment horizontal="left" vertical="center" indent="1"/>
      <protection locked="0"/>
    </xf>
    <xf numFmtId="0" fontId="29" fillId="36" borderId="10" xfId="24" applyFont="1" applyFill="1" applyBorder="1" applyAlignment="1" applyProtection="1">
      <alignment horizontal="left" vertical="center" indent="1"/>
      <protection locked="0"/>
    </xf>
    <xf numFmtId="0" fontId="29" fillId="0" borderId="25" xfId="24" applyFont="1" applyFill="1" applyBorder="1" applyAlignment="1" applyProtection="1">
      <alignment horizontal="left" vertical="center" indent="1"/>
      <protection locked="0"/>
    </xf>
    <xf numFmtId="0" fontId="29" fillId="0" borderId="10" xfId="24" applyFont="1" applyFill="1" applyBorder="1" applyAlignment="1" applyProtection="1">
      <alignment horizontal="left" vertical="center" indent="1"/>
      <protection locked="0"/>
    </xf>
    <xf numFmtId="0" fontId="29" fillId="33" borderId="25" xfId="0" applyFont="1" applyFill="1" applyBorder="1" applyAlignment="1" applyProtection="1">
      <alignment horizontal="left" vertical="center" indent="1"/>
      <protection locked="0"/>
    </xf>
    <xf numFmtId="0" fontId="29" fillId="33" borderId="10" xfId="0" applyFont="1" applyFill="1" applyBorder="1" applyAlignment="1" applyProtection="1">
      <alignment horizontal="left" vertical="center" indent="1"/>
      <protection locked="0"/>
    </xf>
    <xf numFmtId="3" fontId="29" fillId="33" borderId="10" xfId="24" applyNumberFormat="1" applyFont="1" applyFill="1" applyBorder="1" applyAlignment="1" applyProtection="1">
      <alignment horizontal="right" vertical="center"/>
    </xf>
    <xf numFmtId="3" fontId="29" fillId="33" borderId="32" xfId="24" applyNumberFormat="1" applyFont="1" applyFill="1" applyBorder="1" applyAlignment="1" applyProtection="1">
      <alignment horizontal="right" vertical="center"/>
    </xf>
    <xf numFmtId="0" fontId="28" fillId="33" borderId="44" xfId="10" applyFont="1" applyFill="1" applyBorder="1" applyAlignment="1" applyProtection="1">
      <alignment horizontal="center" vertical="center"/>
      <protection locked="0"/>
    </xf>
    <xf numFmtId="0" fontId="28" fillId="33" borderId="45" xfId="10" applyFont="1" applyFill="1" applyBorder="1" applyAlignment="1" applyProtection="1">
      <alignment horizontal="center" vertical="center"/>
      <protection locked="0"/>
    </xf>
    <xf numFmtId="3" fontId="29" fillId="0" borderId="10" xfId="24" applyNumberFormat="1" applyFont="1" applyFill="1" applyBorder="1" applyAlignment="1" applyProtection="1">
      <alignment horizontal="right" vertical="center"/>
    </xf>
    <xf numFmtId="3" fontId="29" fillId="0" borderId="32" xfId="24" applyNumberFormat="1" applyFont="1" applyFill="1" applyBorder="1" applyAlignment="1" applyProtection="1">
      <alignment horizontal="right" vertical="center"/>
    </xf>
    <xf numFmtId="0" fontId="29" fillId="35" borderId="26" xfId="43" applyFont="1" applyFill="1" applyBorder="1" applyAlignment="1" applyProtection="1">
      <alignment horizontal="right" vertical="center"/>
    </xf>
    <xf numFmtId="0" fontId="29" fillId="34" borderId="26" xfId="43" applyFont="1" applyFill="1" applyBorder="1" applyAlignment="1" applyProtection="1">
      <alignment horizontal="right" vertical="center"/>
    </xf>
    <xf numFmtId="3" fontId="29" fillId="33" borderId="17" xfId="24" applyNumberFormat="1" applyFont="1" applyFill="1" applyBorder="1" applyAlignment="1" applyProtection="1">
      <alignment horizontal="right" vertical="center"/>
    </xf>
    <xf numFmtId="3" fontId="29" fillId="33" borderId="18" xfId="24" applyNumberFormat="1" applyFont="1" applyFill="1" applyBorder="1" applyAlignment="1" applyProtection="1">
      <alignment horizontal="right" vertical="center"/>
    </xf>
    <xf numFmtId="3" fontId="29" fillId="33" borderId="19" xfId="24" applyNumberFormat="1" applyFont="1" applyFill="1" applyBorder="1" applyAlignment="1" applyProtection="1">
      <alignment horizontal="right" vertical="center"/>
    </xf>
    <xf numFmtId="3" fontId="29" fillId="33" borderId="26" xfId="24" applyNumberFormat="1" applyFont="1" applyFill="1" applyBorder="1" applyAlignment="1" applyProtection="1">
      <alignment horizontal="right" vertical="center"/>
    </xf>
    <xf numFmtId="0" fontId="28" fillId="35" borderId="22" xfId="0" applyFont="1" applyFill="1" applyBorder="1" applyAlignment="1" applyProtection="1">
      <alignment horizontal="center" vertical="center"/>
    </xf>
    <xf numFmtId="0" fontId="28" fillId="35" borderId="23" xfId="0" applyFont="1" applyFill="1" applyBorder="1" applyAlignment="1" applyProtection="1">
      <alignment horizontal="center" vertical="center"/>
    </xf>
    <xf numFmtId="0" fontId="28" fillId="35" borderId="24" xfId="0" applyFont="1" applyFill="1" applyBorder="1" applyAlignment="1" applyProtection="1">
      <alignment horizontal="center" vertical="center"/>
    </xf>
    <xf numFmtId="0" fontId="28" fillId="36" borderId="52" xfId="10" applyFont="1" applyFill="1" applyBorder="1" applyAlignment="1" applyProtection="1">
      <alignment horizontal="center" vertical="center"/>
    </xf>
    <xf numFmtId="0" fontId="28" fillId="35" borderId="26" xfId="44" applyFont="1" applyFill="1" applyBorder="1" applyAlignment="1" applyProtection="1">
      <alignment horizontal="center" vertical="center"/>
      <protection locked="0"/>
    </xf>
    <xf numFmtId="3" fontId="28" fillId="35" borderId="45" xfId="0" applyNumberFormat="1" applyFont="1" applyFill="1" applyBorder="1" applyAlignment="1" applyProtection="1">
      <alignment horizontal="center" vertical="center"/>
    </xf>
    <xf numFmtId="0" fontId="29" fillId="36" borderId="25" xfId="0" applyFont="1" applyFill="1" applyBorder="1" applyAlignment="1" applyProtection="1">
      <alignment horizontal="left" vertical="center"/>
    </xf>
    <xf numFmtId="0" fontId="29" fillId="36" borderId="10" xfId="0" applyFont="1" applyFill="1" applyBorder="1" applyAlignment="1" applyProtection="1">
      <alignment horizontal="left" vertical="center"/>
    </xf>
    <xf numFmtId="3" fontId="29" fillId="35" borderId="10" xfId="0" applyNumberFormat="1" applyFont="1" applyFill="1" applyBorder="1" applyAlignment="1" applyProtection="1">
      <alignment horizontal="right" vertical="center" wrapText="1"/>
    </xf>
    <xf numFmtId="3" fontId="29" fillId="36" borderId="10" xfId="0" applyNumberFormat="1" applyFont="1" applyFill="1" applyBorder="1" applyAlignment="1" applyProtection="1">
      <alignment horizontal="right" vertical="center" wrapText="1"/>
    </xf>
    <xf numFmtId="0" fontId="22" fillId="36" borderId="38" xfId="0" applyFont="1" applyFill="1" applyBorder="1" applyAlignment="1" applyProtection="1">
      <alignment horizontal="center" vertical="center" textRotation="90" wrapText="1"/>
      <protection locked="0"/>
    </xf>
    <xf numFmtId="0" fontId="22" fillId="36" borderId="39" xfId="0" applyFont="1" applyFill="1" applyBorder="1" applyAlignment="1" applyProtection="1">
      <alignment horizontal="center" vertical="center" textRotation="90" wrapText="1"/>
      <protection locked="0"/>
    </xf>
    <xf numFmtId="0" fontId="22" fillId="36" borderId="14" xfId="0" applyFont="1" applyFill="1" applyBorder="1" applyAlignment="1" applyProtection="1">
      <alignment horizontal="center" vertical="center" textRotation="90" wrapText="1"/>
      <protection locked="0"/>
    </xf>
    <xf numFmtId="0" fontId="22" fillId="36" borderId="36" xfId="0" applyFont="1" applyFill="1" applyBorder="1" applyAlignment="1" applyProtection="1">
      <alignment horizontal="center" vertical="center" textRotation="90" wrapText="1"/>
      <protection locked="0"/>
    </xf>
    <xf numFmtId="3" fontId="29" fillId="35" borderId="17" xfId="0" applyNumberFormat="1" applyFont="1" applyFill="1" applyBorder="1" applyAlignment="1" applyProtection="1">
      <alignment horizontal="right" vertical="center" wrapText="1"/>
    </xf>
    <xf numFmtId="3" fontId="29" fillId="35" borderId="26" xfId="0" applyNumberFormat="1" applyFont="1" applyFill="1" applyBorder="1" applyAlignment="1" applyProtection="1">
      <alignment horizontal="right" vertical="center" wrapText="1"/>
    </xf>
    <xf numFmtId="3" fontId="29" fillId="36" borderId="17" xfId="0" applyNumberFormat="1" applyFont="1" applyFill="1" applyBorder="1" applyAlignment="1" applyProtection="1">
      <alignment horizontal="right" vertical="center" wrapText="1"/>
    </xf>
    <xf numFmtId="3" fontId="29" fillId="36" borderId="26" xfId="0" applyNumberFormat="1" applyFont="1" applyFill="1" applyBorder="1" applyAlignment="1" applyProtection="1">
      <alignment horizontal="right" vertical="center" wrapText="1"/>
    </xf>
    <xf numFmtId="0" fontId="22" fillId="36" borderId="20" xfId="0" applyFont="1" applyFill="1" applyBorder="1" applyAlignment="1" applyProtection="1">
      <alignment horizontal="center" vertical="center"/>
      <protection locked="0"/>
    </xf>
    <xf numFmtId="0" fontId="22" fillId="36" borderId="21" xfId="0" applyFont="1" applyFill="1" applyBorder="1" applyAlignment="1" applyProtection="1">
      <alignment horizontal="center" vertical="center"/>
      <protection locked="0"/>
    </xf>
    <xf numFmtId="0" fontId="22" fillId="36" borderId="25" xfId="0" applyFont="1" applyFill="1" applyBorder="1" applyAlignment="1" applyProtection="1">
      <alignment horizontal="center" vertical="center"/>
      <protection locked="0"/>
    </xf>
    <xf numFmtId="0" fontId="22" fillId="36" borderId="10" xfId="0" applyFont="1" applyFill="1" applyBorder="1" applyAlignment="1" applyProtection="1">
      <alignment horizontal="center" vertical="center"/>
      <protection locked="0"/>
    </xf>
    <xf numFmtId="0" fontId="22" fillId="36" borderId="21" xfId="0" applyFont="1" applyFill="1" applyBorder="1" applyAlignment="1" applyProtection="1">
      <alignment horizontal="center" vertical="center" textRotation="90"/>
      <protection locked="0"/>
    </xf>
    <xf numFmtId="0" fontId="22" fillId="36" borderId="10" xfId="0" applyFont="1" applyFill="1" applyBorder="1" applyAlignment="1" applyProtection="1">
      <alignment horizontal="center" vertical="center" textRotation="90"/>
      <protection locked="0"/>
    </xf>
    <xf numFmtId="0" fontId="20" fillId="0" borderId="0" xfId="0" applyFont="1" applyAlignment="1" applyProtection="1">
      <alignment horizontal="left" vertical="top" wrapText="1"/>
      <protection locked="0"/>
    </xf>
    <xf numFmtId="3" fontId="29" fillId="36" borderId="11" xfId="0" applyNumberFormat="1" applyFont="1" applyFill="1" applyBorder="1" applyAlignment="1" applyProtection="1">
      <alignment horizontal="right" vertical="center" wrapText="1"/>
    </xf>
    <xf numFmtId="3" fontId="29" fillId="36" borderId="35" xfId="0" applyNumberFormat="1" applyFont="1" applyFill="1" applyBorder="1" applyAlignment="1" applyProtection="1">
      <alignment horizontal="right" vertical="center" wrapText="1"/>
    </xf>
    <xf numFmtId="3" fontId="28" fillId="35" borderId="47" xfId="24" applyNumberFormat="1" applyFont="1" applyFill="1" applyBorder="1" applyAlignment="1" applyProtection="1">
      <alignment horizontal="center" vertical="center" wrapText="1"/>
    </xf>
    <xf numFmtId="3" fontId="28" fillId="35" borderId="49" xfId="24" applyNumberFormat="1" applyFont="1" applyFill="1" applyBorder="1" applyAlignment="1" applyProtection="1">
      <alignment horizontal="center" vertical="center" wrapText="1"/>
    </xf>
    <xf numFmtId="3" fontId="28" fillId="35" borderId="46" xfId="0" applyNumberFormat="1" applyFont="1" applyFill="1" applyBorder="1" applyAlignment="1" applyProtection="1">
      <alignment horizontal="center" vertical="center"/>
    </xf>
    <xf numFmtId="0" fontId="27" fillId="0" borderId="40" xfId="0" applyFont="1" applyBorder="1" applyAlignment="1" applyProtection="1">
      <alignment horizontal="center" vertical="center" wrapText="1"/>
    </xf>
  </cellXfs>
  <cellStyles count="47">
    <cellStyle name="20% - akcent 1 2" xfId="35" xr:uid="{00000000-0005-0000-0000-000000000000}"/>
    <cellStyle name="20% - akcent 2 2" xfId="36" xr:uid="{00000000-0005-0000-0000-000001000000}"/>
    <cellStyle name="20% — akcent 3" xfId="24" builtinId="38"/>
    <cellStyle name="20% - akcent 3 2" xfId="37" xr:uid="{00000000-0005-0000-0000-000003000000}"/>
    <cellStyle name="20% - akcent 4 2" xfId="38" xr:uid="{00000000-0005-0000-0000-000004000000}"/>
    <cellStyle name="20% — akcent 5" xfId="28" builtinId="46" customBuiltin="1"/>
    <cellStyle name="20% — akcent 6" xfId="32" builtinId="50" customBuiltin="1"/>
    <cellStyle name="40% — akcent 1" xfId="18" builtinId="31" customBuiltin="1"/>
    <cellStyle name="40% — akcent 2" xfId="21" builtinId="35" customBuiltin="1"/>
    <cellStyle name="40% - akcent 3 2" xfId="39" xr:uid="{00000000-0005-0000-0000-000009000000}"/>
    <cellStyle name="40% — akcent 4" xfId="26" builtinId="43" customBuiltin="1"/>
    <cellStyle name="40% — akcent 5" xfId="29" builtinId="47" customBuiltin="1"/>
    <cellStyle name="40% — akcent 6" xfId="33" builtinId="51" customBuiltin="1"/>
    <cellStyle name="60% — akcent 1" xfId="19" builtinId="32" customBuiltin="1"/>
    <cellStyle name="60% — akcent 2" xfId="22" builtinId="36" customBuiltin="1"/>
    <cellStyle name="60% - akcent 3 2" xfId="40" xr:uid="{00000000-0005-0000-0000-00000F000000}"/>
    <cellStyle name="60% - akcent 4 2" xfId="41" xr:uid="{00000000-0005-0000-0000-000010000000}"/>
    <cellStyle name="60% — akcent 5" xfId="30" builtinId="48" customBuiltin="1"/>
    <cellStyle name="60% - akcent 6 2" xfId="42" xr:uid="{00000000-0005-0000-0000-000012000000}"/>
    <cellStyle name="Akcent 1" xfId="17" builtinId="29" customBuiltin="1"/>
    <cellStyle name="Akcent 2" xfId="20" builtinId="33" customBuiltin="1"/>
    <cellStyle name="Akcent 3" xfId="23" builtinId="37" customBuiltin="1"/>
    <cellStyle name="Akcent 4" xfId="25" builtinId="41" customBuiltin="1"/>
    <cellStyle name="Akcent 5" xfId="27" builtinId="45" customBuiltin="1"/>
    <cellStyle name="Akcent 6" xfId="31" builtinId="49" customBuiltin="1"/>
    <cellStyle name="Dane wejściowe" xfId="9" builtinId="20" customBuiltin="1"/>
    <cellStyle name="Dane wyjściowe" xfId="10" builtinId="21" customBuiltin="1"/>
    <cellStyle name="Dobry" xfId="6" builtinId="26" customBuiltin="1"/>
    <cellStyle name="Komórka połączona" xfId="12" builtinId="24" customBuiltin="1"/>
    <cellStyle name="Komórka zaznaczona" xfId="13" builtinId="23" customBuiltin="1"/>
    <cellStyle name="Nagłówek 1" xfId="2" builtinId="16" customBuiltin="1"/>
    <cellStyle name="Nagłówek 2" xfId="3" builtinId="17" customBuiltin="1"/>
    <cellStyle name="Nagłówek 3" xfId="4" builtinId="18" customBuiltin="1"/>
    <cellStyle name="Nagłówek 4" xfId="5" builtinId="19" customBuiltin="1"/>
    <cellStyle name="Neutralny" xfId="8" builtinId="28" customBuiltin="1"/>
    <cellStyle name="Normalny" xfId="0" builtinId="0"/>
    <cellStyle name="Normalny 2" xfId="43" xr:uid="{00000000-0005-0000-0000-000024000000}"/>
    <cellStyle name="Normalny 3" xfId="34" xr:uid="{00000000-0005-0000-0000-000025000000}"/>
    <cellStyle name="Normalny 4" xfId="45" xr:uid="{00000000-0005-0000-0000-000026000000}"/>
    <cellStyle name="Obliczenia" xfId="11" builtinId="22" customBuiltin="1"/>
    <cellStyle name="Procentowy" xfId="46" builtinId="5"/>
    <cellStyle name="Suma" xfId="16" builtinId="25" customBuiltin="1"/>
    <cellStyle name="Tekst objaśnienia" xfId="15" builtinId="53" customBuiltin="1"/>
    <cellStyle name="Tekst ostrzeżenia" xfId="14" builtinId="11" customBuiltin="1"/>
    <cellStyle name="Tytuł" xfId="1" builtinId="15" customBuiltin="1"/>
    <cellStyle name="Uwaga 2" xfId="44" xr:uid="{00000000-0005-0000-0000-00002C000000}"/>
    <cellStyle name="Zły" xfId="7" builtinId="27" customBuiltin="1"/>
  </cellStyles>
  <dxfs count="1">
    <dxf>
      <font>
        <b val="0"/>
        <i val="0"/>
        <color theme="1" tint="0.34998626667073579"/>
      </font>
      <border>
        <left style="thin">
          <color auto="1"/>
        </left>
        <right style="thin">
          <color auto="1"/>
        </right>
        <top style="thin">
          <color auto="1"/>
        </top>
        <bottom style="thin">
          <color auto="1"/>
        </bottom>
      </border>
    </dxf>
  </dxfs>
  <tableStyles count="1" defaultTableStyle="TableStyleMedium2" defaultPivotStyle="PivotStyleLight16">
    <tableStyle name="Styl tabeli 1" pivot="0" count="1" xr9:uid="{00000000-0011-0000-FFFF-FFFF00000000}">
      <tableStyleElement type="wholeTable" dxfId="0"/>
    </tableStyle>
  </tableStyles>
  <colors>
    <mruColors>
      <color rgb="FFE8E8E8"/>
      <color rgb="FFF9F9F9"/>
      <color rgb="FFFDB714"/>
      <color rgb="FFE09B02"/>
      <color rgb="FFFDC039"/>
      <color rgb="FFF6B238"/>
      <color rgb="FFF8AC02"/>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onnections" Target="connection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charts/_rels/chart6.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view3D>
    <c:floor>
      <c:thickness val="0"/>
    </c:floor>
    <c:sideWall>
      <c:thickness val="0"/>
      <c:spPr>
        <a:noFill/>
      </c:spPr>
    </c:sideWall>
    <c:backWall>
      <c:thickness val="0"/>
      <c:spPr>
        <a:noFill/>
      </c:spPr>
    </c:backWall>
    <c:plotArea>
      <c:layout/>
      <c:bar3DChart>
        <c:barDir val="col"/>
        <c:grouping val="stacked"/>
        <c:varyColors val="0"/>
        <c:ser>
          <c:idx val="0"/>
          <c:order val="0"/>
          <c:tx>
            <c:strRef>
              <c:f>'Meldunek miesięczny'!$C$344</c:f>
              <c:strCache>
                <c:ptCount val="1"/>
                <c:pt idx="0">
                  <c:v>UKRAINA</c:v>
                </c:pt>
              </c:strCache>
            </c:strRef>
          </c:tx>
          <c:spPr>
            <a:solidFill>
              <a:srgbClr val="FF0000"/>
            </a:solidFill>
            <a:ln>
              <a:solidFill>
                <a:sysClr val="windowText" lastClr="000000"/>
              </a:solidFill>
            </a:ln>
          </c:spPr>
          <c:invertIfNegative val="0"/>
          <c:dLbls>
            <c:dLbl>
              <c:idx val="11"/>
              <c:showLegendKey val="0"/>
              <c:showVal val="1"/>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B170-4DA1-8795-59D7B71B9016}"/>
                </c:ext>
              </c:extLst>
            </c:dLbl>
            <c:spPr>
              <a:noFill/>
              <a:ln>
                <a:noFill/>
              </a:ln>
              <a:effectLst/>
            </c:spPr>
            <c:txPr>
              <a:bodyPr/>
              <a:lstStyle/>
              <a:p>
                <a:pPr>
                  <a:defRPr b="1"/>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('Meldunek miesięczny'!$G$342:$J$343,'Meldunek miesięczny'!$K$342:$N$343,'Meldunek miesięczny'!$O$342:$R$343)</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miesięczny'!$G$344:$R$344</c:f>
              <c:numCache>
                <c:formatCode>General</c:formatCode>
                <c:ptCount val="12"/>
                <c:pt idx="0">
                  <c:v>1172</c:v>
                </c:pt>
                <c:pt idx="2">
                  <c:v>1399</c:v>
                </c:pt>
                <c:pt idx="4">
                  <c:v>120</c:v>
                </c:pt>
                <c:pt idx="6">
                  <c:v>182</c:v>
                </c:pt>
                <c:pt idx="8">
                  <c:v>34</c:v>
                </c:pt>
                <c:pt idx="10">
                  <c:v>39</c:v>
                </c:pt>
              </c:numCache>
            </c:numRef>
          </c:val>
          <c:extLst>
            <c:ext xmlns:c16="http://schemas.microsoft.com/office/drawing/2014/chart" uri="{C3380CC4-5D6E-409C-BE32-E72D297353CC}">
              <c16:uniqueId val="{00000001-B170-4DA1-8795-59D7B71B9016}"/>
            </c:ext>
          </c:extLst>
        </c:ser>
        <c:ser>
          <c:idx val="1"/>
          <c:order val="1"/>
          <c:tx>
            <c:strRef>
              <c:f>'Meldunek miesięczny'!$C$345</c:f>
              <c:strCache>
                <c:ptCount val="1"/>
                <c:pt idx="0">
                  <c:v>BIAŁORUŚ</c:v>
                </c:pt>
              </c:strCache>
            </c:strRef>
          </c:tx>
          <c:spPr>
            <a:solidFill>
              <a:srgbClr val="FFC000"/>
            </a:solidFill>
            <a:ln>
              <a:solidFill>
                <a:sysClr val="windowText" lastClr="000000"/>
              </a:solidFill>
            </a:ln>
          </c:spPr>
          <c:invertIfNegative val="0"/>
          <c:dLbls>
            <c:dLbl>
              <c:idx val="11"/>
              <c:showLegendKey val="0"/>
              <c:showVal val="1"/>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2-B170-4DA1-8795-59D7B71B901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('Meldunek miesięczny'!$G$342:$J$343,'Meldunek miesięczny'!$K$342:$N$343,'Meldunek miesięczny'!$O$342:$R$343)</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miesięczny'!$G$345:$R$345</c:f>
              <c:numCache>
                <c:formatCode>General</c:formatCode>
                <c:ptCount val="12"/>
                <c:pt idx="0">
                  <c:v>969</c:v>
                </c:pt>
                <c:pt idx="2">
                  <c:v>1167</c:v>
                </c:pt>
                <c:pt idx="4">
                  <c:v>27</c:v>
                </c:pt>
                <c:pt idx="6">
                  <c:v>42</c:v>
                </c:pt>
                <c:pt idx="8">
                  <c:v>32</c:v>
                </c:pt>
                <c:pt idx="10">
                  <c:v>35</c:v>
                </c:pt>
              </c:numCache>
            </c:numRef>
          </c:val>
          <c:extLst>
            <c:ext xmlns:c16="http://schemas.microsoft.com/office/drawing/2014/chart" uri="{C3380CC4-5D6E-409C-BE32-E72D297353CC}">
              <c16:uniqueId val="{00000003-B170-4DA1-8795-59D7B71B9016}"/>
            </c:ext>
          </c:extLst>
        </c:ser>
        <c:ser>
          <c:idx val="2"/>
          <c:order val="2"/>
          <c:tx>
            <c:strRef>
              <c:f>'Meldunek miesięczny'!$C$346</c:f>
              <c:strCache>
                <c:ptCount val="1"/>
                <c:pt idx="0">
                  <c:v>ROSJA</c:v>
                </c:pt>
              </c:strCache>
            </c:strRef>
          </c:tx>
          <c:spPr>
            <a:solidFill>
              <a:srgbClr val="00B050"/>
            </a:solidFill>
            <a:ln>
              <a:solidFill>
                <a:sysClr val="windowText" lastClr="000000"/>
              </a:solidFill>
            </a:ln>
          </c:spPr>
          <c:invertIfNegative val="0"/>
          <c:dLbls>
            <c:dLbl>
              <c:idx val="11"/>
              <c:showLegendKey val="0"/>
              <c:showVal val="1"/>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B170-4DA1-8795-59D7B71B901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('Meldunek miesięczny'!$G$342:$J$343,'Meldunek miesięczny'!$K$342:$N$343,'Meldunek miesięczny'!$O$342:$R$343)</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miesięczny'!$G$346:$R$346</c:f>
              <c:numCache>
                <c:formatCode>General</c:formatCode>
                <c:ptCount val="12"/>
                <c:pt idx="0">
                  <c:v>118</c:v>
                </c:pt>
                <c:pt idx="2">
                  <c:v>141</c:v>
                </c:pt>
                <c:pt idx="4">
                  <c:v>133</c:v>
                </c:pt>
                <c:pt idx="6">
                  <c:v>232</c:v>
                </c:pt>
                <c:pt idx="8">
                  <c:v>15</c:v>
                </c:pt>
                <c:pt idx="10">
                  <c:v>15</c:v>
                </c:pt>
              </c:numCache>
            </c:numRef>
          </c:val>
          <c:extLst>
            <c:ext xmlns:c16="http://schemas.microsoft.com/office/drawing/2014/chart" uri="{C3380CC4-5D6E-409C-BE32-E72D297353CC}">
              <c16:uniqueId val="{00000005-B170-4DA1-8795-59D7B71B9016}"/>
            </c:ext>
          </c:extLst>
        </c:ser>
        <c:ser>
          <c:idx val="3"/>
          <c:order val="3"/>
          <c:tx>
            <c:strRef>
              <c:f>'Meldunek miesięczny'!$C$347</c:f>
              <c:strCache>
                <c:ptCount val="1"/>
                <c:pt idx="0">
                  <c:v>TADŻYKISTAN</c:v>
                </c:pt>
              </c:strCache>
            </c:strRef>
          </c:tx>
          <c:spPr>
            <a:solidFill>
              <a:srgbClr val="92D050"/>
            </a:solidFill>
            <a:ln>
              <a:solidFill>
                <a:sysClr val="windowText" lastClr="000000"/>
              </a:solidFill>
            </a:ln>
          </c:spPr>
          <c:invertIfNegative val="0"/>
          <c:dLbls>
            <c:dLbl>
              <c:idx val="11"/>
              <c:showLegendKey val="0"/>
              <c:showVal val="1"/>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6-B170-4DA1-8795-59D7B71B901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('Meldunek miesięczny'!$G$342:$J$343,'Meldunek miesięczny'!$K$342:$N$343,'Meldunek miesięczny'!$O$342:$R$343)</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miesięczny'!$G$347:$R$347</c:f>
              <c:numCache>
                <c:formatCode>General</c:formatCode>
                <c:ptCount val="12"/>
                <c:pt idx="0">
                  <c:v>37</c:v>
                </c:pt>
                <c:pt idx="2">
                  <c:v>48</c:v>
                </c:pt>
                <c:pt idx="4">
                  <c:v>9</c:v>
                </c:pt>
                <c:pt idx="6">
                  <c:v>23</c:v>
                </c:pt>
                <c:pt idx="8">
                  <c:v>6</c:v>
                </c:pt>
                <c:pt idx="10">
                  <c:v>9</c:v>
                </c:pt>
              </c:numCache>
            </c:numRef>
          </c:val>
          <c:extLst>
            <c:ext xmlns:c16="http://schemas.microsoft.com/office/drawing/2014/chart" uri="{C3380CC4-5D6E-409C-BE32-E72D297353CC}">
              <c16:uniqueId val="{00000007-B170-4DA1-8795-59D7B71B9016}"/>
            </c:ext>
          </c:extLst>
        </c:ser>
        <c:ser>
          <c:idx val="5"/>
          <c:order val="4"/>
          <c:tx>
            <c:strRef>
              <c:f>'Meldunek miesięczny'!$C$348</c:f>
              <c:strCache>
                <c:ptCount val="1"/>
                <c:pt idx="0">
                  <c:v>DR KONGA</c:v>
                </c:pt>
              </c:strCache>
            </c:strRef>
          </c:tx>
          <c:spPr>
            <a:solidFill>
              <a:srgbClr val="0070C0"/>
            </a:solidFill>
            <a:ln>
              <a:solidFill>
                <a:sysClr val="windowText" lastClr="000000"/>
              </a:solidFill>
            </a:ln>
          </c:spPr>
          <c:invertIfNegative val="0"/>
          <c:dLbls>
            <c:dLbl>
              <c:idx val="11"/>
              <c:showLegendKey val="0"/>
              <c:showVal val="1"/>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8-B170-4DA1-8795-59D7B71B901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val>
            <c:numRef>
              <c:f>'Meldunek miesięczny'!$G$348:$R$348</c:f>
              <c:numCache>
                <c:formatCode>General</c:formatCode>
                <c:ptCount val="12"/>
                <c:pt idx="0">
                  <c:v>37</c:v>
                </c:pt>
                <c:pt idx="2">
                  <c:v>49</c:v>
                </c:pt>
                <c:pt idx="4">
                  <c:v>2</c:v>
                </c:pt>
                <c:pt idx="6">
                  <c:v>4</c:v>
                </c:pt>
                <c:pt idx="8">
                  <c:v>2</c:v>
                </c:pt>
                <c:pt idx="10">
                  <c:v>2</c:v>
                </c:pt>
              </c:numCache>
            </c:numRef>
          </c:val>
          <c:extLst>
            <c:ext xmlns:c16="http://schemas.microsoft.com/office/drawing/2014/chart" uri="{C3380CC4-5D6E-409C-BE32-E72D297353CC}">
              <c16:uniqueId val="{00000009-B170-4DA1-8795-59D7B71B9016}"/>
            </c:ext>
          </c:extLst>
        </c:ser>
        <c:ser>
          <c:idx val="4"/>
          <c:order val="5"/>
          <c:tx>
            <c:strRef>
              <c:f>'Meldunek miesięczny'!$C$349</c:f>
              <c:strCache>
                <c:ptCount val="1"/>
                <c:pt idx="0">
                  <c:v>Pozostałe</c:v>
                </c:pt>
              </c:strCache>
            </c:strRef>
          </c:tx>
          <c:spPr>
            <a:solidFill>
              <a:srgbClr val="002060"/>
            </a:solidFill>
            <a:ln>
              <a:solidFill>
                <a:sysClr val="windowText" lastClr="000000"/>
              </a:solidFill>
            </a:ln>
          </c:spPr>
          <c:invertIfNegative val="0"/>
          <c:dLbls>
            <c:dLbl>
              <c:idx val="11"/>
              <c:showLegendKey val="0"/>
              <c:showVal val="1"/>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A-B170-4DA1-8795-59D7B71B901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('Meldunek miesięczny'!$G$342:$J$343,'Meldunek miesięczny'!$K$342:$N$343,'Meldunek miesięczny'!$O$342:$R$343)</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miesięczny'!$G$349:$R$349</c:f>
              <c:numCache>
                <c:formatCode>General</c:formatCode>
                <c:ptCount val="12"/>
                <c:pt idx="0">
                  <c:v>688</c:v>
                </c:pt>
                <c:pt idx="2">
                  <c:v>758</c:v>
                </c:pt>
                <c:pt idx="4">
                  <c:v>127</c:v>
                </c:pt>
                <c:pt idx="6">
                  <c:v>172</c:v>
                </c:pt>
                <c:pt idx="8">
                  <c:v>48</c:v>
                </c:pt>
                <c:pt idx="10">
                  <c:v>52</c:v>
                </c:pt>
              </c:numCache>
            </c:numRef>
          </c:val>
          <c:extLst>
            <c:ext xmlns:c16="http://schemas.microsoft.com/office/drawing/2014/chart" uri="{C3380CC4-5D6E-409C-BE32-E72D297353CC}">
              <c16:uniqueId val="{0000000B-B170-4DA1-8795-59D7B71B9016}"/>
            </c:ext>
          </c:extLst>
        </c:ser>
        <c:dLbls>
          <c:showLegendKey val="0"/>
          <c:showVal val="0"/>
          <c:showCatName val="0"/>
          <c:showSerName val="0"/>
          <c:showPercent val="0"/>
          <c:showBubbleSize val="0"/>
        </c:dLbls>
        <c:gapWidth val="55"/>
        <c:gapDepth val="55"/>
        <c:shape val="box"/>
        <c:axId val="357025464"/>
        <c:axId val="357023112"/>
        <c:axId val="0"/>
      </c:bar3DChart>
      <c:catAx>
        <c:axId val="357025464"/>
        <c:scaling>
          <c:orientation val="minMax"/>
        </c:scaling>
        <c:delete val="0"/>
        <c:axPos val="b"/>
        <c:numFmt formatCode="General" sourceLinked="1"/>
        <c:majorTickMark val="none"/>
        <c:minorTickMark val="none"/>
        <c:tickLblPos val="nextTo"/>
        <c:txPr>
          <a:bodyPr rot="0" vert="horz"/>
          <a:lstStyle/>
          <a:p>
            <a:pPr algn="ctr">
              <a:defRPr/>
            </a:pPr>
            <a:endParaRPr lang="en-US"/>
          </a:p>
        </c:txPr>
        <c:crossAx val="357023112"/>
        <c:crosses val="autoZero"/>
        <c:auto val="1"/>
        <c:lblAlgn val="ctr"/>
        <c:lblOffset val="100"/>
        <c:noMultiLvlLbl val="0"/>
      </c:catAx>
      <c:valAx>
        <c:axId val="357023112"/>
        <c:scaling>
          <c:orientation val="minMax"/>
        </c:scaling>
        <c:delete val="0"/>
        <c:axPos val="l"/>
        <c:majorGridlines/>
        <c:numFmt formatCode="General" sourceLinked="1"/>
        <c:majorTickMark val="none"/>
        <c:minorTickMark val="none"/>
        <c:tickLblPos val="nextTo"/>
        <c:txPr>
          <a:bodyPr/>
          <a:lstStyle/>
          <a:p>
            <a:pPr algn="ctr">
              <a:defRPr/>
            </a:pPr>
            <a:endParaRPr lang="en-US"/>
          </a:p>
        </c:txPr>
        <c:crossAx val="357025464"/>
        <c:crosses val="autoZero"/>
        <c:crossBetween val="between"/>
      </c:valAx>
    </c:plotArea>
    <c:legend>
      <c:legendPos val="b"/>
      <c:overlay val="0"/>
    </c:legend>
    <c:plotVisOnly val="1"/>
    <c:dispBlanksAs val="gap"/>
    <c:showDLblsOverMax val="0"/>
  </c:chart>
  <c:spPr>
    <a:noFill/>
    <a:ln>
      <a:noFill/>
    </a:ln>
  </c:spPr>
  <c:txPr>
    <a:bodyPr/>
    <a:lstStyle/>
    <a:p>
      <a:pPr>
        <a:defRPr sz="900"/>
      </a:pPr>
      <a:endParaRPr lang="en-US"/>
    </a:p>
  </c:txPr>
  <c:printSettings>
    <c:headerFooter/>
    <c:pageMargins b="0.75" l="0.7" r="0.7" t="0.75" header="0.3" footer="0.3"/>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view3D>
    <c:floor>
      <c:thickness val="0"/>
    </c:floor>
    <c:sideWall>
      <c:thickness val="0"/>
      <c:spPr>
        <a:noFill/>
      </c:spPr>
    </c:sideWall>
    <c:backWall>
      <c:thickness val="0"/>
      <c:spPr>
        <a:noFill/>
      </c:spPr>
    </c:backWall>
    <c:plotArea>
      <c:layout/>
      <c:bar3DChart>
        <c:barDir val="bar"/>
        <c:grouping val="stacked"/>
        <c:varyColors val="0"/>
        <c:ser>
          <c:idx val="0"/>
          <c:order val="0"/>
          <c:tx>
            <c:strRef>
              <c:f>'Meldunek miesięczny'!$B$501</c:f>
              <c:strCache>
                <c:ptCount val="1"/>
                <c:pt idx="0">
                  <c:v>przebywający 
w ośrodku</c:v>
                </c:pt>
              </c:strCache>
            </c:strRef>
          </c:tx>
          <c:spPr>
            <a:solidFill>
              <a:srgbClr val="FF0000"/>
            </a:solidFill>
            <a:ln w="0">
              <a:solidFill>
                <a:schemeClr val="tx1"/>
              </a:solidFill>
            </a:ln>
          </c:spPr>
          <c:invertIfNegative val="0"/>
          <c:dLbls>
            <c:spPr>
              <a:noFill/>
              <a:ln>
                <a:noFill/>
              </a:ln>
              <a:effectLst/>
            </c:spPr>
            <c:txPr>
              <a:bodyPr/>
              <a:lstStyle/>
              <a:p>
                <a:pPr>
                  <a:defRPr b="1"/>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miesięczny'!$J$500,'Meldunek miesięczny'!$M$500,'Meldunek miesięczny'!$P$500,'Meldunek miesięczny'!$S$500,'Meldunek miesięczny'!$V$500)</c:f>
              <c:strCache>
                <c:ptCount val="5"/>
                <c:pt idx="0">
                  <c:v>27.08.2026 - 02.09.2026</c:v>
                </c:pt>
                <c:pt idx="1">
                  <c:v>03.09.2026 - 09.09.2026</c:v>
                </c:pt>
                <c:pt idx="2">
                  <c:v>10.09.2026 - 16.09.2026</c:v>
                </c:pt>
                <c:pt idx="3">
                  <c:v>17.09.2026 - 23.09.2026</c:v>
                </c:pt>
                <c:pt idx="4">
                  <c:v>24.09.2026 - 30.09.2026</c:v>
                </c:pt>
              </c:strCache>
            </c:strRef>
          </c:cat>
          <c:val>
            <c:numRef>
              <c:f>('Meldunek miesięczny'!$J$501,'Meldunek miesięczny'!$M$501,'Meldunek miesięczny'!$P$501,'Meldunek miesięczny'!$S$501,'Meldunek miesięczny'!$V$501)</c:f>
              <c:numCache>
                <c:formatCode>#,##0</c:formatCode>
                <c:ptCount val="5"/>
                <c:pt idx="0">
                  <c:v>708</c:v>
                </c:pt>
                <c:pt idx="1">
                  <c:v>709</c:v>
                </c:pt>
                <c:pt idx="2">
                  <c:v>716</c:v>
                </c:pt>
                <c:pt idx="3">
                  <c:v>712</c:v>
                </c:pt>
                <c:pt idx="4">
                  <c:v>710</c:v>
                </c:pt>
              </c:numCache>
            </c:numRef>
          </c:val>
          <c:extLst>
            <c:ext xmlns:c16="http://schemas.microsoft.com/office/drawing/2014/chart" uri="{C3380CC4-5D6E-409C-BE32-E72D297353CC}">
              <c16:uniqueId val="{00000000-A303-43C6-8BB2-637886CE4D78}"/>
            </c:ext>
          </c:extLst>
        </c:ser>
        <c:ser>
          <c:idx val="1"/>
          <c:order val="1"/>
          <c:tx>
            <c:strRef>
              <c:f>'Meldunek miesięczny'!$B$502</c:f>
              <c:strCache>
                <c:ptCount val="1"/>
                <c:pt idx="0">
                  <c:v>świadczenia poza ośrodkiem</c:v>
                </c:pt>
              </c:strCache>
            </c:strRef>
          </c:tx>
          <c:spPr>
            <a:solidFill>
              <a:srgbClr val="FFC000"/>
            </a:solidFill>
          </c:spPr>
          <c:invertIfNegative val="0"/>
          <c:dLbls>
            <c:spPr>
              <a:noFill/>
              <a:ln>
                <a:noFill/>
              </a:ln>
              <a:effectLst/>
            </c:spPr>
            <c:txPr>
              <a:bodyPr/>
              <a:lstStyle/>
              <a:p>
                <a:pPr>
                  <a:defRPr b="1"/>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miesięczny'!$J$500,'Meldunek miesięczny'!$M$500,'Meldunek miesięczny'!$P$500,'Meldunek miesięczny'!$S$500,'Meldunek miesięczny'!$V$500)</c:f>
              <c:strCache>
                <c:ptCount val="5"/>
                <c:pt idx="0">
                  <c:v>27.08.2026 - 02.09.2026</c:v>
                </c:pt>
                <c:pt idx="1">
                  <c:v>03.09.2026 - 09.09.2026</c:v>
                </c:pt>
                <c:pt idx="2">
                  <c:v>10.09.2026 - 16.09.2026</c:v>
                </c:pt>
                <c:pt idx="3">
                  <c:v>17.09.2026 - 23.09.2026</c:v>
                </c:pt>
                <c:pt idx="4">
                  <c:v>24.09.2026 - 30.09.2026</c:v>
                </c:pt>
              </c:strCache>
            </c:strRef>
          </c:cat>
          <c:val>
            <c:numRef>
              <c:f>('Meldunek miesięczny'!$J$502,'Meldunek miesięczny'!$M$502,'Meldunek miesięczny'!$P$502,'Meldunek miesięczny'!$S$502,'Meldunek miesięczny'!$V$502)</c:f>
              <c:numCache>
                <c:formatCode>#,##0</c:formatCode>
                <c:ptCount val="5"/>
                <c:pt idx="0">
                  <c:v>5821</c:v>
                </c:pt>
                <c:pt idx="1">
                  <c:v>5818</c:v>
                </c:pt>
                <c:pt idx="2">
                  <c:v>5803</c:v>
                </c:pt>
                <c:pt idx="3">
                  <c:v>5799</c:v>
                </c:pt>
                <c:pt idx="4">
                  <c:v>5804</c:v>
                </c:pt>
              </c:numCache>
            </c:numRef>
          </c:val>
          <c:extLst>
            <c:ext xmlns:c16="http://schemas.microsoft.com/office/drawing/2014/chart" uri="{C3380CC4-5D6E-409C-BE32-E72D297353CC}">
              <c16:uniqueId val="{00000001-A303-43C6-8BB2-637886CE4D78}"/>
            </c:ext>
          </c:extLst>
        </c:ser>
        <c:ser>
          <c:idx val="5"/>
          <c:order val="2"/>
          <c:tx>
            <c:strRef>
              <c:f>'Meldunek miesięczny'!$B$505</c:f>
              <c:strCache>
                <c:ptCount val="1"/>
                <c:pt idx="0">
                  <c:v>małoletni bez opieki</c:v>
                </c:pt>
              </c:strCache>
            </c:strRef>
          </c:tx>
          <c:spPr>
            <a:solidFill>
              <a:srgbClr val="92D050"/>
            </a:solidFill>
          </c:spPr>
          <c:invertIfNegative val="0"/>
          <c:dLbls>
            <c:spPr>
              <a:noFill/>
              <a:ln>
                <a:noFill/>
              </a:ln>
              <a:effectLst/>
            </c:spPr>
            <c:txPr>
              <a:bodyPr/>
              <a:lstStyle/>
              <a:p>
                <a:pPr>
                  <a:defRPr b="1"/>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miesięczny'!$J$500,'Meldunek miesięczny'!$M$500,'Meldunek miesięczny'!$P$500,'Meldunek miesięczny'!$S$500,'Meldunek miesięczny'!$V$500)</c:f>
              <c:strCache>
                <c:ptCount val="5"/>
                <c:pt idx="0">
                  <c:v>27.08.2026 - 02.09.2026</c:v>
                </c:pt>
                <c:pt idx="1">
                  <c:v>03.09.2026 - 09.09.2026</c:v>
                </c:pt>
                <c:pt idx="2">
                  <c:v>10.09.2026 - 16.09.2026</c:v>
                </c:pt>
                <c:pt idx="3">
                  <c:v>17.09.2026 - 23.09.2026</c:v>
                </c:pt>
                <c:pt idx="4">
                  <c:v>24.09.2026 - 30.09.2026</c:v>
                </c:pt>
              </c:strCache>
            </c:strRef>
          </c:cat>
          <c:val>
            <c:numRef>
              <c:f>('Meldunek miesięczny'!$J$505,'Meldunek miesięczny'!$M$505,'Meldunek miesięczny'!$P$505,'Meldunek miesięczny'!$S$505,'Meldunek miesięczny'!$V$505)</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2-A303-43C6-8BB2-637886CE4D78}"/>
            </c:ext>
          </c:extLst>
        </c:ser>
        <c:dLbls>
          <c:showLegendKey val="0"/>
          <c:showVal val="1"/>
          <c:showCatName val="0"/>
          <c:showSerName val="0"/>
          <c:showPercent val="0"/>
          <c:showBubbleSize val="0"/>
        </c:dLbls>
        <c:gapWidth val="75"/>
        <c:gapDepth val="195"/>
        <c:shape val="cylinder"/>
        <c:axId val="446431456"/>
        <c:axId val="446434200"/>
        <c:axId val="0"/>
      </c:bar3DChart>
      <c:catAx>
        <c:axId val="446431456"/>
        <c:scaling>
          <c:orientation val="minMax"/>
        </c:scaling>
        <c:delete val="0"/>
        <c:axPos val="l"/>
        <c:numFmt formatCode="General" sourceLinked="0"/>
        <c:majorTickMark val="none"/>
        <c:minorTickMark val="none"/>
        <c:tickLblPos val="nextTo"/>
        <c:crossAx val="446434200"/>
        <c:crosses val="autoZero"/>
        <c:auto val="1"/>
        <c:lblAlgn val="ctr"/>
        <c:lblOffset val="100"/>
        <c:noMultiLvlLbl val="0"/>
      </c:catAx>
      <c:valAx>
        <c:axId val="446434200"/>
        <c:scaling>
          <c:orientation val="minMax"/>
        </c:scaling>
        <c:delete val="0"/>
        <c:axPos val="b"/>
        <c:numFmt formatCode="#,##0" sourceLinked="1"/>
        <c:majorTickMark val="none"/>
        <c:minorTickMark val="none"/>
        <c:tickLblPos val="nextTo"/>
        <c:txPr>
          <a:bodyPr/>
          <a:lstStyle/>
          <a:p>
            <a:pPr>
              <a:defRPr>
                <a:solidFill>
                  <a:sysClr val="windowText" lastClr="000000"/>
                </a:solidFill>
              </a:defRPr>
            </a:pPr>
            <a:endParaRPr lang="en-US"/>
          </a:p>
        </c:txPr>
        <c:crossAx val="446431456"/>
        <c:crosses val="autoZero"/>
        <c:crossBetween val="between"/>
      </c:valAx>
    </c:plotArea>
    <c:legend>
      <c:legendPos val="b"/>
      <c:layout>
        <c:manualLayout>
          <c:xMode val="edge"/>
          <c:yMode val="edge"/>
          <c:x val="3.0041496877702183E-2"/>
          <c:y val="0.81125517608891773"/>
          <c:w val="0.96885940616939481"/>
          <c:h val="0.18101909107665692"/>
        </c:manualLayout>
      </c:layout>
      <c:overlay val="0"/>
      <c:spPr>
        <a:ln w="9525"/>
        <a:effectLst>
          <a:glow rad="304800">
            <a:schemeClr val="accent1">
              <a:alpha val="40000"/>
            </a:schemeClr>
          </a:glow>
        </a:effectLst>
      </c:spPr>
      <c:txPr>
        <a:bodyPr/>
        <a:lstStyle/>
        <a:p>
          <a:pPr>
            <a:defRPr lang="pl-PL"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noFill/>
    <a:ln>
      <a:noFill/>
    </a:ln>
  </c:spPr>
  <c:printSettings>
    <c:headerFooter/>
    <c:pageMargins b="0.75" l="0.7" r="0.7" t="0.75" header="0.3" footer="0.3"/>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view3D>
    <c:floor>
      <c:thickness val="0"/>
    </c:floor>
    <c:sideWall>
      <c:thickness val="0"/>
      <c:spPr>
        <a:noFill/>
      </c:spPr>
    </c:sideWall>
    <c:backWall>
      <c:thickness val="0"/>
      <c:spPr>
        <a:noFill/>
      </c:spPr>
    </c:backWall>
    <c:plotArea>
      <c:layout/>
      <c:bar3DChart>
        <c:barDir val="col"/>
        <c:grouping val="stacked"/>
        <c:varyColors val="0"/>
        <c:ser>
          <c:idx val="8"/>
          <c:order val="0"/>
          <c:tx>
            <c:strRef>
              <c:f>'Meldunek miesięczny'!$C$129</c:f>
              <c:strCache>
                <c:ptCount val="1"/>
                <c:pt idx="0">
                  <c:v>pobyt czasowy</c:v>
                </c:pt>
              </c:strCache>
            </c:strRef>
          </c:tx>
          <c:spPr>
            <a:solidFill>
              <a:srgbClr val="FF0000"/>
            </a:solidFill>
          </c:spPr>
          <c:invertIfNegative val="0"/>
          <c:cat>
            <c:strRef>
              <c:f>'Meldunek miesięczny'!$L$128:$U$128</c:f>
              <c:strCache>
                <c:ptCount val="10"/>
                <c:pt idx="0">
                  <c:v>odwołania</c:v>
                </c:pt>
                <c:pt idx="2">
                  <c:v>utrzymanie</c:v>
                </c:pt>
                <c:pt idx="3">
                  <c:v>decyzje pozytywne</c:v>
                </c:pt>
                <c:pt idx="4">
                  <c:v>uchylenie i przekazanie do ponownego rozp.</c:v>
                </c:pt>
                <c:pt idx="5">
                  <c:v>uchylenie 
i umorzenie</c:v>
                </c:pt>
                <c:pt idx="6">
                  <c:v>pobyt humanitarny</c:v>
                </c:pt>
                <c:pt idx="7">
                  <c:v>pobyt tolerowany</c:v>
                </c:pt>
                <c:pt idx="8">
                  <c:v>cofnięcie zakazu wjazdu</c:v>
                </c:pt>
                <c:pt idx="9">
                  <c:v>inne</c:v>
                </c:pt>
              </c:strCache>
            </c:strRef>
          </c:cat>
          <c:val>
            <c:numRef>
              <c:f>'Meldunek miesięczny'!$L$129:$U$129</c:f>
              <c:numCache>
                <c:formatCode>#,##0</c:formatCode>
                <c:ptCount val="10"/>
                <c:pt idx="0">
                  <c:v>12186</c:v>
                </c:pt>
                <c:pt idx="2">
                  <c:v>2416</c:v>
                </c:pt>
                <c:pt idx="3">
                  <c:v>5105</c:v>
                </c:pt>
                <c:pt idx="4">
                  <c:v>3786</c:v>
                </c:pt>
                <c:pt idx="5">
                  <c:v>641</c:v>
                </c:pt>
                <c:pt idx="6">
                  <c:v>0</c:v>
                </c:pt>
                <c:pt idx="7">
                  <c:v>0</c:v>
                </c:pt>
                <c:pt idx="8">
                  <c:v>0</c:v>
                </c:pt>
                <c:pt idx="9">
                  <c:v>2167</c:v>
                </c:pt>
              </c:numCache>
            </c:numRef>
          </c:val>
          <c:extLst>
            <c:ext xmlns:c16="http://schemas.microsoft.com/office/drawing/2014/chart" uri="{C3380CC4-5D6E-409C-BE32-E72D297353CC}">
              <c16:uniqueId val="{00000000-96BB-4555-9CE7-158D4A9F15B3}"/>
            </c:ext>
          </c:extLst>
        </c:ser>
        <c:ser>
          <c:idx val="0"/>
          <c:order val="1"/>
          <c:tx>
            <c:strRef>
              <c:f>'Meldunek miesięczny'!$C$130</c:f>
              <c:strCache>
                <c:ptCount val="1"/>
                <c:pt idx="0">
                  <c:v>pobyt stały</c:v>
                </c:pt>
              </c:strCache>
            </c:strRef>
          </c:tx>
          <c:spPr>
            <a:solidFill>
              <a:srgbClr val="FFC000"/>
            </a:solidFill>
          </c:spPr>
          <c:invertIfNegative val="0"/>
          <c:cat>
            <c:strRef>
              <c:f>'Meldunek miesięczny'!$L$128:$U$128</c:f>
              <c:strCache>
                <c:ptCount val="10"/>
                <c:pt idx="0">
                  <c:v>odwołania</c:v>
                </c:pt>
                <c:pt idx="2">
                  <c:v>utrzymanie</c:v>
                </c:pt>
                <c:pt idx="3">
                  <c:v>decyzje pozytywne</c:v>
                </c:pt>
                <c:pt idx="4">
                  <c:v>uchylenie i przekazanie do ponownego rozp.</c:v>
                </c:pt>
                <c:pt idx="5">
                  <c:v>uchylenie 
i umorzenie</c:v>
                </c:pt>
                <c:pt idx="6">
                  <c:v>pobyt humanitarny</c:v>
                </c:pt>
                <c:pt idx="7">
                  <c:v>pobyt tolerowany</c:v>
                </c:pt>
                <c:pt idx="8">
                  <c:v>cofnięcie zakazu wjazdu</c:v>
                </c:pt>
                <c:pt idx="9">
                  <c:v>inne</c:v>
                </c:pt>
              </c:strCache>
            </c:strRef>
          </c:cat>
          <c:val>
            <c:numRef>
              <c:f>'Meldunek miesięczny'!$L$130:$U$130</c:f>
              <c:numCache>
                <c:formatCode>#,##0</c:formatCode>
                <c:ptCount val="10"/>
                <c:pt idx="0">
                  <c:v>1060</c:v>
                </c:pt>
                <c:pt idx="2">
                  <c:v>502</c:v>
                </c:pt>
                <c:pt idx="3">
                  <c:v>161</c:v>
                </c:pt>
                <c:pt idx="4">
                  <c:v>115</c:v>
                </c:pt>
                <c:pt idx="5">
                  <c:v>31</c:v>
                </c:pt>
                <c:pt idx="6">
                  <c:v>0</c:v>
                </c:pt>
                <c:pt idx="7">
                  <c:v>0</c:v>
                </c:pt>
                <c:pt idx="8">
                  <c:v>0</c:v>
                </c:pt>
                <c:pt idx="9">
                  <c:v>120</c:v>
                </c:pt>
              </c:numCache>
            </c:numRef>
          </c:val>
          <c:extLst>
            <c:ext xmlns:c16="http://schemas.microsoft.com/office/drawing/2014/chart" uri="{C3380CC4-5D6E-409C-BE32-E72D297353CC}">
              <c16:uniqueId val="{00000001-96BB-4555-9CE7-158D4A9F15B3}"/>
            </c:ext>
          </c:extLst>
        </c:ser>
        <c:ser>
          <c:idx val="1"/>
          <c:order val="2"/>
          <c:tx>
            <c:strRef>
              <c:f>'Meldunek miesięczny'!$C$131</c:f>
              <c:strCache>
                <c:ptCount val="1"/>
                <c:pt idx="0">
                  <c:v>pobyt rezydenta długoterminowego UE</c:v>
                </c:pt>
              </c:strCache>
            </c:strRef>
          </c:tx>
          <c:spPr>
            <a:solidFill>
              <a:srgbClr val="FFFF00"/>
            </a:solidFill>
          </c:spPr>
          <c:invertIfNegative val="0"/>
          <c:cat>
            <c:strRef>
              <c:f>'Meldunek miesięczny'!$L$128:$U$128</c:f>
              <c:strCache>
                <c:ptCount val="10"/>
                <c:pt idx="0">
                  <c:v>odwołania</c:v>
                </c:pt>
                <c:pt idx="2">
                  <c:v>utrzymanie</c:v>
                </c:pt>
                <c:pt idx="3">
                  <c:v>decyzje pozytywne</c:v>
                </c:pt>
                <c:pt idx="4">
                  <c:v>uchylenie i przekazanie do ponownego rozp.</c:v>
                </c:pt>
                <c:pt idx="5">
                  <c:v>uchylenie 
i umorzenie</c:v>
                </c:pt>
                <c:pt idx="6">
                  <c:v>pobyt humanitarny</c:v>
                </c:pt>
                <c:pt idx="7">
                  <c:v>pobyt tolerowany</c:v>
                </c:pt>
                <c:pt idx="8">
                  <c:v>cofnięcie zakazu wjazdu</c:v>
                </c:pt>
                <c:pt idx="9">
                  <c:v>inne</c:v>
                </c:pt>
              </c:strCache>
            </c:strRef>
          </c:cat>
          <c:val>
            <c:numRef>
              <c:f>'Meldunek miesięczny'!$L$131:$U$131</c:f>
              <c:numCache>
                <c:formatCode>#,##0</c:formatCode>
                <c:ptCount val="10"/>
                <c:pt idx="0">
                  <c:v>1210</c:v>
                </c:pt>
                <c:pt idx="2">
                  <c:v>595</c:v>
                </c:pt>
                <c:pt idx="3">
                  <c:v>180</c:v>
                </c:pt>
                <c:pt idx="4">
                  <c:v>170</c:v>
                </c:pt>
                <c:pt idx="5">
                  <c:v>87</c:v>
                </c:pt>
                <c:pt idx="6">
                  <c:v>0</c:v>
                </c:pt>
                <c:pt idx="7">
                  <c:v>0</c:v>
                </c:pt>
                <c:pt idx="8">
                  <c:v>0</c:v>
                </c:pt>
                <c:pt idx="9">
                  <c:v>97</c:v>
                </c:pt>
              </c:numCache>
            </c:numRef>
          </c:val>
          <c:extLst>
            <c:ext xmlns:c16="http://schemas.microsoft.com/office/drawing/2014/chart" uri="{C3380CC4-5D6E-409C-BE32-E72D297353CC}">
              <c16:uniqueId val="{00000002-96BB-4555-9CE7-158D4A9F15B3}"/>
            </c:ext>
          </c:extLst>
        </c:ser>
        <c:ser>
          <c:idx val="2"/>
          <c:order val="3"/>
          <c:tx>
            <c:strRef>
              <c:f>'Meldunek miesięczny'!$C$132</c:f>
              <c:strCache>
                <c:ptCount val="1"/>
                <c:pt idx="0">
                  <c:v>prawo pobytu ob. UE</c:v>
                </c:pt>
              </c:strCache>
            </c:strRef>
          </c:tx>
          <c:spPr>
            <a:solidFill>
              <a:srgbClr val="92D050"/>
            </a:solidFill>
          </c:spPr>
          <c:invertIfNegative val="0"/>
          <c:cat>
            <c:strRef>
              <c:f>'Meldunek miesięczny'!$L$128:$U$128</c:f>
              <c:strCache>
                <c:ptCount val="10"/>
                <c:pt idx="0">
                  <c:v>odwołania</c:v>
                </c:pt>
                <c:pt idx="2">
                  <c:v>utrzymanie</c:v>
                </c:pt>
                <c:pt idx="3">
                  <c:v>decyzje pozytywne</c:v>
                </c:pt>
                <c:pt idx="4">
                  <c:v>uchylenie i przekazanie do ponownego rozp.</c:v>
                </c:pt>
                <c:pt idx="5">
                  <c:v>uchylenie 
i umorzenie</c:v>
                </c:pt>
                <c:pt idx="6">
                  <c:v>pobyt humanitarny</c:v>
                </c:pt>
                <c:pt idx="7">
                  <c:v>pobyt tolerowany</c:v>
                </c:pt>
                <c:pt idx="8">
                  <c:v>cofnięcie zakazu wjazdu</c:v>
                </c:pt>
                <c:pt idx="9">
                  <c:v>inne</c:v>
                </c:pt>
              </c:strCache>
            </c:strRef>
          </c:cat>
          <c:val>
            <c:numRef>
              <c:f>'Meldunek miesięczny'!$L$132:$U$132</c:f>
              <c:numCache>
                <c:formatCode>#,##0</c:formatCode>
                <c:ptCount val="10"/>
                <c:pt idx="0">
                  <c:v>30</c:v>
                </c:pt>
                <c:pt idx="2">
                  <c:v>20</c:v>
                </c:pt>
                <c:pt idx="3">
                  <c:v>0</c:v>
                </c:pt>
                <c:pt idx="4">
                  <c:v>1</c:v>
                </c:pt>
                <c:pt idx="5">
                  <c:v>0</c:v>
                </c:pt>
                <c:pt idx="6">
                  <c:v>0</c:v>
                </c:pt>
                <c:pt idx="7">
                  <c:v>0</c:v>
                </c:pt>
                <c:pt idx="8">
                  <c:v>0</c:v>
                </c:pt>
                <c:pt idx="9">
                  <c:v>11</c:v>
                </c:pt>
              </c:numCache>
            </c:numRef>
          </c:val>
          <c:extLst>
            <c:ext xmlns:c16="http://schemas.microsoft.com/office/drawing/2014/chart" uri="{C3380CC4-5D6E-409C-BE32-E72D297353CC}">
              <c16:uniqueId val="{00000003-96BB-4555-9CE7-158D4A9F15B3}"/>
            </c:ext>
          </c:extLst>
        </c:ser>
        <c:ser>
          <c:idx val="3"/>
          <c:order val="4"/>
          <c:tx>
            <c:strRef>
              <c:f>'Meldunek miesięczny'!$C$133</c:f>
              <c:strCache>
                <c:ptCount val="1"/>
                <c:pt idx="0">
                  <c:v>prawo stałego pobytu obywatela UE</c:v>
                </c:pt>
              </c:strCache>
            </c:strRef>
          </c:tx>
          <c:spPr>
            <a:solidFill>
              <a:srgbClr val="00B050"/>
            </a:solidFill>
          </c:spPr>
          <c:invertIfNegative val="0"/>
          <c:cat>
            <c:strRef>
              <c:f>'Meldunek miesięczny'!$L$128:$U$128</c:f>
              <c:strCache>
                <c:ptCount val="10"/>
                <c:pt idx="0">
                  <c:v>odwołania</c:v>
                </c:pt>
                <c:pt idx="2">
                  <c:v>utrzymanie</c:v>
                </c:pt>
                <c:pt idx="3">
                  <c:v>decyzje pozytywne</c:v>
                </c:pt>
                <c:pt idx="4">
                  <c:v>uchylenie i przekazanie do ponownego rozp.</c:v>
                </c:pt>
                <c:pt idx="5">
                  <c:v>uchylenie 
i umorzenie</c:v>
                </c:pt>
                <c:pt idx="6">
                  <c:v>pobyt humanitarny</c:v>
                </c:pt>
                <c:pt idx="7">
                  <c:v>pobyt tolerowany</c:v>
                </c:pt>
                <c:pt idx="8">
                  <c:v>cofnięcie zakazu wjazdu</c:v>
                </c:pt>
                <c:pt idx="9">
                  <c:v>inne</c:v>
                </c:pt>
              </c:strCache>
            </c:strRef>
          </c:cat>
          <c:val>
            <c:numRef>
              <c:f>'Meldunek miesięczny'!$L$133:$U$133</c:f>
              <c:numCache>
                <c:formatCode>#,##0</c:formatCode>
                <c:ptCount val="10"/>
                <c:pt idx="0">
                  <c:v>4</c:v>
                </c:pt>
                <c:pt idx="2">
                  <c:v>2</c:v>
                </c:pt>
                <c:pt idx="3">
                  <c:v>1</c:v>
                </c:pt>
                <c:pt idx="4">
                  <c:v>3</c:v>
                </c:pt>
                <c:pt idx="5">
                  <c:v>0</c:v>
                </c:pt>
                <c:pt idx="6">
                  <c:v>0</c:v>
                </c:pt>
                <c:pt idx="7">
                  <c:v>0</c:v>
                </c:pt>
                <c:pt idx="8">
                  <c:v>0</c:v>
                </c:pt>
                <c:pt idx="9">
                  <c:v>2</c:v>
                </c:pt>
              </c:numCache>
            </c:numRef>
          </c:val>
          <c:extLst>
            <c:ext xmlns:c16="http://schemas.microsoft.com/office/drawing/2014/chart" uri="{C3380CC4-5D6E-409C-BE32-E72D297353CC}">
              <c16:uniqueId val="{00000004-96BB-4555-9CE7-158D4A9F15B3}"/>
            </c:ext>
          </c:extLst>
        </c:ser>
        <c:ser>
          <c:idx val="4"/>
          <c:order val="5"/>
          <c:tx>
            <c:strRef>
              <c:f>'Meldunek miesięczny'!$C$134</c:f>
              <c:strCache>
                <c:ptCount val="1"/>
                <c:pt idx="0">
                  <c:v>prawo pobytu członka rodziny ob. UE</c:v>
                </c:pt>
              </c:strCache>
            </c:strRef>
          </c:tx>
          <c:spPr>
            <a:solidFill>
              <a:srgbClr val="00B0F0"/>
            </a:solidFill>
          </c:spPr>
          <c:invertIfNegative val="0"/>
          <c:cat>
            <c:strRef>
              <c:f>'Meldunek miesięczny'!$L$128:$U$128</c:f>
              <c:strCache>
                <c:ptCount val="10"/>
                <c:pt idx="0">
                  <c:v>odwołania</c:v>
                </c:pt>
                <c:pt idx="2">
                  <c:v>utrzymanie</c:v>
                </c:pt>
                <c:pt idx="3">
                  <c:v>decyzje pozytywne</c:v>
                </c:pt>
                <c:pt idx="4">
                  <c:v>uchylenie i przekazanie do ponownego rozp.</c:v>
                </c:pt>
                <c:pt idx="5">
                  <c:v>uchylenie 
i umorzenie</c:v>
                </c:pt>
                <c:pt idx="6">
                  <c:v>pobyt humanitarny</c:v>
                </c:pt>
                <c:pt idx="7">
                  <c:v>pobyt tolerowany</c:v>
                </c:pt>
                <c:pt idx="8">
                  <c:v>cofnięcie zakazu wjazdu</c:v>
                </c:pt>
                <c:pt idx="9">
                  <c:v>inne</c:v>
                </c:pt>
              </c:strCache>
            </c:strRef>
          </c:cat>
          <c:val>
            <c:numRef>
              <c:f>'Meldunek miesięczny'!$L$134:$U$134</c:f>
              <c:numCache>
                <c:formatCode>#,##0</c:formatCode>
                <c:ptCount val="10"/>
                <c:pt idx="0">
                  <c:v>8</c:v>
                </c:pt>
                <c:pt idx="2">
                  <c:v>4</c:v>
                </c:pt>
                <c:pt idx="3">
                  <c:v>2</c:v>
                </c:pt>
                <c:pt idx="4">
                  <c:v>2</c:v>
                </c:pt>
                <c:pt idx="5">
                  <c:v>1</c:v>
                </c:pt>
                <c:pt idx="6">
                  <c:v>0</c:v>
                </c:pt>
                <c:pt idx="7">
                  <c:v>0</c:v>
                </c:pt>
                <c:pt idx="8">
                  <c:v>0</c:v>
                </c:pt>
                <c:pt idx="9">
                  <c:v>3</c:v>
                </c:pt>
              </c:numCache>
            </c:numRef>
          </c:val>
          <c:extLst>
            <c:ext xmlns:c16="http://schemas.microsoft.com/office/drawing/2014/chart" uri="{C3380CC4-5D6E-409C-BE32-E72D297353CC}">
              <c16:uniqueId val="{00000005-96BB-4555-9CE7-158D4A9F15B3}"/>
            </c:ext>
          </c:extLst>
        </c:ser>
        <c:ser>
          <c:idx val="5"/>
          <c:order val="6"/>
          <c:tx>
            <c:strRef>
              <c:f>'Meldunek miesięczny'!$C$135</c:f>
              <c:strCache>
                <c:ptCount val="1"/>
                <c:pt idx="0">
                  <c:v>prawo stałego pobytu członka rodziny ob.. UE</c:v>
                </c:pt>
              </c:strCache>
            </c:strRef>
          </c:tx>
          <c:spPr>
            <a:solidFill>
              <a:srgbClr val="0070C0"/>
            </a:solidFill>
          </c:spPr>
          <c:invertIfNegative val="0"/>
          <c:cat>
            <c:strRef>
              <c:f>'Meldunek miesięczny'!$L$128:$U$128</c:f>
              <c:strCache>
                <c:ptCount val="10"/>
                <c:pt idx="0">
                  <c:v>odwołania</c:v>
                </c:pt>
                <c:pt idx="2">
                  <c:v>utrzymanie</c:v>
                </c:pt>
                <c:pt idx="3">
                  <c:v>decyzje pozytywne</c:v>
                </c:pt>
                <c:pt idx="4">
                  <c:v>uchylenie i przekazanie do ponownego rozp.</c:v>
                </c:pt>
                <c:pt idx="5">
                  <c:v>uchylenie 
i umorzenie</c:v>
                </c:pt>
                <c:pt idx="6">
                  <c:v>pobyt humanitarny</c:v>
                </c:pt>
                <c:pt idx="7">
                  <c:v>pobyt tolerowany</c:v>
                </c:pt>
                <c:pt idx="8">
                  <c:v>cofnięcie zakazu wjazdu</c:v>
                </c:pt>
                <c:pt idx="9">
                  <c:v>inne</c:v>
                </c:pt>
              </c:strCache>
            </c:strRef>
          </c:cat>
          <c:val>
            <c:numRef>
              <c:f>'Meldunek miesięczny'!$L$135:$U$135</c:f>
              <c:numCache>
                <c:formatCode>#,##0</c:formatCode>
                <c:ptCount val="10"/>
                <c:pt idx="0">
                  <c:v>3</c:v>
                </c:pt>
                <c:pt idx="2">
                  <c:v>0</c:v>
                </c:pt>
                <c:pt idx="3">
                  <c:v>0</c:v>
                </c:pt>
                <c:pt idx="4">
                  <c:v>2</c:v>
                </c:pt>
                <c:pt idx="5">
                  <c:v>0</c:v>
                </c:pt>
                <c:pt idx="6">
                  <c:v>0</c:v>
                </c:pt>
                <c:pt idx="7">
                  <c:v>0</c:v>
                </c:pt>
                <c:pt idx="8">
                  <c:v>0</c:v>
                </c:pt>
                <c:pt idx="9">
                  <c:v>1</c:v>
                </c:pt>
              </c:numCache>
            </c:numRef>
          </c:val>
          <c:extLst>
            <c:ext xmlns:c16="http://schemas.microsoft.com/office/drawing/2014/chart" uri="{C3380CC4-5D6E-409C-BE32-E72D297353CC}">
              <c16:uniqueId val="{00000006-96BB-4555-9CE7-158D4A9F15B3}"/>
            </c:ext>
          </c:extLst>
        </c:ser>
        <c:ser>
          <c:idx val="6"/>
          <c:order val="7"/>
          <c:tx>
            <c:strRef>
              <c:f>'Meldunek miesięczny'!$C$136</c:f>
              <c:strCache>
                <c:ptCount val="1"/>
                <c:pt idx="0">
                  <c:v>pobyt tolerowany</c:v>
                </c:pt>
              </c:strCache>
            </c:strRef>
          </c:tx>
          <c:spPr>
            <a:solidFill>
              <a:srgbClr val="002060"/>
            </a:solidFill>
          </c:spPr>
          <c:invertIfNegative val="0"/>
          <c:cat>
            <c:strRef>
              <c:f>'Meldunek miesięczny'!$L$128:$U$128</c:f>
              <c:strCache>
                <c:ptCount val="10"/>
                <c:pt idx="0">
                  <c:v>odwołania</c:v>
                </c:pt>
                <c:pt idx="2">
                  <c:v>utrzymanie</c:v>
                </c:pt>
                <c:pt idx="3">
                  <c:v>decyzje pozytywne</c:v>
                </c:pt>
                <c:pt idx="4">
                  <c:v>uchylenie i przekazanie do ponownego rozp.</c:v>
                </c:pt>
                <c:pt idx="5">
                  <c:v>uchylenie 
i umorzenie</c:v>
                </c:pt>
                <c:pt idx="6">
                  <c:v>pobyt humanitarny</c:v>
                </c:pt>
                <c:pt idx="7">
                  <c:v>pobyt tolerowany</c:v>
                </c:pt>
                <c:pt idx="8">
                  <c:v>cofnięcie zakazu wjazdu</c:v>
                </c:pt>
                <c:pt idx="9">
                  <c:v>inne</c:v>
                </c:pt>
              </c:strCache>
            </c:strRef>
          </c:cat>
          <c:val>
            <c:numRef>
              <c:f>'Meldunek miesięczny'!$L$136:$U$136</c:f>
              <c:numCache>
                <c:formatCode>#,##0</c:formatCode>
                <c:ptCount val="10"/>
                <c:pt idx="0">
                  <c:v>1</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7-96BB-4555-9CE7-158D4A9F15B3}"/>
            </c:ext>
          </c:extLst>
        </c:ser>
        <c:ser>
          <c:idx val="7"/>
          <c:order val="8"/>
          <c:tx>
            <c:strRef>
              <c:f>'Meldunek miesięczny'!$C$137</c:f>
              <c:strCache>
                <c:ptCount val="1"/>
                <c:pt idx="0">
                  <c:v>pobyt humanitarny</c:v>
                </c:pt>
              </c:strCache>
            </c:strRef>
          </c:tx>
          <c:spPr>
            <a:solidFill>
              <a:srgbClr val="7030A0"/>
            </a:solidFill>
          </c:spPr>
          <c:invertIfNegative val="0"/>
          <c:cat>
            <c:strRef>
              <c:f>'Meldunek miesięczny'!$L$128:$U$128</c:f>
              <c:strCache>
                <c:ptCount val="10"/>
                <c:pt idx="0">
                  <c:v>odwołania</c:v>
                </c:pt>
                <c:pt idx="2">
                  <c:v>utrzymanie</c:v>
                </c:pt>
                <c:pt idx="3">
                  <c:v>decyzje pozytywne</c:v>
                </c:pt>
                <c:pt idx="4">
                  <c:v>uchylenie i przekazanie do ponownego rozp.</c:v>
                </c:pt>
                <c:pt idx="5">
                  <c:v>uchylenie 
i umorzenie</c:v>
                </c:pt>
                <c:pt idx="6">
                  <c:v>pobyt humanitarny</c:v>
                </c:pt>
                <c:pt idx="7">
                  <c:v>pobyt tolerowany</c:v>
                </c:pt>
                <c:pt idx="8">
                  <c:v>cofnięcie zakazu wjazdu</c:v>
                </c:pt>
                <c:pt idx="9">
                  <c:v>inne</c:v>
                </c:pt>
              </c:strCache>
            </c:strRef>
          </c:cat>
          <c:val>
            <c:numRef>
              <c:f>'Meldunek miesięczny'!$L$137:$U$137</c:f>
              <c:numCache>
                <c:formatCode>#,##0</c:formatCode>
                <c:ptCount val="10"/>
                <c:pt idx="0">
                  <c:v>0</c:v>
                </c:pt>
                <c:pt idx="2">
                  <c:v>0</c:v>
                </c:pt>
                <c:pt idx="3">
                  <c:v>0</c:v>
                </c:pt>
                <c:pt idx="4">
                  <c:v>0</c:v>
                </c:pt>
                <c:pt idx="5">
                  <c:v>0</c:v>
                </c:pt>
                <c:pt idx="6">
                  <c:v>0</c:v>
                </c:pt>
                <c:pt idx="7">
                  <c:v>0</c:v>
                </c:pt>
                <c:pt idx="8">
                  <c:v>0</c:v>
                </c:pt>
                <c:pt idx="9">
                  <c:v>1</c:v>
                </c:pt>
              </c:numCache>
            </c:numRef>
          </c:val>
          <c:extLst>
            <c:ext xmlns:c16="http://schemas.microsoft.com/office/drawing/2014/chart" uri="{C3380CC4-5D6E-409C-BE32-E72D297353CC}">
              <c16:uniqueId val="{00000008-96BB-4555-9CE7-158D4A9F15B3}"/>
            </c:ext>
          </c:extLst>
        </c:ser>
        <c:ser>
          <c:idx val="9"/>
          <c:order val="9"/>
          <c:tx>
            <c:strRef>
              <c:f>'Meldunek miesięczny'!$C$138</c:f>
              <c:strCache>
                <c:ptCount val="1"/>
                <c:pt idx="0">
                  <c:v>wydalenie</c:v>
                </c:pt>
              </c:strCache>
            </c:strRef>
          </c:tx>
          <c:spPr>
            <a:solidFill>
              <a:schemeClr val="bg1">
                <a:lumMod val="85000"/>
              </a:schemeClr>
            </a:solidFill>
          </c:spPr>
          <c:invertIfNegative val="0"/>
          <c:cat>
            <c:strRef>
              <c:f>'Meldunek miesięczny'!$L$128:$U$128</c:f>
              <c:strCache>
                <c:ptCount val="10"/>
                <c:pt idx="0">
                  <c:v>odwołania</c:v>
                </c:pt>
                <c:pt idx="2">
                  <c:v>utrzymanie</c:v>
                </c:pt>
                <c:pt idx="3">
                  <c:v>decyzje pozytywne</c:v>
                </c:pt>
                <c:pt idx="4">
                  <c:v>uchylenie i przekazanie do ponownego rozp.</c:v>
                </c:pt>
                <c:pt idx="5">
                  <c:v>uchylenie 
i umorzenie</c:v>
                </c:pt>
                <c:pt idx="6">
                  <c:v>pobyt humanitarny</c:v>
                </c:pt>
                <c:pt idx="7">
                  <c:v>pobyt tolerowany</c:v>
                </c:pt>
                <c:pt idx="8">
                  <c:v>cofnięcie zakazu wjazdu</c:v>
                </c:pt>
                <c:pt idx="9">
                  <c:v>inne</c:v>
                </c:pt>
              </c:strCache>
            </c:strRef>
          </c:cat>
          <c:val>
            <c:numRef>
              <c:f>'Meldunek miesięczny'!$L$138:$U$138</c:f>
              <c:numCache>
                <c:formatCode>#,##0</c:formatCode>
                <c:ptCount val="10"/>
                <c:pt idx="0">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9-96BB-4555-9CE7-158D4A9F15B3}"/>
            </c:ext>
          </c:extLst>
        </c:ser>
        <c:ser>
          <c:idx val="10"/>
          <c:order val="10"/>
          <c:tx>
            <c:strRef>
              <c:f>'Meldunek miesięczny'!$C$139</c:f>
              <c:strCache>
                <c:ptCount val="1"/>
                <c:pt idx="0">
                  <c:v>zobowiązanie do powrotu</c:v>
                </c:pt>
              </c:strCache>
            </c:strRef>
          </c:tx>
          <c:spPr>
            <a:solidFill>
              <a:schemeClr val="bg1">
                <a:lumMod val="65000"/>
              </a:schemeClr>
            </a:solidFill>
          </c:spPr>
          <c:invertIfNegative val="0"/>
          <c:cat>
            <c:strRef>
              <c:f>'Meldunek miesięczny'!$L$128:$U$128</c:f>
              <c:strCache>
                <c:ptCount val="10"/>
                <c:pt idx="0">
                  <c:v>odwołania</c:v>
                </c:pt>
                <c:pt idx="2">
                  <c:v>utrzymanie</c:v>
                </c:pt>
                <c:pt idx="3">
                  <c:v>decyzje pozytywne</c:v>
                </c:pt>
                <c:pt idx="4">
                  <c:v>uchylenie i przekazanie do ponownego rozp.</c:v>
                </c:pt>
                <c:pt idx="5">
                  <c:v>uchylenie 
i umorzenie</c:v>
                </c:pt>
                <c:pt idx="6">
                  <c:v>pobyt humanitarny</c:v>
                </c:pt>
                <c:pt idx="7">
                  <c:v>pobyt tolerowany</c:v>
                </c:pt>
                <c:pt idx="8">
                  <c:v>cofnięcie zakazu wjazdu</c:v>
                </c:pt>
                <c:pt idx="9">
                  <c:v>inne</c:v>
                </c:pt>
              </c:strCache>
            </c:strRef>
          </c:cat>
          <c:val>
            <c:numRef>
              <c:f>'Meldunek miesięczny'!$L$139:$U$139</c:f>
              <c:numCache>
                <c:formatCode>#,##0</c:formatCode>
                <c:ptCount val="10"/>
                <c:pt idx="0">
                  <c:v>0</c:v>
                </c:pt>
                <c:pt idx="2">
                  <c:v>5</c:v>
                </c:pt>
                <c:pt idx="3">
                  <c:v>0</c:v>
                </c:pt>
                <c:pt idx="4">
                  <c:v>0</c:v>
                </c:pt>
                <c:pt idx="5">
                  <c:v>6</c:v>
                </c:pt>
                <c:pt idx="6">
                  <c:v>2</c:v>
                </c:pt>
                <c:pt idx="7">
                  <c:v>0</c:v>
                </c:pt>
                <c:pt idx="8">
                  <c:v>2</c:v>
                </c:pt>
                <c:pt idx="9">
                  <c:v>10</c:v>
                </c:pt>
              </c:numCache>
            </c:numRef>
          </c:val>
          <c:extLst>
            <c:ext xmlns:c16="http://schemas.microsoft.com/office/drawing/2014/chart" uri="{C3380CC4-5D6E-409C-BE32-E72D297353CC}">
              <c16:uniqueId val="{0000000A-96BB-4555-9CE7-158D4A9F15B3}"/>
            </c:ext>
          </c:extLst>
        </c:ser>
        <c:ser>
          <c:idx val="11"/>
          <c:order val="11"/>
          <c:tx>
            <c:strRef>
              <c:f>'Meldunek miesięczny'!$C$140</c:f>
              <c:strCache>
                <c:ptCount val="1"/>
                <c:pt idx="0">
                  <c:v>zaproszenie</c:v>
                </c:pt>
              </c:strCache>
            </c:strRef>
          </c:tx>
          <c:spPr>
            <a:solidFill>
              <a:schemeClr val="tx1">
                <a:lumMod val="50000"/>
                <a:lumOff val="50000"/>
              </a:schemeClr>
            </a:solidFill>
          </c:spPr>
          <c:invertIfNegative val="0"/>
          <c:cat>
            <c:strRef>
              <c:f>'Meldunek miesięczny'!$L$128:$U$128</c:f>
              <c:strCache>
                <c:ptCount val="10"/>
                <c:pt idx="0">
                  <c:v>odwołania</c:v>
                </c:pt>
                <c:pt idx="2">
                  <c:v>utrzymanie</c:v>
                </c:pt>
                <c:pt idx="3">
                  <c:v>decyzje pozytywne</c:v>
                </c:pt>
                <c:pt idx="4">
                  <c:v>uchylenie i przekazanie do ponownego rozp.</c:v>
                </c:pt>
                <c:pt idx="5">
                  <c:v>uchylenie 
i umorzenie</c:v>
                </c:pt>
                <c:pt idx="6">
                  <c:v>pobyt humanitarny</c:v>
                </c:pt>
                <c:pt idx="7">
                  <c:v>pobyt tolerowany</c:v>
                </c:pt>
                <c:pt idx="8">
                  <c:v>cofnięcie zakazu wjazdu</c:v>
                </c:pt>
                <c:pt idx="9">
                  <c:v>inne</c:v>
                </c:pt>
              </c:strCache>
            </c:strRef>
          </c:cat>
          <c:val>
            <c:numRef>
              <c:f>'Meldunek miesięczny'!$L$140:$U$140</c:f>
              <c:numCache>
                <c:formatCode>#,##0</c:formatCode>
                <c:ptCount val="10"/>
                <c:pt idx="0">
                  <c:v>33</c:v>
                </c:pt>
                <c:pt idx="2">
                  <c:v>8</c:v>
                </c:pt>
                <c:pt idx="3">
                  <c:v>0</c:v>
                </c:pt>
                <c:pt idx="4">
                  <c:v>0</c:v>
                </c:pt>
                <c:pt idx="5">
                  <c:v>19</c:v>
                </c:pt>
                <c:pt idx="6">
                  <c:v>0</c:v>
                </c:pt>
                <c:pt idx="7">
                  <c:v>0</c:v>
                </c:pt>
                <c:pt idx="8">
                  <c:v>0</c:v>
                </c:pt>
                <c:pt idx="9">
                  <c:v>21</c:v>
                </c:pt>
              </c:numCache>
            </c:numRef>
          </c:val>
          <c:extLst>
            <c:ext xmlns:c16="http://schemas.microsoft.com/office/drawing/2014/chart" uri="{C3380CC4-5D6E-409C-BE32-E72D297353CC}">
              <c16:uniqueId val="{0000000B-96BB-4555-9CE7-158D4A9F15B3}"/>
            </c:ext>
          </c:extLst>
        </c:ser>
        <c:ser>
          <c:idx val="12"/>
          <c:order val="12"/>
          <c:tx>
            <c:strRef>
              <c:f>'Meldunek miesięczny'!$C$141</c:f>
              <c:strCache>
                <c:ptCount val="1"/>
                <c:pt idx="0">
                  <c:v>polski dokument podróży</c:v>
                </c:pt>
              </c:strCache>
            </c:strRef>
          </c:tx>
          <c:spPr>
            <a:solidFill>
              <a:schemeClr val="tx1">
                <a:lumMod val="75000"/>
                <a:lumOff val="25000"/>
              </a:schemeClr>
            </a:solidFill>
          </c:spPr>
          <c:invertIfNegative val="0"/>
          <c:cat>
            <c:strRef>
              <c:f>'Meldunek miesięczny'!$L$128:$U$128</c:f>
              <c:strCache>
                <c:ptCount val="10"/>
                <c:pt idx="0">
                  <c:v>odwołania</c:v>
                </c:pt>
                <c:pt idx="2">
                  <c:v>utrzymanie</c:v>
                </c:pt>
                <c:pt idx="3">
                  <c:v>decyzje pozytywne</c:v>
                </c:pt>
                <c:pt idx="4">
                  <c:v>uchylenie i przekazanie do ponownego rozp.</c:v>
                </c:pt>
                <c:pt idx="5">
                  <c:v>uchylenie 
i umorzenie</c:v>
                </c:pt>
                <c:pt idx="6">
                  <c:v>pobyt humanitarny</c:v>
                </c:pt>
                <c:pt idx="7">
                  <c:v>pobyt tolerowany</c:v>
                </c:pt>
                <c:pt idx="8">
                  <c:v>cofnięcie zakazu wjazdu</c:v>
                </c:pt>
                <c:pt idx="9">
                  <c:v>inne</c:v>
                </c:pt>
              </c:strCache>
            </c:strRef>
          </c:cat>
          <c:val>
            <c:numRef>
              <c:f>'Meldunek miesięczny'!$L$141:$U$141</c:f>
              <c:numCache>
                <c:formatCode>#,##0</c:formatCode>
                <c:ptCount val="10"/>
                <c:pt idx="0">
                  <c:v>120</c:v>
                </c:pt>
                <c:pt idx="2">
                  <c:v>83</c:v>
                </c:pt>
                <c:pt idx="3">
                  <c:v>9</c:v>
                </c:pt>
                <c:pt idx="4">
                  <c:v>9</c:v>
                </c:pt>
                <c:pt idx="5">
                  <c:v>5</c:v>
                </c:pt>
                <c:pt idx="6">
                  <c:v>0</c:v>
                </c:pt>
                <c:pt idx="7">
                  <c:v>0</c:v>
                </c:pt>
                <c:pt idx="8">
                  <c:v>0</c:v>
                </c:pt>
                <c:pt idx="9">
                  <c:v>31</c:v>
                </c:pt>
              </c:numCache>
            </c:numRef>
          </c:val>
          <c:extLst>
            <c:ext xmlns:c16="http://schemas.microsoft.com/office/drawing/2014/chart" uri="{C3380CC4-5D6E-409C-BE32-E72D297353CC}">
              <c16:uniqueId val="{0000000C-96BB-4555-9CE7-158D4A9F15B3}"/>
            </c:ext>
          </c:extLst>
        </c:ser>
        <c:ser>
          <c:idx val="13"/>
          <c:order val="13"/>
          <c:tx>
            <c:strRef>
              <c:f>'Meldunek miesięczny'!$C$142</c:f>
              <c:strCache>
                <c:ptCount val="1"/>
                <c:pt idx="0">
                  <c:v>polski dokument tożsamości cudzoziemca</c:v>
                </c:pt>
              </c:strCache>
            </c:strRef>
          </c:tx>
          <c:spPr>
            <a:solidFill>
              <a:schemeClr val="tx1">
                <a:lumMod val="95000"/>
                <a:lumOff val="5000"/>
              </a:schemeClr>
            </a:solidFill>
          </c:spPr>
          <c:invertIfNegative val="0"/>
          <c:cat>
            <c:strRef>
              <c:f>'Meldunek miesięczny'!$L$128:$U$128</c:f>
              <c:strCache>
                <c:ptCount val="10"/>
                <c:pt idx="0">
                  <c:v>odwołania</c:v>
                </c:pt>
                <c:pt idx="2">
                  <c:v>utrzymanie</c:v>
                </c:pt>
                <c:pt idx="3">
                  <c:v>decyzje pozytywne</c:v>
                </c:pt>
                <c:pt idx="4">
                  <c:v>uchylenie i przekazanie do ponownego rozp.</c:v>
                </c:pt>
                <c:pt idx="5">
                  <c:v>uchylenie 
i umorzenie</c:v>
                </c:pt>
                <c:pt idx="6">
                  <c:v>pobyt humanitarny</c:v>
                </c:pt>
                <c:pt idx="7">
                  <c:v>pobyt tolerowany</c:v>
                </c:pt>
                <c:pt idx="8">
                  <c:v>cofnięcie zakazu wjazdu</c:v>
                </c:pt>
                <c:pt idx="9">
                  <c:v>inne</c:v>
                </c:pt>
              </c:strCache>
            </c:strRef>
          </c:cat>
          <c:val>
            <c:numRef>
              <c:f>'Meldunek miesięczny'!$L$142:$U$142</c:f>
              <c:numCache>
                <c:formatCode>#,##0</c:formatCode>
                <c:ptCount val="10"/>
                <c:pt idx="0">
                  <c:v>4</c:v>
                </c:pt>
                <c:pt idx="2">
                  <c:v>1</c:v>
                </c:pt>
                <c:pt idx="3">
                  <c:v>1</c:v>
                </c:pt>
                <c:pt idx="4">
                  <c:v>0</c:v>
                </c:pt>
                <c:pt idx="5">
                  <c:v>0</c:v>
                </c:pt>
                <c:pt idx="6">
                  <c:v>0</c:v>
                </c:pt>
                <c:pt idx="7">
                  <c:v>0</c:v>
                </c:pt>
                <c:pt idx="8">
                  <c:v>0</c:v>
                </c:pt>
                <c:pt idx="9">
                  <c:v>2</c:v>
                </c:pt>
              </c:numCache>
            </c:numRef>
          </c:val>
          <c:extLst>
            <c:ext xmlns:c16="http://schemas.microsoft.com/office/drawing/2014/chart" uri="{C3380CC4-5D6E-409C-BE32-E72D297353CC}">
              <c16:uniqueId val="{0000000D-96BB-4555-9CE7-158D4A9F15B3}"/>
            </c:ext>
          </c:extLst>
        </c:ser>
        <c:ser>
          <c:idx val="14"/>
          <c:order val="14"/>
          <c:tx>
            <c:strRef>
              <c:f>'Meldunek miesięczny'!$C$143</c:f>
              <c:strCache>
                <c:ptCount val="1"/>
                <c:pt idx="0">
                  <c:v>wiza (nowa + Schengen)</c:v>
                </c:pt>
              </c:strCache>
            </c:strRef>
          </c:tx>
          <c:spPr>
            <a:solidFill>
              <a:schemeClr val="bg2">
                <a:lumMod val="90000"/>
              </a:schemeClr>
            </a:solidFill>
          </c:spPr>
          <c:invertIfNegative val="0"/>
          <c:cat>
            <c:strRef>
              <c:f>'Meldunek miesięczny'!$L$128:$U$128</c:f>
              <c:strCache>
                <c:ptCount val="10"/>
                <c:pt idx="0">
                  <c:v>odwołania</c:v>
                </c:pt>
                <c:pt idx="2">
                  <c:v>utrzymanie</c:v>
                </c:pt>
                <c:pt idx="3">
                  <c:v>decyzje pozytywne</c:v>
                </c:pt>
                <c:pt idx="4">
                  <c:v>uchylenie i przekazanie do ponownego rozp.</c:v>
                </c:pt>
                <c:pt idx="5">
                  <c:v>uchylenie 
i umorzenie</c:v>
                </c:pt>
                <c:pt idx="6">
                  <c:v>pobyt humanitarny</c:v>
                </c:pt>
                <c:pt idx="7">
                  <c:v>pobyt tolerowany</c:v>
                </c:pt>
                <c:pt idx="8">
                  <c:v>cofnięcie zakazu wjazdu</c:v>
                </c:pt>
                <c:pt idx="9">
                  <c:v>inne</c:v>
                </c:pt>
              </c:strCache>
            </c:strRef>
          </c:cat>
          <c:val>
            <c:numRef>
              <c:f>'Meldunek miesięczny'!$L$143:$U$143</c:f>
              <c:numCache>
                <c:formatCode>#,##0</c:formatCode>
                <c:ptCount val="10"/>
                <c:pt idx="0">
                  <c:v>8</c:v>
                </c:pt>
                <c:pt idx="2">
                  <c:v>3</c:v>
                </c:pt>
                <c:pt idx="3">
                  <c:v>0</c:v>
                </c:pt>
                <c:pt idx="4">
                  <c:v>0</c:v>
                </c:pt>
                <c:pt idx="5">
                  <c:v>4</c:v>
                </c:pt>
                <c:pt idx="6">
                  <c:v>0</c:v>
                </c:pt>
                <c:pt idx="7">
                  <c:v>0</c:v>
                </c:pt>
                <c:pt idx="8">
                  <c:v>0</c:v>
                </c:pt>
                <c:pt idx="9">
                  <c:v>2</c:v>
                </c:pt>
              </c:numCache>
            </c:numRef>
          </c:val>
          <c:extLst>
            <c:ext xmlns:c16="http://schemas.microsoft.com/office/drawing/2014/chart" uri="{C3380CC4-5D6E-409C-BE32-E72D297353CC}">
              <c16:uniqueId val="{0000000E-96BB-4555-9CE7-158D4A9F15B3}"/>
            </c:ext>
          </c:extLst>
        </c:ser>
        <c:dLbls>
          <c:showLegendKey val="0"/>
          <c:showVal val="0"/>
          <c:showCatName val="0"/>
          <c:showSerName val="0"/>
          <c:showPercent val="0"/>
          <c:showBubbleSize val="0"/>
        </c:dLbls>
        <c:gapWidth val="55"/>
        <c:gapDepth val="55"/>
        <c:shape val="box"/>
        <c:axId val="446433808"/>
        <c:axId val="446427928"/>
        <c:axId val="0"/>
      </c:bar3DChart>
      <c:catAx>
        <c:axId val="446433808"/>
        <c:scaling>
          <c:orientation val="minMax"/>
        </c:scaling>
        <c:delete val="0"/>
        <c:axPos val="b"/>
        <c:numFmt formatCode="@" sourceLinked="0"/>
        <c:majorTickMark val="none"/>
        <c:minorTickMark val="none"/>
        <c:tickLblPos val="nextTo"/>
        <c:txPr>
          <a:bodyPr rot="-5400000" vert="horz" anchor="t" anchorCtr="0"/>
          <a:lstStyle/>
          <a:p>
            <a:pPr algn="ctr">
              <a:defRPr lang="pl-PL" sz="1000" b="0" i="0" u="none" strike="noStrike" kern="1200" baseline="0">
                <a:solidFill>
                  <a:sysClr val="windowText" lastClr="000000"/>
                </a:solidFill>
                <a:latin typeface="+mn-lt"/>
                <a:ea typeface="+mn-ea"/>
                <a:cs typeface="+mn-cs"/>
              </a:defRPr>
            </a:pPr>
            <a:endParaRPr lang="en-US"/>
          </a:p>
        </c:txPr>
        <c:crossAx val="446427928"/>
        <c:crosses val="autoZero"/>
        <c:auto val="1"/>
        <c:lblAlgn val="ctr"/>
        <c:lblOffset val="100"/>
        <c:noMultiLvlLbl val="0"/>
      </c:catAx>
      <c:valAx>
        <c:axId val="446427928"/>
        <c:scaling>
          <c:orientation val="minMax"/>
        </c:scaling>
        <c:delete val="0"/>
        <c:axPos val="l"/>
        <c:majorGridlines>
          <c:spPr>
            <a:ln>
              <a:solidFill>
                <a:schemeClr val="bg1">
                  <a:lumMod val="75000"/>
                </a:schemeClr>
              </a:solidFill>
            </a:ln>
            <a:effectLst/>
          </c:spPr>
        </c:majorGridlines>
        <c:numFmt formatCode="#,##0" sourceLinked="1"/>
        <c:majorTickMark val="none"/>
        <c:minorTickMark val="none"/>
        <c:tickLblPos val="nextTo"/>
        <c:txPr>
          <a:bodyPr/>
          <a:lstStyle/>
          <a:p>
            <a:pPr algn="ctr">
              <a:defRPr lang="pl-PL" sz="1000" b="0" i="0" u="none" strike="noStrike" kern="1200" baseline="0">
                <a:solidFill>
                  <a:sysClr val="windowText" lastClr="000000"/>
                </a:solidFill>
                <a:latin typeface="+mn-lt"/>
                <a:ea typeface="+mn-ea"/>
                <a:cs typeface="+mn-cs"/>
              </a:defRPr>
            </a:pPr>
            <a:endParaRPr lang="en-US"/>
          </a:p>
        </c:txPr>
        <c:crossAx val="446433808"/>
        <c:crosses val="autoZero"/>
        <c:crossBetween val="between"/>
      </c:valAx>
    </c:plotArea>
    <c:legend>
      <c:legendPos val="r"/>
      <c:layout>
        <c:manualLayout>
          <c:xMode val="edge"/>
          <c:yMode val="edge"/>
          <c:x val="0.66251452155132784"/>
          <c:y val="2.7374354472252129E-3"/>
          <c:w val="0.33523866131118779"/>
          <c:h val="0.99570656071645613"/>
        </c:manualLayout>
      </c:layout>
      <c:overlay val="0"/>
      <c:spPr>
        <a:ln>
          <a:noFill/>
        </a:ln>
      </c:spPr>
    </c:legend>
    <c:plotVisOnly val="1"/>
    <c:dispBlanksAs val="gap"/>
    <c:showDLblsOverMax val="0"/>
  </c:chart>
  <c:spPr>
    <a:noFill/>
    <a:ln>
      <a:noFill/>
    </a:ln>
  </c:spPr>
  <c:printSettings>
    <c:headerFooter/>
    <c:pageMargins b="0.3543307086614173" l="0.31496062992125984" r="0.51181102362204722" t="0.3543307086614173" header="0.11811023622047244" footer="0.11811023622047244"/>
    <c:pageSetup paperSize="9"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view3D>
    <c:floor>
      <c:thickness val="0"/>
    </c:floor>
    <c:sideWall>
      <c:thickness val="0"/>
      <c:spPr>
        <a:noFill/>
      </c:spPr>
    </c:sideWall>
    <c:backWall>
      <c:thickness val="0"/>
      <c:spPr>
        <a:noFill/>
        <a:ln w="25400">
          <a:noFill/>
        </a:ln>
      </c:spPr>
    </c:backWall>
    <c:plotArea>
      <c:layout>
        <c:manualLayout>
          <c:layoutTarget val="inner"/>
          <c:xMode val="edge"/>
          <c:yMode val="edge"/>
          <c:x val="4.0654561851946242E-2"/>
          <c:y val="5.7529610829103212E-2"/>
          <c:w val="0.93469135107447721"/>
          <c:h val="0.7670024115005929"/>
        </c:manualLayout>
      </c:layout>
      <c:bar3DChart>
        <c:barDir val="col"/>
        <c:grouping val="stacked"/>
        <c:varyColors val="0"/>
        <c:ser>
          <c:idx val="0"/>
          <c:order val="0"/>
          <c:tx>
            <c:strRef>
              <c:f>'Meldunek miesięczny'!$C$312</c:f>
              <c:strCache>
                <c:ptCount val="1"/>
                <c:pt idx="0">
                  <c:v>UKRAINA</c:v>
                </c:pt>
              </c:strCache>
            </c:strRef>
          </c:tx>
          <c:spPr>
            <a:solidFill>
              <a:srgbClr val="FF0000"/>
            </a:solidFill>
            <a:ln>
              <a:solidFill>
                <a:sysClr val="windowText" lastClr="000000"/>
              </a:solidFill>
            </a:ln>
          </c:spPr>
          <c:invertIfNegative val="0"/>
          <c:dLbls>
            <c:spPr>
              <a:noFill/>
              <a:ln>
                <a:noFill/>
              </a:ln>
              <a:effectLst/>
            </c:spPr>
            <c:txPr>
              <a:bodyPr/>
              <a:lstStyle/>
              <a:p>
                <a:pPr algn="ctr">
                  <a:defRPr b="1"/>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('Meldunek miesięczny'!$G$310:$J$311,'Meldunek miesięczny'!$K$310:$N$311,'Meldunek miesięczny'!$O$310:$R$311)</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miesięczny'!$G$312:$R$312</c:f>
              <c:numCache>
                <c:formatCode>General</c:formatCode>
                <c:ptCount val="12"/>
                <c:pt idx="0">
                  <c:v>117</c:v>
                </c:pt>
                <c:pt idx="2">
                  <c:v>130</c:v>
                </c:pt>
                <c:pt idx="4">
                  <c:v>10</c:v>
                </c:pt>
                <c:pt idx="6">
                  <c:v>14</c:v>
                </c:pt>
                <c:pt idx="8">
                  <c:v>1</c:v>
                </c:pt>
                <c:pt idx="10">
                  <c:v>1</c:v>
                </c:pt>
              </c:numCache>
            </c:numRef>
          </c:val>
          <c:extLst>
            <c:ext xmlns:c16="http://schemas.microsoft.com/office/drawing/2014/chart" uri="{C3380CC4-5D6E-409C-BE32-E72D297353CC}">
              <c16:uniqueId val="{00000000-9A9D-460E-BCE5-33D6A65FFD65}"/>
            </c:ext>
          </c:extLst>
        </c:ser>
        <c:ser>
          <c:idx val="1"/>
          <c:order val="1"/>
          <c:tx>
            <c:strRef>
              <c:f>'Meldunek miesięczny'!$C$313</c:f>
              <c:strCache>
                <c:ptCount val="1"/>
                <c:pt idx="0">
                  <c:v>BIAŁORUŚ</c:v>
                </c:pt>
              </c:strCache>
            </c:strRef>
          </c:tx>
          <c:spPr>
            <a:solidFill>
              <a:srgbClr val="FFC000"/>
            </a:solidFill>
            <a:ln>
              <a:solidFill>
                <a:sysClr val="windowText" lastClr="000000"/>
              </a:solidFill>
            </a:ln>
          </c:spPr>
          <c:invertIfNegative val="0"/>
          <c:dLbls>
            <c:spPr>
              <a:noFill/>
              <a:ln>
                <a:noFill/>
              </a:ln>
              <a:effectLst/>
            </c:spPr>
            <c:txPr>
              <a:bodyPr/>
              <a:lstStyle/>
              <a:p>
                <a:pPr algn="ctr">
                  <a:defRPr b="1"/>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('Meldunek miesięczny'!$G$310:$J$311,'Meldunek miesięczny'!$K$310:$N$311,'Meldunek miesięczny'!$O$310:$R$311)</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miesięczny'!$G$313:$R$313</c:f>
              <c:numCache>
                <c:formatCode>General</c:formatCode>
                <c:ptCount val="12"/>
                <c:pt idx="0">
                  <c:v>71</c:v>
                </c:pt>
                <c:pt idx="2">
                  <c:v>75</c:v>
                </c:pt>
                <c:pt idx="4">
                  <c:v>0</c:v>
                </c:pt>
                <c:pt idx="6">
                  <c:v>1</c:v>
                </c:pt>
                <c:pt idx="8">
                  <c:v>1</c:v>
                </c:pt>
                <c:pt idx="10">
                  <c:v>1</c:v>
                </c:pt>
              </c:numCache>
            </c:numRef>
          </c:val>
          <c:extLst>
            <c:ext xmlns:c16="http://schemas.microsoft.com/office/drawing/2014/chart" uri="{C3380CC4-5D6E-409C-BE32-E72D297353CC}">
              <c16:uniqueId val="{00000001-9A9D-460E-BCE5-33D6A65FFD65}"/>
            </c:ext>
          </c:extLst>
        </c:ser>
        <c:ser>
          <c:idx val="2"/>
          <c:order val="2"/>
          <c:tx>
            <c:strRef>
              <c:f>'Meldunek miesięczny'!$C$314</c:f>
              <c:strCache>
                <c:ptCount val="1"/>
                <c:pt idx="0">
                  <c:v>ROSJA</c:v>
                </c:pt>
              </c:strCache>
            </c:strRef>
          </c:tx>
          <c:spPr>
            <a:solidFill>
              <a:srgbClr val="00B050"/>
            </a:solidFill>
            <a:ln>
              <a:solidFill>
                <a:sysClr val="windowText" lastClr="000000"/>
              </a:solidFill>
            </a:ln>
          </c:spPr>
          <c:invertIfNegative val="0"/>
          <c:cat>
            <c:multiLvlStrRef>
              <c:f>('Meldunek miesięczny'!$G$310:$J$311,'Meldunek miesięczny'!$K$310:$N$311,'Meldunek miesięczny'!$O$310:$R$311)</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miesięczny'!$G$314:$R$314</c:f>
              <c:numCache>
                <c:formatCode>General</c:formatCode>
                <c:ptCount val="12"/>
                <c:pt idx="0">
                  <c:v>13</c:v>
                </c:pt>
                <c:pt idx="2">
                  <c:v>17</c:v>
                </c:pt>
                <c:pt idx="4">
                  <c:v>17</c:v>
                </c:pt>
                <c:pt idx="6">
                  <c:v>22</c:v>
                </c:pt>
                <c:pt idx="8">
                  <c:v>1</c:v>
                </c:pt>
                <c:pt idx="10">
                  <c:v>1</c:v>
                </c:pt>
              </c:numCache>
            </c:numRef>
          </c:val>
          <c:extLst>
            <c:ext xmlns:c16="http://schemas.microsoft.com/office/drawing/2014/chart" uri="{C3380CC4-5D6E-409C-BE32-E72D297353CC}">
              <c16:uniqueId val="{00000002-9A9D-460E-BCE5-33D6A65FFD65}"/>
            </c:ext>
          </c:extLst>
        </c:ser>
        <c:ser>
          <c:idx val="3"/>
          <c:order val="3"/>
          <c:tx>
            <c:strRef>
              <c:f>'Meldunek miesięczny'!$C$315</c:f>
              <c:strCache>
                <c:ptCount val="1"/>
                <c:pt idx="0">
                  <c:v>DR KONGA</c:v>
                </c:pt>
              </c:strCache>
            </c:strRef>
          </c:tx>
          <c:spPr>
            <a:solidFill>
              <a:srgbClr val="92D050"/>
            </a:solidFill>
            <a:ln>
              <a:solidFill>
                <a:sysClr val="windowText" lastClr="000000"/>
              </a:solidFill>
            </a:ln>
          </c:spPr>
          <c:invertIfNegative val="0"/>
          <c:cat>
            <c:multiLvlStrRef>
              <c:f>('Meldunek miesięczny'!$G$310:$J$311,'Meldunek miesięczny'!$K$310:$N$311,'Meldunek miesięczny'!$O$310:$R$311)</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miesięczny'!$G$315:$R$315</c:f>
              <c:numCache>
                <c:formatCode>General</c:formatCode>
                <c:ptCount val="12"/>
                <c:pt idx="0">
                  <c:v>4</c:v>
                </c:pt>
                <c:pt idx="2">
                  <c:v>7</c:v>
                </c:pt>
                <c:pt idx="4">
                  <c:v>1</c:v>
                </c:pt>
                <c:pt idx="6">
                  <c:v>3</c:v>
                </c:pt>
                <c:pt idx="8">
                  <c:v>0</c:v>
                </c:pt>
                <c:pt idx="10">
                  <c:v>0</c:v>
                </c:pt>
              </c:numCache>
            </c:numRef>
          </c:val>
          <c:extLst>
            <c:ext xmlns:c16="http://schemas.microsoft.com/office/drawing/2014/chart" uri="{C3380CC4-5D6E-409C-BE32-E72D297353CC}">
              <c16:uniqueId val="{00000003-9A9D-460E-BCE5-33D6A65FFD65}"/>
            </c:ext>
          </c:extLst>
        </c:ser>
        <c:ser>
          <c:idx val="5"/>
          <c:order val="4"/>
          <c:tx>
            <c:strRef>
              <c:f>'Meldunek miesięczny'!$C$316</c:f>
              <c:strCache>
                <c:ptCount val="1"/>
                <c:pt idx="0">
                  <c:v>TURCJA</c:v>
                </c:pt>
              </c:strCache>
            </c:strRef>
          </c:tx>
          <c:spPr>
            <a:solidFill>
              <a:srgbClr val="0070C0"/>
            </a:solidFill>
            <a:ln>
              <a:solidFill>
                <a:sysClr val="windowText" lastClr="000000"/>
              </a:solidFill>
            </a:ln>
          </c:spPr>
          <c:invertIfNegative val="0"/>
          <c:val>
            <c:numRef>
              <c:f>'Meldunek miesięczny'!$G$316:$R$316</c:f>
              <c:numCache>
                <c:formatCode>General</c:formatCode>
                <c:ptCount val="12"/>
                <c:pt idx="0">
                  <c:v>8</c:v>
                </c:pt>
                <c:pt idx="2">
                  <c:v>10</c:v>
                </c:pt>
                <c:pt idx="4">
                  <c:v>0</c:v>
                </c:pt>
                <c:pt idx="6">
                  <c:v>0</c:v>
                </c:pt>
                <c:pt idx="8">
                  <c:v>0</c:v>
                </c:pt>
                <c:pt idx="10">
                  <c:v>0</c:v>
                </c:pt>
              </c:numCache>
            </c:numRef>
          </c:val>
          <c:extLst>
            <c:ext xmlns:c16="http://schemas.microsoft.com/office/drawing/2014/chart" uri="{C3380CC4-5D6E-409C-BE32-E72D297353CC}">
              <c16:uniqueId val="{00000004-9A9D-460E-BCE5-33D6A65FFD65}"/>
            </c:ext>
          </c:extLst>
        </c:ser>
        <c:ser>
          <c:idx val="4"/>
          <c:order val="5"/>
          <c:tx>
            <c:strRef>
              <c:f>'Meldunek miesięczny'!$C$317</c:f>
              <c:strCache>
                <c:ptCount val="1"/>
                <c:pt idx="0">
                  <c:v>Pozostałe</c:v>
                </c:pt>
              </c:strCache>
            </c:strRef>
          </c:tx>
          <c:spPr>
            <a:solidFill>
              <a:srgbClr val="002060"/>
            </a:solidFill>
            <a:ln>
              <a:solidFill>
                <a:sysClr val="windowText" lastClr="000000"/>
              </a:solidFill>
            </a:ln>
          </c:spPr>
          <c:invertIfNegative val="0"/>
          <c:cat>
            <c:multiLvlStrRef>
              <c:f>('Meldunek miesięczny'!$G$310:$J$311,'Meldunek miesięczny'!$K$310:$N$311,'Meldunek miesięczny'!$O$310:$R$311)</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miesięczny'!$G$317:$R$317</c:f>
              <c:numCache>
                <c:formatCode>General</c:formatCode>
                <c:ptCount val="12"/>
                <c:pt idx="0">
                  <c:v>68</c:v>
                </c:pt>
                <c:pt idx="2">
                  <c:v>76</c:v>
                </c:pt>
                <c:pt idx="4">
                  <c:v>13</c:v>
                </c:pt>
                <c:pt idx="6">
                  <c:v>17</c:v>
                </c:pt>
                <c:pt idx="8">
                  <c:v>5</c:v>
                </c:pt>
                <c:pt idx="10">
                  <c:v>6</c:v>
                </c:pt>
              </c:numCache>
            </c:numRef>
          </c:val>
          <c:extLst>
            <c:ext xmlns:c16="http://schemas.microsoft.com/office/drawing/2014/chart" uri="{C3380CC4-5D6E-409C-BE32-E72D297353CC}">
              <c16:uniqueId val="{00000005-9A9D-460E-BCE5-33D6A65FFD65}"/>
            </c:ext>
          </c:extLst>
        </c:ser>
        <c:dLbls>
          <c:showLegendKey val="0"/>
          <c:showVal val="0"/>
          <c:showCatName val="0"/>
          <c:showSerName val="0"/>
          <c:showPercent val="0"/>
          <c:showBubbleSize val="0"/>
        </c:dLbls>
        <c:gapWidth val="55"/>
        <c:gapDepth val="55"/>
        <c:shape val="box"/>
        <c:axId val="446428320"/>
        <c:axId val="446429104"/>
        <c:axId val="0"/>
      </c:bar3DChart>
      <c:catAx>
        <c:axId val="446428320"/>
        <c:scaling>
          <c:orientation val="minMax"/>
        </c:scaling>
        <c:delete val="0"/>
        <c:axPos val="b"/>
        <c:numFmt formatCode="General" sourceLinked="0"/>
        <c:majorTickMark val="none"/>
        <c:minorTickMark val="none"/>
        <c:tickLblPos val="nextTo"/>
        <c:txPr>
          <a:bodyPr/>
          <a:lstStyle/>
          <a:p>
            <a:pPr algn="ctr">
              <a:defRPr/>
            </a:pPr>
            <a:endParaRPr lang="en-US"/>
          </a:p>
        </c:txPr>
        <c:crossAx val="446429104"/>
        <c:crosses val="autoZero"/>
        <c:auto val="1"/>
        <c:lblAlgn val="ctr"/>
        <c:lblOffset val="100"/>
        <c:noMultiLvlLbl val="0"/>
      </c:catAx>
      <c:valAx>
        <c:axId val="446429104"/>
        <c:scaling>
          <c:orientation val="minMax"/>
        </c:scaling>
        <c:delete val="0"/>
        <c:axPos val="l"/>
        <c:majorGridlines>
          <c:spPr>
            <a:effectLst>
              <a:outerShdw blurRad="50800" dist="50800" dir="5400000" algn="ctr" rotWithShape="0">
                <a:schemeClr val="tx1"/>
              </a:outerShdw>
            </a:effectLst>
          </c:spPr>
        </c:majorGridlines>
        <c:numFmt formatCode="General" sourceLinked="1"/>
        <c:majorTickMark val="none"/>
        <c:minorTickMark val="none"/>
        <c:tickLblPos val="nextTo"/>
        <c:txPr>
          <a:bodyPr/>
          <a:lstStyle/>
          <a:p>
            <a:pPr algn="ctr">
              <a:defRPr/>
            </a:pPr>
            <a:endParaRPr lang="en-US"/>
          </a:p>
        </c:txPr>
        <c:crossAx val="446428320"/>
        <c:crosses val="autoZero"/>
        <c:crossBetween val="between"/>
      </c:valAx>
      <c:spPr>
        <a:noFill/>
        <a:ln w="25400">
          <a:noFill/>
        </a:ln>
      </c:spPr>
    </c:plotArea>
    <c:legend>
      <c:legendPos val="b"/>
      <c:overlay val="0"/>
    </c:legend>
    <c:plotVisOnly val="1"/>
    <c:dispBlanksAs val="gap"/>
    <c:showDLblsOverMax val="0"/>
  </c:chart>
  <c:spPr>
    <a:noFill/>
    <a:ln>
      <a:noFill/>
    </a:ln>
  </c:spPr>
  <c:txPr>
    <a:bodyPr/>
    <a:lstStyle/>
    <a:p>
      <a:pPr>
        <a:defRPr sz="900"/>
      </a:pPr>
      <a:endParaRPr lang="en-US"/>
    </a:p>
  </c:tx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view3D>
    <c:floor>
      <c:thickness val="0"/>
    </c:floor>
    <c:sideWall>
      <c:thickness val="0"/>
      <c:spPr>
        <a:noFill/>
      </c:spPr>
    </c:sideWall>
    <c:backWall>
      <c:thickness val="0"/>
      <c:spPr>
        <a:noFill/>
      </c:spPr>
    </c:backWall>
    <c:plotArea>
      <c:layout>
        <c:manualLayout>
          <c:layoutTarget val="inner"/>
          <c:xMode val="edge"/>
          <c:yMode val="edge"/>
          <c:x val="6.1076035708302417E-2"/>
          <c:y val="8.5986191655773578E-2"/>
          <c:w val="0.91663419732107954"/>
          <c:h val="0.60531886658915124"/>
        </c:manualLayout>
      </c:layout>
      <c:bar3DChart>
        <c:barDir val="col"/>
        <c:grouping val="stacked"/>
        <c:varyColors val="0"/>
        <c:ser>
          <c:idx val="0"/>
          <c:order val="0"/>
          <c:tx>
            <c:strRef>
              <c:f>'Meldunek miesięczny'!$G$24</c:f>
              <c:strCache>
                <c:ptCount val="1"/>
                <c:pt idx="0">
                  <c:v>pobyt czasowy</c:v>
                </c:pt>
              </c:strCache>
            </c:strRef>
          </c:tx>
          <c:spPr>
            <a:solidFill>
              <a:srgbClr val="FF0000"/>
            </a:solidFill>
          </c:spPr>
          <c:invertIfNegative val="0"/>
          <c:cat>
            <c:multiLvlStrRef>
              <c:f>('Meldunek miesięczny'!$K$22:$K$23,'Meldunek miesięczny'!$M$22:$M$23,'Meldunek miesięczny'!$O$22:$O$23,'Meldunek miesięczny'!$Q$22:$Q$23)</c:f>
              <c:multiLvlStrCache>
                <c:ptCount val="4"/>
                <c:lvl>
                  <c:pt idx="1">
                    <c:v>pozytywne</c:v>
                  </c:pt>
                  <c:pt idx="2">
                    <c:v>negatywne</c:v>
                  </c:pt>
                  <c:pt idx="3">
                    <c:v>umorzenia</c:v>
                  </c:pt>
                </c:lvl>
                <c:lvl>
                  <c:pt idx="0">
                    <c:v>wnioski</c:v>
                  </c:pt>
                  <c:pt idx="1">
                    <c:v>decyzje 01.09.2026 - 30.09.2026 r.</c:v>
                  </c:pt>
                </c:lvl>
              </c:multiLvlStrCache>
            </c:multiLvlStrRef>
          </c:cat>
          <c:val>
            <c:numRef>
              <c:f>('Meldunek miesięczny'!$K$24,'Meldunek miesięczny'!$M$24,'Meldunek miesięczny'!$O$24,'Meldunek miesięczny'!$Q$24)</c:f>
              <c:numCache>
                <c:formatCode>#,##0</c:formatCode>
                <c:ptCount val="4"/>
                <c:pt idx="0">
                  <c:v>44147</c:v>
                </c:pt>
                <c:pt idx="1">
                  <c:v>28805</c:v>
                </c:pt>
                <c:pt idx="2">
                  <c:v>1973</c:v>
                </c:pt>
                <c:pt idx="3">
                  <c:v>1658</c:v>
                </c:pt>
              </c:numCache>
            </c:numRef>
          </c:val>
          <c:extLst>
            <c:ext xmlns:c16="http://schemas.microsoft.com/office/drawing/2014/chart" uri="{C3380CC4-5D6E-409C-BE32-E72D297353CC}">
              <c16:uniqueId val="{00000000-41A2-4EFD-94A5-8967E551BDD1}"/>
            </c:ext>
          </c:extLst>
        </c:ser>
        <c:ser>
          <c:idx val="2"/>
          <c:order val="1"/>
          <c:tx>
            <c:strRef>
              <c:f>'Meldunek miesięczny'!$G$25</c:f>
              <c:strCache>
                <c:ptCount val="1"/>
                <c:pt idx="0">
                  <c:v>pobyt stały</c:v>
                </c:pt>
              </c:strCache>
            </c:strRef>
          </c:tx>
          <c:spPr>
            <a:solidFill>
              <a:srgbClr val="FFC000"/>
            </a:solidFill>
          </c:spPr>
          <c:invertIfNegative val="0"/>
          <c:cat>
            <c:multiLvlStrRef>
              <c:f>('Meldunek miesięczny'!$K$22:$K$23,'Meldunek miesięczny'!$M$22:$M$23,'Meldunek miesięczny'!$O$22:$O$23,'Meldunek miesięczny'!$Q$22:$Q$23)</c:f>
              <c:multiLvlStrCache>
                <c:ptCount val="4"/>
                <c:lvl>
                  <c:pt idx="1">
                    <c:v>pozytywne</c:v>
                  </c:pt>
                  <c:pt idx="2">
                    <c:v>negatywne</c:v>
                  </c:pt>
                  <c:pt idx="3">
                    <c:v>umorzenia</c:v>
                  </c:pt>
                </c:lvl>
                <c:lvl>
                  <c:pt idx="0">
                    <c:v>wnioski</c:v>
                  </c:pt>
                  <c:pt idx="1">
                    <c:v>decyzje 01.09.2026 - 30.09.2026 r.</c:v>
                  </c:pt>
                </c:lvl>
              </c:multiLvlStrCache>
            </c:multiLvlStrRef>
          </c:cat>
          <c:val>
            <c:numRef>
              <c:f>('Meldunek miesięczny'!$K$25,'Meldunek miesięczny'!$M$25,'Meldunek miesięczny'!$O$25,'Meldunek miesięczny'!$Q$25)</c:f>
              <c:numCache>
                <c:formatCode>#,##0</c:formatCode>
                <c:ptCount val="4"/>
                <c:pt idx="0">
                  <c:v>982</c:v>
                </c:pt>
                <c:pt idx="1">
                  <c:v>1105</c:v>
                </c:pt>
                <c:pt idx="2">
                  <c:v>242</c:v>
                </c:pt>
                <c:pt idx="3">
                  <c:v>92</c:v>
                </c:pt>
              </c:numCache>
            </c:numRef>
          </c:val>
          <c:extLst>
            <c:ext xmlns:c16="http://schemas.microsoft.com/office/drawing/2014/chart" uri="{C3380CC4-5D6E-409C-BE32-E72D297353CC}">
              <c16:uniqueId val="{00000001-41A2-4EFD-94A5-8967E551BDD1}"/>
            </c:ext>
          </c:extLst>
        </c:ser>
        <c:ser>
          <c:idx val="4"/>
          <c:order val="2"/>
          <c:tx>
            <c:strRef>
              <c:f>'Meldunek miesięczny'!$G$26</c:f>
              <c:strCache>
                <c:ptCount val="1"/>
                <c:pt idx="0">
                  <c:v>pobyt rezyd. UE</c:v>
                </c:pt>
              </c:strCache>
            </c:strRef>
          </c:tx>
          <c:spPr>
            <a:solidFill>
              <a:srgbClr val="92D050"/>
            </a:solidFill>
          </c:spPr>
          <c:invertIfNegative val="0"/>
          <c:cat>
            <c:multiLvlStrRef>
              <c:f>('Meldunek miesięczny'!$K$22:$K$23,'Meldunek miesięczny'!$M$22:$M$23,'Meldunek miesięczny'!$O$22:$O$23,'Meldunek miesięczny'!$Q$22:$Q$23)</c:f>
              <c:multiLvlStrCache>
                <c:ptCount val="4"/>
                <c:lvl>
                  <c:pt idx="1">
                    <c:v>pozytywne</c:v>
                  </c:pt>
                  <c:pt idx="2">
                    <c:v>negatywne</c:v>
                  </c:pt>
                  <c:pt idx="3">
                    <c:v>umorzenia</c:v>
                  </c:pt>
                </c:lvl>
                <c:lvl>
                  <c:pt idx="0">
                    <c:v>wnioski</c:v>
                  </c:pt>
                  <c:pt idx="1">
                    <c:v>decyzje 01.09.2026 - 30.09.2026 r.</c:v>
                  </c:pt>
                </c:lvl>
              </c:multiLvlStrCache>
            </c:multiLvlStrRef>
          </c:cat>
          <c:val>
            <c:numRef>
              <c:f>('Meldunek miesięczny'!$K$26,'Meldunek miesięczny'!$M$26,'Meldunek miesięczny'!$O$26,'Meldunek miesięczny'!$Q$26)</c:f>
              <c:numCache>
                <c:formatCode>#,##0</c:formatCode>
                <c:ptCount val="4"/>
                <c:pt idx="0">
                  <c:v>2396</c:v>
                </c:pt>
                <c:pt idx="1">
                  <c:v>1459</c:v>
                </c:pt>
                <c:pt idx="2">
                  <c:v>256</c:v>
                </c:pt>
                <c:pt idx="3">
                  <c:v>141</c:v>
                </c:pt>
              </c:numCache>
            </c:numRef>
          </c:val>
          <c:extLst>
            <c:ext xmlns:c16="http://schemas.microsoft.com/office/drawing/2014/chart" uri="{C3380CC4-5D6E-409C-BE32-E72D297353CC}">
              <c16:uniqueId val="{00000002-41A2-4EFD-94A5-8967E551BDD1}"/>
            </c:ext>
          </c:extLst>
        </c:ser>
        <c:dLbls>
          <c:showLegendKey val="0"/>
          <c:showVal val="0"/>
          <c:showCatName val="0"/>
          <c:showSerName val="0"/>
          <c:showPercent val="0"/>
          <c:showBubbleSize val="0"/>
        </c:dLbls>
        <c:gapWidth val="150"/>
        <c:shape val="box"/>
        <c:axId val="446433416"/>
        <c:axId val="446432240"/>
        <c:axId val="0"/>
      </c:bar3DChart>
      <c:catAx>
        <c:axId val="446433416"/>
        <c:scaling>
          <c:orientation val="minMax"/>
        </c:scaling>
        <c:delete val="0"/>
        <c:axPos val="b"/>
        <c:numFmt formatCode="General" sourceLinked="0"/>
        <c:majorTickMark val="out"/>
        <c:minorTickMark val="none"/>
        <c:tickLblPos val="nextTo"/>
        <c:crossAx val="446432240"/>
        <c:crosses val="autoZero"/>
        <c:auto val="1"/>
        <c:lblAlgn val="ctr"/>
        <c:lblOffset val="100"/>
        <c:noMultiLvlLbl val="0"/>
      </c:catAx>
      <c:valAx>
        <c:axId val="446432240"/>
        <c:scaling>
          <c:orientation val="minMax"/>
        </c:scaling>
        <c:delete val="0"/>
        <c:axPos val="l"/>
        <c:majorGridlines/>
        <c:numFmt formatCode="#,##0" sourceLinked="1"/>
        <c:majorTickMark val="out"/>
        <c:minorTickMark val="none"/>
        <c:tickLblPos val="nextTo"/>
        <c:crossAx val="446433416"/>
        <c:crosses val="autoZero"/>
        <c:crossBetween val="between"/>
      </c:valAx>
    </c:plotArea>
    <c:legend>
      <c:legendPos val="b"/>
      <c:overlay val="0"/>
    </c:legend>
    <c:plotVisOnly val="1"/>
    <c:dispBlanksAs val="gap"/>
    <c:showDLblsOverMax val="0"/>
  </c:chart>
  <c:spPr>
    <a:noFill/>
    <a:ln>
      <a:noFill/>
    </a:ln>
  </c:spPr>
  <c:txPr>
    <a:bodyPr/>
    <a:lstStyle/>
    <a:p>
      <a:pPr>
        <a:defRPr sz="900"/>
      </a:pPr>
      <a:endParaRPr lang="en-US"/>
    </a:p>
  </c:txPr>
  <c:printSettings>
    <c:headerFooter/>
    <c:pageMargins b="0.75" l="0.7" r="0.7" t="0.75"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standard"/>
        <c:varyColors val="0"/>
        <c:ser>
          <c:idx val="2"/>
          <c:order val="0"/>
          <c:tx>
            <c:strRef>
              <c:f>'Meldunek miesięczny'!$D$225</c:f>
              <c:strCache>
                <c:ptCount val="1"/>
                <c:pt idx="0">
                  <c:v>inne państwo</c:v>
                </c:pt>
              </c:strCache>
            </c:strRef>
          </c:tx>
          <c:spPr>
            <a:solidFill>
              <a:schemeClr val="accent3"/>
            </a:solidFill>
            <a:ln>
              <a:noFill/>
            </a:ln>
            <a:effectLst/>
            <a:sp3d/>
          </c:spPr>
          <c:invertIfNegative val="0"/>
          <c:cat>
            <c:strRef>
              <c:f>'Meldunek miesięczny'!$H$224:$K$224</c:f>
              <c:strCache>
                <c:ptCount val="4"/>
                <c:pt idx="0">
                  <c:v>wnioski</c:v>
                </c:pt>
                <c:pt idx="3">
                  <c:v>decyzje</c:v>
                </c:pt>
              </c:strCache>
            </c:strRef>
          </c:cat>
          <c:val>
            <c:numRef>
              <c:f>'Meldunek miesięczny'!$H$225:$K$225</c:f>
              <c:numCache>
                <c:formatCode>#,##0</c:formatCode>
                <c:ptCount val="4"/>
                <c:pt idx="0">
                  <c:v>75167</c:v>
                </c:pt>
                <c:pt idx="3">
                  <c:v>74598</c:v>
                </c:pt>
              </c:numCache>
            </c:numRef>
          </c:val>
          <c:extLst>
            <c:ext xmlns:c16="http://schemas.microsoft.com/office/drawing/2014/chart" uri="{C3380CC4-5D6E-409C-BE32-E72D297353CC}">
              <c16:uniqueId val="{00000000-59B3-42F6-BF3B-D70A895923F0}"/>
            </c:ext>
          </c:extLst>
        </c:ser>
        <c:ser>
          <c:idx val="1"/>
          <c:order val="1"/>
          <c:tx>
            <c:strRef>
              <c:f>'Meldunek miesięczny'!$D$226</c:f>
              <c:strCache>
                <c:ptCount val="1"/>
                <c:pt idx="0">
                  <c:v>obligatoryjne</c:v>
                </c:pt>
              </c:strCache>
            </c:strRef>
          </c:tx>
          <c:spPr>
            <a:solidFill>
              <a:schemeClr val="accent2"/>
            </a:solidFill>
            <a:ln>
              <a:noFill/>
            </a:ln>
            <a:effectLst/>
            <a:sp3d/>
          </c:spPr>
          <c:invertIfNegative val="0"/>
          <c:cat>
            <c:strRef>
              <c:f>'Meldunek miesięczny'!$H$224:$K$224</c:f>
              <c:strCache>
                <c:ptCount val="4"/>
                <c:pt idx="0">
                  <c:v>wnioski</c:v>
                </c:pt>
                <c:pt idx="3">
                  <c:v>decyzje</c:v>
                </c:pt>
              </c:strCache>
            </c:strRef>
          </c:cat>
          <c:val>
            <c:numRef>
              <c:f>'Meldunek miesięczny'!$H$226:$K$226</c:f>
              <c:numCache>
                <c:formatCode>#,##0</c:formatCode>
                <c:ptCount val="4"/>
                <c:pt idx="0">
                  <c:v>5959</c:v>
                </c:pt>
                <c:pt idx="3">
                  <c:v>5711</c:v>
                </c:pt>
              </c:numCache>
            </c:numRef>
          </c:val>
          <c:extLst>
            <c:ext xmlns:c16="http://schemas.microsoft.com/office/drawing/2014/chart" uri="{C3380CC4-5D6E-409C-BE32-E72D297353CC}">
              <c16:uniqueId val="{00000001-59B3-42F6-BF3B-D70A895923F0}"/>
            </c:ext>
          </c:extLst>
        </c:ser>
        <c:ser>
          <c:idx val="0"/>
          <c:order val="2"/>
          <c:tx>
            <c:strRef>
              <c:f>'Meldunek miesięczny'!$D$227</c:f>
              <c:strCache>
                <c:ptCount val="1"/>
                <c:pt idx="0">
                  <c:v>fakultatywne</c:v>
                </c:pt>
              </c:strCache>
            </c:strRef>
          </c:tx>
          <c:spPr>
            <a:solidFill>
              <a:schemeClr val="accent1"/>
            </a:solidFill>
            <a:ln>
              <a:noFill/>
            </a:ln>
            <a:effectLst/>
            <a:sp3d/>
          </c:spPr>
          <c:invertIfNegative val="0"/>
          <c:cat>
            <c:strRef>
              <c:f>'Meldunek miesięczny'!$H$224:$K$224</c:f>
              <c:strCache>
                <c:ptCount val="4"/>
                <c:pt idx="0">
                  <c:v>wnioski</c:v>
                </c:pt>
                <c:pt idx="3">
                  <c:v>decyzje</c:v>
                </c:pt>
              </c:strCache>
            </c:strRef>
          </c:cat>
          <c:val>
            <c:numRef>
              <c:f>'Meldunek miesięczny'!$H$227:$K$227</c:f>
              <c:numCache>
                <c:formatCode>#,##0</c:formatCode>
                <c:ptCount val="4"/>
                <c:pt idx="0">
                  <c:v>8221</c:v>
                </c:pt>
                <c:pt idx="3">
                  <c:v>7708</c:v>
                </c:pt>
              </c:numCache>
            </c:numRef>
          </c:val>
          <c:extLst>
            <c:ext xmlns:c16="http://schemas.microsoft.com/office/drawing/2014/chart" uri="{C3380CC4-5D6E-409C-BE32-E72D297353CC}">
              <c16:uniqueId val="{00000002-59B3-42F6-BF3B-D70A895923F0}"/>
            </c:ext>
          </c:extLst>
        </c:ser>
        <c:dLbls>
          <c:showLegendKey val="0"/>
          <c:showVal val="0"/>
          <c:showCatName val="0"/>
          <c:showSerName val="0"/>
          <c:showPercent val="0"/>
          <c:showBubbleSize val="0"/>
        </c:dLbls>
        <c:gapWidth val="150"/>
        <c:shape val="box"/>
        <c:axId val="446431064"/>
        <c:axId val="446432632"/>
        <c:axId val="446614224"/>
      </c:bar3DChart>
      <c:catAx>
        <c:axId val="446431064"/>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mn-lt"/>
                <a:ea typeface="+mn-ea"/>
                <a:cs typeface="+mn-cs"/>
              </a:defRPr>
            </a:pPr>
            <a:endParaRPr lang="en-US"/>
          </a:p>
        </c:txPr>
        <c:crossAx val="446432632"/>
        <c:crosses val="autoZero"/>
        <c:auto val="1"/>
        <c:lblAlgn val="ctr"/>
        <c:lblOffset val="100"/>
        <c:noMultiLvlLbl val="0"/>
      </c:catAx>
      <c:valAx>
        <c:axId val="446432632"/>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6431064"/>
        <c:crosses val="autoZero"/>
        <c:crossBetween val="between"/>
      </c:valAx>
      <c:serAx>
        <c:axId val="446614224"/>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6432632"/>
        <c:crosses val="autoZero"/>
      </c:ser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view3D>
    <c:floor>
      <c:thickness val="0"/>
    </c:floor>
    <c:sideWall>
      <c:thickness val="0"/>
      <c:spPr>
        <a:noFill/>
      </c:spPr>
    </c:sideWall>
    <c:backWall>
      <c:thickness val="0"/>
      <c:spPr>
        <a:noFill/>
      </c:spPr>
    </c:backWall>
    <c:plotArea>
      <c:layout>
        <c:manualLayout>
          <c:layoutTarget val="inner"/>
          <c:xMode val="edge"/>
          <c:yMode val="edge"/>
          <c:x val="6.1076035708302417E-2"/>
          <c:y val="8.5986191655773578E-2"/>
          <c:w val="0.91663419732107954"/>
          <c:h val="0.60531886658915124"/>
        </c:manualLayout>
      </c:layout>
      <c:bar3DChart>
        <c:barDir val="col"/>
        <c:grouping val="stacked"/>
        <c:varyColors val="0"/>
        <c:ser>
          <c:idx val="0"/>
          <c:order val="0"/>
          <c:tx>
            <c:strRef>
              <c:f>'Meldunek miesięczny'!$G$58</c:f>
              <c:strCache>
                <c:ptCount val="1"/>
                <c:pt idx="0">
                  <c:v>pobyt czasowy</c:v>
                </c:pt>
              </c:strCache>
            </c:strRef>
          </c:tx>
          <c:spPr>
            <a:solidFill>
              <a:srgbClr val="FF0000"/>
            </a:solidFill>
          </c:spPr>
          <c:invertIfNegative val="0"/>
          <c:cat>
            <c:multiLvlStrRef>
              <c:f>('Meldunek miesięczny'!$K$56:$K$57,'Meldunek miesięczny'!$M$56:$M$57,'Meldunek miesięczny'!$O$56:$O$57,'Meldunek miesięczny'!$Q$56:$Q$57)</c:f>
              <c:multiLvlStrCache>
                <c:ptCount val="4"/>
                <c:lvl>
                  <c:pt idx="1">
                    <c:v>pozytywne</c:v>
                  </c:pt>
                  <c:pt idx="2">
                    <c:v>negatywne</c:v>
                  </c:pt>
                  <c:pt idx="3">
                    <c:v>umorzenia</c:v>
                  </c:pt>
                </c:lvl>
                <c:lvl>
                  <c:pt idx="0">
                    <c:v>wnioski</c:v>
                  </c:pt>
                  <c:pt idx="1">
                    <c:v>decyzje 01.01.2026 - 30.09.2026 r.</c:v>
                  </c:pt>
                </c:lvl>
              </c:multiLvlStrCache>
            </c:multiLvlStrRef>
          </c:cat>
          <c:val>
            <c:numRef>
              <c:f>('Meldunek miesięczny'!$K$58,'Meldunek miesięczny'!$M$58,'Meldunek miesięczny'!$O$58,'Meldunek miesięczny'!$Q$58)</c:f>
              <c:numCache>
                <c:formatCode>#,##0</c:formatCode>
                <c:ptCount val="4"/>
                <c:pt idx="0">
                  <c:v>396697</c:v>
                </c:pt>
                <c:pt idx="1">
                  <c:v>210344</c:v>
                </c:pt>
                <c:pt idx="2">
                  <c:v>18560</c:v>
                </c:pt>
                <c:pt idx="3">
                  <c:v>12786</c:v>
                </c:pt>
              </c:numCache>
            </c:numRef>
          </c:val>
          <c:extLst>
            <c:ext xmlns:c16="http://schemas.microsoft.com/office/drawing/2014/chart" uri="{C3380CC4-5D6E-409C-BE32-E72D297353CC}">
              <c16:uniqueId val="{00000000-145C-4962-9164-A822863C021D}"/>
            </c:ext>
          </c:extLst>
        </c:ser>
        <c:ser>
          <c:idx val="2"/>
          <c:order val="1"/>
          <c:tx>
            <c:strRef>
              <c:f>'Meldunek miesięczny'!$G$59</c:f>
              <c:strCache>
                <c:ptCount val="1"/>
                <c:pt idx="0">
                  <c:v>pobyt stały</c:v>
                </c:pt>
              </c:strCache>
            </c:strRef>
          </c:tx>
          <c:spPr>
            <a:solidFill>
              <a:srgbClr val="FFC000"/>
            </a:solidFill>
          </c:spPr>
          <c:invertIfNegative val="0"/>
          <c:cat>
            <c:multiLvlStrRef>
              <c:f>('Meldunek miesięczny'!$K$56:$K$57,'Meldunek miesięczny'!$M$56:$M$57,'Meldunek miesięczny'!$O$56:$O$57,'Meldunek miesięczny'!$Q$56:$Q$57)</c:f>
              <c:multiLvlStrCache>
                <c:ptCount val="4"/>
                <c:lvl>
                  <c:pt idx="1">
                    <c:v>pozytywne</c:v>
                  </c:pt>
                  <c:pt idx="2">
                    <c:v>negatywne</c:v>
                  </c:pt>
                  <c:pt idx="3">
                    <c:v>umorzenia</c:v>
                  </c:pt>
                </c:lvl>
                <c:lvl>
                  <c:pt idx="0">
                    <c:v>wnioski</c:v>
                  </c:pt>
                  <c:pt idx="1">
                    <c:v>decyzje 01.01.2026 - 30.09.2026 r.</c:v>
                  </c:pt>
                </c:lvl>
              </c:multiLvlStrCache>
            </c:multiLvlStrRef>
          </c:cat>
          <c:val>
            <c:numRef>
              <c:f>('Meldunek miesięczny'!$K$59,'Meldunek miesięczny'!$M$59,'Meldunek miesięczny'!$O$59,'Meldunek miesięczny'!$Q$59)</c:f>
              <c:numCache>
                <c:formatCode>#,##0</c:formatCode>
                <c:ptCount val="4"/>
                <c:pt idx="0">
                  <c:v>13040</c:v>
                </c:pt>
                <c:pt idx="1">
                  <c:v>10626</c:v>
                </c:pt>
                <c:pt idx="2">
                  <c:v>2021</c:v>
                </c:pt>
                <c:pt idx="3">
                  <c:v>1075</c:v>
                </c:pt>
              </c:numCache>
            </c:numRef>
          </c:val>
          <c:extLst>
            <c:ext xmlns:c16="http://schemas.microsoft.com/office/drawing/2014/chart" uri="{C3380CC4-5D6E-409C-BE32-E72D297353CC}">
              <c16:uniqueId val="{00000001-145C-4962-9164-A822863C021D}"/>
            </c:ext>
          </c:extLst>
        </c:ser>
        <c:ser>
          <c:idx val="4"/>
          <c:order val="2"/>
          <c:tx>
            <c:strRef>
              <c:f>'Meldunek miesięczny'!$G$60</c:f>
              <c:strCache>
                <c:ptCount val="1"/>
                <c:pt idx="0">
                  <c:v>pobyt rezyd. UE</c:v>
                </c:pt>
              </c:strCache>
            </c:strRef>
          </c:tx>
          <c:spPr>
            <a:solidFill>
              <a:srgbClr val="92D050"/>
            </a:solidFill>
          </c:spPr>
          <c:invertIfNegative val="0"/>
          <c:cat>
            <c:multiLvlStrRef>
              <c:f>('Meldunek miesięczny'!$K$56:$K$57,'Meldunek miesięczny'!$M$56:$M$57,'Meldunek miesięczny'!$O$56:$O$57,'Meldunek miesięczny'!$Q$56:$Q$57)</c:f>
              <c:multiLvlStrCache>
                <c:ptCount val="4"/>
                <c:lvl>
                  <c:pt idx="1">
                    <c:v>pozytywne</c:v>
                  </c:pt>
                  <c:pt idx="2">
                    <c:v>negatywne</c:v>
                  </c:pt>
                  <c:pt idx="3">
                    <c:v>umorzenia</c:v>
                  </c:pt>
                </c:lvl>
                <c:lvl>
                  <c:pt idx="0">
                    <c:v>wnioski</c:v>
                  </c:pt>
                  <c:pt idx="1">
                    <c:v>decyzje 01.01.2026 - 30.09.2026 r.</c:v>
                  </c:pt>
                </c:lvl>
              </c:multiLvlStrCache>
            </c:multiLvlStrRef>
          </c:cat>
          <c:val>
            <c:numRef>
              <c:f>('Meldunek miesięczny'!$K$60,'Meldunek miesięczny'!$M$60,'Meldunek miesięczny'!$O$60,'Meldunek miesięczny'!$Q$60)</c:f>
              <c:numCache>
                <c:formatCode>#,##0</c:formatCode>
                <c:ptCount val="4"/>
                <c:pt idx="0">
                  <c:v>21951</c:v>
                </c:pt>
                <c:pt idx="1">
                  <c:v>14600</c:v>
                </c:pt>
                <c:pt idx="2">
                  <c:v>2135</c:v>
                </c:pt>
                <c:pt idx="3">
                  <c:v>1491</c:v>
                </c:pt>
              </c:numCache>
            </c:numRef>
          </c:val>
          <c:extLst>
            <c:ext xmlns:c16="http://schemas.microsoft.com/office/drawing/2014/chart" uri="{C3380CC4-5D6E-409C-BE32-E72D297353CC}">
              <c16:uniqueId val="{00000002-145C-4962-9164-A822863C021D}"/>
            </c:ext>
          </c:extLst>
        </c:ser>
        <c:dLbls>
          <c:showLegendKey val="0"/>
          <c:showVal val="0"/>
          <c:showCatName val="0"/>
          <c:showSerName val="0"/>
          <c:showPercent val="0"/>
          <c:showBubbleSize val="0"/>
        </c:dLbls>
        <c:gapWidth val="150"/>
        <c:shape val="box"/>
        <c:axId val="446978904"/>
        <c:axId val="446975768"/>
        <c:axId val="0"/>
      </c:bar3DChart>
      <c:catAx>
        <c:axId val="446978904"/>
        <c:scaling>
          <c:orientation val="minMax"/>
        </c:scaling>
        <c:delete val="0"/>
        <c:axPos val="b"/>
        <c:numFmt formatCode="General" sourceLinked="0"/>
        <c:majorTickMark val="out"/>
        <c:minorTickMark val="none"/>
        <c:tickLblPos val="nextTo"/>
        <c:crossAx val="446975768"/>
        <c:crosses val="autoZero"/>
        <c:auto val="1"/>
        <c:lblAlgn val="ctr"/>
        <c:lblOffset val="100"/>
        <c:noMultiLvlLbl val="0"/>
      </c:catAx>
      <c:valAx>
        <c:axId val="446975768"/>
        <c:scaling>
          <c:orientation val="minMax"/>
        </c:scaling>
        <c:delete val="0"/>
        <c:axPos val="l"/>
        <c:majorGridlines/>
        <c:numFmt formatCode="#,##0" sourceLinked="1"/>
        <c:majorTickMark val="out"/>
        <c:minorTickMark val="none"/>
        <c:tickLblPos val="nextTo"/>
        <c:crossAx val="446978904"/>
        <c:crosses val="autoZero"/>
        <c:crossBetween val="between"/>
      </c:valAx>
    </c:plotArea>
    <c:legend>
      <c:legendPos val="b"/>
      <c:overlay val="0"/>
    </c:legend>
    <c:plotVisOnly val="1"/>
    <c:dispBlanksAs val="gap"/>
    <c:showDLblsOverMax val="0"/>
  </c:chart>
  <c:spPr>
    <a:noFill/>
    <a:ln>
      <a:noFill/>
    </a:ln>
  </c:spPr>
  <c:txPr>
    <a:bodyPr/>
    <a:lstStyle/>
    <a:p>
      <a:pPr>
        <a:defRPr sz="1000"/>
      </a:pPr>
      <a:endParaRPr lang="en-US"/>
    </a:p>
  </c:txPr>
  <c:printSettings>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6">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1.png"/><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1</xdr:colOff>
      <xdr:row>357</xdr:row>
      <xdr:rowOff>25399</xdr:rowOff>
    </xdr:from>
    <xdr:to>
      <xdr:col>24</xdr:col>
      <xdr:colOff>0</xdr:colOff>
      <xdr:row>374</xdr:row>
      <xdr:rowOff>133350</xdr:rowOff>
    </xdr:to>
    <xdr:graphicFrame macro="">
      <xdr:nvGraphicFramePr>
        <xdr:cNvPr id="2" name="Wykres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25400</xdr:colOff>
      <xdr:row>512</xdr:row>
      <xdr:rowOff>65086</xdr:rowOff>
    </xdr:from>
    <xdr:to>
      <xdr:col>23</xdr:col>
      <xdr:colOff>9525</xdr:colOff>
      <xdr:row>526</xdr:row>
      <xdr:rowOff>133350</xdr:rowOff>
    </xdr:to>
    <xdr:graphicFrame macro="">
      <xdr:nvGraphicFramePr>
        <xdr:cNvPr id="35" name="Wykres 34">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xdr:colOff>
      <xdr:row>145</xdr:row>
      <xdr:rowOff>69397</xdr:rowOff>
    </xdr:from>
    <xdr:to>
      <xdr:col>23</xdr:col>
      <xdr:colOff>1</xdr:colOff>
      <xdr:row>164</xdr:row>
      <xdr:rowOff>107950</xdr:rowOff>
    </xdr:to>
    <xdr:graphicFrame macro="">
      <xdr:nvGraphicFramePr>
        <xdr:cNvPr id="38" name="Wykres 37">
          <a:extLst>
            <a:ext uri="{FF2B5EF4-FFF2-40B4-BE49-F238E27FC236}">
              <a16:creationId xmlns:a16="http://schemas.microsoft.com/office/drawing/2014/main" id="{00000000-0008-0000-0000-00002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27215</xdr:colOff>
      <xdr:row>318</xdr:row>
      <xdr:rowOff>142193</xdr:rowOff>
    </xdr:from>
    <xdr:to>
      <xdr:col>23</xdr:col>
      <xdr:colOff>238126</xdr:colOff>
      <xdr:row>337</xdr:row>
      <xdr:rowOff>161925</xdr:rowOff>
    </xdr:to>
    <xdr:graphicFrame macro="">
      <xdr:nvGraphicFramePr>
        <xdr:cNvPr id="4" name="Wykres 3">
          <a:extLst>
            <a:ext uri="{FF2B5EF4-FFF2-40B4-BE49-F238E27FC236}">
              <a16:creationId xmlns:a16="http://schemas.microsoft.com/office/drawing/2014/main" id="{00000000-0008-0000-0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47626</xdr:colOff>
      <xdr:row>28</xdr:row>
      <xdr:rowOff>9526</xdr:rowOff>
    </xdr:from>
    <xdr:to>
      <xdr:col>23</xdr:col>
      <xdr:colOff>9525</xdr:colOff>
      <xdr:row>42</xdr:row>
      <xdr:rowOff>180976</xdr:rowOff>
    </xdr:to>
    <xdr:graphicFrame macro="">
      <xdr:nvGraphicFramePr>
        <xdr:cNvPr id="5" name="Wykres 4">
          <a:extLst>
            <a:ext uri="{FF2B5EF4-FFF2-40B4-BE49-F238E27FC236}">
              <a16:creationId xmlns:a16="http://schemas.microsoft.com/office/drawing/2014/main" id="{00000000-0008-0000-00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257175</xdr:colOff>
      <xdr:row>229</xdr:row>
      <xdr:rowOff>1</xdr:rowOff>
    </xdr:from>
    <xdr:to>
      <xdr:col>21</xdr:col>
      <xdr:colOff>238125</xdr:colOff>
      <xdr:row>244</xdr:row>
      <xdr:rowOff>152401</xdr:rowOff>
    </xdr:to>
    <xdr:graphicFrame macro="">
      <xdr:nvGraphicFramePr>
        <xdr:cNvPr id="7" name="Wykres 6">
          <a:extLst>
            <a:ext uri="{FF2B5EF4-FFF2-40B4-BE49-F238E27FC236}">
              <a16:creationId xmlns:a16="http://schemas.microsoft.com/office/drawing/2014/main" id="{00000000-0008-0000-00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34925</xdr:colOff>
      <xdr:row>432</xdr:row>
      <xdr:rowOff>0</xdr:rowOff>
    </xdr:from>
    <xdr:to>
      <xdr:col>20</xdr:col>
      <xdr:colOff>234084</xdr:colOff>
      <xdr:row>432</xdr:row>
      <xdr:rowOff>95250</xdr:rowOff>
    </xdr:to>
    <xdr:sp macro="" textlink="">
      <xdr:nvSpPr>
        <xdr:cNvPr id="10" name="pole tekstowe 9">
          <a:extLst>
            <a:ext uri="{FF2B5EF4-FFF2-40B4-BE49-F238E27FC236}">
              <a16:creationId xmlns:a16="http://schemas.microsoft.com/office/drawing/2014/main" id="{00000000-0008-0000-0000-00000A000000}"/>
            </a:ext>
          </a:extLst>
        </xdr:cNvPr>
        <xdr:cNvSpPr txBox="1"/>
      </xdr:nvSpPr>
      <xdr:spPr>
        <a:xfrm>
          <a:off x="34925" y="27500036"/>
          <a:ext cx="6186302" cy="6123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l-PL" sz="800" i="1">
              <a:latin typeface="Tahoma" panose="020B0604030504040204" pitchFamily="34" charset="0"/>
              <a:ea typeface="Tahoma" panose="020B0604030504040204" pitchFamily="34" charset="0"/>
              <a:cs typeface="Tahoma" panose="020B0604030504040204" pitchFamily="34" charset="0"/>
            </a:rPr>
            <a:t>.</a:t>
          </a:r>
        </a:p>
        <a:p>
          <a:endParaRPr lang="pl-PL" sz="1100"/>
        </a:p>
      </xdr:txBody>
    </xdr:sp>
    <xdr:clientData/>
  </xdr:twoCellAnchor>
  <xdr:oneCellAnchor>
    <xdr:from>
      <xdr:col>24</xdr:col>
      <xdr:colOff>0</xdr:colOff>
      <xdr:row>346</xdr:row>
      <xdr:rowOff>0</xdr:rowOff>
    </xdr:from>
    <xdr:ext cx="184731" cy="264560"/>
    <xdr:sp macro="" textlink="">
      <xdr:nvSpPr>
        <xdr:cNvPr id="18" name="pole tekstowe 17">
          <a:extLst>
            <a:ext uri="{FF2B5EF4-FFF2-40B4-BE49-F238E27FC236}">
              <a16:creationId xmlns:a16="http://schemas.microsoft.com/office/drawing/2014/main" id="{00000000-0008-0000-0000-000012000000}"/>
            </a:ext>
          </a:extLst>
        </xdr:cNvPr>
        <xdr:cNvSpPr txBox="1"/>
      </xdr:nvSpPr>
      <xdr:spPr>
        <a:xfrm>
          <a:off x="8181975" y="1065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pl-PL" sz="1100"/>
        </a:p>
      </xdr:txBody>
    </xdr:sp>
    <xdr:clientData/>
  </xdr:oneCellAnchor>
  <xdr:twoCellAnchor>
    <xdr:from>
      <xdr:col>0</xdr:col>
      <xdr:colOff>0</xdr:colOff>
      <xdr:row>66</xdr:row>
      <xdr:rowOff>0</xdr:rowOff>
    </xdr:from>
    <xdr:to>
      <xdr:col>22</xdr:col>
      <xdr:colOff>266700</xdr:colOff>
      <xdr:row>79</xdr:row>
      <xdr:rowOff>9525</xdr:rowOff>
    </xdr:to>
    <xdr:graphicFrame macro="">
      <xdr:nvGraphicFramePr>
        <xdr:cNvPr id="34" name="Wykres 33">
          <a:extLst>
            <a:ext uri="{FF2B5EF4-FFF2-40B4-BE49-F238E27FC236}">
              <a16:creationId xmlns:a16="http://schemas.microsoft.com/office/drawing/2014/main" id="{00000000-0008-0000-0000-00002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10583</xdr:colOff>
      <xdr:row>376</xdr:row>
      <xdr:rowOff>31751</xdr:rowOff>
    </xdr:from>
    <xdr:to>
      <xdr:col>23</xdr:col>
      <xdr:colOff>203200</xdr:colOff>
      <xdr:row>392</xdr:row>
      <xdr:rowOff>21167</xdr:rowOff>
    </xdr:to>
    <xdr:sp macro="" textlink="">
      <xdr:nvSpPr>
        <xdr:cNvPr id="6" name="Prostokąt 5">
          <a:extLst>
            <a:ext uri="{FF2B5EF4-FFF2-40B4-BE49-F238E27FC236}">
              <a16:creationId xmlns:a16="http://schemas.microsoft.com/office/drawing/2014/main" id="{00000000-0008-0000-0000-000006000000}"/>
            </a:ext>
          </a:extLst>
        </xdr:cNvPr>
        <xdr:cNvSpPr/>
      </xdr:nvSpPr>
      <xdr:spPr>
        <a:xfrm>
          <a:off x="10583" y="75406251"/>
          <a:ext cx="8707967" cy="2935816"/>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w="1143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411</xdr:row>
      <xdr:rowOff>0</xdr:rowOff>
    </xdr:from>
    <xdr:to>
      <xdr:col>23</xdr:col>
      <xdr:colOff>177800</xdr:colOff>
      <xdr:row>432</xdr:row>
      <xdr:rowOff>0</xdr:rowOff>
    </xdr:to>
    <xdr:sp macro="" textlink="">
      <xdr:nvSpPr>
        <xdr:cNvPr id="22" name="Prostokąt 21">
          <a:extLst>
            <a:ext uri="{FF2B5EF4-FFF2-40B4-BE49-F238E27FC236}">
              <a16:creationId xmlns:a16="http://schemas.microsoft.com/office/drawing/2014/main" id="{00000000-0008-0000-0000-000016000000}"/>
            </a:ext>
          </a:extLst>
        </xdr:cNvPr>
        <xdr:cNvSpPr/>
      </xdr:nvSpPr>
      <xdr:spPr>
        <a:xfrm>
          <a:off x="0" y="82321400"/>
          <a:ext cx="8693150" cy="3867150"/>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461</xdr:row>
      <xdr:rowOff>184149</xdr:rowOff>
    </xdr:from>
    <xdr:to>
      <xdr:col>23</xdr:col>
      <xdr:colOff>209550</xdr:colOff>
      <xdr:row>492</xdr:row>
      <xdr:rowOff>0</xdr:rowOff>
    </xdr:to>
    <xdr:sp macro="" textlink="">
      <xdr:nvSpPr>
        <xdr:cNvPr id="23" name="Prostokąt 22">
          <a:extLst>
            <a:ext uri="{FF2B5EF4-FFF2-40B4-BE49-F238E27FC236}">
              <a16:creationId xmlns:a16="http://schemas.microsoft.com/office/drawing/2014/main" id="{00000000-0008-0000-0000-000017000000}"/>
            </a:ext>
          </a:extLst>
        </xdr:cNvPr>
        <xdr:cNvSpPr/>
      </xdr:nvSpPr>
      <xdr:spPr>
        <a:xfrm>
          <a:off x="0" y="93033849"/>
          <a:ext cx="8724900" cy="5524501"/>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530</xdr:row>
      <xdr:rowOff>0</xdr:rowOff>
    </xdr:from>
    <xdr:to>
      <xdr:col>23</xdr:col>
      <xdr:colOff>203200</xdr:colOff>
      <xdr:row>551</xdr:row>
      <xdr:rowOff>0</xdr:rowOff>
    </xdr:to>
    <xdr:sp macro="" textlink="">
      <xdr:nvSpPr>
        <xdr:cNvPr id="24" name="Prostokąt 23">
          <a:extLst>
            <a:ext uri="{FF2B5EF4-FFF2-40B4-BE49-F238E27FC236}">
              <a16:creationId xmlns:a16="http://schemas.microsoft.com/office/drawing/2014/main" id="{00000000-0008-0000-0000-000018000000}"/>
            </a:ext>
          </a:extLst>
        </xdr:cNvPr>
        <xdr:cNvSpPr/>
      </xdr:nvSpPr>
      <xdr:spPr>
        <a:xfrm>
          <a:off x="0" y="105956100"/>
          <a:ext cx="8718550" cy="3867150"/>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19050</xdr:colOff>
      <xdr:row>89</xdr:row>
      <xdr:rowOff>184149</xdr:rowOff>
    </xdr:from>
    <xdr:to>
      <xdr:col>23</xdr:col>
      <xdr:colOff>190500</xdr:colOff>
      <xdr:row>120</xdr:row>
      <xdr:rowOff>10582</xdr:rowOff>
    </xdr:to>
    <xdr:sp macro="" textlink="">
      <xdr:nvSpPr>
        <xdr:cNvPr id="25" name="Prostokąt 24">
          <a:extLst>
            <a:ext uri="{FF2B5EF4-FFF2-40B4-BE49-F238E27FC236}">
              <a16:creationId xmlns:a16="http://schemas.microsoft.com/office/drawing/2014/main" id="{00000000-0008-0000-0000-000019000000}"/>
            </a:ext>
          </a:extLst>
        </xdr:cNvPr>
        <xdr:cNvSpPr/>
      </xdr:nvSpPr>
      <xdr:spPr>
        <a:xfrm>
          <a:off x="19050" y="19583399"/>
          <a:ext cx="8686800" cy="5535083"/>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170</xdr:row>
      <xdr:rowOff>0</xdr:rowOff>
    </xdr:from>
    <xdr:to>
      <xdr:col>23</xdr:col>
      <xdr:colOff>196850</xdr:colOff>
      <xdr:row>194</xdr:row>
      <xdr:rowOff>0</xdr:rowOff>
    </xdr:to>
    <xdr:sp macro="" textlink="">
      <xdr:nvSpPr>
        <xdr:cNvPr id="26" name="Prostokąt 25">
          <a:extLst>
            <a:ext uri="{FF2B5EF4-FFF2-40B4-BE49-F238E27FC236}">
              <a16:creationId xmlns:a16="http://schemas.microsoft.com/office/drawing/2014/main" id="{00000000-0008-0000-0000-00001A000000}"/>
            </a:ext>
          </a:extLst>
        </xdr:cNvPr>
        <xdr:cNvSpPr/>
      </xdr:nvSpPr>
      <xdr:spPr>
        <a:xfrm>
          <a:off x="0" y="36849050"/>
          <a:ext cx="8712200" cy="4419600"/>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211</xdr:row>
      <xdr:rowOff>0</xdr:rowOff>
    </xdr:from>
    <xdr:to>
      <xdr:col>23</xdr:col>
      <xdr:colOff>203200</xdr:colOff>
      <xdr:row>219</xdr:row>
      <xdr:rowOff>0</xdr:rowOff>
    </xdr:to>
    <xdr:sp macro="" textlink="">
      <xdr:nvSpPr>
        <xdr:cNvPr id="27" name="Prostokąt 26">
          <a:extLst>
            <a:ext uri="{FF2B5EF4-FFF2-40B4-BE49-F238E27FC236}">
              <a16:creationId xmlns:a16="http://schemas.microsoft.com/office/drawing/2014/main" id="{00000000-0008-0000-0000-00001B000000}"/>
            </a:ext>
          </a:extLst>
        </xdr:cNvPr>
        <xdr:cNvSpPr/>
      </xdr:nvSpPr>
      <xdr:spPr>
        <a:xfrm>
          <a:off x="0" y="44786550"/>
          <a:ext cx="8718550" cy="1473200"/>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246</xdr:row>
      <xdr:rowOff>0</xdr:rowOff>
    </xdr:from>
    <xdr:to>
      <xdr:col>23</xdr:col>
      <xdr:colOff>190500</xdr:colOff>
      <xdr:row>261</xdr:row>
      <xdr:rowOff>0</xdr:rowOff>
    </xdr:to>
    <xdr:sp macro="" textlink="">
      <xdr:nvSpPr>
        <xdr:cNvPr id="30" name="Prostokąt 29">
          <a:extLst>
            <a:ext uri="{FF2B5EF4-FFF2-40B4-BE49-F238E27FC236}">
              <a16:creationId xmlns:a16="http://schemas.microsoft.com/office/drawing/2014/main" id="{00000000-0008-0000-0000-00001E000000}"/>
            </a:ext>
          </a:extLst>
        </xdr:cNvPr>
        <xdr:cNvSpPr/>
      </xdr:nvSpPr>
      <xdr:spPr>
        <a:xfrm>
          <a:off x="0" y="50882550"/>
          <a:ext cx="8705850" cy="2762250"/>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283</xdr:row>
      <xdr:rowOff>0</xdr:rowOff>
    </xdr:from>
    <xdr:to>
      <xdr:col>23</xdr:col>
      <xdr:colOff>139700</xdr:colOff>
      <xdr:row>300</xdr:row>
      <xdr:rowOff>10584</xdr:rowOff>
    </xdr:to>
    <xdr:sp macro="" textlink="">
      <xdr:nvSpPr>
        <xdr:cNvPr id="31" name="Prostokąt 30">
          <a:extLst>
            <a:ext uri="{FF2B5EF4-FFF2-40B4-BE49-F238E27FC236}">
              <a16:creationId xmlns:a16="http://schemas.microsoft.com/office/drawing/2014/main" id="{00000000-0008-0000-0000-00001F000000}"/>
            </a:ext>
          </a:extLst>
        </xdr:cNvPr>
        <xdr:cNvSpPr/>
      </xdr:nvSpPr>
      <xdr:spPr>
        <a:xfrm>
          <a:off x="0" y="58172350"/>
          <a:ext cx="8655050" cy="3141134"/>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555</xdr:row>
      <xdr:rowOff>184149</xdr:rowOff>
    </xdr:from>
    <xdr:to>
      <xdr:col>23</xdr:col>
      <xdr:colOff>215900</xdr:colOff>
      <xdr:row>591</xdr:row>
      <xdr:rowOff>21166</xdr:rowOff>
    </xdr:to>
    <xdr:sp macro="" textlink="">
      <xdr:nvSpPr>
        <xdr:cNvPr id="32" name="Prostokąt 31">
          <a:extLst>
            <a:ext uri="{FF2B5EF4-FFF2-40B4-BE49-F238E27FC236}">
              <a16:creationId xmlns:a16="http://schemas.microsoft.com/office/drawing/2014/main" id="{00000000-0008-0000-0000-000020000000}"/>
            </a:ext>
          </a:extLst>
        </xdr:cNvPr>
        <xdr:cNvSpPr/>
      </xdr:nvSpPr>
      <xdr:spPr>
        <a:xfrm>
          <a:off x="0" y="110743999"/>
          <a:ext cx="8731250" cy="6466417"/>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editAs="oneCell">
    <xdr:from>
      <xdr:col>0</xdr:col>
      <xdr:colOff>0</xdr:colOff>
      <xdr:row>0</xdr:row>
      <xdr:rowOff>0</xdr:rowOff>
    </xdr:from>
    <xdr:to>
      <xdr:col>7</xdr:col>
      <xdr:colOff>95250</xdr:colOff>
      <xdr:row>3</xdr:row>
      <xdr:rowOff>20149</xdr:rowOff>
    </xdr:to>
    <xdr:pic>
      <xdr:nvPicPr>
        <xdr:cNvPr id="28" name="Obraz 27">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0"/>
          <a:ext cx="2428875" cy="5916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AHDPROD_SP_Meldunek_sekcja_VII" connectionId="17" xr16:uid="{00000000-0016-0000-0100-000000000000}" autoFormatId="16" applyNumberFormats="0" applyBorderFormats="0" applyFontFormats="0" applyPatternFormats="0" applyAlignmentFormats="0" applyWidthHeightFormats="0">
  <queryTableRefresh nextId="4">
    <queryTableFields count="3">
      <queryTableField id="1" name="Lp" tableColumnId="1"/>
      <queryTableField id="2" name="Czynnosc" tableColumnId="2"/>
      <queryTableField id="3" name="Liczba" tableColumnId="3"/>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AHDPROD_SP_Meldunek_sekcja_VIII" connectionId="18" xr16:uid="{00000000-0016-0000-0200-000001000000}" autoFormatId="16" applyNumberFormats="0" applyBorderFormats="0" applyFontFormats="0" applyPatternFormats="0" applyAlignmentFormats="0" applyWidthHeightFormats="0">
  <queryTableRefresh nextId="5">
    <queryTableFields count="4">
      <queryTableField id="1" name="Lp" tableColumnId="1"/>
      <queryTableField id="2" name="Wnioskujacy" tableColumnId="2"/>
      <queryTableField id="3" name="Wnioski" tableColumnId="3"/>
      <queryTableField id="4" name="Decyzje" tableColumnId="4"/>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AHDPROD_SP_Meldunek_sekcja_I_tab_1" connectionId="2" xr16:uid="{00000000-0016-0000-0300-000002000000}" autoFormatId="16" applyNumberFormats="0" applyBorderFormats="0" applyFontFormats="0" applyPatternFormats="0" applyAlignmentFormats="0" applyWidthHeightFormats="0">
  <queryTableRefresh nextId="8">
    <queryTableFields count="7">
      <queryTableField id="1" name="Lp" tableColumnId="1"/>
      <queryTableField id="2" name="Obywatelstwo_pl" tableColumnId="2"/>
      <queryTableField id="3" name="Grupa" tableColumnId="3"/>
      <queryTableField id="4" name="Typ" tableColumnId="4"/>
      <queryTableField id="5" name="Lp_typ" tableColumnId="5"/>
      <queryTableField id="6" name="Liczba" tableColumnId="6"/>
      <queryTableField id="7" name="Lp_grupa" tableColumnId="7"/>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AHDPROD_SP_Meldunek_sekcja_I_tab_2" connectionId="3" xr16:uid="{00000000-0016-0000-0400-000003000000}" autoFormatId="16" applyNumberFormats="0" applyBorderFormats="0" applyFontFormats="0" applyPatternFormats="0" applyAlignmentFormats="0" applyWidthHeightFormats="0">
  <queryTableRefresh nextId="8">
    <queryTableFields count="7">
      <queryTableField id="1" name="Lp" tableColumnId="1"/>
      <queryTableField id="2" name="Obywatelstwo_pl" tableColumnId="2"/>
      <queryTableField id="3" name="Grupa" tableColumnId="3"/>
      <queryTableField id="4" name="Typ" tableColumnId="4"/>
      <queryTableField id="5" name="Lp_typ" tableColumnId="5"/>
      <queryTableField id="6" name="Liczba" tableColumnId="6"/>
      <queryTableField id="7" name="Lp_grupa" tableColumnId="7"/>
    </queryTable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AHDPROD_SP_Meldunek_sekcja_II_tab_1" connectionId="4" xr16:uid="{00000000-0016-0000-0500-000004000000}" autoFormatId="16" applyNumberFormats="0" applyBorderFormats="0" applyFontFormats="0" applyPatternFormats="0" applyAlignmentFormats="0" applyWidthHeightFormats="0">
  <queryTableRefresh nextId="6">
    <queryTableFields count="5">
      <queryTableField id="1" name="Lp" tableColumnId="1"/>
      <queryTableField id="2" name="Obywatelstwo" tableColumnId="2"/>
      <queryTableField id="3" name="Wniosek IN" tableColumnId="3"/>
      <queryTableField id="4" name="Decyzje pozytywne" tableColumnId="4"/>
      <queryTableField id="5" name="Transfer" tableColumnId="5"/>
    </queryTable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AHDPROD_SP_Meldunek_sekcja_II_tab_2" connectionId="5" xr16:uid="{00000000-0016-0000-0600-000005000000}" autoFormatId="16" applyNumberFormats="0" applyBorderFormats="0" applyFontFormats="0" applyPatternFormats="0" applyAlignmentFormats="0" applyWidthHeightFormats="0">
  <queryTableRefresh nextId="6">
    <queryTableFields count="5">
      <queryTableField id="1" name="Lp" tableColumnId="1"/>
      <queryTableField id="2" name="Obywatelstwo" tableColumnId="2"/>
      <queryTableField id="3" name="Wniosek OUT" tableColumnId="3"/>
      <queryTableField id="4" name="Decyzje pozytywne" tableColumnId="4"/>
      <queryTableField id="5" name="Transfer" tableColumnId="5"/>
    </queryTableFields>
  </queryTableRefresh>
</queryTable>
</file>

<file path=xl/queryTables/queryTable7.xml><?xml version="1.0" encoding="utf-8"?>
<queryTable xmlns="http://schemas.openxmlformats.org/spreadsheetml/2006/main" xmlns:mc="http://schemas.openxmlformats.org/markup-compatibility/2006" xmlns:xr16="http://schemas.microsoft.com/office/spreadsheetml/2017/revision16" mc:Ignorable="xr16" name="AHDPROD_SP_Meldunek_parametry" connectionId="1" xr16:uid="{00000000-0016-0000-0700-000006000000}" autoFormatId="16" applyNumberFormats="0" applyBorderFormats="0" applyFontFormats="0" applyPatternFormats="0" applyAlignmentFormats="0" applyWidthHeightFormats="0">
  <queryTableRefresh nextId="4">
    <queryTableFields count="3">
      <queryTableField id="1" tableColumnId="1"/>
      <queryTableField id="2" tableColumnId="2"/>
      <queryTableField id="3" tableColumnId="3"/>
    </queryTableFields>
  </queryTableRefresh>
</queryTable>
</file>

<file path=xl/queryTables/queryTable8.xml><?xml version="1.0" encoding="utf-8"?>
<queryTable xmlns="http://schemas.openxmlformats.org/spreadsheetml/2006/main" xmlns:mc="http://schemas.openxmlformats.org/markup-compatibility/2006" xmlns:xr16="http://schemas.microsoft.com/office/spreadsheetml/2017/revision16" mc:Ignorable="xr16" name="AHDPROD_SP_Meldunek_sekcja_IX_tab_1" connectionId="9" xr16:uid="{00000000-0016-0000-0800-000007000000}" autoFormatId="16" applyNumberFormats="0" applyBorderFormats="0" applyFontFormats="0" applyPatternFormats="0" applyAlignmentFormats="0" applyWidthHeightFormats="0">
  <queryTableRefresh nextId="5">
    <queryTableFields count="4">
      <queryTableField id="1" name="Liczba" tableColumnId="1"/>
      <queryTableField id="2" name="Placowka" tableColumnId="2"/>
      <queryTableField id="3" name="Opis" tableColumnId="3"/>
      <queryTableField id="4" name="Lp" tableColumnId="4"/>
    </queryTableFields>
  </queryTableRefresh>
</queryTable>
</file>

<file path=xl/queryTables/queryTable9.xml><?xml version="1.0" encoding="utf-8"?>
<queryTable xmlns="http://schemas.openxmlformats.org/spreadsheetml/2006/main" xmlns:mc="http://schemas.openxmlformats.org/markup-compatibility/2006" xmlns:xr16="http://schemas.microsoft.com/office/spreadsheetml/2017/revision16" mc:Ignorable="xr16" name="AHDPROD_SP_Meldunek_sekcja_IX_tab_2" connectionId="10" xr16:uid="{00000000-0016-0000-0900-000008000000}" autoFormatId="16" applyNumberFormats="0" applyBorderFormats="0" applyFontFormats="0" applyPatternFormats="0" applyAlignmentFormats="0" applyWidthHeightFormats="0">
  <queryTableRefresh nextId="5">
    <queryTableFields count="4">
      <queryTableField id="1" name="Liczba" tableColumnId="1"/>
      <queryTableField id="2" name="Placowka" tableColumnId="2"/>
      <queryTableField id="3" name="Opis" tableColumnId="3"/>
      <queryTableField id="4" name="Lp" tableColumnId="4"/>
    </queryTableFields>
  </queryTableRefresh>
</queryTable>
</file>

<file path=xl/queryTables/queryTable10.xml><?xml version="1.0" encoding="utf-8"?>
<queryTable xmlns="http://schemas.openxmlformats.org/spreadsheetml/2006/main" xmlns:mc="http://schemas.openxmlformats.org/markup-compatibility/2006" xmlns:xr16="http://schemas.microsoft.com/office/spreadsheetml/2017/revision16" mc:Ignorable="xr16" name="AHDPROD_SP_Meldunek_sekcja_III_tab_1" connectionId="6" xr16:uid="{00000000-0016-0000-0A00-000009000000}" autoFormatId="16" applyNumberFormats="0" applyBorderFormats="0" applyFontFormats="0" applyPatternFormats="0" applyAlignmentFormats="0" applyWidthHeightFormats="0">
  <queryTableRefresh nextId="8">
    <queryTableFields count="7">
      <queryTableField id="1" name="Lp" tableColumnId="1"/>
      <queryTableField id="2" name="Nazwa_kraju" tableColumnId="2"/>
      <queryTableField id="3" name="Status uchodźcy" tableColumnId="3"/>
      <queryTableField id="4" name="Ochrona uzupełniająca" tableColumnId="4"/>
      <queryTableField id="5" name="Pobyt tolerowany" tableColumnId="5"/>
      <queryTableField id="6" name="Negatywna" tableColumnId="6"/>
      <queryTableField id="7" name="Umorzenie" tableColumnId="7"/>
    </queryTableFields>
  </queryTableRefresh>
</queryTable>
</file>

<file path=xl/queryTables/queryTable11.xml><?xml version="1.0" encoding="utf-8"?>
<queryTable xmlns="http://schemas.openxmlformats.org/spreadsheetml/2006/main" xmlns:mc="http://schemas.openxmlformats.org/markup-compatibility/2006" xmlns:xr16="http://schemas.microsoft.com/office/spreadsheetml/2017/revision16" mc:Ignorable="xr16" name="AHDPROD_SP_Meldunek_sekcja_III_tab_2" connectionId="7" xr16:uid="{00000000-0016-0000-0B00-00000A000000}" autoFormatId="16" applyNumberFormats="0" applyBorderFormats="0" applyFontFormats="0" applyPatternFormats="0" applyAlignmentFormats="0" applyWidthHeightFormats="0">
  <queryTableRefresh nextId="8">
    <queryTableFields count="7">
      <queryTableField id="1" name="Lp" tableColumnId="1"/>
      <queryTableField id="2" name="Nazwa_kraju" tableColumnId="2"/>
      <queryTableField id="3" name="Status uchodźcy" tableColumnId="3"/>
      <queryTableField id="4" name="Ochrona uzupełniająca" tableColumnId="4"/>
      <queryTableField id="5" name="Pobyt tolerowany" tableColumnId="5"/>
      <queryTableField id="6" name="Negatywna" tableColumnId="6"/>
      <queryTableField id="7" name="Umorzenie" tableColumnId="7"/>
    </queryTableFields>
  </queryTableRefresh>
</queryTable>
</file>

<file path=xl/queryTables/queryTable12.xml><?xml version="1.0" encoding="utf-8"?>
<queryTable xmlns="http://schemas.openxmlformats.org/spreadsheetml/2006/main" xmlns:mc="http://schemas.openxmlformats.org/markup-compatibility/2006" xmlns:xr16="http://schemas.microsoft.com/office/spreadsheetml/2017/revision16" mc:Ignorable="xr16" name="AHDPROD_SP_Meldunek_sekcja_IV" connectionId="8" xr16:uid="{00000000-0016-0000-0C00-00000B000000}" autoFormatId="16" applyNumberFormats="0" applyBorderFormats="0" applyFontFormats="0" applyPatternFormats="0" applyAlignmentFormats="0" applyWidthHeightFormats="0">
  <queryTableRefresh nextId="4">
    <queryTableFields count="3">
      <queryTableField id="1" name="Ilosc" tableColumnId="1"/>
      <queryTableField id="2" name="Cudzoziemcy" tableColumnId="2"/>
      <queryTableField id="3" name="Tydzien" tableColumnId="3"/>
    </queryTableFields>
  </queryTableRefresh>
</queryTable>
</file>

<file path=xl/queryTables/queryTable13.xml><?xml version="1.0" encoding="utf-8"?>
<queryTable xmlns="http://schemas.openxmlformats.org/spreadsheetml/2006/main" xmlns:mc="http://schemas.openxmlformats.org/markup-compatibility/2006" xmlns:xr16="http://schemas.microsoft.com/office/spreadsheetml/2017/revision16" mc:Ignorable="xr16" name="AHDPROD_SP_Meldunek_sekcja_V_tab_1" connectionId="11" xr16:uid="{00000000-0016-0000-0D00-00000C000000}" autoFormatId="16" applyNumberFormats="0" applyBorderFormats="0" applyFontFormats="0" applyPatternFormats="0" applyAlignmentFormats="0" applyWidthHeightFormats="0">
  <queryTableRefresh nextId="4">
    <queryTableFields count="3">
      <queryTableField id="1" name="Opis_rozstrzygniecia" tableColumnId="1"/>
      <queryTableField id="2" name="Liczba" tableColumnId="2"/>
      <queryTableField id="3" name="Opis" tableColumnId="3"/>
    </queryTableFields>
  </queryTableRefresh>
</queryTable>
</file>

<file path=xl/queryTables/queryTable14.xml><?xml version="1.0" encoding="utf-8"?>
<queryTable xmlns="http://schemas.openxmlformats.org/spreadsheetml/2006/main" xmlns:mc="http://schemas.openxmlformats.org/markup-compatibility/2006" xmlns:xr16="http://schemas.microsoft.com/office/spreadsheetml/2017/revision16" mc:Ignorable="xr16" name="AHDPROD_SP_Meldunek_sekcja_V_tab_2" connectionId="12" xr16:uid="{00000000-0016-0000-0E00-00000D000000}" autoFormatId="16" applyNumberFormats="0" applyBorderFormats="0" applyFontFormats="0" applyPatternFormats="0" applyAlignmentFormats="0" applyWidthHeightFormats="0">
  <queryTableRefresh nextId="5">
    <queryTableFields count="4">
      <queryTableField id="1" name="Liczba" tableColumnId="1"/>
      <queryTableField id="2" name="Opis" tableColumnId="2"/>
      <queryTableField id="3" name="Typ" tableColumnId="3"/>
      <queryTableField id="4" name="Lp" tableColumnId="4"/>
    </queryTableFields>
  </queryTableRefresh>
</queryTable>
</file>

<file path=xl/queryTables/queryTable15.xml><?xml version="1.0" encoding="utf-8"?>
<queryTable xmlns="http://schemas.openxmlformats.org/spreadsheetml/2006/main" xmlns:mc="http://schemas.openxmlformats.org/markup-compatibility/2006" xmlns:xr16="http://schemas.microsoft.com/office/spreadsheetml/2017/revision16" mc:Ignorable="xr16" name="AHDPROD_SP_Meldunek_sekcja_V_tab_3" connectionId="13" xr16:uid="{00000000-0016-0000-0F00-00000E000000}" autoFormatId="16" applyNumberFormats="0" applyBorderFormats="0" applyFontFormats="0" applyPatternFormats="0" applyAlignmentFormats="0" applyWidthHeightFormats="0">
  <queryTableRefresh nextId="4">
    <queryTableFields count="3">
      <queryTableField id="1" name="Opis_rozstrzygniecia" tableColumnId="1"/>
      <queryTableField id="2" name="Liczba" tableColumnId="2"/>
      <queryTableField id="3" name="Opis" tableColumnId="3"/>
    </queryTableFields>
  </queryTableRefresh>
</queryTable>
</file>

<file path=xl/queryTables/queryTable16.xml><?xml version="1.0" encoding="utf-8"?>
<queryTable xmlns="http://schemas.openxmlformats.org/spreadsheetml/2006/main" xmlns:mc="http://schemas.openxmlformats.org/markup-compatibility/2006" xmlns:xr16="http://schemas.microsoft.com/office/spreadsheetml/2017/revision16" mc:Ignorable="xr16" name="AHDPROD_SP_Meldunek_sekcja_V_tab_4" connectionId="14" xr16:uid="{00000000-0016-0000-1000-00000F000000}" autoFormatId="16" applyNumberFormats="0" applyBorderFormats="0" applyFontFormats="0" applyPatternFormats="0" applyAlignmentFormats="0" applyWidthHeightFormats="0">
  <queryTableRefresh nextId="5">
    <queryTableFields count="4">
      <queryTableField id="1" name="Liczba" tableColumnId="1"/>
      <queryTableField id="2" name="Opis" tableColumnId="2"/>
      <queryTableField id="3" name="Typ" tableColumnId="3"/>
      <queryTableField id="4" name="Lp" tableColumnId="4"/>
    </queryTableFields>
  </queryTableRefresh>
</queryTable>
</file>

<file path=xl/queryTables/queryTable17.xml><?xml version="1.0" encoding="utf-8"?>
<queryTable xmlns="http://schemas.openxmlformats.org/spreadsheetml/2006/main" xmlns:mc="http://schemas.openxmlformats.org/markup-compatibility/2006" xmlns:xr16="http://schemas.microsoft.com/office/spreadsheetml/2017/revision16" mc:Ignorable="xr16" name="AHDPROD_SP_Meldunek_sekcja_VI_tab_1" connectionId="15" xr16:uid="{00000000-0016-0000-1100-000010000000}" autoFormatId="16" applyNumberFormats="0" applyBorderFormats="0" applyFontFormats="0" applyPatternFormats="0" applyAlignmentFormats="0" applyWidthHeightFormats="0">
  <queryTableRefresh nextId="6">
    <queryTableFields count="5">
      <queryTableField id="1" name="Lp" tableColumnId="1"/>
      <queryTableField id="2" name="Sprawa" tableColumnId="2"/>
      <queryTableField id="3" name="Liczba" tableColumnId="3"/>
      <queryTableField id="4" name="Opis" tableColumnId="4"/>
      <queryTableField id="5" name="Lp_opis" tableColumnId="5"/>
    </queryTableFields>
  </queryTableRefresh>
</queryTable>
</file>

<file path=xl/queryTables/queryTable18.xml><?xml version="1.0" encoding="utf-8"?>
<queryTable xmlns="http://schemas.openxmlformats.org/spreadsheetml/2006/main" xmlns:mc="http://schemas.openxmlformats.org/markup-compatibility/2006" xmlns:xr16="http://schemas.microsoft.com/office/spreadsheetml/2017/revision16" mc:Ignorable="xr16" name="AHDPROD_SP_Meldunek_sekcja_VI_tab_2" connectionId="16" xr16:uid="{00000000-0016-0000-1200-000011000000}" autoFormatId="16" applyNumberFormats="0" applyBorderFormats="0" applyFontFormats="0" applyPatternFormats="0" applyAlignmentFormats="0" applyWidthHeightFormats="0">
  <queryTableRefresh nextId="5">
    <queryTableFields count="4">
      <queryTableField id="1" name="Lp" tableColumnId="1"/>
      <queryTableField id="2" name="Liczba" tableColumnId="2"/>
      <queryTableField id="3" name="Sprawa" tableColumnId="3"/>
      <queryTableField id="4" name="Opis" tableColumnId="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_rels/table7.xml.rels><?xml version="1.0" encoding="UTF-8" standalone="yes"?>
<Relationships xmlns="http://schemas.openxmlformats.org/package/2006/relationships"><Relationship Id="rId1" Type="http://schemas.openxmlformats.org/officeDocument/2006/relationships/queryTable" Target="../queryTables/queryTable7.xml"/></Relationships>
</file>

<file path=xl/tables/_rels/table8.xml.rels><?xml version="1.0" encoding="UTF-8" standalone="yes"?>
<Relationships xmlns="http://schemas.openxmlformats.org/package/2006/relationships"><Relationship Id="rId1" Type="http://schemas.openxmlformats.org/officeDocument/2006/relationships/queryTable" Target="../queryTables/queryTable8.xml"/></Relationships>
</file>

<file path=xl/tables/_rels/table9.xml.rels><?xml version="1.0" encoding="UTF-8" standalone="yes"?>
<Relationships xmlns="http://schemas.openxmlformats.org/package/2006/relationships"><Relationship Id="rId1" Type="http://schemas.openxmlformats.org/officeDocument/2006/relationships/queryTable" Target="../queryTables/queryTable9.xml"/></Relationships>
</file>

<file path=xl/tables/_rels/table10.xml.rels><?xml version="1.0" encoding="UTF-8" standalone="yes"?>
<Relationships xmlns="http://schemas.openxmlformats.org/package/2006/relationships"><Relationship Id="rId1" Type="http://schemas.openxmlformats.org/officeDocument/2006/relationships/queryTable" Target="../queryTables/queryTable10.xml"/></Relationships>
</file>

<file path=xl/tables/_rels/table11.xml.rels><?xml version="1.0" encoding="UTF-8" standalone="yes"?>
<Relationships xmlns="http://schemas.openxmlformats.org/package/2006/relationships"><Relationship Id="rId1" Type="http://schemas.openxmlformats.org/officeDocument/2006/relationships/queryTable" Target="../queryTables/queryTable11.xml"/></Relationships>
</file>

<file path=xl/tables/_rels/table12.xml.rels><?xml version="1.0" encoding="UTF-8" standalone="yes"?>
<Relationships xmlns="http://schemas.openxmlformats.org/package/2006/relationships"><Relationship Id="rId1" Type="http://schemas.openxmlformats.org/officeDocument/2006/relationships/queryTable" Target="../queryTables/queryTable12.xml"/></Relationships>
</file>

<file path=xl/tables/_rels/table13.xml.rels><?xml version="1.0" encoding="UTF-8" standalone="yes"?>
<Relationships xmlns="http://schemas.openxmlformats.org/package/2006/relationships"><Relationship Id="rId1" Type="http://schemas.openxmlformats.org/officeDocument/2006/relationships/queryTable" Target="../queryTables/queryTable13.xml"/></Relationships>
</file>

<file path=xl/tables/_rels/table14.xml.rels><?xml version="1.0" encoding="UTF-8" standalone="yes"?>
<Relationships xmlns="http://schemas.openxmlformats.org/package/2006/relationships"><Relationship Id="rId1" Type="http://schemas.openxmlformats.org/officeDocument/2006/relationships/queryTable" Target="../queryTables/queryTable14.xml"/></Relationships>
</file>

<file path=xl/tables/_rels/table15.xml.rels><?xml version="1.0" encoding="UTF-8" standalone="yes"?>
<Relationships xmlns="http://schemas.openxmlformats.org/package/2006/relationships"><Relationship Id="rId1" Type="http://schemas.openxmlformats.org/officeDocument/2006/relationships/queryTable" Target="../queryTables/queryTable15.xml"/></Relationships>
</file>

<file path=xl/tables/_rels/table16.xml.rels><?xml version="1.0" encoding="UTF-8" standalone="yes"?>
<Relationships xmlns="http://schemas.openxmlformats.org/package/2006/relationships"><Relationship Id="rId1" Type="http://schemas.openxmlformats.org/officeDocument/2006/relationships/queryTable" Target="../queryTables/queryTable16.xml"/></Relationships>
</file>

<file path=xl/tables/_rels/table17.xml.rels><?xml version="1.0" encoding="UTF-8" standalone="yes"?>
<Relationships xmlns="http://schemas.openxmlformats.org/package/2006/relationships"><Relationship Id="rId1" Type="http://schemas.openxmlformats.org/officeDocument/2006/relationships/queryTable" Target="../queryTables/queryTable17.xml"/></Relationships>
</file>

<file path=xl/tables/_rels/table18.xml.rels><?xml version="1.0" encoding="UTF-8" standalone="yes"?>
<Relationships xmlns="http://schemas.openxmlformats.org/package/2006/relationships"><Relationship Id="rId1" Type="http://schemas.openxmlformats.org/officeDocument/2006/relationships/queryTable" Target="../queryTables/queryTable18.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0000000}" name="Tabela_AHDPROD_SP_Meldunek_sekcja_VII" displayName="Tabela_AHDPROD_SP_Meldunek_sekcja_VII" ref="A1:C12" tableType="queryTable" totalsRowShown="0">
  <autoFilter ref="A1:C12" xr:uid="{00000000-0009-0000-0100-000012000000}"/>
  <tableColumns count="3">
    <tableColumn id="1" xr3:uid="{00000000-0010-0000-0000-000001000000}" uniqueName="1" name="Lp" queryTableFieldId="1"/>
    <tableColumn id="2" xr3:uid="{00000000-0010-0000-0000-000002000000}" uniqueName="2" name="Czynnosc" queryTableFieldId="2"/>
    <tableColumn id="3" xr3:uid="{00000000-0010-0000-0000-000003000000}" uniqueName="3" name="Liczba" queryTableFieldId="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1000000}" name="Tabela_AHDPROD_SP_Meldunek_sekcja_VIII" displayName="Tabela_AHDPROD_SP_Meldunek_sekcja_VIII" ref="A1:D4" tableType="queryTable" totalsRowShown="0">
  <autoFilter ref="A1:D4" xr:uid="{00000000-0009-0000-0100-000011000000}"/>
  <tableColumns count="4">
    <tableColumn id="1" xr3:uid="{00000000-0010-0000-0100-000001000000}" uniqueName="1" name="Lp" queryTableFieldId="1"/>
    <tableColumn id="2" xr3:uid="{00000000-0010-0000-0100-000002000000}" uniqueName="2" name="Wnioskujacy" queryTableFieldId="2"/>
    <tableColumn id="3" xr3:uid="{00000000-0010-0000-0100-000003000000}" uniqueName="3" name="Wnioski" queryTableFieldId="3"/>
    <tableColumn id="4" xr3:uid="{00000000-0010-0000-0100-000004000000}" uniqueName="4" name="Decyzje" queryTableFieldId="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Tabela_AHDPROD_SP_Meldunek_sekcja_I_tab_1" displayName="Tabela_AHDPROD_SP_Meldunek_sekcja_I_tab_1" ref="A1:G37" tableType="queryTable" totalsRowShown="0">
  <autoFilter ref="A1:G37" xr:uid="{00000000-0009-0000-0100-000001000000}"/>
  <tableColumns count="7">
    <tableColumn id="1" xr3:uid="{00000000-0010-0000-0200-000001000000}" uniqueName="1" name="Lp" queryTableFieldId="1"/>
    <tableColumn id="2" xr3:uid="{00000000-0010-0000-0200-000002000000}" uniqueName="2" name="Obywatelstwo_pl" queryTableFieldId="2"/>
    <tableColumn id="3" xr3:uid="{00000000-0010-0000-0200-000003000000}" uniqueName="3" name="Grupa" queryTableFieldId="3"/>
    <tableColumn id="4" xr3:uid="{00000000-0010-0000-0200-000004000000}" uniqueName="4" name="Typ" queryTableFieldId="4"/>
    <tableColumn id="5" xr3:uid="{00000000-0010-0000-0200-000005000000}" uniqueName="5" name="Lp_typ" queryTableFieldId="5"/>
    <tableColumn id="6" xr3:uid="{00000000-0010-0000-0200-000006000000}" uniqueName="6" name="Liczba" queryTableFieldId="6"/>
    <tableColumn id="7" xr3:uid="{00000000-0010-0000-0200-000007000000}" uniqueName="7" name="Lp_grupa" queryTableFieldId="7"/>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Tabela_AHDPROD_SP_Meldunek_sekcja_I_tab_2" displayName="Tabela_AHDPROD_SP_Meldunek_sekcja_I_tab_2" ref="A1:G37" tableType="queryTable" totalsRowShown="0">
  <autoFilter ref="A1:G37" xr:uid="{00000000-0009-0000-0100-000002000000}"/>
  <tableColumns count="7">
    <tableColumn id="1" xr3:uid="{00000000-0010-0000-0300-000001000000}" uniqueName="1" name="Lp" queryTableFieldId="1"/>
    <tableColumn id="2" xr3:uid="{00000000-0010-0000-0300-000002000000}" uniqueName="2" name="Obywatelstwo_pl" queryTableFieldId="2"/>
    <tableColumn id="3" xr3:uid="{00000000-0010-0000-0300-000003000000}" uniqueName="3" name="Grupa" queryTableFieldId="3"/>
    <tableColumn id="4" xr3:uid="{00000000-0010-0000-0300-000004000000}" uniqueName="4" name="Typ" queryTableFieldId="4"/>
    <tableColumn id="5" xr3:uid="{00000000-0010-0000-0300-000005000000}" uniqueName="5" name="Lp_typ" queryTableFieldId="5"/>
    <tableColumn id="6" xr3:uid="{00000000-0010-0000-0300-000006000000}" uniqueName="6" name="Liczba" queryTableFieldId="6"/>
    <tableColumn id="7" xr3:uid="{00000000-0010-0000-0300-000007000000}" uniqueName="7" name="Lp_grupa" queryTableFieldId="7"/>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4000000}" name="Tabela_AHDPROD_SP_Meldunek_sekcja_II_tab_1" displayName="Tabela_AHDPROD_SP_Meldunek_sekcja_II_tab_1" ref="A1:E7" tableType="queryTable" totalsRowShown="0">
  <autoFilter ref="A1:E7" xr:uid="{00000000-0009-0000-0100-000003000000}"/>
  <tableColumns count="5">
    <tableColumn id="1" xr3:uid="{00000000-0010-0000-0400-000001000000}" uniqueName="1" name="Lp" queryTableFieldId="1"/>
    <tableColumn id="2" xr3:uid="{00000000-0010-0000-0400-000002000000}" uniqueName="2" name="Obywatelstwo" queryTableFieldId="2"/>
    <tableColumn id="3" xr3:uid="{00000000-0010-0000-0400-000003000000}" uniqueName="3" name="Wniosek IN" queryTableFieldId="3"/>
    <tableColumn id="4" xr3:uid="{00000000-0010-0000-0400-000004000000}" uniqueName="4" name="Decyzje pozytywne" queryTableFieldId="4"/>
    <tableColumn id="5" xr3:uid="{00000000-0010-0000-0400-000005000000}" uniqueName="5" name="Transfer" queryTableFieldId="5"/>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5000000}" name="Tabela_AHDPROD_SP_Meldunek_sekcja_II_tab_2" displayName="Tabela_AHDPROD_SP_Meldunek_sekcja_II_tab_2" ref="A1:E7" tableType="queryTable" totalsRowShown="0">
  <autoFilter ref="A1:E7" xr:uid="{00000000-0009-0000-0100-000004000000}"/>
  <tableColumns count="5">
    <tableColumn id="1" xr3:uid="{00000000-0010-0000-0500-000001000000}" uniqueName="1" name="Lp" queryTableFieldId="1"/>
    <tableColumn id="2" xr3:uid="{00000000-0010-0000-0500-000002000000}" uniqueName="2" name="Obywatelstwo" queryTableFieldId="2"/>
    <tableColumn id="3" xr3:uid="{00000000-0010-0000-0500-000003000000}" uniqueName="3" name="Wniosek OUT" queryTableFieldId="3"/>
    <tableColumn id="4" xr3:uid="{00000000-0010-0000-0500-000004000000}" uniqueName="4" name="Decyzje pozytywne" queryTableFieldId="4"/>
    <tableColumn id="5" xr3:uid="{00000000-0010-0000-0500-000005000000}" uniqueName="5" name="Transfer" queryTableFieldId="5"/>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6000000}" name="Tabela_AHDPROD_SP_Meldunek_parametry" displayName="Tabela_AHDPROD_SP_Meldunek_parametry" ref="A1:C2" tableType="queryTable" totalsRowShown="0">
  <autoFilter ref="A1:C2" xr:uid="{00000000-0009-0000-0100-000010000000}"/>
  <tableColumns count="3">
    <tableColumn id="1" xr3:uid="{00000000-0010-0000-0600-000001000000}" uniqueName="1" name="Kolumna1" queryTableFieldId="1"/>
    <tableColumn id="2" xr3:uid="{00000000-0010-0000-0600-000002000000}" uniqueName="2" name="Kolumna2" queryTableFieldId="2"/>
    <tableColumn id="3" xr3:uid="{00000000-0010-0000-0600-000003000000}" uniqueName="3" name="Kolumna3" queryTableFieldId="3"/>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7000000}" name="Tabela_AHDPROD_SP_Meldunek_sekcja_IX_tab_1" displayName="Tabela_AHDPROD_SP_Meldunek_sekcja_IX_tab_1" ref="A1:D13" tableType="queryTable" totalsRowShown="0">
  <autoFilter ref="A1:D13" xr:uid="{00000000-0009-0000-0100-00000E000000}"/>
  <sortState ref="A2:D13">
    <sortCondition ref="B2:B13"/>
    <sortCondition ref="D2:D13"/>
    <sortCondition ref="C2:C13"/>
  </sortState>
  <tableColumns count="4">
    <tableColumn id="1" xr3:uid="{00000000-0010-0000-0700-000001000000}" uniqueName="1" name="Liczba" queryTableFieldId="1"/>
    <tableColumn id="2" xr3:uid="{00000000-0010-0000-0700-000002000000}" uniqueName="2" name="Placowka" queryTableFieldId="2"/>
    <tableColumn id="3" xr3:uid="{00000000-0010-0000-0700-000003000000}" uniqueName="3" name="Opis" queryTableFieldId="3"/>
    <tableColumn id="4" xr3:uid="{00000000-0010-0000-0700-000004000000}" uniqueName="4" name="Lp" queryTableFieldId="4"/>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8000000}" name="Tabela_AHDPROD_SP_Meldunek_sekcja_IX_tab_2" displayName="Tabela_AHDPROD_SP_Meldunek_sekcja_IX_tab_2" ref="A1:D13" tableType="queryTable" totalsRowShown="0">
  <autoFilter ref="A1:D13" xr:uid="{00000000-0009-0000-0100-00000F000000}"/>
  <tableColumns count="4">
    <tableColumn id="1" xr3:uid="{00000000-0010-0000-0800-000001000000}" uniqueName="1" name="Liczba" queryTableFieldId="1"/>
    <tableColumn id="2" xr3:uid="{00000000-0010-0000-0800-000002000000}" uniqueName="2" name="Placowka" queryTableFieldId="2"/>
    <tableColumn id="3" xr3:uid="{00000000-0010-0000-0800-000003000000}" uniqueName="3" name="Opis" queryTableFieldId="3"/>
    <tableColumn id="4" xr3:uid="{00000000-0010-0000-0800-000004000000}" uniqueName="4" name="Lp" queryTableFieldId="4"/>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9000000}" name="Tabela_AHDPROD_SP_Meldunek_sekcja_III_tab_1" displayName="Tabela_AHDPROD_SP_Meldunek_sekcja_III_tab_1" ref="A1:G7" tableType="queryTable" totalsRowShown="0">
  <autoFilter ref="A1:G7" xr:uid="{00000000-0009-0000-0100-000005000000}"/>
  <tableColumns count="7">
    <tableColumn id="1" xr3:uid="{00000000-0010-0000-0900-000001000000}" uniqueName="1" name="Lp" queryTableFieldId="1"/>
    <tableColumn id="2" xr3:uid="{00000000-0010-0000-0900-000002000000}" uniqueName="2" name="Nazwa_kraju" queryTableFieldId="2"/>
    <tableColumn id="3" xr3:uid="{00000000-0010-0000-0900-000003000000}" uniqueName="3" name="Status uchodźcy" queryTableFieldId="3"/>
    <tableColumn id="4" xr3:uid="{00000000-0010-0000-0900-000004000000}" uniqueName="4" name="Ochrona uzupełniająca" queryTableFieldId="4"/>
    <tableColumn id="5" xr3:uid="{00000000-0010-0000-0900-000005000000}" uniqueName="5" name="Pobyt tolerowany" queryTableFieldId="5"/>
    <tableColumn id="6" xr3:uid="{00000000-0010-0000-0900-000006000000}" uniqueName="6" name="Negatywna" queryTableFieldId="6"/>
    <tableColumn id="7" xr3:uid="{00000000-0010-0000-0900-000007000000}" uniqueName="7" name="Umorzenie" queryTableFieldId="7"/>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A000000}" name="Tabela_AHDPROD_SP_Meldunek_sekcja_III_tab_2" displayName="Tabela_AHDPROD_SP_Meldunek_sekcja_III_tab_2" ref="A1:G7" tableType="queryTable" totalsRowShown="0">
  <autoFilter ref="A1:G7" xr:uid="{00000000-0009-0000-0100-000006000000}"/>
  <tableColumns count="7">
    <tableColumn id="1" xr3:uid="{00000000-0010-0000-0A00-000001000000}" uniqueName="1" name="Lp" queryTableFieldId="1"/>
    <tableColumn id="2" xr3:uid="{00000000-0010-0000-0A00-000002000000}" uniqueName="2" name="Nazwa_kraju" queryTableFieldId="2"/>
    <tableColumn id="3" xr3:uid="{00000000-0010-0000-0A00-000003000000}" uniqueName="3" name="Status uchodźcy" queryTableFieldId="3"/>
    <tableColumn id="4" xr3:uid="{00000000-0010-0000-0A00-000004000000}" uniqueName="4" name="Ochrona uzupełniająca" queryTableFieldId="4"/>
    <tableColumn id="5" xr3:uid="{00000000-0010-0000-0A00-000005000000}" uniqueName="5" name="Pobyt tolerowany" queryTableFieldId="5"/>
    <tableColumn id="6" xr3:uid="{00000000-0010-0000-0A00-000006000000}" uniqueName="6" name="Negatywna" queryTableFieldId="6"/>
    <tableColumn id="7" xr3:uid="{00000000-0010-0000-0A00-000007000000}" uniqueName="7" name="Umorzenie" queryTableFieldId="7"/>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B000000}" name="Tabela_AHDPROD_SP_Meldunek_sekcja_IV" displayName="Tabela_AHDPROD_SP_Meldunek_sekcja_IV" ref="A1:C26" tableType="queryTable" totalsRowShown="0">
  <autoFilter ref="A1:C26" xr:uid="{00000000-0009-0000-0100-000007000000}"/>
  <tableColumns count="3">
    <tableColumn id="1" xr3:uid="{00000000-0010-0000-0B00-000001000000}" uniqueName="1" name="Ilosc" queryTableFieldId="1"/>
    <tableColumn id="2" xr3:uid="{00000000-0010-0000-0B00-000002000000}" uniqueName="2" name="Cudzoziemcy" queryTableFieldId="2"/>
    <tableColumn id="3" xr3:uid="{00000000-0010-0000-0B00-000003000000}" uniqueName="3" name="Tydzien" queryTableFieldId="3"/>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C000000}" name="Tabela_AHDPROD_SP_Meldunek_sekcja_V_tab_1" displayName="Tabela_AHDPROD_SP_Meldunek_sekcja_V_tab_1" ref="A1:C13" tableType="queryTable" totalsRowShown="0">
  <autoFilter ref="A1:C13" xr:uid="{00000000-0009-0000-0100-000008000000}"/>
  <tableColumns count="3">
    <tableColumn id="1" xr3:uid="{00000000-0010-0000-0C00-000001000000}" uniqueName="1" name="Opis_rozstrzygniecia" queryTableFieldId="1"/>
    <tableColumn id="2" xr3:uid="{00000000-0010-0000-0C00-000002000000}" uniqueName="2" name="Liczba" queryTableFieldId="2"/>
    <tableColumn id="3" xr3:uid="{00000000-0010-0000-0C00-000003000000}" uniqueName="3" name="Opis" queryTableFieldId="3"/>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D000000}" name="Tabela_AHDPROD_SP_Meldunek_sekcja_V_tab_2" displayName="Tabela_AHDPROD_SP_Meldunek_sekcja_V_tab_2" ref="A1:D9" tableType="queryTable" totalsRowShown="0">
  <autoFilter ref="A1:D9" xr:uid="{00000000-0009-0000-0100-000009000000}"/>
  <tableColumns count="4">
    <tableColumn id="1" xr3:uid="{00000000-0010-0000-0D00-000001000000}" uniqueName="1" name="Liczba" queryTableFieldId="1"/>
    <tableColumn id="2" xr3:uid="{00000000-0010-0000-0D00-000002000000}" uniqueName="2" name="Opis" queryTableFieldId="2"/>
    <tableColumn id="3" xr3:uid="{00000000-0010-0000-0D00-000003000000}" uniqueName="3" name="Typ" queryTableFieldId="3"/>
    <tableColumn id="4" xr3:uid="{00000000-0010-0000-0D00-000004000000}" uniqueName="4" name="Lp" queryTableFieldId="4"/>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E000000}" name="Tabela_AHDPROD_SP_Meldunek_sekcja_V_tab_3" displayName="Tabela_AHDPROD_SP_Meldunek_sekcja_V_tab_3" ref="A1:C13" tableType="queryTable" totalsRowShown="0">
  <autoFilter ref="A1:C13" xr:uid="{00000000-0009-0000-0100-00000A000000}"/>
  <tableColumns count="3">
    <tableColumn id="1" xr3:uid="{00000000-0010-0000-0E00-000001000000}" uniqueName="1" name="Opis_rozstrzygniecia" queryTableFieldId="1"/>
    <tableColumn id="2" xr3:uid="{00000000-0010-0000-0E00-000002000000}" uniqueName="2" name="Liczba" queryTableFieldId="2"/>
    <tableColumn id="3" xr3:uid="{00000000-0010-0000-0E00-000003000000}" uniqueName="3" name="Opis" queryTableFieldId="3"/>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F000000}" name="Tabela_AHDPROD_SP_Meldunek_sekcja_V_tab_4" displayName="Tabela_AHDPROD_SP_Meldunek_sekcja_V_tab_4" ref="A1:D9" tableType="queryTable" totalsRowShown="0">
  <autoFilter ref="A1:D9" xr:uid="{00000000-0009-0000-0100-00000B000000}"/>
  <sortState ref="A2:D9">
    <sortCondition ref="D2:D9"/>
    <sortCondition ref="C2:C9"/>
  </sortState>
  <tableColumns count="4">
    <tableColumn id="1" xr3:uid="{00000000-0010-0000-0F00-000001000000}" uniqueName="1" name="Liczba" queryTableFieldId="1"/>
    <tableColumn id="2" xr3:uid="{00000000-0010-0000-0F00-000002000000}" uniqueName="2" name="Opis" queryTableFieldId="2"/>
    <tableColumn id="3" xr3:uid="{00000000-0010-0000-0F00-000003000000}" uniqueName="3" name="Typ" queryTableFieldId="3"/>
    <tableColumn id="4" xr3:uid="{00000000-0010-0000-0F00-000004000000}" uniqueName="4" name="Lp" queryTableFieldId="4"/>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10000000}" name="Tabela_AHDPROD_SP_Meldunek_sekcja_VI_tab_1" displayName="Tabela_AHDPROD_SP_Meldunek_sekcja_VI_tab_1" ref="A1:E145" tableType="queryTable" totalsRowShown="0">
  <autoFilter ref="A1:E145" xr:uid="{00000000-0009-0000-0100-00000C000000}"/>
  <tableColumns count="5">
    <tableColumn id="1" xr3:uid="{00000000-0010-0000-1000-000001000000}" uniqueName="1" name="Lp" queryTableFieldId="1"/>
    <tableColumn id="2" xr3:uid="{00000000-0010-0000-1000-000002000000}" uniqueName="2" name="Sprawa" queryTableFieldId="2"/>
    <tableColumn id="3" xr3:uid="{00000000-0010-0000-1000-000003000000}" uniqueName="3" name="Liczba" queryTableFieldId="3"/>
    <tableColumn id="4" xr3:uid="{00000000-0010-0000-1000-000004000000}" uniqueName="4" name="Opis" queryTableFieldId="4"/>
    <tableColumn id="5" xr3:uid="{00000000-0010-0000-1000-000005000000}" uniqueName="5" name="Lp_opis" queryTableFieldId="5"/>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11000000}" name="Tabela_AHDPROD_SP_Meldunek_sekcja_VI_tab_2" displayName="Tabela_AHDPROD_SP_Meldunek_sekcja_VI_tab_2" ref="A1:D4" tableType="queryTable" totalsRowShown="0">
  <autoFilter ref="A1:D4" xr:uid="{00000000-0009-0000-0100-00000D000000}"/>
  <tableColumns count="4">
    <tableColumn id="1" xr3:uid="{00000000-0010-0000-1100-000001000000}" uniqueName="1" name="Lp" queryTableFieldId="1"/>
    <tableColumn id="2" xr3:uid="{00000000-0010-0000-1100-000002000000}" uniqueName="2" name="Liczba" queryTableFieldId="2"/>
    <tableColumn id="3" xr3:uid="{00000000-0010-0000-1100-000003000000}" uniqueName="3" name="Sprawa" queryTableFieldId="3"/>
    <tableColumn id="4" xr3:uid="{00000000-0010-0000-1100-000004000000}" uniqueName="4" name="Opis" queryTableFieldId="4"/>
  </tableColumns>
  <tableStyleInfo name="TableStyleMedium2" showFirstColumn="0" showLastColumn="0" showRowStripes="1" showColumnStripes="0"/>
</table>
</file>

<file path=xl/theme/theme1.xml><?xml version="1.0" encoding="utf-8"?>
<a:theme xmlns:a="http://schemas.openxmlformats.org/drawingml/2006/main" name="Motyw pakietu Office">
  <a:themeElements>
    <a:clrScheme name="Metro">
      <a:dk1>
        <a:sysClr val="windowText" lastClr="000000"/>
      </a:dk1>
      <a:lt1>
        <a:sysClr val="window" lastClr="FFFFFF"/>
      </a:lt1>
      <a:dk2>
        <a:srgbClr val="4E5B6F"/>
      </a:dk2>
      <a:lt2>
        <a:srgbClr val="D6ECFF"/>
      </a:lt2>
      <a:accent1>
        <a:srgbClr val="7FD13B"/>
      </a:accent1>
      <a:accent2>
        <a:srgbClr val="EA157A"/>
      </a:accent2>
      <a:accent3>
        <a:srgbClr val="FEB80A"/>
      </a:accent3>
      <a:accent4>
        <a:srgbClr val="00ADDC"/>
      </a:accent4>
      <a:accent5>
        <a:srgbClr val="738AC8"/>
      </a:accent5>
      <a:accent6>
        <a:srgbClr val="1AB39F"/>
      </a:accent6>
      <a:hlink>
        <a:srgbClr val="EB8803"/>
      </a:hlink>
      <a:folHlink>
        <a:srgbClr val="5F7791"/>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Y601"/>
  <sheetViews>
    <sheetView showGridLines="0" tabSelected="1" zoomScaleNormal="100" zoomScalePageLayoutView="70" workbookViewId="0"/>
  </sheetViews>
  <sheetFormatPr defaultColWidth="4.1796875" defaultRowHeight="14.5" x14ac:dyDescent="0.35"/>
  <cols>
    <col min="1" max="13" width="5" style="3" customWidth="1"/>
    <col min="14" max="14" width="6.1796875" style="3" customWidth="1"/>
    <col min="15" max="15" width="6.54296875" style="3" customWidth="1"/>
    <col min="16" max="16" width="6.1796875" style="3" customWidth="1"/>
    <col min="17" max="20" width="5" style="3" customWidth="1"/>
    <col min="21" max="21" width="8" style="3" bestFit="1" customWidth="1"/>
    <col min="22" max="23" width="5" style="3" customWidth="1"/>
    <col min="24" max="24" width="3.6328125" style="3" customWidth="1"/>
    <col min="25" max="25" width="3.81640625" style="6" hidden="1" customWidth="1"/>
    <col min="26" max="16384" width="4.1796875" style="3"/>
  </cols>
  <sheetData>
    <row r="1" spans="1:25" x14ac:dyDescent="0.35">
      <c r="T1" s="50"/>
      <c r="U1" s="51"/>
      <c r="V1" s="51"/>
      <c r="W1" s="51"/>
      <c r="X1" s="51"/>
      <c r="Y1" s="51"/>
    </row>
    <row r="2" spans="1:25" x14ac:dyDescent="0.35">
      <c r="Q2" s="5"/>
      <c r="T2" s="51"/>
      <c r="U2" s="51"/>
      <c r="V2" s="51"/>
      <c r="W2" s="51"/>
      <c r="X2" s="51"/>
      <c r="Y2" s="51"/>
    </row>
    <row r="3" spans="1:25" x14ac:dyDescent="0.35">
      <c r="T3" s="51"/>
      <c r="U3" s="51"/>
      <c r="V3" s="51"/>
      <c r="W3" s="51"/>
      <c r="X3" s="51"/>
      <c r="Y3" s="51"/>
    </row>
    <row r="4" spans="1:25" x14ac:dyDescent="0.35">
      <c r="T4" s="51"/>
      <c r="U4" s="51"/>
      <c r="V4" s="51"/>
      <c r="W4" s="51"/>
      <c r="X4" s="51"/>
      <c r="Y4" s="51"/>
    </row>
    <row r="5" spans="1:25" x14ac:dyDescent="0.35">
      <c r="E5" s="86" t="s">
        <v>66</v>
      </c>
      <c r="F5" s="86"/>
      <c r="G5" s="86"/>
      <c r="H5" s="86"/>
      <c r="I5" s="86"/>
      <c r="J5" s="86"/>
      <c r="K5" s="86"/>
      <c r="L5" s="86"/>
      <c r="M5" s="86"/>
      <c r="N5" s="86"/>
      <c r="O5" s="86"/>
      <c r="P5" s="86"/>
      <c r="Q5" s="86"/>
      <c r="T5" s="51"/>
      <c r="U5" s="51"/>
      <c r="V5" s="51"/>
      <c r="W5" s="51"/>
      <c r="X5" s="51"/>
      <c r="Y5" s="51"/>
    </row>
    <row r="6" spans="1:25" x14ac:dyDescent="0.35">
      <c r="E6" s="86"/>
      <c r="F6" s="86"/>
      <c r="G6" s="86"/>
      <c r="H6" s="86"/>
      <c r="I6" s="86"/>
      <c r="J6" s="86"/>
      <c r="K6" s="86"/>
      <c r="L6" s="86"/>
      <c r="M6" s="86"/>
      <c r="N6" s="86"/>
      <c r="O6" s="86"/>
      <c r="P6" s="86"/>
      <c r="Q6" s="86"/>
      <c r="T6" s="51"/>
      <c r="U6" s="51"/>
      <c r="V6" s="51"/>
      <c r="W6" s="51"/>
      <c r="X6" s="51"/>
      <c r="Y6" s="51"/>
    </row>
    <row r="7" spans="1:25" x14ac:dyDescent="0.35">
      <c r="E7" s="86"/>
      <c r="F7" s="86"/>
      <c r="G7" s="86"/>
      <c r="H7" s="86"/>
      <c r="I7" s="86"/>
      <c r="J7" s="86"/>
      <c r="K7" s="86"/>
      <c r="L7" s="86"/>
      <c r="M7" s="86"/>
      <c r="N7" s="86"/>
      <c r="O7" s="86"/>
      <c r="P7" s="86"/>
      <c r="Q7" s="86"/>
      <c r="T7" s="51"/>
      <c r="U7" s="51"/>
      <c r="V7" s="51"/>
      <c r="W7" s="51"/>
      <c r="X7" s="51"/>
      <c r="Y7" s="51"/>
    </row>
    <row r="8" spans="1:25" x14ac:dyDescent="0.35">
      <c r="E8" s="86"/>
      <c r="F8" s="86"/>
      <c r="G8" s="86"/>
      <c r="H8" s="86"/>
      <c r="I8" s="86"/>
      <c r="J8" s="86"/>
      <c r="K8" s="86"/>
      <c r="L8" s="86"/>
      <c r="M8" s="86"/>
      <c r="N8" s="86"/>
      <c r="O8" s="86"/>
      <c r="P8" s="86"/>
      <c r="Q8" s="86"/>
      <c r="T8" s="51"/>
      <c r="U8" s="51"/>
      <c r="V8" s="51"/>
      <c r="W8" s="51"/>
      <c r="X8" s="51"/>
      <c r="Y8" s="51"/>
    </row>
    <row r="9" spans="1:25" ht="19.5" x14ac:dyDescent="0.45">
      <c r="E9" s="87" t="str">
        <f>CONCATENATE("w okresie ",Arkusz18!A2," - ",Arkusz18!B2," r.")</f>
        <v>w okresie 01.09.2026 - 30.09.2026 r.</v>
      </c>
      <c r="F9" s="87"/>
      <c r="G9" s="87"/>
      <c r="H9" s="87"/>
      <c r="I9" s="87"/>
      <c r="J9" s="87"/>
      <c r="K9" s="87"/>
      <c r="L9" s="87"/>
      <c r="M9" s="87"/>
      <c r="N9" s="87"/>
      <c r="O9" s="87"/>
      <c r="P9" s="87"/>
      <c r="Q9" s="87"/>
      <c r="T9" s="51"/>
      <c r="U9" s="51"/>
      <c r="V9" s="51"/>
      <c r="W9" s="51"/>
      <c r="X9" s="51"/>
      <c r="Y9" s="51"/>
    </row>
    <row r="10" spans="1:25" x14ac:dyDescent="0.35">
      <c r="T10" s="51"/>
      <c r="U10" s="51"/>
      <c r="V10" s="51"/>
      <c r="W10" s="51"/>
      <c r="X10" s="51"/>
      <c r="Y10" s="51"/>
    </row>
    <row r="11" spans="1:25" x14ac:dyDescent="0.35">
      <c r="T11" s="51"/>
      <c r="U11" s="51"/>
      <c r="V11" s="51"/>
      <c r="W11" s="51"/>
      <c r="X11" s="51"/>
      <c r="Y11" s="51"/>
    </row>
    <row r="12" spans="1:25" x14ac:dyDescent="0.35">
      <c r="T12" s="51"/>
      <c r="U12" s="51"/>
      <c r="V12" s="51"/>
      <c r="W12" s="51"/>
      <c r="X12" s="51"/>
      <c r="Y12" s="51"/>
    </row>
    <row r="13" spans="1:25" x14ac:dyDescent="0.35">
      <c r="T13" s="51"/>
      <c r="U13" s="51"/>
      <c r="V13" s="51"/>
      <c r="W13" s="51"/>
      <c r="X13" s="51"/>
      <c r="Y13" s="51"/>
    </row>
    <row r="14" spans="1:25" x14ac:dyDescent="0.35">
      <c r="T14" s="51"/>
      <c r="U14" s="51"/>
      <c r="V14" s="51"/>
      <c r="W14" s="51"/>
      <c r="X14" s="51"/>
      <c r="Y14" s="51"/>
    </row>
    <row r="15" spans="1:25" ht="18" x14ac:dyDescent="0.35">
      <c r="A15" s="8" t="s">
        <v>70</v>
      </c>
      <c r="T15" s="51"/>
      <c r="U15" s="51"/>
      <c r="V15" s="51"/>
      <c r="W15" s="51"/>
      <c r="X15" s="51"/>
      <c r="Y15" s="51"/>
    </row>
    <row r="16" spans="1:25" ht="18" x14ac:dyDescent="0.35">
      <c r="A16" s="8"/>
    </row>
    <row r="18" spans="1:23" x14ac:dyDescent="0.35">
      <c r="A18" s="69" t="s">
        <v>140</v>
      </c>
      <c r="B18" s="69"/>
      <c r="C18" s="69"/>
      <c r="D18" s="69"/>
      <c r="E18" s="69"/>
      <c r="F18" s="69"/>
      <c r="G18" s="69"/>
      <c r="H18" s="69"/>
      <c r="I18" s="69"/>
      <c r="J18" s="69"/>
      <c r="K18" s="69"/>
      <c r="L18" s="69"/>
      <c r="M18" s="69"/>
      <c r="N18" s="69"/>
      <c r="O18" s="69"/>
      <c r="P18" s="69"/>
      <c r="Q18" s="69"/>
      <c r="R18" s="69"/>
      <c r="S18" s="69"/>
      <c r="T18" s="69"/>
      <c r="U18" s="69"/>
    </row>
    <row r="19" spans="1:23" x14ac:dyDescent="0.35">
      <c r="A19" s="69"/>
      <c r="B19" s="69"/>
      <c r="C19" s="69"/>
      <c r="D19" s="69"/>
      <c r="E19" s="69"/>
      <c r="F19" s="69"/>
      <c r="G19" s="69"/>
      <c r="H19" s="69"/>
      <c r="I19" s="69"/>
      <c r="J19" s="69"/>
      <c r="K19" s="69"/>
      <c r="L19" s="69"/>
      <c r="M19" s="69"/>
      <c r="N19" s="69"/>
      <c r="O19" s="69"/>
      <c r="P19" s="69"/>
      <c r="Q19" s="69"/>
      <c r="R19" s="69"/>
      <c r="S19" s="69"/>
      <c r="T19" s="69"/>
      <c r="U19" s="69"/>
    </row>
    <row r="20" spans="1:23" x14ac:dyDescent="0.35">
      <c r="A20" s="69"/>
      <c r="B20" s="69"/>
      <c r="C20" s="69"/>
      <c r="D20" s="69"/>
      <c r="E20" s="69"/>
      <c r="F20" s="69"/>
      <c r="G20" s="69"/>
      <c r="H20" s="69"/>
      <c r="I20" s="69"/>
      <c r="J20" s="69"/>
      <c r="K20" s="69"/>
      <c r="L20" s="69"/>
      <c r="M20" s="69"/>
      <c r="N20" s="69"/>
      <c r="O20" s="69"/>
      <c r="P20" s="69"/>
      <c r="Q20" s="69"/>
      <c r="R20" s="69"/>
      <c r="S20" s="69"/>
      <c r="T20" s="69"/>
      <c r="U20" s="69"/>
    </row>
    <row r="21" spans="1:23" ht="15" thickBot="1" x14ac:dyDescent="0.4">
      <c r="A21" s="20"/>
      <c r="B21" s="20"/>
      <c r="C21" s="20"/>
      <c r="D21" s="20"/>
      <c r="E21" s="20"/>
      <c r="F21" s="20"/>
      <c r="G21" s="20"/>
      <c r="H21" s="20"/>
      <c r="I21" s="20"/>
      <c r="J21" s="20"/>
      <c r="K21" s="20"/>
      <c r="L21" s="20"/>
      <c r="M21" s="20"/>
      <c r="N21" s="20"/>
      <c r="O21" s="20"/>
      <c r="P21" s="20"/>
      <c r="Q21" s="20"/>
      <c r="R21" s="20"/>
      <c r="S21" s="20"/>
      <c r="T21" s="20"/>
      <c r="U21" s="20"/>
    </row>
    <row r="22" spans="1:23" ht="28.5" customHeight="1" x14ac:dyDescent="0.35">
      <c r="G22" s="170" t="s">
        <v>2</v>
      </c>
      <c r="H22" s="90"/>
      <c r="I22" s="90"/>
      <c r="J22" s="90"/>
      <c r="K22" s="90" t="s">
        <v>3</v>
      </c>
      <c r="L22" s="90"/>
      <c r="M22" s="163" t="str">
        <f>CONCATENATE("decyzje ",Arkusz18!A2," - ",Arkusz18!B2," r.")</f>
        <v>decyzje 01.09.2026 - 30.09.2026 r.</v>
      </c>
      <c r="N22" s="163"/>
      <c r="O22" s="163"/>
      <c r="P22" s="163"/>
      <c r="Q22" s="163"/>
      <c r="R22" s="164"/>
    </row>
    <row r="23" spans="1:23" ht="60" customHeight="1" x14ac:dyDescent="0.35">
      <c r="G23" s="171"/>
      <c r="H23" s="91"/>
      <c r="I23" s="91"/>
      <c r="J23" s="91"/>
      <c r="K23" s="91"/>
      <c r="L23" s="91"/>
      <c r="M23" s="88" t="s">
        <v>25</v>
      </c>
      <c r="N23" s="88"/>
      <c r="O23" s="88" t="s">
        <v>26</v>
      </c>
      <c r="P23" s="88"/>
      <c r="Q23" s="88" t="s">
        <v>27</v>
      </c>
      <c r="R23" s="89"/>
    </row>
    <row r="24" spans="1:23" x14ac:dyDescent="0.35">
      <c r="G24" s="168" t="s">
        <v>34</v>
      </c>
      <c r="H24" s="169"/>
      <c r="I24" s="169"/>
      <c r="J24" s="169"/>
      <c r="K24" s="70">
        <v>44147</v>
      </c>
      <c r="L24" s="70"/>
      <c r="M24" s="66">
        <v>28805</v>
      </c>
      <c r="N24" s="66"/>
      <c r="O24" s="66">
        <v>1973</v>
      </c>
      <c r="P24" s="66"/>
      <c r="Q24" s="66">
        <v>1658</v>
      </c>
      <c r="R24" s="83"/>
      <c r="T24" s="54"/>
      <c r="U24" s="56"/>
      <c r="V24" s="54"/>
    </row>
    <row r="25" spans="1:23" x14ac:dyDescent="0.35">
      <c r="G25" s="166" t="s">
        <v>35</v>
      </c>
      <c r="H25" s="167"/>
      <c r="I25" s="167"/>
      <c r="J25" s="167"/>
      <c r="K25" s="165">
        <v>982</v>
      </c>
      <c r="L25" s="165"/>
      <c r="M25" s="84">
        <v>1105</v>
      </c>
      <c r="N25" s="84"/>
      <c r="O25" s="84">
        <f>Arkusz9!B10</f>
        <v>242</v>
      </c>
      <c r="P25" s="84"/>
      <c r="Q25" s="84">
        <f>Arkusz9!B12</f>
        <v>92</v>
      </c>
      <c r="R25" s="85"/>
      <c r="T25" s="54"/>
      <c r="V25" s="54"/>
    </row>
    <row r="26" spans="1:23" ht="15" thickBot="1" x14ac:dyDescent="0.4">
      <c r="G26" s="172" t="s">
        <v>24</v>
      </c>
      <c r="H26" s="173"/>
      <c r="I26" s="173"/>
      <c r="J26" s="173"/>
      <c r="K26" s="174">
        <v>2396</v>
      </c>
      <c r="L26" s="174"/>
      <c r="M26" s="92">
        <f>Arkusz9!B7</f>
        <v>1459</v>
      </c>
      <c r="N26" s="92"/>
      <c r="O26" s="92">
        <f>Arkusz9!B6</f>
        <v>256</v>
      </c>
      <c r="P26" s="92"/>
      <c r="Q26" s="92">
        <f>Arkusz9!B8</f>
        <v>141</v>
      </c>
      <c r="R26" s="175"/>
      <c r="T26" s="54"/>
      <c r="V26" s="54"/>
    </row>
    <row r="27" spans="1:23" ht="15" thickBot="1" x14ac:dyDescent="0.4">
      <c r="G27" s="93" t="s">
        <v>72</v>
      </c>
      <c r="H27" s="94"/>
      <c r="I27" s="94"/>
      <c r="J27" s="94"/>
      <c r="K27" s="95">
        <f>SUM(K24:K26)</f>
        <v>47525</v>
      </c>
      <c r="L27" s="95"/>
      <c r="M27" s="95">
        <f>SUM(M24:M26)</f>
        <v>31369</v>
      </c>
      <c r="N27" s="95"/>
      <c r="O27" s="95">
        <f>SUM(O24:O26)</f>
        <v>2471</v>
      </c>
      <c r="P27" s="95"/>
      <c r="Q27" s="95">
        <f>SUM(Q24:Q26)</f>
        <v>1891</v>
      </c>
      <c r="R27" s="96"/>
    </row>
    <row r="31" spans="1:23" x14ac:dyDescent="0.35">
      <c r="V31" s="11"/>
      <c r="W31" s="11"/>
    </row>
    <row r="37" spans="7:25" x14ac:dyDescent="0.35">
      <c r="V37" s="24"/>
      <c r="W37" s="24"/>
      <c r="X37" s="24"/>
      <c r="Y37" s="25"/>
    </row>
    <row r="38" spans="7:25" x14ac:dyDescent="0.35">
      <c r="V38" s="24"/>
      <c r="W38" s="24"/>
      <c r="X38" s="24"/>
      <c r="Y38" s="25"/>
    </row>
    <row r="39" spans="7:25" x14ac:dyDescent="0.35">
      <c r="V39" s="24"/>
      <c r="W39" s="24"/>
      <c r="X39" s="24"/>
      <c r="Y39" s="25"/>
    </row>
    <row r="40" spans="7:25" x14ac:dyDescent="0.35">
      <c r="V40" s="24"/>
      <c r="W40" s="24"/>
      <c r="X40" s="24"/>
      <c r="Y40" s="25"/>
    </row>
    <row r="41" spans="7:25" x14ac:dyDescent="0.35">
      <c r="V41" s="24"/>
      <c r="W41" s="24"/>
      <c r="X41" s="24"/>
      <c r="Y41" s="25"/>
    </row>
    <row r="42" spans="7:25" x14ac:dyDescent="0.35">
      <c r="V42" s="24"/>
      <c r="W42" s="24"/>
      <c r="X42" s="24"/>
      <c r="Y42" s="25"/>
    </row>
    <row r="43" spans="7:25" x14ac:dyDescent="0.35">
      <c r="V43" s="24"/>
      <c r="W43" s="24"/>
      <c r="X43" s="24"/>
      <c r="Y43" s="25"/>
    </row>
    <row r="44" spans="7:25" x14ac:dyDescent="0.35">
      <c r="V44" s="24"/>
      <c r="W44" s="24"/>
      <c r="X44" s="24"/>
      <c r="Y44" s="25"/>
    </row>
    <row r="45" spans="7:25" ht="15" thickBot="1" x14ac:dyDescent="0.4">
      <c r="V45" s="24"/>
      <c r="W45" s="24"/>
      <c r="X45" s="24"/>
      <c r="Y45" s="25"/>
    </row>
    <row r="46" spans="7:25" ht="63.75" customHeight="1" x14ac:dyDescent="0.35">
      <c r="G46" s="309" t="s">
        <v>2</v>
      </c>
      <c r="H46" s="310"/>
      <c r="I46" s="310"/>
      <c r="J46" s="310"/>
      <c r="K46" s="310"/>
      <c r="L46" s="310"/>
      <c r="M46" s="310"/>
      <c r="N46" s="310"/>
      <c r="O46" s="313" t="s">
        <v>3</v>
      </c>
      <c r="P46" s="313"/>
      <c r="Q46" s="301" t="s">
        <v>77</v>
      </c>
      <c r="R46" s="302"/>
      <c r="U46" s="24"/>
      <c r="V46" s="24"/>
      <c r="W46" s="24"/>
      <c r="X46" s="24"/>
      <c r="Y46" s="25"/>
    </row>
    <row r="47" spans="7:25" x14ac:dyDescent="0.35">
      <c r="G47" s="311"/>
      <c r="H47" s="312"/>
      <c r="I47" s="312"/>
      <c r="J47" s="312"/>
      <c r="K47" s="312"/>
      <c r="L47" s="312"/>
      <c r="M47" s="312"/>
      <c r="N47" s="312"/>
      <c r="O47" s="314"/>
      <c r="P47" s="314"/>
      <c r="Q47" s="303"/>
      <c r="R47" s="304"/>
      <c r="U47" s="24"/>
      <c r="V47" s="24"/>
      <c r="W47" s="24"/>
      <c r="X47" s="24"/>
      <c r="Y47" s="25"/>
    </row>
    <row r="48" spans="7:25" x14ac:dyDescent="0.35">
      <c r="G48" s="256" t="s">
        <v>73</v>
      </c>
      <c r="H48" s="257"/>
      <c r="I48" s="257"/>
      <c r="J48" s="257"/>
      <c r="K48" s="257"/>
      <c r="L48" s="257"/>
      <c r="M48" s="257"/>
      <c r="N48" s="257"/>
      <c r="O48" s="299">
        <f>Arkusz10!A2</f>
        <v>604</v>
      </c>
      <c r="P48" s="299"/>
      <c r="Q48" s="305">
        <f>Arkusz10!A3</f>
        <v>392</v>
      </c>
      <c r="R48" s="306"/>
      <c r="U48" s="24"/>
      <c r="V48" s="24"/>
      <c r="W48" s="24"/>
      <c r="X48" s="24"/>
      <c r="Y48" s="25"/>
    </row>
    <row r="49" spans="7:25" x14ac:dyDescent="0.35">
      <c r="G49" s="297" t="s">
        <v>74</v>
      </c>
      <c r="H49" s="298"/>
      <c r="I49" s="298"/>
      <c r="J49" s="298"/>
      <c r="K49" s="298"/>
      <c r="L49" s="298"/>
      <c r="M49" s="298"/>
      <c r="N49" s="298"/>
      <c r="O49" s="300">
        <f>Arkusz10!A4</f>
        <v>77</v>
      </c>
      <c r="P49" s="300"/>
      <c r="Q49" s="307">
        <f>Arkusz10!A5</f>
        <v>59</v>
      </c>
      <c r="R49" s="308"/>
      <c r="U49" s="24"/>
      <c r="V49" s="24"/>
      <c r="W49" s="24"/>
      <c r="X49" s="24"/>
      <c r="Y49" s="25"/>
    </row>
    <row r="50" spans="7:25" x14ac:dyDescent="0.35">
      <c r="G50" s="256" t="s">
        <v>75</v>
      </c>
      <c r="H50" s="257"/>
      <c r="I50" s="257"/>
      <c r="J50" s="257"/>
      <c r="K50" s="257"/>
      <c r="L50" s="257"/>
      <c r="M50" s="257"/>
      <c r="N50" s="257"/>
      <c r="O50" s="299">
        <f>Arkusz10!A6</f>
        <v>0</v>
      </c>
      <c r="P50" s="299"/>
      <c r="Q50" s="305">
        <f>Arkusz10!A7</f>
        <v>1</v>
      </c>
      <c r="R50" s="306"/>
      <c r="U50" s="24"/>
      <c r="V50" s="24"/>
      <c r="W50" s="24"/>
      <c r="X50" s="24"/>
      <c r="Y50" s="25"/>
    </row>
    <row r="51" spans="7:25" ht="15" thickBot="1" x14ac:dyDescent="0.4">
      <c r="G51" s="235" t="s">
        <v>76</v>
      </c>
      <c r="H51" s="236"/>
      <c r="I51" s="236"/>
      <c r="J51" s="236"/>
      <c r="K51" s="236"/>
      <c r="L51" s="236"/>
      <c r="M51" s="236"/>
      <c r="N51" s="236"/>
      <c r="O51" s="237">
        <f>Arkusz10!A8</f>
        <v>11</v>
      </c>
      <c r="P51" s="237"/>
      <c r="Q51" s="316">
        <f>Arkusz10!A9</f>
        <v>1</v>
      </c>
      <c r="R51" s="317"/>
      <c r="U51" s="24"/>
      <c r="V51" s="24"/>
      <c r="W51" s="24"/>
      <c r="X51" s="24"/>
      <c r="Y51" s="25"/>
    </row>
    <row r="52" spans="7:25" ht="15" thickBot="1" x14ac:dyDescent="0.4">
      <c r="G52" s="233" t="s">
        <v>72</v>
      </c>
      <c r="H52" s="234"/>
      <c r="I52" s="234"/>
      <c r="J52" s="234"/>
      <c r="K52" s="234"/>
      <c r="L52" s="234"/>
      <c r="M52" s="234"/>
      <c r="N52" s="234"/>
      <c r="O52" s="296">
        <f>SUM(O48:O51)</f>
        <v>692</v>
      </c>
      <c r="P52" s="296"/>
      <c r="Q52" s="318">
        <f>SUM(Q48:Q51)</f>
        <v>453</v>
      </c>
      <c r="R52" s="319"/>
      <c r="U52" s="24"/>
      <c r="V52" s="24"/>
      <c r="W52" s="24"/>
      <c r="X52" s="24"/>
      <c r="Y52" s="25"/>
    </row>
    <row r="53" spans="7:25" x14ac:dyDescent="0.35">
      <c r="V53" s="24"/>
      <c r="W53" s="24"/>
      <c r="X53" s="24"/>
      <c r="Y53" s="25"/>
    </row>
    <row r="54" spans="7:25" x14ac:dyDescent="0.35">
      <c r="V54" s="24"/>
      <c r="W54" s="24"/>
      <c r="X54" s="24"/>
      <c r="Y54" s="25"/>
    </row>
    <row r="55" spans="7:25" ht="15" thickBot="1" x14ac:dyDescent="0.4">
      <c r="V55" s="24"/>
      <c r="W55" s="24"/>
      <c r="X55" s="24"/>
      <c r="Y55" s="25"/>
    </row>
    <row r="56" spans="7:25" ht="33" customHeight="1" x14ac:dyDescent="0.35">
      <c r="G56" s="170" t="s">
        <v>2</v>
      </c>
      <c r="H56" s="90"/>
      <c r="I56" s="90"/>
      <c r="J56" s="90"/>
      <c r="K56" s="90" t="s">
        <v>3</v>
      </c>
      <c r="L56" s="90"/>
      <c r="M56" s="163" t="str">
        <f>CONCATENATE("decyzje ",Arkusz18!C2," - ",Arkusz18!B2," r.")</f>
        <v>decyzje 01.01.2026 - 30.09.2026 r.</v>
      </c>
      <c r="N56" s="163"/>
      <c r="O56" s="163"/>
      <c r="P56" s="163"/>
      <c r="Q56" s="163"/>
      <c r="R56" s="164"/>
      <c r="V56" s="24"/>
      <c r="W56" s="24"/>
      <c r="X56" s="24"/>
      <c r="Y56" s="25"/>
    </row>
    <row r="57" spans="7:25" ht="63.75" customHeight="1" x14ac:dyDescent="0.35">
      <c r="G57" s="171"/>
      <c r="H57" s="91"/>
      <c r="I57" s="91"/>
      <c r="J57" s="91"/>
      <c r="K57" s="91"/>
      <c r="L57" s="91"/>
      <c r="M57" s="88" t="s">
        <v>25</v>
      </c>
      <c r="N57" s="88"/>
      <c r="O57" s="88" t="s">
        <v>26</v>
      </c>
      <c r="P57" s="88"/>
      <c r="Q57" s="88" t="s">
        <v>27</v>
      </c>
      <c r="R57" s="89"/>
      <c r="V57" s="24"/>
      <c r="W57" s="24"/>
      <c r="X57" s="24"/>
      <c r="Y57" s="25"/>
    </row>
    <row r="58" spans="7:25" x14ac:dyDescent="0.35">
      <c r="G58" s="168" t="s">
        <v>34</v>
      </c>
      <c r="H58" s="169"/>
      <c r="I58" s="169"/>
      <c r="J58" s="169"/>
      <c r="K58" s="70">
        <v>396697</v>
      </c>
      <c r="L58" s="70"/>
      <c r="M58" s="66">
        <v>210344</v>
      </c>
      <c r="N58" s="66"/>
      <c r="O58" s="66">
        <v>18560</v>
      </c>
      <c r="P58" s="66"/>
      <c r="Q58" s="66">
        <v>12786</v>
      </c>
      <c r="R58" s="83"/>
      <c r="V58" s="24"/>
      <c r="W58" s="24"/>
      <c r="X58" s="24"/>
      <c r="Y58" s="25"/>
    </row>
    <row r="59" spans="7:25" x14ac:dyDescent="0.35">
      <c r="G59" s="166" t="s">
        <v>35</v>
      </c>
      <c r="H59" s="167"/>
      <c r="I59" s="167"/>
      <c r="J59" s="167"/>
      <c r="K59" s="165">
        <v>13040</v>
      </c>
      <c r="L59" s="165"/>
      <c r="M59" s="84">
        <v>10626</v>
      </c>
      <c r="N59" s="84"/>
      <c r="O59" s="84">
        <v>2021</v>
      </c>
      <c r="P59" s="84"/>
      <c r="Q59" s="84">
        <v>1075</v>
      </c>
      <c r="R59" s="85"/>
      <c r="V59" s="24"/>
      <c r="W59" s="24"/>
      <c r="X59" s="24"/>
      <c r="Y59" s="25"/>
    </row>
    <row r="60" spans="7:25" ht="15" thickBot="1" x14ac:dyDescent="0.4">
      <c r="G60" s="172" t="s">
        <v>24</v>
      </c>
      <c r="H60" s="173"/>
      <c r="I60" s="173"/>
      <c r="J60" s="173"/>
      <c r="K60" s="174">
        <v>21951</v>
      </c>
      <c r="L60" s="174"/>
      <c r="M60" s="92">
        <v>14600</v>
      </c>
      <c r="N60" s="92"/>
      <c r="O60" s="92">
        <f>Arkusz11!B6</f>
        <v>2135</v>
      </c>
      <c r="P60" s="92"/>
      <c r="Q60" s="92">
        <f>Arkusz11!B8</f>
        <v>1491</v>
      </c>
      <c r="R60" s="175"/>
      <c r="V60" s="24"/>
      <c r="W60" s="24"/>
      <c r="X60" s="24"/>
      <c r="Y60" s="25"/>
    </row>
    <row r="61" spans="7:25" ht="15" thickBot="1" x14ac:dyDescent="0.4">
      <c r="G61" s="93" t="s">
        <v>72</v>
      </c>
      <c r="H61" s="94"/>
      <c r="I61" s="94"/>
      <c r="J61" s="94"/>
      <c r="K61" s="95">
        <f>SUM(K58:L60)</f>
        <v>431688</v>
      </c>
      <c r="L61" s="95"/>
      <c r="M61" s="95">
        <f t="shared" ref="M61" si="0">SUM(M58:N60)</f>
        <v>235570</v>
      </c>
      <c r="N61" s="95"/>
      <c r="O61" s="95">
        <f t="shared" ref="O61" si="1">SUM(O58:P60)</f>
        <v>22716</v>
      </c>
      <c r="P61" s="95"/>
      <c r="Q61" s="95">
        <f t="shared" ref="Q61" si="2">SUM(Q58:R60)</f>
        <v>15352</v>
      </c>
      <c r="R61" s="96"/>
      <c r="V61" s="24"/>
      <c r="W61" s="24"/>
      <c r="X61" s="24"/>
      <c r="Y61" s="25"/>
    </row>
    <row r="62" spans="7:25" x14ac:dyDescent="0.35">
      <c r="V62" s="24"/>
      <c r="W62" s="24"/>
      <c r="X62" s="24"/>
      <c r="Y62" s="25"/>
    </row>
    <row r="63" spans="7:25" x14ac:dyDescent="0.35">
      <c r="V63" s="24"/>
      <c r="W63" s="24"/>
      <c r="X63" s="24"/>
      <c r="Y63" s="25"/>
    </row>
    <row r="64" spans="7:25" x14ac:dyDescent="0.35">
      <c r="V64" s="24"/>
      <c r="W64" s="24"/>
      <c r="X64" s="24"/>
      <c r="Y64" s="25"/>
    </row>
    <row r="66" spans="14:25" x14ac:dyDescent="0.35">
      <c r="N66" s="26"/>
      <c r="O66" s="26"/>
      <c r="P66" s="26"/>
      <c r="Q66" s="26"/>
      <c r="R66" s="26"/>
      <c r="S66" s="26"/>
      <c r="T66" s="26"/>
      <c r="U66" s="26"/>
      <c r="V66" s="27"/>
      <c r="W66" s="26"/>
      <c r="X66" s="28"/>
      <c r="Y66" s="29"/>
    </row>
    <row r="81" spans="1:25" ht="15" thickBot="1" x14ac:dyDescent="0.4"/>
    <row r="82" spans="1:25" ht="57.75" customHeight="1" x14ac:dyDescent="0.35">
      <c r="G82" s="309" t="s">
        <v>2</v>
      </c>
      <c r="H82" s="310"/>
      <c r="I82" s="310"/>
      <c r="J82" s="310"/>
      <c r="K82" s="310"/>
      <c r="L82" s="310"/>
      <c r="M82" s="310"/>
      <c r="N82" s="310"/>
      <c r="O82" s="313" t="s">
        <v>3</v>
      </c>
      <c r="P82" s="313"/>
      <c r="Q82" s="301" t="s">
        <v>77</v>
      </c>
      <c r="R82" s="302"/>
    </row>
    <row r="83" spans="1:25" x14ac:dyDescent="0.35">
      <c r="G83" s="311"/>
      <c r="H83" s="312"/>
      <c r="I83" s="312"/>
      <c r="J83" s="312"/>
      <c r="K83" s="312"/>
      <c r="L83" s="312"/>
      <c r="M83" s="312"/>
      <c r="N83" s="312"/>
      <c r="O83" s="314"/>
      <c r="P83" s="314"/>
      <c r="Q83" s="303"/>
      <c r="R83" s="304"/>
    </row>
    <row r="84" spans="1:25" x14ac:dyDescent="0.35">
      <c r="G84" s="256" t="s">
        <v>73</v>
      </c>
      <c r="H84" s="257"/>
      <c r="I84" s="257"/>
      <c r="J84" s="257"/>
      <c r="K84" s="257"/>
      <c r="L84" s="257"/>
      <c r="M84" s="257"/>
      <c r="N84" s="257"/>
      <c r="O84" s="299">
        <f>Arkusz12!A2</f>
        <v>4215</v>
      </c>
      <c r="P84" s="299"/>
      <c r="Q84" s="305">
        <f>Arkusz12!A3</f>
        <v>3416</v>
      </c>
      <c r="R84" s="306"/>
    </row>
    <row r="85" spans="1:25" x14ac:dyDescent="0.35">
      <c r="G85" s="297" t="s">
        <v>74</v>
      </c>
      <c r="H85" s="298"/>
      <c r="I85" s="298"/>
      <c r="J85" s="298"/>
      <c r="K85" s="298"/>
      <c r="L85" s="298"/>
      <c r="M85" s="298"/>
      <c r="N85" s="298"/>
      <c r="O85" s="300">
        <f>Arkusz12!A4</f>
        <v>588</v>
      </c>
      <c r="P85" s="300"/>
      <c r="Q85" s="307">
        <f>Arkusz12!A5</f>
        <v>476</v>
      </c>
      <c r="R85" s="308"/>
    </row>
    <row r="86" spans="1:25" x14ac:dyDescent="0.35">
      <c r="G86" s="256" t="s">
        <v>75</v>
      </c>
      <c r="H86" s="257"/>
      <c r="I86" s="257"/>
      <c r="J86" s="257"/>
      <c r="K86" s="257"/>
      <c r="L86" s="257"/>
      <c r="M86" s="257"/>
      <c r="N86" s="257"/>
      <c r="O86" s="299">
        <f>Arkusz12!A6</f>
        <v>0</v>
      </c>
      <c r="P86" s="299"/>
      <c r="Q86" s="305">
        <f>Arkusz12!A7</f>
        <v>4</v>
      </c>
      <c r="R86" s="306"/>
    </row>
    <row r="87" spans="1:25" ht="15" thickBot="1" x14ac:dyDescent="0.4">
      <c r="G87" s="235" t="s">
        <v>76</v>
      </c>
      <c r="H87" s="236"/>
      <c r="I87" s="236"/>
      <c r="J87" s="236"/>
      <c r="K87" s="236"/>
      <c r="L87" s="236"/>
      <c r="M87" s="236"/>
      <c r="N87" s="236"/>
      <c r="O87" s="237">
        <f>Arkusz12!A8</f>
        <v>70</v>
      </c>
      <c r="P87" s="237"/>
      <c r="Q87" s="316">
        <f>Arkusz12!A9</f>
        <v>36</v>
      </c>
      <c r="R87" s="317"/>
    </row>
    <row r="88" spans="1:25" ht="15" thickBot="1" x14ac:dyDescent="0.4">
      <c r="G88" s="233" t="s">
        <v>72</v>
      </c>
      <c r="H88" s="234"/>
      <c r="I88" s="234"/>
      <c r="J88" s="234"/>
      <c r="K88" s="234"/>
      <c r="L88" s="234"/>
      <c r="M88" s="234"/>
      <c r="N88" s="234"/>
      <c r="O88" s="296">
        <f>SUM(O84:P87)</f>
        <v>4873</v>
      </c>
      <c r="P88" s="296"/>
      <c r="Q88" s="296">
        <f>SUM(Q84:R87)</f>
        <v>3932</v>
      </c>
      <c r="R88" s="320"/>
    </row>
    <row r="91" spans="1:25" x14ac:dyDescent="0.35">
      <c r="A91" s="62" t="s">
        <v>171</v>
      </c>
      <c r="B91" s="63"/>
      <c r="C91" s="63"/>
      <c r="D91" s="63"/>
      <c r="E91" s="63"/>
      <c r="F91" s="63"/>
      <c r="G91" s="63"/>
      <c r="H91" s="63"/>
      <c r="I91" s="63"/>
      <c r="J91" s="63"/>
      <c r="K91" s="63"/>
      <c r="L91" s="63"/>
      <c r="M91" s="63"/>
      <c r="N91" s="63"/>
      <c r="O91" s="63"/>
      <c r="P91" s="63"/>
      <c r="Q91" s="63"/>
      <c r="R91" s="63"/>
      <c r="S91" s="63"/>
      <c r="T91" s="63"/>
      <c r="U91" s="63"/>
      <c r="V91" s="63"/>
      <c r="W91" s="63"/>
      <c r="X91" s="63"/>
      <c r="Y91" s="63"/>
    </row>
    <row r="92" spans="1:25" x14ac:dyDescent="0.35">
      <c r="A92" s="63"/>
      <c r="B92" s="63"/>
      <c r="C92" s="63"/>
      <c r="D92" s="63"/>
      <c r="E92" s="63"/>
      <c r="F92" s="63"/>
      <c r="G92" s="63"/>
      <c r="H92" s="63"/>
      <c r="I92" s="63"/>
      <c r="J92" s="63"/>
      <c r="K92" s="63"/>
      <c r="L92" s="63"/>
      <c r="M92" s="63"/>
      <c r="N92" s="63"/>
      <c r="O92" s="63"/>
      <c r="P92" s="63"/>
      <c r="Q92" s="63"/>
      <c r="R92" s="63"/>
      <c r="S92" s="63"/>
      <c r="T92" s="63"/>
      <c r="U92" s="63"/>
      <c r="V92" s="63"/>
      <c r="W92" s="63"/>
      <c r="X92" s="63"/>
      <c r="Y92" s="63"/>
    </row>
    <row r="93" spans="1:25" x14ac:dyDescent="0.35">
      <c r="A93" s="63"/>
      <c r="B93" s="63"/>
      <c r="C93" s="63"/>
      <c r="D93" s="63"/>
      <c r="E93" s="63"/>
      <c r="F93" s="63"/>
      <c r="G93" s="63"/>
      <c r="H93" s="63"/>
      <c r="I93" s="63"/>
      <c r="J93" s="63"/>
      <c r="K93" s="63"/>
      <c r="L93" s="63"/>
      <c r="M93" s="63"/>
      <c r="N93" s="63"/>
      <c r="O93" s="63"/>
      <c r="P93" s="63"/>
      <c r="Q93" s="63"/>
      <c r="R93" s="63"/>
      <c r="S93" s="63"/>
      <c r="T93" s="63"/>
      <c r="U93" s="63"/>
      <c r="V93" s="63"/>
      <c r="W93" s="63"/>
      <c r="X93" s="63"/>
      <c r="Y93" s="63"/>
    </row>
    <row r="94" spans="1:25" x14ac:dyDescent="0.35">
      <c r="A94" s="63"/>
      <c r="B94" s="63"/>
      <c r="C94" s="63"/>
      <c r="D94" s="63"/>
      <c r="E94" s="63"/>
      <c r="F94" s="63"/>
      <c r="G94" s="63"/>
      <c r="H94" s="63"/>
      <c r="I94" s="63"/>
      <c r="J94" s="63"/>
      <c r="K94" s="63"/>
      <c r="L94" s="63"/>
      <c r="M94" s="63"/>
      <c r="N94" s="63"/>
      <c r="O94" s="63"/>
      <c r="P94" s="63"/>
      <c r="Q94" s="63"/>
      <c r="R94" s="63"/>
      <c r="S94" s="63"/>
      <c r="T94" s="63"/>
      <c r="U94" s="63"/>
      <c r="V94" s="63"/>
      <c r="W94" s="63"/>
      <c r="X94" s="63"/>
      <c r="Y94" s="63"/>
    </row>
    <row r="95" spans="1:25" x14ac:dyDescent="0.35">
      <c r="A95" s="63"/>
      <c r="B95" s="63"/>
      <c r="C95" s="63"/>
      <c r="D95" s="63"/>
      <c r="E95" s="63"/>
      <c r="F95" s="63"/>
      <c r="G95" s="63"/>
      <c r="H95" s="63"/>
      <c r="I95" s="63"/>
      <c r="J95" s="63"/>
      <c r="K95" s="63"/>
      <c r="L95" s="63"/>
      <c r="M95" s="63"/>
      <c r="N95" s="63"/>
      <c r="O95" s="63"/>
      <c r="P95" s="63"/>
      <c r="Q95" s="63"/>
      <c r="R95" s="63"/>
      <c r="S95" s="63"/>
      <c r="T95" s="63"/>
      <c r="U95" s="63"/>
      <c r="V95" s="63"/>
      <c r="W95" s="63"/>
      <c r="X95" s="63"/>
      <c r="Y95" s="63"/>
    </row>
    <row r="96" spans="1:25" s="53" customFormat="1" x14ac:dyDescent="0.35">
      <c r="A96" s="63"/>
      <c r="B96" s="63"/>
      <c r="C96" s="63"/>
      <c r="D96" s="63"/>
      <c r="E96" s="63"/>
      <c r="F96" s="63"/>
      <c r="G96" s="63"/>
      <c r="H96" s="63"/>
      <c r="I96" s="63"/>
      <c r="J96" s="63"/>
      <c r="K96" s="63"/>
      <c r="L96" s="63"/>
      <c r="M96" s="63"/>
      <c r="N96" s="63"/>
      <c r="O96" s="63"/>
      <c r="P96" s="63"/>
      <c r="Q96" s="63"/>
      <c r="R96" s="63"/>
      <c r="S96" s="63"/>
      <c r="T96" s="63"/>
      <c r="U96" s="63"/>
      <c r="V96" s="63"/>
      <c r="W96" s="63"/>
      <c r="X96" s="63"/>
      <c r="Y96" s="63"/>
    </row>
    <row r="97" spans="1:25" s="53" customFormat="1" x14ac:dyDescent="0.35">
      <c r="A97" s="63"/>
      <c r="B97" s="63"/>
      <c r="C97" s="63"/>
      <c r="D97" s="63"/>
      <c r="E97" s="63"/>
      <c r="F97" s="63"/>
      <c r="G97" s="63"/>
      <c r="H97" s="63"/>
      <c r="I97" s="63"/>
      <c r="J97" s="63"/>
      <c r="K97" s="63"/>
      <c r="L97" s="63"/>
      <c r="M97" s="63"/>
      <c r="N97" s="63"/>
      <c r="O97" s="63"/>
      <c r="P97" s="63"/>
      <c r="Q97" s="63"/>
      <c r="R97" s="63"/>
      <c r="S97" s="63"/>
      <c r="T97" s="63"/>
      <c r="U97" s="63"/>
      <c r="V97" s="63"/>
      <c r="W97" s="63"/>
      <c r="X97" s="63"/>
      <c r="Y97" s="63"/>
    </row>
    <row r="98" spans="1:25" s="53" customFormat="1" x14ac:dyDescent="0.35">
      <c r="A98" s="63"/>
      <c r="B98" s="63"/>
      <c r="C98" s="63"/>
      <c r="D98" s="63"/>
      <c r="E98" s="63"/>
      <c r="F98" s="63"/>
      <c r="G98" s="63"/>
      <c r="H98" s="63"/>
      <c r="I98" s="63"/>
      <c r="J98" s="63"/>
      <c r="K98" s="63"/>
      <c r="L98" s="63"/>
      <c r="M98" s="63"/>
      <c r="N98" s="63"/>
      <c r="O98" s="63"/>
      <c r="P98" s="63"/>
      <c r="Q98" s="63"/>
      <c r="R98" s="63"/>
      <c r="S98" s="63"/>
      <c r="T98" s="63"/>
      <c r="U98" s="63"/>
      <c r="V98" s="63"/>
      <c r="W98" s="63"/>
      <c r="X98" s="63"/>
      <c r="Y98" s="63"/>
    </row>
    <row r="99" spans="1:25" s="53" customFormat="1" x14ac:dyDescent="0.35">
      <c r="A99" s="63"/>
      <c r="B99" s="63"/>
      <c r="C99" s="63"/>
      <c r="D99" s="63"/>
      <c r="E99" s="63"/>
      <c r="F99" s="63"/>
      <c r="G99" s="63"/>
      <c r="H99" s="63"/>
      <c r="I99" s="63"/>
      <c r="J99" s="63"/>
      <c r="K99" s="63"/>
      <c r="L99" s="63"/>
      <c r="M99" s="63"/>
      <c r="N99" s="63"/>
      <c r="O99" s="63"/>
      <c r="P99" s="63"/>
      <c r="Q99" s="63"/>
      <c r="R99" s="63"/>
      <c r="S99" s="63"/>
      <c r="T99" s="63"/>
      <c r="U99" s="63"/>
      <c r="V99" s="63"/>
      <c r="W99" s="63"/>
      <c r="X99" s="63"/>
      <c r="Y99" s="63"/>
    </row>
    <row r="100" spans="1:25" s="53" customFormat="1" x14ac:dyDescent="0.35">
      <c r="A100" s="63"/>
      <c r="B100" s="63"/>
      <c r="C100" s="63"/>
      <c r="D100" s="63"/>
      <c r="E100" s="63"/>
      <c r="F100" s="63"/>
      <c r="G100" s="63"/>
      <c r="H100" s="63"/>
      <c r="I100" s="63"/>
      <c r="J100" s="63"/>
      <c r="K100" s="63"/>
      <c r="L100" s="63"/>
      <c r="M100" s="63"/>
      <c r="N100" s="63"/>
      <c r="O100" s="63"/>
      <c r="P100" s="63"/>
      <c r="Q100" s="63"/>
      <c r="R100" s="63"/>
      <c r="S100" s="63"/>
      <c r="T100" s="63"/>
      <c r="U100" s="63"/>
      <c r="V100" s="63"/>
      <c r="W100" s="63"/>
      <c r="X100" s="63"/>
      <c r="Y100" s="63"/>
    </row>
    <row r="101" spans="1:25" s="53" customFormat="1" x14ac:dyDescent="0.35">
      <c r="A101" s="63"/>
      <c r="B101" s="63"/>
      <c r="C101" s="63"/>
      <c r="D101" s="63"/>
      <c r="E101" s="63"/>
      <c r="F101" s="63"/>
      <c r="G101" s="63"/>
      <c r="H101" s="63"/>
      <c r="I101" s="63"/>
      <c r="J101" s="63"/>
      <c r="K101" s="63"/>
      <c r="L101" s="63"/>
      <c r="M101" s="63"/>
      <c r="N101" s="63"/>
      <c r="O101" s="63"/>
      <c r="P101" s="63"/>
      <c r="Q101" s="63"/>
      <c r="R101" s="63"/>
      <c r="S101" s="63"/>
      <c r="T101" s="63"/>
      <c r="U101" s="63"/>
      <c r="V101" s="63"/>
      <c r="W101" s="63"/>
      <c r="X101" s="63"/>
      <c r="Y101" s="63"/>
    </row>
    <row r="102" spans="1:25" s="53" customFormat="1" x14ac:dyDescent="0.35">
      <c r="A102" s="63"/>
      <c r="B102" s="63"/>
      <c r="C102" s="63"/>
      <c r="D102" s="63"/>
      <c r="E102" s="63"/>
      <c r="F102" s="63"/>
      <c r="G102" s="63"/>
      <c r="H102" s="63"/>
      <c r="I102" s="63"/>
      <c r="J102" s="63"/>
      <c r="K102" s="63"/>
      <c r="L102" s="63"/>
      <c r="M102" s="63"/>
      <c r="N102" s="63"/>
      <c r="O102" s="63"/>
      <c r="P102" s="63"/>
      <c r="Q102" s="63"/>
      <c r="R102" s="63"/>
      <c r="S102" s="63"/>
      <c r="T102" s="63"/>
      <c r="U102" s="63"/>
      <c r="V102" s="63"/>
      <c r="W102" s="63"/>
      <c r="X102" s="63"/>
      <c r="Y102" s="63"/>
    </row>
    <row r="103" spans="1:25" s="53" customFormat="1" x14ac:dyDescent="0.35">
      <c r="A103" s="63"/>
      <c r="B103" s="63"/>
      <c r="C103" s="63"/>
      <c r="D103" s="63"/>
      <c r="E103" s="63"/>
      <c r="F103" s="63"/>
      <c r="G103" s="63"/>
      <c r="H103" s="63"/>
      <c r="I103" s="63"/>
      <c r="J103" s="63"/>
      <c r="K103" s="63"/>
      <c r="L103" s="63"/>
      <c r="M103" s="63"/>
      <c r="N103" s="63"/>
      <c r="O103" s="63"/>
      <c r="P103" s="63"/>
      <c r="Q103" s="63"/>
      <c r="R103" s="63"/>
      <c r="S103" s="63"/>
      <c r="T103" s="63"/>
      <c r="U103" s="63"/>
      <c r="V103" s="63"/>
      <c r="W103" s="63"/>
      <c r="X103" s="63"/>
      <c r="Y103" s="63"/>
    </row>
    <row r="104" spans="1:25" s="53" customFormat="1" x14ac:dyDescent="0.35">
      <c r="A104" s="63"/>
      <c r="B104" s="63"/>
      <c r="C104" s="63"/>
      <c r="D104" s="63"/>
      <c r="E104" s="63"/>
      <c r="F104" s="63"/>
      <c r="G104" s="63"/>
      <c r="H104" s="63"/>
      <c r="I104" s="63"/>
      <c r="J104" s="63"/>
      <c r="K104" s="63"/>
      <c r="L104" s="63"/>
      <c r="M104" s="63"/>
      <c r="N104" s="63"/>
      <c r="O104" s="63"/>
      <c r="P104" s="63"/>
      <c r="Q104" s="63"/>
      <c r="R104" s="63"/>
      <c r="S104" s="63"/>
      <c r="T104" s="63"/>
      <c r="U104" s="63"/>
      <c r="V104" s="63"/>
      <c r="W104" s="63"/>
      <c r="X104" s="63"/>
      <c r="Y104" s="63"/>
    </row>
    <row r="105" spans="1:25" s="53" customFormat="1" x14ac:dyDescent="0.35">
      <c r="A105" s="63"/>
      <c r="B105" s="63"/>
      <c r="C105" s="63"/>
      <c r="D105" s="63"/>
      <c r="E105" s="63"/>
      <c r="F105" s="63"/>
      <c r="G105" s="63"/>
      <c r="H105" s="63"/>
      <c r="I105" s="63"/>
      <c r="J105" s="63"/>
      <c r="K105" s="63"/>
      <c r="L105" s="63"/>
      <c r="M105" s="63"/>
      <c r="N105" s="63"/>
      <c r="O105" s="63"/>
      <c r="P105" s="63"/>
      <c r="Q105" s="63"/>
      <c r="R105" s="63"/>
      <c r="S105" s="63"/>
      <c r="T105" s="63"/>
      <c r="U105" s="63"/>
      <c r="V105" s="63"/>
      <c r="W105" s="63"/>
      <c r="X105" s="63"/>
      <c r="Y105" s="63"/>
    </row>
    <row r="106" spans="1:25" s="53" customFormat="1" x14ac:dyDescent="0.35">
      <c r="A106" s="63"/>
      <c r="B106" s="63"/>
      <c r="C106" s="63"/>
      <c r="D106" s="63"/>
      <c r="E106" s="63"/>
      <c r="F106" s="63"/>
      <c r="G106" s="63"/>
      <c r="H106" s="63"/>
      <c r="I106" s="63"/>
      <c r="J106" s="63"/>
      <c r="K106" s="63"/>
      <c r="L106" s="63"/>
      <c r="M106" s="63"/>
      <c r="N106" s="63"/>
      <c r="O106" s="63"/>
      <c r="P106" s="63"/>
      <c r="Q106" s="63"/>
      <c r="R106" s="63"/>
      <c r="S106" s="63"/>
      <c r="T106" s="63"/>
      <c r="U106" s="63"/>
      <c r="V106" s="63"/>
      <c r="W106" s="63"/>
      <c r="X106" s="63"/>
      <c r="Y106" s="63"/>
    </row>
    <row r="107" spans="1:25" s="53" customFormat="1" x14ac:dyDescent="0.35">
      <c r="A107" s="63"/>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row>
    <row r="108" spans="1:25" s="53" customFormat="1" x14ac:dyDescent="0.35">
      <c r="A108" s="63"/>
      <c r="B108" s="63"/>
      <c r="C108" s="63"/>
      <c r="D108" s="63"/>
      <c r="E108" s="63"/>
      <c r="F108" s="63"/>
      <c r="G108" s="63"/>
      <c r="H108" s="63"/>
      <c r="I108" s="63"/>
      <c r="J108" s="63"/>
      <c r="K108" s="63"/>
      <c r="L108" s="63"/>
      <c r="M108" s="63"/>
      <c r="N108" s="63"/>
      <c r="O108" s="63"/>
      <c r="P108" s="63"/>
      <c r="Q108" s="63"/>
      <c r="R108" s="63"/>
      <c r="S108" s="63"/>
      <c r="T108" s="63"/>
      <c r="U108" s="63"/>
      <c r="V108" s="63"/>
      <c r="W108" s="63"/>
      <c r="X108" s="63"/>
      <c r="Y108" s="63"/>
    </row>
    <row r="109" spans="1:25" s="53" customFormat="1" x14ac:dyDescent="0.35">
      <c r="A109" s="63"/>
      <c r="B109" s="63"/>
      <c r="C109" s="63"/>
      <c r="D109" s="63"/>
      <c r="E109" s="63"/>
      <c r="F109" s="63"/>
      <c r="G109" s="63"/>
      <c r="H109" s="63"/>
      <c r="I109" s="63"/>
      <c r="J109" s="63"/>
      <c r="K109" s="63"/>
      <c r="L109" s="63"/>
      <c r="M109" s="63"/>
      <c r="N109" s="63"/>
      <c r="O109" s="63"/>
      <c r="P109" s="63"/>
      <c r="Q109" s="63"/>
      <c r="R109" s="63"/>
      <c r="S109" s="63"/>
      <c r="T109" s="63"/>
      <c r="U109" s="63"/>
      <c r="V109" s="63"/>
      <c r="W109" s="63"/>
      <c r="X109" s="63"/>
      <c r="Y109" s="63"/>
    </row>
    <row r="110" spans="1:25" s="53" customFormat="1" x14ac:dyDescent="0.35">
      <c r="A110" s="63"/>
      <c r="B110" s="63"/>
      <c r="C110" s="63"/>
      <c r="D110" s="63"/>
      <c r="E110" s="63"/>
      <c r="F110" s="63"/>
      <c r="G110" s="63"/>
      <c r="H110" s="63"/>
      <c r="I110" s="63"/>
      <c r="J110" s="63"/>
      <c r="K110" s="63"/>
      <c r="L110" s="63"/>
      <c r="M110" s="63"/>
      <c r="N110" s="63"/>
      <c r="O110" s="63"/>
      <c r="P110" s="63"/>
      <c r="Q110" s="63"/>
      <c r="R110" s="63"/>
      <c r="S110" s="63"/>
      <c r="T110" s="63"/>
      <c r="U110" s="63"/>
      <c r="V110" s="63"/>
      <c r="W110" s="63"/>
      <c r="X110" s="63"/>
      <c r="Y110" s="63"/>
    </row>
    <row r="111" spans="1:25" s="53" customFormat="1" x14ac:dyDescent="0.35">
      <c r="A111" s="63"/>
      <c r="B111" s="63"/>
      <c r="C111" s="63"/>
      <c r="D111" s="63"/>
      <c r="E111" s="63"/>
      <c r="F111" s="63"/>
      <c r="G111" s="63"/>
      <c r="H111" s="63"/>
      <c r="I111" s="63"/>
      <c r="J111" s="63"/>
      <c r="K111" s="63"/>
      <c r="L111" s="63"/>
      <c r="M111" s="63"/>
      <c r="N111" s="63"/>
      <c r="O111" s="63"/>
      <c r="P111" s="63"/>
      <c r="Q111" s="63"/>
      <c r="R111" s="63"/>
      <c r="S111" s="63"/>
      <c r="T111" s="63"/>
      <c r="U111" s="63"/>
      <c r="V111" s="63"/>
      <c r="W111" s="63"/>
      <c r="X111" s="63"/>
      <c r="Y111" s="63"/>
    </row>
    <row r="112" spans="1:25" s="53" customFormat="1" x14ac:dyDescent="0.35">
      <c r="A112" s="63"/>
      <c r="B112" s="63"/>
      <c r="C112" s="63"/>
      <c r="D112" s="63"/>
      <c r="E112" s="63"/>
      <c r="F112" s="63"/>
      <c r="G112" s="63"/>
      <c r="H112" s="63"/>
      <c r="I112" s="63"/>
      <c r="J112" s="63"/>
      <c r="K112" s="63"/>
      <c r="L112" s="63"/>
      <c r="M112" s="63"/>
      <c r="N112" s="63"/>
      <c r="O112" s="63"/>
      <c r="P112" s="63"/>
      <c r="Q112" s="63"/>
      <c r="R112" s="63"/>
      <c r="S112" s="63"/>
      <c r="T112" s="63"/>
      <c r="U112" s="63"/>
      <c r="V112" s="63"/>
      <c r="W112" s="63"/>
      <c r="X112" s="63"/>
      <c r="Y112" s="63"/>
    </row>
    <row r="113" spans="1:25" s="53" customFormat="1" x14ac:dyDescent="0.35">
      <c r="A113" s="63"/>
      <c r="B113" s="63"/>
      <c r="C113" s="63"/>
      <c r="D113" s="63"/>
      <c r="E113" s="63"/>
      <c r="F113" s="63"/>
      <c r="G113" s="63"/>
      <c r="H113" s="63"/>
      <c r="I113" s="63"/>
      <c r="J113" s="63"/>
      <c r="K113" s="63"/>
      <c r="L113" s="63"/>
      <c r="M113" s="63"/>
      <c r="N113" s="63"/>
      <c r="O113" s="63"/>
      <c r="P113" s="63"/>
      <c r="Q113" s="63"/>
      <c r="R113" s="63"/>
      <c r="S113" s="63"/>
      <c r="T113" s="63"/>
      <c r="U113" s="63"/>
      <c r="V113" s="63"/>
      <c r="W113" s="63"/>
      <c r="X113" s="63"/>
      <c r="Y113" s="63"/>
    </row>
    <row r="114" spans="1:25" s="53" customFormat="1" x14ac:dyDescent="0.35">
      <c r="A114" s="63"/>
      <c r="B114" s="63"/>
      <c r="C114" s="63"/>
      <c r="D114" s="63"/>
      <c r="E114" s="63"/>
      <c r="F114" s="63"/>
      <c r="G114" s="63"/>
      <c r="H114" s="63"/>
      <c r="I114" s="63"/>
      <c r="J114" s="63"/>
      <c r="K114" s="63"/>
      <c r="L114" s="63"/>
      <c r="M114" s="63"/>
      <c r="N114" s="63"/>
      <c r="O114" s="63"/>
      <c r="P114" s="63"/>
      <c r="Q114" s="63"/>
      <c r="R114" s="63"/>
      <c r="S114" s="63"/>
      <c r="T114" s="63"/>
      <c r="U114" s="63"/>
      <c r="V114" s="63"/>
      <c r="W114" s="63"/>
      <c r="X114" s="63"/>
      <c r="Y114" s="63"/>
    </row>
    <row r="115" spans="1:25" s="53" customFormat="1" x14ac:dyDescent="0.35">
      <c r="A115" s="63"/>
      <c r="B115" s="63"/>
      <c r="C115" s="63"/>
      <c r="D115" s="63"/>
      <c r="E115" s="63"/>
      <c r="F115" s="63"/>
      <c r="G115" s="63"/>
      <c r="H115" s="63"/>
      <c r="I115" s="63"/>
      <c r="J115" s="63"/>
      <c r="K115" s="63"/>
      <c r="L115" s="63"/>
      <c r="M115" s="63"/>
      <c r="N115" s="63"/>
      <c r="O115" s="63"/>
      <c r="P115" s="63"/>
      <c r="Q115" s="63"/>
      <c r="R115" s="63"/>
      <c r="S115" s="63"/>
      <c r="T115" s="63"/>
      <c r="U115" s="63"/>
      <c r="V115" s="63"/>
      <c r="W115" s="63"/>
      <c r="X115" s="63"/>
      <c r="Y115" s="63"/>
    </row>
    <row r="116" spans="1:25" s="53" customFormat="1" x14ac:dyDescent="0.35">
      <c r="A116" s="63"/>
      <c r="B116" s="63"/>
      <c r="C116" s="63"/>
      <c r="D116" s="63"/>
      <c r="E116" s="63"/>
      <c r="F116" s="63"/>
      <c r="G116" s="63"/>
      <c r="H116" s="63"/>
      <c r="I116" s="63"/>
      <c r="J116" s="63"/>
      <c r="K116" s="63"/>
      <c r="L116" s="63"/>
      <c r="M116" s="63"/>
      <c r="N116" s="63"/>
      <c r="O116" s="63"/>
      <c r="P116" s="63"/>
      <c r="Q116" s="63"/>
      <c r="R116" s="63"/>
      <c r="S116" s="63"/>
      <c r="T116" s="63"/>
      <c r="U116" s="63"/>
      <c r="V116" s="63"/>
      <c r="W116" s="63"/>
      <c r="X116" s="63"/>
      <c r="Y116" s="63"/>
    </row>
    <row r="117" spans="1:25" s="53" customFormat="1" x14ac:dyDescent="0.35">
      <c r="A117" s="63"/>
      <c r="B117" s="63"/>
      <c r="C117" s="63"/>
      <c r="D117" s="63"/>
      <c r="E117" s="63"/>
      <c r="F117" s="63"/>
      <c r="G117" s="63"/>
      <c r="H117" s="63"/>
      <c r="I117" s="63"/>
      <c r="J117" s="63"/>
      <c r="K117" s="63"/>
      <c r="L117" s="63"/>
      <c r="M117" s="63"/>
      <c r="N117" s="63"/>
      <c r="O117" s="63"/>
      <c r="P117" s="63"/>
      <c r="Q117" s="63"/>
      <c r="R117" s="63"/>
      <c r="S117" s="63"/>
      <c r="T117" s="63"/>
      <c r="U117" s="63"/>
      <c r="V117" s="63"/>
      <c r="W117" s="63"/>
      <c r="X117" s="63"/>
      <c r="Y117" s="63"/>
    </row>
    <row r="118" spans="1:25" s="53" customFormat="1" x14ac:dyDescent="0.35">
      <c r="A118" s="63"/>
      <c r="B118" s="63"/>
      <c r="C118" s="63"/>
      <c r="D118" s="63"/>
      <c r="E118" s="63"/>
      <c r="F118" s="63"/>
      <c r="G118" s="63"/>
      <c r="H118" s="63"/>
      <c r="I118" s="63"/>
      <c r="J118" s="63"/>
      <c r="K118" s="63"/>
      <c r="L118" s="63"/>
      <c r="M118" s="63"/>
      <c r="N118" s="63"/>
      <c r="O118" s="63"/>
      <c r="P118" s="63"/>
      <c r="Q118" s="63"/>
      <c r="R118" s="63"/>
      <c r="S118" s="63"/>
      <c r="T118" s="63"/>
      <c r="U118" s="63"/>
      <c r="V118" s="63"/>
      <c r="W118" s="63"/>
      <c r="X118" s="63"/>
      <c r="Y118" s="63"/>
    </row>
    <row r="119" spans="1:25" s="53" customFormat="1" x14ac:dyDescent="0.35">
      <c r="A119" s="63"/>
      <c r="B119" s="63"/>
      <c r="C119" s="63"/>
      <c r="D119" s="63"/>
      <c r="E119" s="63"/>
      <c r="F119" s="63"/>
      <c r="G119" s="63"/>
      <c r="H119" s="63"/>
      <c r="I119" s="63"/>
      <c r="J119" s="63"/>
      <c r="K119" s="63"/>
      <c r="L119" s="63"/>
      <c r="M119" s="63"/>
      <c r="N119" s="63"/>
      <c r="O119" s="63"/>
      <c r="P119" s="63"/>
      <c r="Q119" s="63"/>
      <c r="R119" s="63"/>
      <c r="S119" s="63"/>
      <c r="T119" s="63"/>
      <c r="U119" s="63"/>
      <c r="V119" s="63"/>
      <c r="W119" s="63"/>
      <c r="X119" s="63"/>
      <c r="Y119" s="63"/>
    </row>
    <row r="120" spans="1:25" s="53" customFormat="1" x14ac:dyDescent="0.35">
      <c r="A120" s="63"/>
      <c r="B120" s="63"/>
      <c r="C120" s="63"/>
      <c r="D120" s="63"/>
      <c r="E120" s="63"/>
      <c r="F120" s="63"/>
      <c r="G120" s="63"/>
      <c r="H120" s="63"/>
      <c r="I120" s="63"/>
      <c r="J120" s="63"/>
      <c r="K120" s="63"/>
      <c r="L120" s="63"/>
      <c r="M120" s="63"/>
      <c r="N120" s="63"/>
      <c r="O120" s="63"/>
      <c r="P120" s="63"/>
      <c r="Q120" s="63"/>
      <c r="R120" s="63"/>
      <c r="S120" s="63"/>
      <c r="T120" s="63"/>
      <c r="U120" s="63"/>
      <c r="V120" s="63"/>
      <c r="W120" s="63"/>
      <c r="X120" s="63"/>
      <c r="Y120" s="63"/>
    </row>
    <row r="125" spans="1:25" ht="36" customHeight="1" x14ac:dyDescent="0.35">
      <c r="A125" s="69" t="s">
        <v>141</v>
      </c>
      <c r="B125" s="69"/>
      <c r="C125" s="69"/>
      <c r="D125" s="69"/>
      <c r="E125" s="69"/>
      <c r="F125" s="69"/>
      <c r="G125" s="69"/>
      <c r="H125" s="69"/>
      <c r="I125" s="69"/>
      <c r="J125" s="69"/>
      <c r="K125" s="69"/>
      <c r="L125" s="69"/>
      <c r="M125" s="69"/>
      <c r="N125" s="69"/>
      <c r="O125" s="69"/>
      <c r="P125" s="69"/>
      <c r="Q125" s="69"/>
      <c r="R125" s="69"/>
      <c r="S125" s="69"/>
      <c r="T125" s="69"/>
      <c r="U125" s="69"/>
    </row>
    <row r="126" spans="1:25" x14ac:dyDescent="0.35">
      <c r="A126" s="69"/>
      <c r="B126" s="69"/>
      <c r="C126" s="69"/>
      <c r="D126" s="69"/>
      <c r="E126" s="69"/>
      <c r="F126" s="69"/>
      <c r="G126" s="69"/>
      <c r="H126" s="69"/>
      <c r="I126" s="69"/>
      <c r="J126" s="69"/>
      <c r="K126" s="69"/>
      <c r="L126" s="69"/>
      <c r="M126" s="69"/>
      <c r="N126" s="69"/>
      <c r="O126" s="69"/>
      <c r="P126" s="69"/>
      <c r="Q126" s="69"/>
      <c r="R126" s="69"/>
      <c r="S126" s="69"/>
      <c r="T126" s="69"/>
      <c r="U126" s="69"/>
    </row>
    <row r="127" spans="1:25" ht="15" thickBot="1" x14ac:dyDescent="0.4">
      <c r="A127" s="20"/>
      <c r="B127" s="20"/>
      <c r="C127" s="20"/>
      <c r="D127" s="20"/>
      <c r="E127" s="20"/>
      <c r="F127" s="20"/>
      <c r="G127" s="20"/>
      <c r="H127" s="20"/>
      <c r="I127" s="20"/>
      <c r="J127" s="20"/>
      <c r="K127" s="20"/>
      <c r="L127" s="321" t="str">
        <f>CONCATENATE(Arkusz18!C2," - ",Arkusz18!B2," r.")</f>
        <v>01.01.2026 - 30.09.2026 r.</v>
      </c>
      <c r="M127" s="321"/>
      <c r="N127" s="321"/>
      <c r="O127" s="321"/>
      <c r="P127" s="321"/>
      <c r="Q127" s="321"/>
      <c r="R127" s="321"/>
      <c r="S127" s="321"/>
      <c r="T127" s="321"/>
      <c r="U127" s="321"/>
      <c r="V127" s="321"/>
    </row>
    <row r="128" spans="1:25" ht="165" x14ac:dyDescent="0.35">
      <c r="C128" s="231" t="s">
        <v>2</v>
      </c>
      <c r="D128" s="232"/>
      <c r="E128" s="232"/>
      <c r="F128" s="232"/>
      <c r="G128" s="232"/>
      <c r="H128" s="232"/>
      <c r="I128" s="232"/>
      <c r="J128" s="232"/>
      <c r="K128" s="232"/>
      <c r="L128" s="67" t="s">
        <v>79</v>
      </c>
      <c r="M128" s="67"/>
      <c r="N128" s="30" t="s">
        <v>12</v>
      </c>
      <c r="O128" s="30" t="s">
        <v>94</v>
      </c>
      <c r="P128" s="30" t="s">
        <v>84</v>
      </c>
      <c r="Q128" s="30" t="s">
        <v>53</v>
      </c>
      <c r="R128" s="30" t="s">
        <v>39</v>
      </c>
      <c r="S128" s="30" t="s">
        <v>4</v>
      </c>
      <c r="T128" s="30" t="s">
        <v>42</v>
      </c>
      <c r="U128" s="30" t="s">
        <v>83</v>
      </c>
      <c r="V128" s="67" t="s">
        <v>78</v>
      </c>
      <c r="W128" s="68"/>
      <c r="Y128" s="3"/>
    </row>
    <row r="129" spans="3:25" ht="15" customHeight="1" x14ac:dyDescent="0.35">
      <c r="C129" s="72" t="s">
        <v>34</v>
      </c>
      <c r="D129" s="73"/>
      <c r="E129" s="73"/>
      <c r="F129" s="73"/>
      <c r="G129" s="73"/>
      <c r="H129" s="73"/>
      <c r="I129" s="73"/>
      <c r="J129" s="73"/>
      <c r="K129" s="73"/>
      <c r="L129" s="66">
        <f>Arkusz13!C2</f>
        <v>12186</v>
      </c>
      <c r="M129" s="66"/>
      <c r="N129" s="31">
        <v>2416</v>
      </c>
      <c r="O129" s="31">
        <v>5105</v>
      </c>
      <c r="P129" s="31">
        <v>3786</v>
      </c>
      <c r="Q129" s="31">
        <v>641</v>
      </c>
      <c r="R129" s="31">
        <f>Arkusz13!C82</f>
        <v>0</v>
      </c>
      <c r="S129" s="31">
        <f>Arkusz13!C98</f>
        <v>0</v>
      </c>
      <c r="T129" s="31">
        <f>Arkusz13!C114</f>
        <v>0</v>
      </c>
      <c r="U129" s="31">
        <f>Arkusz13!C130-SUM(N129:T129)</f>
        <v>2167</v>
      </c>
      <c r="V129" s="70">
        <f t="shared" ref="V129:V143" si="3">SUM(N129:U129)</f>
        <v>14115</v>
      </c>
      <c r="W129" s="71"/>
      <c r="X129" s="52"/>
      <c r="Y129" s="3"/>
    </row>
    <row r="130" spans="3:25" ht="15" customHeight="1" x14ac:dyDescent="0.35">
      <c r="C130" s="77" t="s">
        <v>35</v>
      </c>
      <c r="D130" s="78"/>
      <c r="E130" s="78"/>
      <c r="F130" s="78"/>
      <c r="G130" s="78"/>
      <c r="H130" s="78"/>
      <c r="I130" s="78"/>
      <c r="J130" s="78"/>
      <c r="K130" s="78"/>
      <c r="L130" s="66">
        <f>Arkusz13!C3</f>
        <v>1060</v>
      </c>
      <c r="M130" s="66"/>
      <c r="N130" s="31">
        <v>502</v>
      </c>
      <c r="O130" s="31">
        <f>Arkusz13!C35</f>
        <v>161</v>
      </c>
      <c r="P130" s="31">
        <v>115</v>
      </c>
      <c r="Q130" s="31">
        <v>31</v>
      </c>
      <c r="R130" s="31">
        <f>Arkusz13!C83</f>
        <v>0</v>
      </c>
      <c r="S130" s="31">
        <f>Arkusz13!C99</f>
        <v>0</v>
      </c>
      <c r="T130" s="31">
        <f>Arkusz13!C115</f>
        <v>0</v>
      </c>
      <c r="U130" s="31">
        <f>Arkusz13!C131-SUM(N130:T130)</f>
        <v>120</v>
      </c>
      <c r="V130" s="70">
        <f t="shared" si="3"/>
        <v>929</v>
      </c>
      <c r="W130" s="71"/>
      <c r="Y130" s="54"/>
    </row>
    <row r="131" spans="3:25" ht="15" customHeight="1" x14ac:dyDescent="0.35">
      <c r="C131" s="72" t="s">
        <v>36</v>
      </c>
      <c r="D131" s="73"/>
      <c r="E131" s="73"/>
      <c r="F131" s="73"/>
      <c r="G131" s="73"/>
      <c r="H131" s="73"/>
      <c r="I131" s="73"/>
      <c r="J131" s="73"/>
      <c r="K131" s="73"/>
      <c r="L131" s="66">
        <f>Arkusz13!C4</f>
        <v>1210</v>
      </c>
      <c r="M131" s="66"/>
      <c r="N131" s="31">
        <v>595</v>
      </c>
      <c r="O131" s="31">
        <f>Arkusz13!C36</f>
        <v>180</v>
      </c>
      <c r="P131" s="31">
        <f>Arkusz13!C52</f>
        <v>170</v>
      </c>
      <c r="Q131" s="31">
        <v>87</v>
      </c>
      <c r="R131" s="31">
        <f>Arkusz13!C84</f>
        <v>0</v>
      </c>
      <c r="S131" s="31">
        <f>Arkusz13!C100</f>
        <v>0</v>
      </c>
      <c r="T131" s="31">
        <f>Arkusz13!C116</f>
        <v>0</v>
      </c>
      <c r="U131" s="31">
        <f>Arkusz13!C132-SUM(N131:T131)</f>
        <v>97</v>
      </c>
      <c r="V131" s="70">
        <f t="shared" si="3"/>
        <v>1129</v>
      </c>
      <c r="W131" s="71"/>
      <c r="Y131" s="3"/>
    </row>
    <row r="132" spans="3:25" ht="15" customHeight="1" x14ac:dyDescent="0.35">
      <c r="C132" s="77" t="s">
        <v>37</v>
      </c>
      <c r="D132" s="78"/>
      <c r="E132" s="78"/>
      <c r="F132" s="78"/>
      <c r="G132" s="78"/>
      <c r="H132" s="78"/>
      <c r="I132" s="78"/>
      <c r="J132" s="78"/>
      <c r="K132" s="78"/>
      <c r="L132" s="66">
        <f>Arkusz13!C5</f>
        <v>30</v>
      </c>
      <c r="M132" s="66"/>
      <c r="N132" s="31">
        <f>Arkusz13!C21</f>
        <v>20</v>
      </c>
      <c r="O132" s="31">
        <f>Arkusz13!C37</f>
        <v>0</v>
      </c>
      <c r="P132" s="31">
        <f>Arkusz13!C53</f>
        <v>1</v>
      </c>
      <c r="Q132" s="31">
        <f>Arkusz13!C69</f>
        <v>0</v>
      </c>
      <c r="R132" s="31">
        <f>Arkusz13!C85</f>
        <v>0</v>
      </c>
      <c r="S132" s="31">
        <f>Arkusz13!C101</f>
        <v>0</v>
      </c>
      <c r="T132" s="31">
        <f>Arkusz13!C117</f>
        <v>0</v>
      </c>
      <c r="U132" s="31">
        <f>Arkusz13!C133-SUM(N132:T132)</f>
        <v>11</v>
      </c>
      <c r="V132" s="70">
        <f t="shared" si="3"/>
        <v>32</v>
      </c>
      <c r="W132" s="71"/>
      <c r="Y132" s="3"/>
    </row>
    <row r="133" spans="3:25" ht="15" customHeight="1" x14ac:dyDescent="0.35">
      <c r="C133" s="72" t="s">
        <v>38</v>
      </c>
      <c r="D133" s="73"/>
      <c r="E133" s="73"/>
      <c r="F133" s="73"/>
      <c r="G133" s="73"/>
      <c r="H133" s="73"/>
      <c r="I133" s="73"/>
      <c r="J133" s="73"/>
      <c r="K133" s="73"/>
      <c r="L133" s="66">
        <f>Arkusz13!C6</f>
        <v>4</v>
      </c>
      <c r="M133" s="66"/>
      <c r="N133" s="31">
        <f>Arkusz13!C22</f>
        <v>2</v>
      </c>
      <c r="O133" s="31">
        <f>Arkusz13!C38</f>
        <v>1</v>
      </c>
      <c r="P133" s="31">
        <f>Arkusz13!C54</f>
        <v>3</v>
      </c>
      <c r="Q133" s="31">
        <f>Arkusz13!C70</f>
        <v>0</v>
      </c>
      <c r="R133" s="31">
        <f>Arkusz13!C86</f>
        <v>0</v>
      </c>
      <c r="S133" s="31">
        <f>Arkusz13!C102</f>
        <v>0</v>
      </c>
      <c r="T133" s="31">
        <f>Arkusz13!C118</f>
        <v>0</v>
      </c>
      <c r="U133" s="31">
        <f>Arkusz13!C134-SUM(N133:T133)</f>
        <v>2</v>
      </c>
      <c r="V133" s="70">
        <f t="shared" si="3"/>
        <v>8</v>
      </c>
      <c r="W133" s="71"/>
      <c r="Y133" s="3"/>
    </row>
    <row r="134" spans="3:25" ht="15" customHeight="1" x14ac:dyDescent="0.35">
      <c r="C134" s="77" t="s">
        <v>46</v>
      </c>
      <c r="D134" s="78"/>
      <c r="E134" s="78"/>
      <c r="F134" s="78"/>
      <c r="G134" s="78"/>
      <c r="H134" s="78"/>
      <c r="I134" s="78"/>
      <c r="J134" s="78"/>
      <c r="K134" s="78"/>
      <c r="L134" s="66">
        <f>Arkusz13!C7</f>
        <v>8</v>
      </c>
      <c r="M134" s="66"/>
      <c r="N134" s="31">
        <f>Arkusz13!C23</f>
        <v>4</v>
      </c>
      <c r="O134" s="31">
        <f>Arkusz13!C39</f>
        <v>2</v>
      </c>
      <c r="P134" s="31">
        <f>Arkusz13!C55</f>
        <v>2</v>
      </c>
      <c r="Q134" s="31">
        <f>Arkusz13!C71</f>
        <v>1</v>
      </c>
      <c r="R134" s="31">
        <f>Arkusz13!C87</f>
        <v>0</v>
      </c>
      <c r="S134" s="31">
        <f>Arkusz13!C103</f>
        <v>0</v>
      </c>
      <c r="T134" s="31">
        <f>Arkusz13!C119</f>
        <v>0</v>
      </c>
      <c r="U134" s="31">
        <f>Arkusz13!C135-SUM(N134:T134)</f>
        <v>3</v>
      </c>
      <c r="V134" s="70">
        <f t="shared" si="3"/>
        <v>12</v>
      </c>
      <c r="W134" s="71"/>
      <c r="Y134" s="3"/>
    </row>
    <row r="135" spans="3:25" ht="15" customHeight="1" x14ac:dyDescent="0.35">
      <c r="C135" s="72" t="s">
        <v>47</v>
      </c>
      <c r="D135" s="73"/>
      <c r="E135" s="73"/>
      <c r="F135" s="73"/>
      <c r="G135" s="73"/>
      <c r="H135" s="73"/>
      <c r="I135" s="73"/>
      <c r="J135" s="73"/>
      <c r="K135" s="73"/>
      <c r="L135" s="66">
        <f>Arkusz13!C8</f>
        <v>3</v>
      </c>
      <c r="M135" s="66"/>
      <c r="N135" s="31">
        <f>Arkusz13!C24</f>
        <v>0</v>
      </c>
      <c r="O135" s="31">
        <f>Arkusz13!C40</f>
        <v>0</v>
      </c>
      <c r="P135" s="31">
        <f>Arkusz13!C56</f>
        <v>2</v>
      </c>
      <c r="Q135" s="31">
        <f>Arkusz13!C72</f>
        <v>0</v>
      </c>
      <c r="R135" s="31">
        <f>Arkusz13!C88</f>
        <v>0</v>
      </c>
      <c r="S135" s="31">
        <f>Arkusz13!C104</f>
        <v>0</v>
      </c>
      <c r="T135" s="31">
        <f>Arkusz13!C120</f>
        <v>0</v>
      </c>
      <c r="U135" s="31">
        <f>Arkusz13!C136-SUM(N135:T135)</f>
        <v>1</v>
      </c>
      <c r="V135" s="70">
        <f t="shared" si="3"/>
        <v>3</v>
      </c>
      <c r="W135" s="71"/>
      <c r="Y135" s="3"/>
    </row>
    <row r="136" spans="3:25" ht="15" customHeight="1" x14ac:dyDescent="0.35">
      <c r="C136" s="77" t="s">
        <v>4</v>
      </c>
      <c r="D136" s="78"/>
      <c r="E136" s="78"/>
      <c r="F136" s="78"/>
      <c r="G136" s="78"/>
      <c r="H136" s="78"/>
      <c r="I136" s="78"/>
      <c r="J136" s="78"/>
      <c r="K136" s="78"/>
      <c r="L136" s="66">
        <f>Arkusz13!C9</f>
        <v>1</v>
      </c>
      <c r="M136" s="66"/>
      <c r="N136" s="31">
        <f>Arkusz13!C25</f>
        <v>0</v>
      </c>
      <c r="O136" s="31">
        <f>Arkusz13!C41</f>
        <v>0</v>
      </c>
      <c r="P136" s="31">
        <f>Arkusz13!C57</f>
        <v>0</v>
      </c>
      <c r="Q136" s="31">
        <f>Arkusz13!C73</f>
        <v>0</v>
      </c>
      <c r="R136" s="31">
        <f>Arkusz13!C89</f>
        <v>0</v>
      </c>
      <c r="S136" s="31">
        <f>Arkusz13!C105</f>
        <v>0</v>
      </c>
      <c r="T136" s="31">
        <f>Arkusz13!C121</f>
        <v>0</v>
      </c>
      <c r="U136" s="31">
        <f>Arkusz13!C137-SUM(N136:T136)</f>
        <v>0</v>
      </c>
      <c r="V136" s="70">
        <f t="shared" si="3"/>
        <v>0</v>
      </c>
      <c r="W136" s="71"/>
      <c r="Y136" s="3"/>
    </row>
    <row r="137" spans="3:25" ht="15" customHeight="1" x14ac:dyDescent="0.35">
      <c r="C137" s="72" t="s">
        <v>39</v>
      </c>
      <c r="D137" s="73"/>
      <c r="E137" s="73"/>
      <c r="F137" s="73"/>
      <c r="G137" s="73"/>
      <c r="H137" s="73"/>
      <c r="I137" s="73"/>
      <c r="J137" s="73"/>
      <c r="K137" s="73"/>
      <c r="L137" s="66">
        <v>0</v>
      </c>
      <c r="M137" s="66"/>
      <c r="N137" s="31">
        <f>Arkusz13!C26</f>
        <v>0</v>
      </c>
      <c r="O137" s="31">
        <f>Arkusz13!C42</f>
        <v>0</v>
      </c>
      <c r="P137" s="31">
        <f>Arkusz13!C58</f>
        <v>0</v>
      </c>
      <c r="Q137" s="31">
        <f>Arkusz13!C74</f>
        <v>0</v>
      </c>
      <c r="R137" s="31">
        <f>Arkusz13!C90</f>
        <v>0</v>
      </c>
      <c r="S137" s="31">
        <f>Arkusz13!C106</f>
        <v>0</v>
      </c>
      <c r="T137" s="31">
        <f>Arkusz13!C122</f>
        <v>0</v>
      </c>
      <c r="U137" s="31">
        <f>Arkusz13!C138-SUM(N137:T137)</f>
        <v>1</v>
      </c>
      <c r="V137" s="70">
        <f t="shared" si="3"/>
        <v>1</v>
      </c>
      <c r="W137" s="71"/>
      <c r="Y137" s="3"/>
    </row>
    <row r="138" spans="3:25" ht="15" customHeight="1" x14ac:dyDescent="0.35">
      <c r="C138" s="77" t="s">
        <v>40</v>
      </c>
      <c r="D138" s="78"/>
      <c r="E138" s="78"/>
      <c r="F138" s="78"/>
      <c r="G138" s="78"/>
      <c r="H138" s="78"/>
      <c r="I138" s="78"/>
      <c r="J138" s="78"/>
      <c r="K138" s="78"/>
      <c r="L138" s="66">
        <v>0</v>
      </c>
      <c r="M138" s="66"/>
      <c r="N138" s="31">
        <f>Arkusz13!C27</f>
        <v>0</v>
      </c>
      <c r="O138" s="31">
        <f>Arkusz13!C43</f>
        <v>0</v>
      </c>
      <c r="P138" s="31">
        <f>Arkusz13!C59</f>
        <v>0</v>
      </c>
      <c r="Q138" s="31">
        <f>Arkusz13!C75</f>
        <v>0</v>
      </c>
      <c r="R138" s="31">
        <f>Arkusz13!C91</f>
        <v>0</v>
      </c>
      <c r="S138" s="31">
        <f>Arkusz13!C107</f>
        <v>0</v>
      </c>
      <c r="T138" s="31">
        <f>Arkusz13!C123</f>
        <v>0</v>
      </c>
      <c r="U138" s="31">
        <f>Arkusz13!C139-SUM(N138:T138)</f>
        <v>0</v>
      </c>
      <c r="V138" s="70">
        <f t="shared" si="3"/>
        <v>0</v>
      </c>
      <c r="W138" s="71"/>
      <c r="Y138" s="3"/>
    </row>
    <row r="139" spans="3:25" ht="15" customHeight="1" x14ac:dyDescent="0.35">
      <c r="C139" s="72" t="s">
        <v>41</v>
      </c>
      <c r="D139" s="73"/>
      <c r="E139" s="73"/>
      <c r="F139" s="73"/>
      <c r="G139" s="73"/>
      <c r="H139" s="73"/>
      <c r="I139" s="73"/>
      <c r="J139" s="73"/>
      <c r="K139" s="73"/>
      <c r="L139" s="66">
        <v>0</v>
      </c>
      <c r="M139" s="66"/>
      <c r="N139" s="31">
        <f>Arkusz13!C28</f>
        <v>5</v>
      </c>
      <c r="O139" s="31">
        <f>Arkusz13!C44</f>
        <v>0</v>
      </c>
      <c r="P139" s="31">
        <f>Arkusz13!C60</f>
        <v>0</v>
      </c>
      <c r="Q139" s="31">
        <f>Arkusz13!C76</f>
        <v>6</v>
      </c>
      <c r="R139" s="31">
        <f>Arkusz13!C92</f>
        <v>2</v>
      </c>
      <c r="S139" s="31">
        <f>Arkusz13!C108</f>
        <v>0</v>
      </c>
      <c r="T139" s="31">
        <f>Arkusz13!C124</f>
        <v>2</v>
      </c>
      <c r="U139" s="31">
        <f>Arkusz13!C140-SUM(N139:T139)</f>
        <v>10</v>
      </c>
      <c r="V139" s="70">
        <f t="shared" si="3"/>
        <v>25</v>
      </c>
      <c r="W139" s="71"/>
      <c r="Y139" s="3"/>
    </row>
    <row r="140" spans="3:25" ht="15" customHeight="1" x14ac:dyDescent="0.35">
      <c r="C140" s="72" t="s">
        <v>11</v>
      </c>
      <c r="D140" s="73"/>
      <c r="E140" s="73"/>
      <c r="F140" s="73"/>
      <c r="G140" s="73"/>
      <c r="H140" s="73"/>
      <c r="I140" s="73"/>
      <c r="J140" s="73"/>
      <c r="K140" s="73"/>
      <c r="L140" s="66">
        <f>Arkusz13!C14</f>
        <v>33</v>
      </c>
      <c r="M140" s="66"/>
      <c r="N140" s="31">
        <f>Arkusz13!C30</f>
        <v>8</v>
      </c>
      <c r="O140" s="31">
        <f>Arkusz13!C46</f>
        <v>0</v>
      </c>
      <c r="P140" s="31">
        <f>Arkusz13!C62</f>
        <v>0</v>
      </c>
      <c r="Q140" s="31">
        <f>Arkusz13!C78</f>
        <v>19</v>
      </c>
      <c r="R140" s="31">
        <f>Arkusz13!C94</f>
        <v>0</v>
      </c>
      <c r="S140" s="31">
        <f>Arkusz13!C110</f>
        <v>0</v>
      </c>
      <c r="T140" s="31">
        <f>Arkusz13!C126</f>
        <v>0</v>
      </c>
      <c r="U140" s="31">
        <f>Arkusz13!C142-SUM(N140:T140)</f>
        <v>21</v>
      </c>
      <c r="V140" s="70">
        <f t="shared" si="3"/>
        <v>48</v>
      </c>
      <c r="W140" s="71"/>
      <c r="Y140" s="3"/>
    </row>
    <row r="141" spans="3:25" ht="15" customHeight="1" x14ac:dyDescent="0.35">
      <c r="C141" s="77" t="s">
        <v>43</v>
      </c>
      <c r="D141" s="78"/>
      <c r="E141" s="78"/>
      <c r="F141" s="78"/>
      <c r="G141" s="78"/>
      <c r="H141" s="78"/>
      <c r="I141" s="78"/>
      <c r="J141" s="78"/>
      <c r="K141" s="78"/>
      <c r="L141" s="66">
        <f>Arkusz13!C15</f>
        <v>120</v>
      </c>
      <c r="M141" s="66"/>
      <c r="N141" s="31">
        <f>Arkusz13!C31</f>
        <v>83</v>
      </c>
      <c r="O141" s="31">
        <f>Arkusz13!C47</f>
        <v>9</v>
      </c>
      <c r="P141" s="31">
        <f>Arkusz13!C63</f>
        <v>9</v>
      </c>
      <c r="Q141" s="31">
        <f>Arkusz13!C79</f>
        <v>5</v>
      </c>
      <c r="R141" s="31">
        <f>Arkusz13!C95</f>
        <v>0</v>
      </c>
      <c r="S141" s="31">
        <f>Arkusz13!C111</f>
        <v>0</v>
      </c>
      <c r="T141" s="31">
        <f>Arkusz13!C127</f>
        <v>0</v>
      </c>
      <c r="U141" s="31">
        <f>Arkusz13!C143-SUM(N141:T141)</f>
        <v>31</v>
      </c>
      <c r="V141" s="70">
        <f t="shared" si="3"/>
        <v>137</v>
      </c>
      <c r="W141" s="71"/>
      <c r="Y141" s="3"/>
    </row>
    <row r="142" spans="3:25" ht="15" customHeight="1" x14ac:dyDescent="0.35">
      <c r="C142" s="72" t="s">
        <v>44</v>
      </c>
      <c r="D142" s="73"/>
      <c r="E142" s="73"/>
      <c r="F142" s="73"/>
      <c r="G142" s="73"/>
      <c r="H142" s="73"/>
      <c r="I142" s="73"/>
      <c r="J142" s="73"/>
      <c r="K142" s="73"/>
      <c r="L142" s="66">
        <f>Arkusz13!C16</f>
        <v>4</v>
      </c>
      <c r="M142" s="66"/>
      <c r="N142" s="31">
        <f>Arkusz13!C32</f>
        <v>1</v>
      </c>
      <c r="O142" s="31">
        <f>Arkusz13!C48</f>
        <v>1</v>
      </c>
      <c r="P142" s="31">
        <f>Arkusz13!C64</f>
        <v>0</v>
      </c>
      <c r="Q142" s="31">
        <f>Arkusz13!C80</f>
        <v>0</v>
      </c>
      <c r="R142" s="31">
        <f>Arkusz13!C96</f>
        <v>0</v>
      </c>
      <c r="S142" s="31">
        <f>Arkusz13!C112</f>
        <v>0</v>
      </c>
      <c r="T142" s="31">
        <f>Arkusz13!C128</f>
        <v>0</v>
      </c>
      <c r="U142" s="31">
        <f>Arkusz13!C144-SUM(N142:T142)</f>
        <v>2</v>
      </c>
      <c r="V142" s="70">
        <f t="shared" si="3"/>
        <v>4</v>
      </c>
      <c r="W142" s="71"/>
      <c r="Y142" s="3"/>
    </row>
    <row r="143" spans="3:25" ht="15.75" customHeight="1" thickBot="1" x14ac:dyDescent="0.4">
      <c r="C143" s="64" t="s">
        <v>45</v>
      </c>
      <c r="D143" s="65"/>
      <c r="E143" s="65"/>
      <c r="F143" s="65"/>
      <c r="G143" s="65"/>
      <c r="H143" s="65"/>
      <c r="I143" s="65"/>
      <c r="J143" s="65"/>
      <c r="K143" s="65"/>
      <c r="L143" s="66">
        <f>Arkusz13!C17</f>
        <v>8</v>
      </c>
      <c r="M143" s="66"/>
      <c r="N143" s="31">
        <f>Arkusz13!C33</f>
        <v>3</v>
      </c>
      <c r="O143" s="31">
        <f>Arkusz13!C49</f>
        <v>0</v>
      </c>
      <c r="P143" s="31">
        <f>Arkusz13!C65</f>
        <v>0</v>
      </c>
      <c r="Q143" s="31">
        <f>Arkusz13!C81</f>
        <v>4</v>
      </c>
      <c r="R143" s="31">
        <f>Arkusz13!C97</f>
        <v>0</v>
      </c>
      <c r="S143" s="31">
        <f>Arkusz13!C113</f>
        <v>0</v>
      </c>
      <c r="T143" s="31">
        <f>Arkusz13!C129</f>
        <v>0</v>
      </c>
      <c r="U143" s="31">
        <f>Arkusz13!C145-SUM(N143:T143)</f>
        <v>2</v>
      </c>
      <c r="V143" s="70">
        <f t="shared" si="3"/>
        <v>9</v>
      </c>
      <c r="W143" s="71"/>
      <c r="Y143" s="3"/>
    </row>
    <row r="144" spans="3:25" ht="15.75" customHeight="1" thickBot="1" x14ac:dyDescent="0.4">
      <c r="C144" s="120" t="s">
        <v>1</v>
      </c>
      <c r="D144" s="121"/>
      <c r="E144" s="121"/>
      <c r="F144" s="121"/>
      <c r="G144" s="121"/>
      <c r="H144" s="121"/>
      <c r="I144" s="121"/>
      <c r="J144" s="121"/>
      <c r="K144" s="121"/>
      <c r="L144" s="79">
        <f>SUM(L129:L143)</f>
        <v>14667</v>
      </c>
      <c r="M144" s="79"/>
      <c r="N144" s="32">
        <f t="shared" ref="N144:V144" si="4">SUM(N129:N143)</f>
        <v>3639</v>
      </c>
      <c r="O144" s="32">
        <f t="shared" si="4"/>
        <v>5459</v>
      </c>
      <c r="P144" s="32">
        <f t="shared" si="4"/>
        <v>4088</v>
      </c>
      <c r="Q144" s="32">
        <f t="shared" si="4"/>
        <v>794</v>
      </c>
      <c r="R144" s="32">
        <f t="shared" si="4"/>
        <v>2</v>
      </c>
      <c r="S144" s="32">
        <f t="shared" si="4"/>
        <v>0</v>
      </c>
      <c r="T144" s="32">
        <f t="shared" si="4"/>
        <v>2</v>
      </c>
      <c r="U144" s="32">
        <f t="shared" si="4"/>
        <v>2468</v>
      </c>
      <c r="V144" s="79">
        <f t="shared" si="4"/>
        <v>16452</v>
      </c>
      <c r="W144" s="80"/>
      <c r="Y144" s="3"/>
    </row>
    <row r="145" spans="1:20" x14ac:dyDescent="0.35">
      <c r="A145" s="33"/>
      <c r="B145" s="33"/>
      <c r="C145" s="33"/>
      <c r="D145" s="33"/>
      <c r="E145" s="33"/>
      <c r="F145" s="33"/>
      <c r="G145" s="33"/>
      <c r="H145" s="33"/>
      <c r="I145" s="33"/>
      <c r="J145" s="34"/>
      <c r="K145" s="34"/>
      <c r="L145" s="34"/>
      <c r="M145" s="34"/>
      <c r="N145" s="34"/>
      <c r="O145" s="34"/>
      <c r="P145" s="34"/>
      <c r="Q145" s="34"/>
      <c r="R145" s="34"/>
      <c r="S145" s="34"/>
      <c r="T145" s="34"/>
    </row>
    <row r="167" spans="1:25" ht="15" thickBot="1" x14ac:dyDescent="0.4"/>
    <row r="168" spans="1:25" ht="31.5" customHeight="1" x14ac:dyDescent="0.35">
      <c r="D168" s="158" t="s">
        <v>2</v>
      </c>
      <c r="E168" s="122"/>
      <c r="F168" s="122"/>
      <c r="G168" s="122"/>
      <c r="H168" s="122"/>
      <c r="I168" s="122"/>
      <c r="J168" s="122"/>
      <c r="K168" s="122"/>
      <c r="L168" s="122" t="s">
        <v>3</v>
      </c>
      <c r="M168" s="122"/>
      <c r="N168" s="143" t="s">
        <v>86</v>
      </c>
      <c r="O168" s="143"/>
      <c r="P168" s="143"/>
      <c r="Q168" s="74" t="s">
        <v>87</v>
      </c>
      <c r="R168" s="75"/>
      <c r="S168" s="76"/>
    </row>
    <row r="169" spans="1:25" ht="15" thickBot="1" x14ac:dyDescent="0.4">
      <c r="D169" s="239" t="s">
        <v>85</v>
      </c>
      <c r="E169" s="240"/>
      <c r="F169" s="240"/>
      <c r="G169" s="240"/>
      <c r="H169" s="240"/>
      <c r="I169" s="240"/>
      <c r="J169" s="240"/>
      <c r="K169" s="240"/>
      <c r="L169" s="238">
        <f>Arkusz14!B2</f>
        <v>13</v>
      </c>
      <c r="M169" s="238"/>
      <c r="N169" s="238">
        <f>Arkusz14!B3</f>
        <v>10</v>
      </c>
      <c r="O169" s="238"/>
      <c r="P169" s="238"/>
      <c r="Q169" s="123">
        <f>Arkusz14!B4</f>
        <v>1</v>
      </c>
      <c r="R169" s="124"/>
      <c r="S169" s="125"/>
    </row>
    <row r="170" spans="1:25" x14ac:dyDescent="0.35">
      <c r="A170" s="24"/>
      <c r="B170" s="24"/>
      <c r="C170" s="24"/>
      <c r="D170" s="24"/>
      <c r="E170" s="24"/>
      <c r="F170" s="24"/>
      <c r="G170" s="24"/>
      <c r="H170" s="24"/>
      <c r="I170" s="24"/>
      <c r="J170" s="24"/>
      <c r="K170" s="24"/>
      <c r="L170" s="24"/>
      <c r="M170" s="24"/>
      <c r="N170" s="24"/>
      <c r="O170" s="24"/>
      <c r="P170" s="24"/>
      <c r="Q170" s="24"/>
      <c r="R170" s="24"/>
      <c r="S170" s="24"/>
      <c r="T170" s="24"/>
      <c r="U170" s="24"/>
    </row>
    <row r="171" spans="1:25" x14ac:dyDescent="0.35">
      <c r="A171" s="62" t="s">
        <v>181</v>
      </c>
      <c r="B171" s="63"/>
      <c r="C171" s="63"/>
      <c r="D171" s="63"/>
      <c r="E171" s="63"/>
      <c r="F171" s="63"/>
      <c r="G171" s="63"/>
      <c r="H171" s="63"/>
      <c r="I171" s="63"/>
      <c r="J171" s="63"/>
      <c r="K171" s="63"/>
      <c r="L171" s="63"/>
      <c r="M171" s="63"/>
      <c r="N171" s="63"/>
      <c r="O171" s="63"/>
      <c r="P171" s="63"/>
      <c r="Q171" s="63"/>
      <c r="R171" s="63"/>
      <c r="S171" s="63"/>
      <c r="T171" s="63"/>
      <c r="U171" s="63"/>
      <c r="V171" s="63"/>
      <c r="W171" s="63"/>
      <c r="X171" s="63"/>
      <c r="Y171" s="63"/>
    </row>
    <row r="172" spans="1:25" s="53" customFormat="1" x14ac:dyDescent="0.35">
      <c r="A172" s="62"/>
      <c r="B172" s="63"/>
      <c r="C172" s="63"/>
      <c r="D172" s="63"/>
      <c r="E172" s="63"/>
      <c r="F172" s="63"/>
      <c r="G172" s="63"/>
      <c r="H172" s="63"/>
      <c r="I172" s="63"/>
      <c r="J172" s="63"/>
      <c r="K172" s="63"/>
      <c r="L172" s="63"/>
      <c r="M172" s="63"/>
      <c r="N172" s="63"/>
      <c r="O172" s="63"/>
      <c r="P172" s="63"/>
      <c r="Q172" s="63"/>
      <c r="R172" s="63"/>
      <c r="S172" s="63"/>
      <c r="T172" s="63"/>
      <c r="U172" s="63"/>
      <c r="V172" s="63"/>
      <c r="W172" s="63"/>
      <c r="X172" s="63"/>
      <c r="Y172" s="63"/>
    </row>
    <row r="173" spans="1:25" s="53" customFormat="1" x14ac:dyDescent="0.35">
      <c r="A173" s="62"/>
      <c r="B173" s="63"/>
      <c r="C173" s="63"/>
      <c r="D173" s="63"/>
      <c r="E173" s="63"/>
      <c r="F173" s="63"/>
      <c r="G173" s="63"/>
      <c r="H173" s="63"/>
      <c r="I173" s="63"/>
      <c r="J173" s="63"/>
      <c r="K173" s="63"/>
      <c r="L173" s="63"/>
      <c r="M173" s="63"/>
      <c r="N173" s="63"/>
      <c r="O173" s="63"/>
      <c r="P173" s="63"/>
      <c r="Q173" s="63"/>
      <c r="R173" s="63"/>
      <c r="S173" s="63"/>
      <c r="T173" s="63"/>
      <c r="U173" s="63"/>
      <c r="V173" s="63"/>
      <c r="W173" s="63"/>
      <c r="X173" s="63"/>
      <c r="Y173" s="63"/>
    </row>
    <row r="174" spans="1:25" s="53" customFormat="1" x14ac:dyDescent="0.35">
      <c r="A174" s="62"/>
      <c r="B174" s="63"/>
      <c r="C174" s="63"/>
      <c r="D174" s="63"/>
      <c r="E174" s="63"/>
      <c r="F174" s="63"/>
      <c r="G174" s="63"/>
      <c r="H174" s="63"/>
      <c r="I174" s="63"/>
      <c r="J174" s="63"/>
      <c r="K174" s="63"/>
      <c r="L174" s="63"/>
      <c r="M174" s="63"/>
      <c r="N174" s="63"/>
      <c r="O174" s="63"/>
      <c r="P174" s="63"/>
      <c r="Q174" s="63"/>
      <c r="R174" s="63"/>
      <c r="S174" s="63"/>
      <c r="T174" s="63"/>
      <c r="U174" s="63"/>
      <c r="V174" s="63"/>
      <c r="W174" s="63"/>
      <c r="X174" s="63"/>
      <c r="Y174" s="63"/>
    </row>
    <row r="175" spans="1:25" s="53" customFormat="1" x14ac:dyDescent="0.35">
      <c r="A175" s="62"/>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3"/>
    </row>
    <row r="176" spans="1:25" s="53" customFormat="1" x14ac:dyDescent="0.35">
      <c r="A176" s="62"/>
      <c r="B176" s="63"/>
      <c r="C176" s="63"/>
      <c r="D176" s="63"/>
      <c r="E176" s="63"/>
      <c r="F176" s="63"/>
      <c r="G176" s="63"/>
      <c r="H176" s="63"/>
      <c r="I176" s="63"/>
      <c r="J176" s="63"/>
      <c r="K176" s="63"/>
      <c r="L176" s="63"/>
      <c r="M176" s="63"/>
      <c r="N176" s="63"/>
      <c r="O176" s="63"/>
      <c r="P176" s="63"/>
      <c r="Q176" s="63"/>
      <c r="R176" s="63"/>
      <c r="S176" s="63"/>
      <c r="T176" s="63"/>
      <c r="U176" s="63"/>
      <c r="V176" s="63"/>
      <c r="W176" s="63"/>
      <c r="X176" s="63"/>
      <c r="Y176" s="63"/>
    </row>
    <row r="177" spans="1:25" s="53" customFormat="1" x14ac:dyDescent="0.35">
      <c r="A177" s="62"/>
      <c r="B177" s="63"/>
      <c r="C177" s="63"/>
      <c r="D177" s="63"/>
      <c r="E177" s="63"/>
      <c r="F177" s="63"/>
      <c r="G177" s="63"/>
      <c r="H177" s="63"/>
      <c r="I177" s="63"/>
      <c r="J177" s="63"/>
      <c r="K177" s="63"/>
      <c r="L177" s="63"/>
      <c r="M177" s="63"/>
      <c r="N177" s="63"/>
      <c r="O177" s="63"/>
      <c r="P177" s="63"/>
      <c r="Q177" s="63"/>
      <c r="R177" s="63"/>
      <c r="S177" s="63"/>
      <c r="T177" s="63"/>
      <c r="U177" s="63"/>
      <c r="V177" s="63"/>
      <c r="W177" s="63"/>
      <c r="X177" s="63"/>
      <c r="Y177" s="63"/>
    </row>
    <row r="178" spans="1:25" s="53" customFormat="1" x14ac:dyDescent="0.35">
      <c r="A178" s="62"/>
      <c r="B178" s="63"/>
      <c r="C178" s="63"/>
      <c r="D178" s="63"/>
      <c r="E178" s="63"/>
      <c r="F178" s="63"/>
      <c r="G178" s="63"/>
      <c r="H178" s="63"/>
      <c r="I178" s="63"/>
      <c r="J178" s="63"/>
      <c r="K178" s="63"/>
      <c r="L178" s="63"/>
      <c r="M178" s="63"/>
      <c r="N178" s="63"/>
      <c r="O178" s="63"/>
      <c r="P178" s="63"/>
      <c r="Q178" s="63"/>
      <c r="R178" s="63"/>
      <c r="S178" s="63"/>
      <c r="T178" s="63"/>
      <c r="U178" s="63"/>
      <c r="V178" s="63"/>
      <c r="W178" s="63"/>
      <c r="X178" s="63"/>
      <c r="Y178" s="63"/>
    </row>
    <row r="179" spans="1:25" s="53" customFormat="1" x14ac:dyDescent="0.35">
      <c r="A179" s="62"/>
      <c r="B179" s="63"/>
      <c r="C179" s="63"/>
      <c r="D179" s="63"/>
      <c r="E179" s="63"/>
      <c r="F179" s="63"/>
      <c r="G179" s="63"/>
      <c r="H179" s="63"/>
      <c r="I179" s="63"/>
      <c r="J179" s="63"/>
      <c r="K179" s="63"/>
      <c r="L179" s="63"/>
      <c r="M179" s="63"/>
      <c r="N179" s="63"/>
      <c r="O179" s="63"/>
      <c r="P179" s="63"/>
      <c r="Q179" s="63"/>
      <c r="R179" s="63"/>
      <c r="S179" s="63"/>
      <c r="T179" s="63"/>
      <c r="U179" s="63"/>
      <c r="V179" s="63"/>
      <c r="W179" s="63"/>
      <c r="X179" s="63"/>
      <c r="Y179" s="63"/>
    </row>
    <row r="180" spans="1:25" s="53" customFormat="1" x14ac:dyDescent="0.35">
      <c r="A180" s="62"/>
      <c r="B180" s="63"/>
      <c r="C180" s="63"/>
      <c r="D180" s="63"/>
      <c r="E180" s="63"/>
      <c r="F180" s="63"/>
      <c r="G180" s="63"/>
      <c r="H180" s="63"/>
      <c r="I180" s="63"/>
      <c r="J180" s="63"/>
      <c r="K180" s="63"/>
      <c r="L180" s="63"/>
      <c r="M180" s="63"/>
      <c r="N180" s="63"/>
      <c r="O180" s="63"/>
      <c r="P180" s="63"/>
      <c r="Q180" s="63"/>
      <c r="R180" s="63"/>
      <c r="S180" s="63"/>
      <c r="T180" s="63"/>
      <c r="U180" s="63"/>
      <c r="V180" s="63"/>
      <c r="W180" s="63"/>
      <c r="X180" s="63"/>
      <c r="Y180" s="63"/>
    </row>
    <row r="181" spans="1:25" s="53" customFormat="1" x14ac:dyDescent="0.35">
      <c r="A181" s="62"/>
      <c r="B181" s="63"/>
      <c r="C181" s="63"/>
      <c r="D181" s="63"/>
      <c r="E181" s="63"/>
      <c r="F181" s="63"/>
      <c r="G181" s="63"/>
      <c r="H181" s="63"/>
      <c r="I181" s="63"/>
      <c r="J181" s="63"/>
      <c r="K181" s="63"/>
      <c r="L181" s="63"/>
      <c r="M181" s="63"/>
      <c r="N181" s="63"/>
      <c r="O181" s="63"/>
      <c r="P181" s="63"/>
      <c r="Q181" s="63"/>
      <c r="R181" s="63"/>
      <c r="S181" s="63"/>
      <c r="T181" s="63"/>
      <c r="U181" s="63"/>
      <c r="V181" s="63"/>
      <c r="W181" s="63"/>
      <c r="X181" s="63"/>
      <c r="Y181" s="63"/>
    </row>
    <row r="182" spans="1:25" s="53" customFormat="1" x14ac:dyDescent="0.35">
      <c r="A182" s="62"/>
      <c r="B182" s="63"/>
      <c r="C182" s="63"/>
      <c r="D182" s="63"/>
      <c r="E182" s="63"/>
      <c r="F182" s="63"/>
      <c r="G182" s="63"/>
      <c r="H182" s="63"/>
      <c r="I182" s="63"/>
      <c r="J182" s="63"/>
      <c r="K182" s="63"/>
      <c r="L182" s="63"/>
      <c r="M182" s="63"/>
      <c r="N182" s="63"/>
      <c r="O182" s="63"/>
      <c r="P182" s="63"/>
      <c r="Q182" s="63"/>
      <c r="R182" s="63"/>
      <c r="S182" s="63"/>
      <c r="T182" s="63"/>
      <c r="U182" s="63"/>
      <c r="V182" s="63"/>
      <c r="W182" s="63"/>
      <c r="X182" s="63"/>
      <c r="Y182" s="63"/>
    </row>
    <row r="183" spans="1:25" s="53" customFormat="1" x14ac:dyDescent="0.35">
      <c r="A183" s="62"/>
      <c r="B183" s="63"/>
      <c r="C183" s="63"/>
      <c r="D183" s="63"/>
      <c r="E183" s="63"/>
      <c r="F183" s="63"/>
      <c r="G183" s="63"/>
      <c r="H183" s="63"/>
      <c r="I183" s="63"/>
      <c r="J183" s="63"/>
      <c r="K183" s="63"/>
      <c r="L183" s="63"/>
      <c r="M183" s="63"/>
      <c r="N183" s="63"/>
      <c r="O183" s="63"/>
      <c r="P183" s="63"/>
      <c r="Q183" s="63"/>
      <c r="R183" s="63"/>
      <c r="S183" s="63"/>
      <c r="T183" s="63"/>
      <c r="U183" s="63"/>
      <c r="V183" s="63"/>
      <c r="W183" s="63"/>
      <c r="X183" s="63"/>
      <c r="Y183" s="63"/>
    </row>
    <row r="184" spans="1:25" s="53" customFormat="1" x14ac:dyDescent="0.35">
      <c r="A184" s="62"/>
      <c r="B184" s="63"/>
      <c r="C184" s="63"/>
      <c r="D184" s="63"/>
      <c r="E184" s="63"/>
      <c r="F184" s="63"/>
      <c r="G184" s="63"/>
      <c r="H184" s="63"/>
      <c r="I184" s="63"/>
      <c r="J184" s="63"/>
      <c r="K184" s="63"/>
      <c r="L184" s="63"/>
      <c r="M184" s="63"/>
      <c r="N184" s="63"/>
      <c r="O184" s="63"/>
      <c r="P184" s="63"/>
      <c r="Q184" s="63"/>
      <c r="R184" s="63"/>
      <c r="S184" s="63"/>
      <c r="T184" s="63"/>
      <c r="U184" s="63"/>
      <c r="V184" s="63"/>
      <c r="W184" s="63"/>
      <c r="X184" s="63"/>
      <c r="Y184" s="63"/>
    </row>
    <row r="185" spans="1:25" s="53" customFormat="1" x14ac:dyDescent="0.35">
      <c r="A185" s="62"/>
      <c r="B185" s="63"/>
      <c r="C185" s="63"/>
      <c r="D185" s="63"/>
      <c r="E185" s="63"/>
      <c r="F185" s="63"/>
      <c r="G185" s="63"/>
      <c r="H185" s="63"/>
      <c r="I185" s="63"/>
      <c r="J185" s="63"/>
      <c r="K185" s="63"/>
      <c r="L185" s="63"/>
      <c r="M185" s="63"/>
      <c r="N185" s="63"/>
      <c r="O185" s="63"/>
      <c r="P185" s="63"/>
      <c r="Q185" s="63"/>
      <c r="R185" s="63"/>
      <c r="S185" s="63"/>
      <c r="T185" s="63"/>
      <c r="U185" s="63"/>
      <c r="V185" s="63"/>
      <c r="W185" s="63"/>
      <c r="X185" s="63"/>
      <c r="Y185" s="63"/>
    </row>
    <row r="186" spans="1:25" s="53" customFormat="1" x14ac:dyDescent="0.35">
      <c r="A186" s="62"/>
      <c r="B186" s="63"/>
      <c r="C186" s="63"/>
      <c r="D186" s="63"/>
      <c r="E186" s="63"/>
      <c r="F186" s="63"/>
      <c r="G186" s="63"/>
      <c r="H186" s="63"/>
      <c r="I186" s="63"/>
      <c r="J186" s="63"/>
      <c r="K186" s="63"/>
      <c r="L186" s="63"/>
      <c r="M186" s="63"/>
      <c r="N186" s="63"/>
      <c r="O186" s="63"/>
      <c r="P186" s="63"/>
      <c r="Q186" s="63"/>
      <c r="R186" s="63"/>
      <c r="S186" s="63"/>
      <c r="T186" s="63"/>
      <c r="U186" s="63"/>
      <c r="V186" s="63"/>
      <c r="W186" s="63"/>
      <c r="X186" s="63"/>
      <c r="Y186" s="63"/>
    </row>
    <row r="187" spans="1:25" s="53" customFormat="1" x14ac:dyDescent="0.35">
      <c r="A187" s="62"/>
      <c r="B187" s="63"/>
      <c r="C187" s="63"/>
      <c r="D187" s="63"/>
      <c r="E187" s="63"/>
      <c r="F187" s="63"/>
      <c r="G187" s="63"/>
      <c r="H187" s="63"/>
      <c r="I187" s="63"/>
      <c r="J187" s="63"/>
      <c r="K187" s="63"/>
      <c r="L187" s="63"/>
      <c r="M187" s="63"/>
      <c r="N187" s="63"/>
      <c r="O187" s="63"/>
      <c r="P187" s="63"/>
      <c r="Q187" s="63"/>
      <c r="R187" s="63"/>
      <c r="S187" s="63"/>
      <c r="T187" s="63"/>
      <c r="U187" s="63"/>
      <c r="V187" s="63"/>
      <c r="W187" s="63"/>
      <c r="X187" s="63"/>
      <c r="Y187" s="63"/>
    </row>
    <row r="188" spans="1:25" s="53" customFormat="1" x14ac:dyDescent="0.35">
      <c r="A188" s="62"/>
      <c r="B188" s="63"/>
      <c r="C188" s="63"/>
      <c r="D188" s="63"/>
      <c r="E188" s="63"/>
      <c r="F188" s="63"/>
      <c r="G188" s="63"/>
      <c r="H188" s="63"/>
      <c r="I188" s="63"/>
      <c r="J188" s="63"/>
      <c r="K188" s="63"/>
      <c r="L188" s="63"/>
      <c r="M188" s="63"/>
      <c r="N188" s="63"/>
      <c r="O188" s="63"/>
      <c r="P188" s="63"/>
      <c r="Q188" s="63"/>
      <c r="R188" s="63"/>
      <c r="S188" s="63"/>
      <c r="T188" s="63"/>
      <c r="U188" s="63"/>
      <c r="V188" s="63"/>
      <c r="W188" s="63"/>
      <c r="X188" s="63"/>
      <c r="Y188" s="63"/>
    </row>
    <row r="189" spans="1:25" s="53" customFormat="1" x14ac:dyDescent="0.35">
      <c r="A189" s="62"/>
      <c r="B189" s="63"/>
      <c r="C189" s="63"/>
      <c r="D189" s="63"/>
      <c r="E189" s="63"/>
      <c r="F189" s="63"/>
      <c r="G189" s="63"/>
      <c r="H189" s="63"/>
      <c r="I189" s="63"/>
      <c r="J189" s="63"/>
      <c r="K189" s="63"/>
      <c r="L189" s="63"/>
      <c r="M189" s="63"/>
      <c r="N189" s="63"/>
      <c r="O189" s="63"/>
      <c r="P189" s="63"/>
      <c r="Q189" s="63"/>
      <c r="R189" s="63"/>
      <c r="S189" s="63"/>
      <c r="T189" s="63"/>
      <c r="U189" s="63"/>
      <c r="V189" s="63"/>
      <c r="W189" s="63"/>
      <c r="X189" s="63"/>
      <c r="Y189" s="63"/>
    </row>
    <row r="190" spans="1:25" s="53" customFormat="1" x14ac:dyDescent="0.35">
      <c r="A190" s="62"/>
      <c r="B190" s="63"/>
      <c r="C190" s="63"/>
      <c r="D190" s="63"/>
      <c r="E190" s="63"/>
      <c r="F190" s="63"/>
      <c r="G190" s="63"/>
      <c r="H190" s="63"/>
      <c r="I190" s="63"/>
      <c r="J190" s="63"/>
      <c r="K190" s="63"/>
      <c r="L190" s="63"/>
      <c r="M190" s="63"/>
      <c r="N190" s="63"/>
      <c r="O190" s="63"/>
      <c r="P190" s="63"/>
      <c r="Q190" s="63"/>
      <c r="R190" s="63"/>
      <c r="S190" s="63"/>
      <c r="T190" s="63"/>
      <c r="U190" s="63"/>
      <c r="V190" s="63"/>
      <c r="W190" s="63"/>
      <c r="X190" s="63"/>
      <c r="Y190" s="63"/>
    </row>
    <row r="191" spans="1:25" s="53" customFormat="1" x14ac:dyDescent="0.35">
      <c r="A191" s="62"/>
      <c r="B191" s="63"/>
      <c r="C191" s="63"/>
      <c r="D191" s="63"/>
      <c r="E191" s="63"/>
      <c r="F191" s="63"/>
      <c r="G191" s="63"/>
      <c r="H191" s="63"/>
      <c r="I191" s="63"/>
      <c r="J191" s="63"/>
      <c r="K191" s="63"/>
      <c r="L191" s="63"/>
      <c r="M191" s="63"/>
      <c r="N191" s="63"/>
      <c r="O191" s="63"/>
      <c r="P191" s="63"/>
      <c r="Q191" s="63"/>
      <c r="R191" s="63"/>
      <c r="S191" s="63"/>
      <c r="T191" s="63"/>
      <c r="U191" s="63"/>
      <c r="V191" s="63"/>
      <c r="W191" s="63"/>
      <c r="X191" s="63"/>
      <c r="Y191" s="63"/>
    </row>
    <row r="192" spans="1:25" s="61" customFormat="1" x14ac:dyDescent="0.35">
      <c r="A192" s="62"/>
      <c r="B192" s="63"/>
      <c r="C192" s="63"/>
      <c r="D192" s="63"/>
      <c r="E192" s="63"/>
      <c r="F192" s="63"/>
      <c r="G192" s="63"/>
      <c r="H192" s="63"/>
      <c r="I192" s="63"/>
      <c r="J192" s="63"/>
      <c r="K192" s="63"/>
      <c r="L192" s="63"/>
      <c r="M192" s="63"/>
      <c r="N192" s="63"/>
      <c r="O192" s="63"/>
      <c r="P192" s="63"/>
      <c r="Q192" s="63"/>
      <c r="R192" s="63"/>
      <c r="S192" s="63"/>
      <c r="T192" s="63"/>
      <c r="U192" s="63"/>
      <c r="V192" s="63"/>
      <c r="W192" s="63"/>
      <c r="X192" s="63"/>
      <c r="Y192" s="63"/>
    </row>
    <row r="193" spans="1:25" s="61" customFormat="1" x14ac:dyDescent="0.35">
      <c r="A193" s="62"/>
      <c r="B193" s="63"/>
      <c r="C193" s="63"/>
      <c r="D193" s="63"/>
      <c r="E193" s="63"/>
      <c r="F193" s="63"/>
      <c r="G193" s="63"/>
      <c r="H193" s="63"/>
      <c r="I193" s="63"/>
      <c r="J193" s="63"/>
      <c r="K193" s="63"/>
      <c r="L193" s="63"/>
      <c r="M193" s="63"/>
      <c r="N193" s="63"/>
      <c r="O193" s="63"/>
      <c r="P193" s="63"/>
      <c r="Q193" s="63"/>
      <c r="R193" s="63"/>
      <c r="S193" s="63"/>
      <c r="T193" s="63"/>
      <c r="U193" s="63"/>
      <c r="V193" s="63"/>
      <c r="W193" s="63"/>
      <c r="X193" s="63"/>
      <c r="Y193" s="63"/>
    </row>
    <row r="194" spans="1:25" x14ac:dyDescent="0.35">
      <c r="A194" s="63"/>
      <c r="B194" s="63"/>
      <c r="C194" s="63"/>
      <c r="D194" s="63"/>
      <c r="E194" s="63"/>
      <c r="F194" s="63"/>
      <c r="G194" s="63"/>
      <c r="H194" s="63"/>
      <c r="I194" s="63"/>
      <c r="J194" s="63"/>
      <c r="K194" s="63"/>
      <c r="L194" s="63"/>
      <c r="M194" s="63"/>
      <c r="N194" s="63"/>
      <c r="O194" s="63"/>
      <c r="P194" s="63"/>
      <c r="Q194" s="63"/>
      <c r="R194" s="63"/>
      <c r="S194" s="63"/>
      <c r="T194" s="63"/>
      <c r="U194" s="63"/>
      <c r="V194" s="63"/>
      <c r="W194" s="63"/>
      <c r="X194" s="63"/>
      <c r="Y194" s="63"/>
    </row>
    <row r="196" spans="1:25" x14ac:dyDescent="0.35">
      <c r="A196" s="69" t="s">
        <v>142</v>
      </c>
      <c r="B196" s="69"/>
      <c r="C196" s="69"/>
      <c r="D196" s="69"/>
      <c r="E196" s="69"/>
      <c r="F196" s="69"/>
      <c r="G196" s="69"/>
      <c r="H196" s="69"/>
      <c r="I196" s="69"/>
      <c r="J196" s="69"/>
      <c r="K196" s="69"/>
      <c r="L196" s="69"/>
      <c r="M196" s="69"/>
      <c r="N196" s="69"/>
      <c r="O196" s="69"/>
      <c r="P196" s="69"/>
      <c r="Q196" s="69"/>
      <c r="R196" s="69"/>
      <c r="S196" s="69"/>
      <c r="T196" s="69"/>
      <c r="U196" s="69"/>
    </row>
    <row r="197" spans="1:25" ht="15" thickBot="1" x14ac:dyDescent="0.4"/>
    <row r="198" spans="1:25" x14ac:dyDescent="0.35">
      <c r="G198" s="231" t="s">
        <v>23</v>
      </c>
      <c r="H198" s="232"/>
      <c r="I198" s="232"/>
      <c r="J198" s="232"/>
      <c r="K198" s="90" t="s">
        <v>8</v>
      </c>
      <c r="L198" s="119"/>
    </row>
    <row r="199" spans="1:25" x14ac:dyDescent="0.35">
      <c r="G199" s="117" t="s">
        <v>13</v>
      </c>
      <c r="H199" s="118"/>
      <c r="I199" s="118"/>
      <c r="J199" s="118"/>
      <c r="K199" s="70">
        <v>474</v>
      </c>
      <c r="L199" s="71"/>
      <c r="M199" s="54"/>
    </row>
    <row r="200" spans="1:25" x14ac:dyDescent="0.35">
      <c r="G200" s="128" t="s">
        <v>14</v>
      </c>
      <c r="H200" s="129"/>
      <c r="I200" s="129"/>
      <c r="J200" s="129"/>
      <c r="K200" s="70">
        <v>1634</v>
      </c>
      <c r="L200" s="71"/>
      <c r="M200" s="54"/>
    </row>
    <row r="201" spans="1:25" x14ac:dyDescent="0.35">
      <c r="G201" s="117" t="s">
        <v>15</v>
      </c>
      <c r="H201" s="118"/>
      <c r="I201" s="118"/>
      <c r="J201" s="118"/>
      <c r="K201" s="70">
        <v>127</v>
      </c>
      <c r="L201" s="71"/>
      <c r="M201" s="54"/>
    </row>
    <row r="202" spans="1:25" x14ac:dyDescent="0.35">
      <c r="G202" s="128" t="s">
        <v>80</v>
      </c>
      <c r="H202" s="129"/>
      <c r="I202" s="129"/>
      <c r="J202" s="129"/>
      <c r="K202" s="70">
        <v>366</v>
      </c>
      <c r="L202" s="71"/>
      <c r="M202" s="54"/>
    </row>
    <row r="203" spans="1:25" x14ac:dyDescent="0.35">
      <c r="G203" s="117" t="s">
        <v>81</v>
      </c>
      <c r="H203" s="118"/>
      <c r="I203" s="118"/>
      <c r="J203" s="118"/>
      <c r="K203" s="70">
        <v>0</v>
      </c>
      <c r="L203" s="71"/>
      <c r="M203" s="54"/>
    </row>
    <row r="204" spans="1:25" x14ac:dyDescent="0.35">
      <c r="G204" s="126" t="s">
        <v>91</v>
      </c>
      <c r="H204" s="127"/>
      <c r="I204" s="127"/>
      <c r="J204" s="127"/>
      <c r="K204" s="70">
        <v>40</v>
      </c>
      <c r="L204" s="71"/>
      <c r="M204" s="54"/>
    </row>
    <row r="205" spans="1:25" x14ac:dyDescent="0.35">
      <c r="G205" s="99" t="s">
        <v>16</v>
      </c>
      <c r="H205" s="100"/>
      <c r="I205" s="100"/>
      <c r="J205" s="100"/>
      <c r="K205" s="70">
        <v>51</v>
      </c>
      <c r="L205" s="71"/>
      <c r="M205" s="54"/>
    </row>
    <row r="206" spans="1:25" x14ac:dyDescent="0.35">
      <c r="G206" s="126" t="s">
        <v>17</v>
      </c>
      <c r="H206" s="127"/>
      <c r="I206" s="127"/>
      <c r="J206" s="127"/>
      <c r="K206" s="70">
        <v>200</v>
      </c>
      <c r="L206" s="71"/>
      <c r="M206" s="54"/>
    </row>
    <row r="207" spans="1:25" x14ac:dyDescent="0.35">
      <c r="G207" s="99" t="s">
        <v>18</v>
      </c>
      <c r="H207" s="100"/>
      <c r="I207" s="100"/>
      <c r="J207" s="100"/>
      <c r="K207" s="70">
        <v>86</v>
      </c>
      <c r="L207" s="71"/>
      <c r="M207" s="54"/>
    </row>
    <row r="208" spans="1:25" x14ac:dyDescent="0.35">
      <c r="G208" s="126" t="s">
        <v>19</v>
      </c>
      <c r="H208" s="127"/>
      <c r="I208" s="127"/>
      <c r="J208" s="127"/>
      <c r="K208" s="70">
        <v>29</v>
      </c>
      <c r="L208" s="71"/>
      <c r="M208" s="54"/>
    </row>
    <row r="209" spans="1:25" ht="15" thickBot="1" x14ac:dyDescent="0.4">
      <c r="G209" s="108" t="s">
        <v>82</v>
      </c>
      <c r="H209" s="109"/>
      <c r="I209" s="109"/>
      <c r="J209" s="109"/>
      <c r="K209" s="70">
        <v>1227</v>
      </c>
      <c r="L209" s="71"/>
      <c r="M209" s="54"/>
    </row>
    <row r="210" spans="1:25" ht="15" thickBot="1" x14ac:dyDescent="0.4">
      <c r="G210" s="81" t="s">
        <v>1</v>
      </c>
      <c r="H210" s="82"/>
      <c r="I210" s="82"/>
      <c r="J210" s="82"/>
      <c r="K210" s="97">
        <f>SUM(K199:L209)</f>
        <v>4234</v>
      </c>
      <c r="L210" s="98"/>
    </row>
    <row r="212" spans="1:25" x14ac:dyDescent="0.35">
      <c r="A212" s="62" t="s">
        <v>172</v>
      </c>
      <c r="B212" s="63"/>
      <c r="C212" s="63"/>
      <c r="D212" s="63"/>
      <c r="E212" s="63"/>
      <c r="F212" s="63"/>
      <c r="G212" s="63"/>
      <c r="H212" s="63"/>
      <c r="I212" s="63"/>
      <c r="J212" s="63"/>
      <c r="K212" s="63"/>
      <c r="L212" s="63"/>
      <c r="M212" s="63"/>
      <c r="N212" s="63"/>
      <c r="O212" s="63"/>
      <c r="P212" s="63"/>
      <c r="Q212" s="63"/>
      <c r="R212" s="63"/>
      <c r="S212" s="63"/>
      <c r="T212" s="63"/>
      <c r="U212" s="63"/>
      <c r="V212" s="63"/>
      <c r="W212" s="63"/>
      <c r="X212" s="63"/>
      <c r="Y212" s="63"/>
    </row>
    <row r="213" spans="1:25" x14ac:dyDescent="0.35">
      <c r="A213" s="63"/>
      <c r="B213" s="63"/>
      <c r="C213" s="63"/>
      <c r="D213" s="63"/>
      <c r="E213" s="63"/>
      <c r="F213" s="63"/>
      <c r="G213" s="63"/>
      <c r="H213" s="63"/>
      <c r="I213" s="63"/>
      <c r="J213" s="63"/>
      <c r="K213" s="63"/>
      <c r="L213" s="63"/>
      <c r="M213" s="63"/>
      <c r="N213" s="63"/>
      <c r="O213" s="63"/>
      <c r="P213" s="63"/>
      <c r="Q213" s="63"/>
      <c r="R213" s="63"/>
      <c r="S213" s="63"/>
      <c r="T213" s="63"/>
      <c r="U213" s="63"/>
      <c r="V213" s="63"/>
      <c r="W213" s="63"/>
      <c r="X213" s="63"/>
      <c r="Y213" s="63"/>
    </row>
    <row r="214" spans="1:25" x14ac:dyDescent="0.35">
      <c r="A214" s="63"/>
      <c r="B214" s="63"/>
      <c r="C214" s="63"/>
      <c r="D214" s="63"/>
      <c r="E214" s="63"/>
      <c r="F214" s="63"/>
      <c r="G214" s="63"/>
      <c r="H214" s="63"/>
      <c r="I214" s="63"/>
      <c r="J214" s="63"/>
      <c r="K214" s="63"/>
      <c r="L214" s="63"/>
      <c r="M214" s="63"/>
      <c r="N214" s="63"/>
      <c r="O214" s="63"/>
      <c r="P214" s="63"/>
      <c r="Q214" s="63"/>
      <c r="R214" s="63"/>
      <c r="S214" s="63"/>
      <c r="T214" s="63"/>
      <c r="U214" s="63"/>
      <c r="V214" s="63"/>
      <c r="W214" s="63"/>
      <c r="X214" s="63"/>
      <c r="Y214" s="63"/>
    </row>
    <row r="215" spans="1:25" x14ac:dyDescent="0.35">
      <c r="A215" s="63"/>
      <c r="B215" s="63"/>
      <c r="C215" s="63"/>
      <c r="D215" s="63"/>
      <c r="E215" s="63"/>
      <c r="F215" s="63"/>
      <c r="G215" s="63"/>
      <c r="H215" s="63"/>
      <c r="I215" s="63"/>
      <c r="J215" s="63"/>
      <c r="K215" s="63"/>
      <c r="L215" s="63"/>
      <c r="M215" s="63"/>
      <c r="N215" s="63"/>
      <c r="O215" s="63"/>
      <c r="P215" s="63"/>
      <c r="Q215" s="63"/>
      <c r="R215" s="63"/>
      <c r="S215" s="63"/>
      <c r="T215" s="63"/>
      <c r="U215" s="63"/>
      <c r="V215" s="63"/>
      <c r="W215" s="63"/>
      <c r="X215" s="63"/>
      <c r="Y215" s="63"/>
    </row>
    <row r="216" spans="1:25" x14ac:dyDescent="0.35">
      <c r="A216" s="63"/>
      <c r="B216" s="63"/>
      <c r="C216" s="63"/>
      <c r="D216" s="63"/>
      <c r="E216" s="63"/>
      <c r="F216" s="63"/>
      <c r="G216" s="63"/>
      <c r="H216" s="63"/>
      <c r="I216" s="63"/>
      <c r="J216" s="63"/>
      <c r="K216" s="63"/>
      <c r="L216" s="63"/>
      <c r="M216" s="63"/>
      <c r="N216" s="63"/>
      <c r="O216" s="63"/>
      <c r="P216" s="63"/>
      <c r="Q216" s="63"/>
      <c r="R216" s="63"/>
      <c r="S216" s="63"/>
      <c r="T216" s="63"/>
      <c r="U216" s="63"/>
      <c r="V216" s="63"/>
      <c r="W216" s="63"/>
      <c r="X216" s="63"/>
      <c r="Y216" s="63"/>
    </row>
    <row r="217" spans="1:25" x14ac:dyDescent="0.35">
      <c r="A217" s="63"/>
      <c r="B217" s="63"/>
      <c r="C217" s="63"/>
      <c r="D217" s="63"/>
      <c r="E217" s="63"/>
      <c r="F217" s="63"/>
      <c r="G217" s="63"/>
      <c r="H217" s="63"/>
      <c r="I217" s="63"/>
      <c r="J217" s="63"/>
      <c r="K217" s="63"/>
      <c r="L217" s="63"/>
      <c r="M217" s="63"/>
      <c r="N217" s="63"/>
      <c r="O217" s="63"/>
      <c r="P217" s="63"/>
      <c r="Q217" s="63"/>
      <c r="R217" s="63"/>
      <c r="S217" s="63"/>
      <c r="T217" s="63"/>
      <c r="U217" s="63"/>
      <c r="V217" s="63"/>
      <c r="W217" s="63"/>
      <c r="X217" s="63"/>
      <c r="Y217" s="63"/>
    </row>
    <row r="218" spans="1:25" x14ac:dyDescent="0.35">
      <c r="A218" s="63"/>
      <c r="B218" s="63"/>
      <c r="C218" s="63"/>
      <c r="D218" s="63"/>
      <c r="E218" s="63"/>
      <c r="F218" s="63"/>
      <c r="G218" s="63"/>
      <c r="H218" s="63"/>
      <c r="I218" s="63"/>
      <c r="J218" s="63"/>
      <c r="K218" s="63"/>
      <c r="L218" s="63"/>
      <c r="M218" s="63"/>
      <c r="N218" s="63"/>
      <c r="O218" s="63"/>
      <c r="P218" s="63"/>
      <c r="Q218" s="63"/>
      <c r="R218" s="63"/>
      <c r="S218" s="63"/>
      <c r="T218" s="63"/>
      <c r="U218" s="63"/>
      <c r="V218" s="63"/>
      <c r="W218" s="63"/>
      <c r="X218" s="63"/>
      <c r="Y218" s="63"/>
    </row>
    <row r="219" spans="1:25" x14ac:dyDescent="0.35">
      <c r="A219" s="63"/>
      <c r="B219" s="63"/>
      <c r="C219" s="63"/>
      <c r="D219" s="63"/>
      <c r="E219" s="63"/>
      <c r="F219" s="63"/>
      <c r="G219" s="63"/>
      <c r="H219" s="63"/>
      <c r="I219" s="63"/>
      <c r="J219" s="63"/>
      <c r="K219" s="63"/>
      <c r="L219" s="63"/>
      <c r="M219" s="63"/>
      <c r="N219" s="63"/>
      <c r="O219" s="63"/>
      <c r="P219" s="63"/>
      <c r="Q219" s="63"/>
      <c r="R219" s="63"/>
      <c r="S219" s="63"/>
      <c r="T219" s="63"/>
      <c r="U219" s="63"/>
      <c r="V219" s="63"/>
      <c r="W219" s="63"/>
      <c r="X219" s="63"/>
      <c r="Y219" s="63"/>
    </row>
    <row r="222" spans="1:25" x14ac:dyDescent="0.35">
      <c r="A222" s="10" t="s">
        <v>143</v>
      </c>
      <c r="B222" s="10"/>
      <c r="C222" s="10"/>
      <c r="D222" s="10"/>
      <c r="E222" s="10"/>
      <c r="F222" s="10"/>
    </row>
    <row r="223" spans="1:25" ht="15" thickBot="1" x14ac:dyDescent="0.4"/>
    <row r="224" spans="1:25" x14ac:dyDescent="0.35">
      <c r="D224" s="170" t="s">
        <v>28</v>
      </c>
      <c r="E224" s="90"/>
      <c r="F224" s="90"/>
      <c r="G224" s="90"/>
      <c r="H224" s="90" t="s">
        <v>3</v>
      </c>
      <c r="I224" s="90"/>
      <c r="J224" s="90"/>
      <c r="K224" s="90" t="s">
        <v>22</v>
      </c>
      <c r="L224" s="90"/>
      <c r="M224" s="119"/>
    </row>
    <row r="225" spans="4:15" x14ac:dyDescent="0.35">
      <c r="D225" s="271" t="s">
        <v>20</v>
      </c>
      <c r="E225" s="272"/>
      <c r="F225" s="272"/>
      <c r="G225" s="272"/>
      <c r="H225" s="70">
        <v>75167</v>
      </c>
      <c r="I225" s="70"/>
      <c r="J225" s="70"/>
      <c r="K225" s="70">
        <v>74598</v>
      </c>
      <c r="L225" s="70"/>
      <c r="M225" s="71"/>
      <c r="O225" s="54"/>
    </row>
    <row r="226" spans="4:15" x14ac:dyDescent="0.35">
      <c r="D226" s="273" t="s">
        <v>139</v>
      </c>
      <c r="E226" s="274"/>
      <c r="F226" s="274"/>
      <c r="G226" s="274"/>
      <c r="H226" s="70">
        <v>5959</v>
      </c>
      <c r="I226" s="70"/>
      <c r="J226" s="70"/>
      <c r="K226" s="70">
        <v>5711</v>
      </c>
      <c r="L226" s="70"/>
      <c r="M226" s="71"/>
      <c r="O226" s="54"/>
    </row>
    <row r="227" spans="4:15" ht="15" thickBot="1" x14ac:dyDescent="0.4">
      <c r="D227" s="115" t="s">
        <v>21</v>
      </c>
      <c r="E227" s="116"/>
      <c r="F227" s="116"/>
      <c r="G227" s="116"/>
      <c r="H227" s="70">
        <v>8221</v>
      </c>
      <c r="I227" s="70"/>
      <c r="J227" s="70"/>
      <c r="K227" s="70">
        <v>7708</v>
      </c>
      <c r="L227" s="70"/>
      <c r="M227" s="71"/>
      <c r="O227" s="54"/>
    </row>
    <row r="228" spans="4:15" ht="15" thickBot="1" x14ac:dyDescent="0.4">
      <c r="D228" s="110" t="s">
        <v>1</v>
      </c>
      <c r="E228" s="111"/>
      <c r="F228" s="111"/>
      <c r="G228" s="111"/>
      <c r="H228" s="97">
        <f>SUM(H225:J227)</f>
        <v>89347</v>
      </c>
      <c r="I228" s="97"/>
      <c r="J228" s="97"/>
      <c r="K228" s="97">
        <f>SUM(K225:M227)</f>
        <v>88017</v>
      </c>
      <c r="L228" s="97"/>
      <c r="M228" s="98"/>
    </row>
    <row r="229" spans="4:15" x14ac:dyDescent="0.35">
      <c r="D229" s="35"/>
      <c r="E229" s="35"/>
      <c r="F229" s="35"/>
      <c r="G229" s="35"/>
      <c r="H229" s="36"/>
      <c r="I229" s="36"/>
      <c r="J229" s="36"/>
      <c r="K229" s="36"/>
      <c r="L229" s="36"/>
      <c r="M229" s="36"/>
    </row>
    <row r="230" spans="4:15" x14ac:dyDescent="0.35">
      <c r="D230" s="35"/>
      <c r="E230" s="35"/>
      <c r="F230" s="35"/>
      <c r="G230" s="35"/>
      <c r="H230" s="36"/>
      <c r="I230" s="36"/>
      <c r="J230" s="36"/>
      <c r="K230" s="36"/>
      <c r="L230" s="36"/>
      <c r="M230" s="36"/>
    </row>
    <row r="231" spans="4:15" x14ac:dyDescent="0.35">
      <c r="D231" s="35"/>
      <c r="E231" s="35"/>
      <c r="F231" s="35"/>
      <c r="G231" s="35"/>
      <c r="H231" s="36"/>
      <c r="I231" s="36"/>
      <c r="J231" s="36"/>
      <c r="K231" s="36"/>
      <c r="L231" s="36"/>
      <c r="M231" s="36"/>
    </row>
    <row r="232" spans="4:15" x14ac:dyDescent="0.35">
      <c r="D232" s="37"/>
      <c r="E232" s="37"/>
      <c r="F232" s="37"/>
      <c r="G232" s="37"/>
      <c r="H232" s="37"/>
      <c r="I232" s="37"/>
      <c r="J232" s="37"/>
      <c r="K232" s="37"/>
      <c r="L232" s="37"/>
      <c r="M232" s="37"/>
    </row>
    <row r="233" spans="4:15" x14ac:dyDescent="0.35">
      <c r="D233" s="37"/>
      <c r="E233" s="37"/>
      <c r="F233" s="37"/>
      <c r="G233" s="37"/>
      <c r="H233" s="37"/>
      <c r="I233" s="37"/>
      <c r="J233" s="37"/>
      <c r="K233" s="37"/>
      <c r="L233" s="37"/>
      <c r="M233" s="37"/>
    </row>
    <row r="234" spans="4:15" x14ac:dyDescent="0.35">
      <c r="D234" s="37"/>
      <c r="E234" s="37"/>
      <c r="F234" s="37"/>
      <c r="G234" s="37"/>
      <c r="H234" s="37"/>
      <c r="I234" s="37"/>
      <c r="J234" s="37"/>
      <c r="K234" s="37"/>
      <c r="L234" s="37"/>
      <c r="M234" s="37"/>
    </row>
    <row r="235" spans="4:15" x14ac:dyDescent="0.35">
      <c r="D235" s="37"/>
      <c r="E235" s="37"/>
      <c r="F235" s="37"/>
      <c r="G235" s="37"/>
      <c r="H235" s="37"/>
      <c r="I235" s="37"/>
      <c r="J235" s="37"/>
      <c r="K235" s="37"/>
      <c r="L235" s="37"/>
      <c r="M235" s="37"/>
    </row>
    <row r="236" spans="4:15" x14ac:dyDescent="0.35">
      <c r="D236" s="37"/>
      <c r="E236" s="37"/>
      <c r="F236" s="37"/>
      <c r="G236" s="37"/>
      <c r="H236" s="37"/>
      <c r="I236" s="37"/>
      <c r="J236" s="37"/>
      <c r="K236" s="37"/>
      <c r="L236" s="37"/>
      <c r="M236" s="37"/>
    </row>
    <row r="237" spans="4:15" x14ac:dyDescent="0.35">
      <c r="D237" s="37"/>
      <c r="E237" s="37"/>
      <c r="F237" s="37"/>
      <c r="G237" s="37"/>
      <c r="H237" s="37"/>
      <c r="I237" s="37"/>
      <c r="J237" s="37"/>
      <c r="K237" s="37"/>
      <c r="L237" s="37"/>
      <c r="M237" s="37"/>
    </row>
    <row r="238" spans="4:15" x14ac:dyDescent="0.35">
      <c r="D238" s="37"/>
      <c r="E238" s="37"/>
      <c r="F238" s="37"/>
      <c r="G238" s="37"/>
      <c r="H238" s="37"/>
      <c r="I238" s="37"/>
      <c r="J238" s="37"/>
      <c r="K238" s="37"/>
      <c r="L238" s="37"/>
      <c r="M238" s="37"/>
    </row>
    <row r="239" spans="4:15" x14ac:dyDescent="0.35">
      <c r="D239" s="37"/>
      <c r="E239" s="37"/>
      <c r="F239" s="37"/>
      <c r="G239" s="37"/>
      <c r="H239" s="37"/>
      <c r="I239" s="37"/>
      <c r="J239" s="37"/>
      <c r="K239" s="37"/>
      <c r="L239" s="37"/>
      <c r="M239" s="37"/>
    </row>
    <row r="240" spans="4:15" x14ac:dyDescent="0.35">
      <c r="D240" s="37"/>
      <c r="E240" s="37"/>
      <c r="F240" s="37"/>
      <c r="G240" s="37"/>
      <c r="H240" s="37"/>
      <c r="I240" s="37"/>
      <c r="J240" s="37"/>
      <c r="K240" s="37"/>
      <c r="L240" s="37"/>
      <c r="M240" s="37"/>
    </row>
    <row r="241" spans="1:25" x14ac:dyDescent="0.35">
      <c r="D241" s="37"/>
      <c r="E241" s="37"/>
      <c r="F241" s="37"/>
      <c r="G241" s="37"/>
      <c r="H241" s="37"/>
      <c r="I241" s="37"/>
      <c r="J241" s="37"/>
      <c r="K241" s="37"/>
      <c r="L241" s="37"/>
      <c r="M241" s="37"/>
    </row>
    <row r="242" spans="1:25" x14ac:dyDescent="0.35">
      <c r="D242" s="37"/>
      <c r="E242" s="37"/>
      <c r="F242" s="37"/>
      <c r="G242" s="37"/>
      <c r="H242" s="37"/>
      <c r="I242" s="37"/>
      <c r="J242" s="37"/>
      <c r="K242" s="37"/>
      <c r="L242" s="37"/>
      <c r="M242" s="37"/>
    </row>
    <row r="243" spans="1:25" x14ac:dyDescent="0.35">
      <c r="D243" s="37"/>
      <c r="E243" s="37"/>
      <c r="F243" s="37"/>
      <c r="G243" s="37"/>
      <c r="H243" s="37"/>
      <c r="I243" s="37"/>
      <c r="J243" s="37"/>
      <c r="K243" s="37"/>
      <c r="L243" s="37"/>
      <c r="M243" s="37"/>
    </row>
    <row r="244" spans="1:25" x14ac:dyDescent="0.35">
      <c r="D244" s="37"/>
      <c r="E244" s="37"/>
      <c r="F244" s="37"/>
      <c r="G244" s="37"/>
      <c r="H244" s="37"/>
      <c r="I244" s="37"/>
      <c r="J244" s="37"/>
      <c r="K244" s="37"/>
      <c r="L244" s="37"/>
      <c r="M244" s="37"/>
    </row>
    <row r="247" spans="1:25" x14ac:dyDescent="0.35">
      <c r="A247" s="62" t="s">
        <v>173</v>
      </c>
      <c r="B247" s="63"/>
      <c r="C247" s="63"/>
      <c r="D247" s="63"/>
      <c r="E247" s="63"/>
      <c r="F247" s="63"/>
      <c r="G247" s="63"/>
      <c r="H247" s="63"/>
      <c r="I247" s="63"/>
      <c r="J247" s="63"/>
      <c r="K247" s="63"/>
      <c r="L247" s="63"/>
      <c r="M247" s="63"/>
      <c r="N247" s="63"/>
      <c r="O247" s="63"/>
      <c r="P247" s="63"/>
      <c r="Q247" s="63"/>
      <c r="R247" s="63"/>
      <c r="S247" s="63"/>
      <c r="T247" s="63"/>
      <c r="U247" s="63"/>
      <c r="V247" s="63"/>
      <c r="W247" s="63"/>
      <c r="X247" s="63"/>
      <c r="Y247" s="63"/>
    </row>
    <row r="248" spans="1:25" x14ac:dyDescent="0.35">
      <c r="A248" s="63"/>
      <c r="B248" s="63"/>
      <c r="C248" s="63"/>
      <c r="D248" s="63"/>
      <c r="E248" s="63"/>
      <c r="F248" s="63"/>
      <c r="G248" s="63"/>
      <c r="H248" s="63"/>
      <c r="I248" s="63"/>
      <c r="J248" s="63"/>
      <c r="K248" s="63"/>
      <c r="L248" s="63"/>
      <c r="M248" s="63"/>
      <c r="N248" s="63"/>
      <c r="O248" s="63"/>
      <c r="P248" s="63"/>
      <c r="Q248" s="63"/>
      <c r="R248" s="63"/>
      <c r="S248" s="63"/>
      <c r="T248" s="63"/>
      <c r="U248" s="63"/>
      <c r="V248" s="63"/>
      <c r="W248" s="63"/>
      <c r="X248" s="63"/>
      <c r="Y248" s="63"/>
    </row>
    <row r="249" spans="1:25" s="53" customFormat="1" x14ac:dyDescent="0.35">
      <c r="A249" s="63"/>
      <c r="B249" s="63"/>
      <c r="C249" s="63"/>
      <c r="D249" s="63"/>
      <c r="E249" s="63"/>
      <c r="F249" s="63"/>
      <c r="G249" s="63"/>
      <c r="H249" s="63"/>
      <c r="I249" s="63"/>
      <c r="J249" s="63"/>
      <c r="K249" s="63"/>
      <c r="L249" s="63"/>
      <c r="M249" s="63"/>
      <c r="N249" s="63"/>
      <c r="O249" s="63"/>
      <c r="P249" s="63"/>
      <c r="Q249" s="63"/>
      <c r="R249" s="63"/>
      <c r="S249" s="63"/>
      <c r="T249" s="63"/>
      <c r="U249" s="63"/>
      <c r="V249" s="63"/>
      <c r="W249" s="63"/>
      <c r="X249" s="63"/>
      <c r="Y249" s="63"/>
    </row>
    <row r="250" spans="1:25" s="53" customFormat="1" x14ac:dyDescent="0.35">
      <c r="A250" s="63"/>
      <c r="B250" s="63"/>
      <c r="C250" s="63"/>
      <c r="D250" s="63"/>
      <c r="E250" s="63"/>
      <c r="F250" s="63"/>
      <c r="G250" s="63"/>
      <c r="H250" s="63"/>
      <c r="I250" s="63"/>
      <c r="J250" s="63"/>
      <c r="K250" s="63"/>
      <c r="L250" s="63"/>
      <c r="M250" s="63"/>
      <c r="N250" s="63"/>
      <c r="O250" s="63"/>
      <c r="P250" s="63"/>
      <c r="Q250" s="63"/>
      <c r="R250" s="63"/>
      <c r="S250" s="63"/>
      <c r="T250" s="63"/>
      <c r="U250" s="63"/>
      <c r="V250" s="63"/>
      <c r="W250" s="63"/>
      <c r="X250" s="63"/>
      <c r="Y250" s="63"/>
    </row>
    <row r="251" spans="1:25" s="53" customFormat="1" x14ac:dyDescent="0.35">
      <c r="A251" s="63"/>
      <c r="B251" s="63"/>
      <c r="C251" s="63"/>
      <c r="D251" s="63"/>
      <c r="E251" s="63"/>
      <c r="F251" s="63"/>
      <c r="G251" s="63"/>
      <c r="H251" s="63"/>
      <c r="I251" s="63"/>
      <c r="J251" s="63"/>
      <c r="K251" s="63"/>
      <c r="L251" s="63"/>
      <c r="M251" s="63"/>
      <c r="N251" s="63"/>
      <c r="O251" s="63"/>
      <c r="P251" s="63"/>
      <c r="Q251" s="63"/>
      <c r="R251" s="63"/>
      <c r="S251" s="63"/>
      <c r="T251" s="63"/>
      <c r="U251" s="63"/>
      <c r="V251" s="63"/>
      <c r="W251" s="63"/>
      <c r="X251" s="63"/>
      <c r="Y251" s="63"/>
    </row>
    <row r="252" spans="1:25" s="53" customFormat="1" x14ac:dyDescent="0.35">
      <c r="A252" s="63"/>
      <c r="B252" s="63"/>
      <c r="C252" s="63"/>
      <c r="D252" s="63"/>
      <c r="E252" s="63"/>
      <c r="F252" s="63"/>
      <c r="G252" s="63"/>
      <c r="H252" s="63"/>
      <c r="I252" s="63"/>
      <c r="J252" s="63"/>
      <c r="K252" s="63"/>
      <c r="L252" s="63"/>
      <c r="M252" s="63"/>
      <c r="N252" s="63"/>
      <c r="O252" s="63"/>
      <c r="P252" s="63"/>
      <c r="Q252" s="63"/>
      <c r="R252" s="63"/>
      <c r="S252" s="63"/>
      <c r="T252" s="63"/>
      <c r="U252" s="63"/>
      <c r="V252" s="63"/>
      <c r="W252" s="63"/>
      <c r="X252" s="63"/>
      <c r="Y252" s="63"/>
    </row>
    <row r="253" spans="1:25" s="53" customFormat="1" x14ac:dyDescent="0.35">
      <c r="A253" s="63"/>
      <c r="B253" s="63"/>
      <c r="C253" s="63"/>
      <c r="D253" s="63"/>
      <c r="E253" s="63"/>
      <c r="F253" s="63"/>
      <c r="G253" s="63"/>
      <c r="H253" s="63"/>
      <c r="I253" s="63"/>
      <c r="J253" s="63"/>
      <c r="K253" s="63"/>
      <c r="L253" s="63"/>
      <c r="M253" s="63"/>
      <c r="N253" s="63"/>
      <c r="O253" s="63"/>
      <c r="P253" s="63"/>
      <c r="Q253" s="63"/>
      <c r="R253" s="63"/>
      <c r="S253" s="63"/>
      <c r="T253" s="63"/>
      <c r="U253" s="63"/>
      <c r="V253" s="63"/>
      <c r="W253" s="63"/>
      <c r="X253" s="63"/>
      <c r="Y253" s="63"/>
    </row>
    <row r="254" spans="1:25" s="53" customFormat="1" x14ac:dyDescent="0.35">
      <c r="A254" s="63"/>
      <c r="B254" s="63"/>
      <c r="C254" s="63"/>
      <c r="D254" s="63"/>
      <c r="E254" s="63"/>
      <c r="F254" s="63"/>
      <c r="G254" s="63"/>
      <c r="H254" s="63"/>
      <c r="I254" s="63"/>
      <c r="J254" s="63"/>
      <c r="K254" s="63"/>
      <c r="L254" s="63"/>
      <c r="M254" s="63"/>
      <c r="N254" s="63"/>
      <c r="O254" s="63"/>
      <c r="P254" s="63"/>
      <c r="Q254" s="63"/>
      <c r="R254" s="63"/>
      <c r="S254" s="63"/>
      <c r="T254" s="63"/>
      <c r="U254" s="63"/>
      <c r="V254" s="63"/>
      <c r="W254" s="63"/>
      <c r="X254" s="63"/>
      <c r="Y254" s="63"/>
    </row>
    <row r="255" spans="1:25" x14ac:dyDescent="0.35">
      <c r="A255" s="63"/>
      <c r="B255" s="63"/>
      <c r="C255" s="63"/>
      <c r="D255" s="63"/>
      <c r="E255" s="63"/>
      <c r="F255" s="63"/>
      <c r="G255" s="63"/>
      <c r="H255" s="63"/>
      <c r="I255" s="63"/>
      <c r="J255" s="63"/>
      <c r="K255" s="63"/>
      <c r="L255" s="63"/>
      <c r="M255" s="63"/>
      <c r="N255" s="63"/>
      <c r="O255" s="63"/>
      <c r="P255" s="63"/>
      <c r="Q255" s="63"/>
      <c r="R255" s="63"/>
      <c r="S255" s="63"/>
      <c r="T255" s="63"/>
      <c r="U255" s="63"/>
      <c r="V255" s="63"/>
      <c r="W255" s="63"/>
      <c r="X255" s="63"/>
      <c r="Y255" s="63"/>
    </row>
    <row r="256" spans="1:25" x14ac:dyDescent="0.35">
      <c r="A256" s="63"/>
      <c r="B256" s="63"/>
      <c r="C256" s="63"/>
      <c r="D256" s="63"/>
      <c r="E256" s="63"/>
      <c r="F256" s="63"/>
      <c r="G256" s="63"/>
      <c r="H256" s="63"/>
      <c r="I256" s="63"/>
      <c r="J256" s="63"/>
      <c r="K256" s="63"/>
      <c r="L256" s="63"/>
      <c r="M256" s="63"/>
      <c r="N256" s="63"/>
      <c r="O256" s="63"/>
      <c r="P256" s="63"/>
      <c r="Q256" s="63"/>
      <c r="R256" s="63"/>
      <c r="S256" s="63"/>
      <c r="T256" s="63"/>
      <c r="U256" s="63"/>
      <c r="V256" s="63"/>
      <c r="W256" s="63"/>
      <c r="X256" s="63"/>
      <c r="Y256" s="63"/>
    </row>
    <row r="257" spans="1:25" x14ac:dyDescent="0.35">
      <c r="A257" s="63"/>
      <c r="B257" s="63"/>
      <c r="C257" s="63"/>
      <c r="D257" s="63"/>
      <c r="E257" s="63"/>
      <c r="F257" s="63"/>
      <c r="G257" s="63"/>
      <c r="H257" s="63"/>
      <c r="I257" s="63"/>
      <c r="J257" s="63"/>
      <c r="K257" s="63"/>
      <c r="L257" s="63"/>
      <c r="M257" s="63"/>
      <c r="N257" s="63"/>
      <c r="O257" s="63"/>
      <c r="P257" s="63"/>
      <c r="Q257" s="63"/>
      <c r="R257" s="63"/>
      <c r="S257" s="63"/>
      <c r="T257" s="63"/>
      <c r="U257" s="63"/>
      <c r="V257" s="63"/>
      <c r="W257" s="63"/>
      <c r="X257" s="63"/>
      <c r="Y257" s="63"/>
    </row>
    <row r="258" spans="1:25" x14ac:dyDescent="0.35">
      <c r="A258" s="63"/>
      <c r="B258" s="63"/>
      <c r="C258" s="63"/>
      <c r="D258" s="63"/>
      <c r="E258" s="63"/>
      <c r="F258" s="63"/>
      <c r="G258" s="63"/>
      <c r="H258" s="63"/>
      <c r="I258" s="63"/>
      <c r="J258" s="63"/>
      <c r="K258" s="63"/>
      <c r="L258" s="63"/>
      <c r="M258" s="63"/>
      <c r="N258" s="63"/>
      <c r="O258" s="63"/>
      <c r="P258" s="63"/>
      <c r="Q258" s="63"/>
      <c r="R258" s="63"/>
      <c r="S258" s="63"/>
      <c r="T258" s="63"/>
      <c r="U258" s="63"/>
      <c r="V258" s="63"/>
      <c r="W258" s="63"/>
      <c r="X258" s="63"/>
      <c r="Y258" s="63"/>
    </row>
    <row r="259" spans="1:25" s="59" customFormat="1" x14ac:dyDescent="0.35">
      <c r="A259" s="63"/>
      <c r="B259" s="63"/>
      <c r="C259" s="63"/>
      <c r="D259" s="63"/>
      <c r="E259" s="63"/>
      <c r="F259" s="63"/>
      <c r="G259" s="63"/>
      <c r="H259" s="63"/>
      <c r="I259" s="63"/>
      <c r="J259" s="63"/>
      <c r="K259" s="63"/>
      <c r="L259" s="63"/>
      <c r="M259" s="63"/>
      <c r="N259" s="63"/>
      <c r="O259" s="63"/>
      <c r="P259" s="63"/>
      <c r="Q259" s="63"/>
      <c r="R259" s="63"/>
      <c r="S259" s="63"/>
      <c r="T259" s="63"/>
      <c r="U259" s="63"/>
      <c r="V259" s="63"/>
      <c r="W259" s="63"/>
      <c r="X259" s="63"/>
      <c r="Y259" s="63"/>
    </row>
    <row r="260" spans="1:25" s="60" customFormat="1" x14ac:dyDescent="0.35">
      <c r="A260" s="63"/>
      <c r="B260" s="63"/>
      <c r="C260" s="63"/>
      <c r="D260" s="63"/>
      <c r="E260" s="63"/>
      <c r="F260" s="63"/>
      <c r="G260" s="63"/>
      <c r="H260" s="63"/>
      <c r="I260" s="63"/>
      <c r="J260" s="63"/>
      <c r="K260" s="63"/>
      <c r="L260" s="63"/>
      <c r="M260" s="63"/>
      <c r="N260" s="63"/>
      <c r="O260" s="63"/>
      <c r="P260" s="63"/>
      <c r="Q260" s="63"/>
      <c r="R260" s="63"/>
      <c r="S260" s="63"/>
      <c r="T260" s="63"/>
      <c r="U260" s="63"/>
      <c r="V260" s="63"/>
      <c r="W260" s="63"/>
      <c r="X260" s="63"/>
      <c r="Y260" s="63"/>
    </row>
    <row r="261" spans="1:25" x14ac:dyDescent="0.35">
      <c r="A261" s="63"/>
      <c r="B261" s="63"/>
      <c r="C261" s="63"/>
      <c r="D261" s="63"/>
      <c r="E261" s="63"/>
      <c r="F261" s="63"/>
      <c r="G261" s="63"/>
      <c r="H261" s="63"/>
      <c r="I261" s="63"/>
      <c r="J261" s="63"/>
      <c r="K261" s="63"/>
      <c r="L261" s="63"/>
      <c r="M261" s="63"/>
      <c r="N261" s="63"/>
      <c r="O261" s="63"/>
      <c r="P261" s="63"/>
      <c r="Q261" s="63"/>
      <c r="R261" s="63"/>
      <c r="S261" s="63"/>
      <c r="T261" s="63"/>
      <c r="U261" s="63"/>
      <c r="V261" s="63"/>
      <c r="W261" s="63"/>
      <c r="X261" s="63"/>
      <c r="Y261" s="63"/>
    </row>
    <row r="264" spans="1:25" x14ac:dyDescent="0.35">
      <c r="A264" s="10" t="s">
        <v>144</v>
      </c>
      <c r="B264" s="10"/>
      <c r="C264" s="10"/>
      <c r="D264" s="10"/>
      <c r="E264" s="10"/>
      <c r="F264" s="10"/>
      <c r="G264" s="10"/>
      <c r="H264" s="10"/>
      <c r="I264" s="10"/>
      <c r="J264" s="10"/>
    </row>
    <row r="265" spans="1:25" x14ac:dyDescent="0.35">
      <c r="A265" s="10"/>
      <c r="B265" s="10"/>
      <c r="C265" s="10"/>
      <c r="D265" s="10"/>
      <c r="E265" s="10"/>
      <c r="F265" s="10"/>
      <c r="G265" s="10"/>
      <c r="H265" s="10"/>
      <c r="I265" s="10"/>
      <c r="J265" s="10"/>
    </row>
    <row r="266" spans="1:25" ht="15" thickBot="1" x14ac:dyDescent="0.4">
      <c r="A266" s="10"/>
      <c r="B266" s="10"/>
      <c r="C266" s="10"/>
      <c r="D266" s="10"/>
      <c r="E266" s="10"/>
      <c r="F266" s="10"/>
      <c r="G266" s="10"/>
      <c r="H266" s="10"/>
      <c r="I266" s="10"/>
      <c r="J266" s="10"/>
    </row>
    <row r="267" spans="1:25" x14ac:dyDescent="0.35">
      <c r="D267" s="103" t="s">
        <v>49</v>
      </c>
      <c r="E267" s="104"/>
      <c r="F267" s="104"/>
      <c r="G267" s="112" t="str">
        <f>CONCATENATE(Arkusz18!A2," - ",Arkusz18!B2," r.")</f>
        <v>01.09.2026 - 30.09.2026 r.</v>
      </c>
      <c r="H267" s="112"/>
      <c r="I267" s="112"/>
      <c r="J267" s="112"/>
      <c r="K267" s="112"/>
      <c r="L267" s="112"/>
      <c r="M267" s="112"/>
      <c r="N267" s="112"/>
      <c r="O267" s="112"/>
      <c r="P267" s="112"/>
      <c r="Q267" s="112"/>
      <c r="R267" s="113"/>
    </row>
    <row r="268" spans="1:25" ht="31.5" customHeight="1" x14ac:dyDescent="0.35">
      <c r="D268" s="105"/>
      <c r="E268" s="106"/>
      <c r="F268" s="106"/>
      <c r="G268" s="107" t="s">
        <v>65</v>
      </c>
      <c r="H268" s="107"/>
      <c r="I268" s="107"/>
      <c r="J268" s="107" t="s">
        <v>90</v>
      </c>
      <c r="K268" s="107"/>
      <c r="L268" s="107"/>
      <c r="M268" s="107" t="s">
        <v>64</v>
      </c>
      <c r="N268" s="107"/>
      <c r="O268" s="107"/>
      <c r="P268" s="107" t="s">
        <v>89</v>
      </c>
      <c r="Q268" s="107"/>
      <c r="R268" s="114"/>
    </row>
    <row r="269" spans="1:25" x14ac:dyDescent="0.35">
      <c r="D269" s="275" t="s">
        <v>88</v>
      </c>
      <c r="E269" s="276"/>
      <c r="F269" s="276"/>
      <c r="G269" s="283">
        <f>Arkusz16!A2</f>
        <v>0</v>
      </c>
      <c r="H269" s="283"/>
      <c r="I269" s="283"/>
      <c r="J269" s="283">
        <f>Arkusz16!A3</f>
        <v>0</v>
      </c>
      <c r="K269" s="283"/>
      <c r="L269" s="283"/>
      <c r="M269" s="283">
        <f>Arkusz16!A4</f>
        <v>0</v>
      </c>
      <c r="N269" s="283"/>
      <c r="O269" s="283"/>
      <c r="P269" s="283">
        <f>Arkusz16!A5</f>
        <v>0</v>
      </c>
      <c r="Q269" s="283"/>
      <c r="R269" s="284"/>
    </row>
    <row r="270" spans="1:25" x14ac:dyDescent="0.35">
      <c r="D270" s="277" t="s">
        <v>51</v>
      </c>
      <c r="E270" s="278"/>
      <c r="F270" s="278"/>
      <c r="G270" s="279">
        <f>Arkusz16!A6</f>
        <v>341</v>
      </c>
      <c r="H270" s="279"/>
      <c r="I270" s="279"/>
      <c r="J270" s="287">
        <f>Arkusz16!A7</f>
        <v>1</v>
      </c>
      <c r="K270" s="288"/>
      <c r="L270" s="289"/>
      <c r="M270" s="287">
        <f>Arkusz16!A8</f>
        <v>0</v>
      </c>
      <c r="N270" s="288"/>
      <c r="O270" s="289"/>
      <c r="P270" s="287">
        <f>Arkusz16!A9</f>
        <v>0</v>
      </c>
      <c r="Q270" s="288"/>
      <c r="R270" s="290"/>
    </row>
    <row r="271" spans="1:25" ht="15" thickBot="1" x14ac:dyDescent="0.4">
      <c r="D271" s="131" t="s">
        <v>52</v>
      </c>
      <c r="E271" s="132"/>
      <c r="F271" s="132"/>
      <c r="G271" s="133">
        <f>Arkusz16!A10</f>
        <v>81</v>
      </c>
      <c r="H271" s="133"/>
      <c r="I271" s="133"/>
      <c r="J271" s="133">
        <f>Arkusz16!A11</f>
        <v>0</v>
      </c>
      <c r="K271" s="133"/>
      <c r="L271" s="133"/>
      <c r="M271" s="133">
        <f>Arkusz16!A12</f>
        <v>0</v>
      </c>
      <c r="N271" s="133"/>
      <c r="O271" s="133"/>
      <c r="P271" s="133">
        <f>Arkusz16!A13</f>
        <v>0</v>
      </c>
      <c r="Q271" s="133"/>
      <c r="R271" s="149"/>
    </row>
    <row r="272" spans="1:25" ht="15" thickBot="1" x14ac:dyDescent="0.4">
      <c r="D272" s="281" t="s">
        <v>50</v>
      </c>
      <c r="E272" s="282"/>
      <c r="F272" s="282"/>
      <c r="G272" s="101">
        <f>SUM(G269:I271)</f>
        <v>422</v>
      </c>
      <c r="H272" s="101"/>
      <c r="I272" s="101"/>
      <c r="J272" s="101">
        <f t="shared" ref="J272" si="5">SUM(J269:L271)</f>
        <v>1</v>
      </c>
      <c r="K272" s="101"/>
      <c r="L272" s="101"/>
      <c r="M272" s="101">
        <f t="shared" ref="M272" si="6">SUM(M269:O271)</f>
        <v>0</v>
      </c>
      <c r="N272" s="101"/>
      <c r="O272" s="101"/>
      <c r="P272" s="101">
        <f t="shared" ref="P272" si="7">SUM(P269:R271)</f>
        <v>0</v>
      </c>
      <c r="Q272" s="101"/>
      <c r="R272" s="102"/>
    </row>
    <row r="273" spans="1:25" x14ac:dyDescent="0.35">
      <c r="A273" s="38"/>
      <c r="B273" s="38"/>
      <c r="C273" s="38"/>
      <c r="D273" s="34"/>
      <c r="E273" s="34"/>
      <c r="F273" s="34"/>
      <c r="G273" s="34"/>
      <c r="H273" s="34"/>
      <c r="I273" s="34"/>
      <c r="J273" s="34"/>
      <c r="K273" s="34"/>
      <c r="L273" s="34"/>
      <c r="M273" s="34"/>
      <c r="N273" s="34"/>
      <c r="O273" s="34"/>
    </row>
    <row r="275" spans="1:25" ht="15" thickBot="1" x14ac:dyDescent="0.4"/>
    <row r="276" spans="1:25" x14ac:dyDescent="0.35">
      <c r="D276" s="103" t="s">
        <v>49</v>
      </c>
      <c r="E276" s="104"/>
      <c r="F276" s="104"/>
      <c r="G276" s="112" t="str">
        <f>CONCATENATE(Arkusz18!C2," - ",Arkusz18!B2," r.")</f>
        <v>01.01.2026 - 30.09.2026 r.</v>
      </c>
      <c r="H276" s="112"/>
      <c r="I276" s="112"/>
      <c r="J276" s="112"/>
      <c r="K276" s="112"/>
      <c r="L276" s="112"/>
      <c r="M276" s="112"/>
      <c r="N276" s="112"/>
      <c r="O276" s="112"/>
      <c r="P276" s="112"/>
      <c r="Q276" s="112"/>
      <c r="R276" s="113"/>
    </row>
    <row r="277" spans="1:25" ht="32.25" customHeight="1" x14ac:dyDescent="0.35">
      <c r="D277" s="105"/>
      <c r="E277" s="106"/>
      <c r="F277" s="106"/>
      <c r="G277" s="107" t="s">
        <v>65</v>
      </c>
      <c r="H277" s="107"/>
      <c r="I277" s="107"/>
      <c r="J277" s="107" t="s">
        <v>90</v>
      </c>
      <c r="K277" s="107"/>
      <c r="L277" s="107"/>
      <c r="M277" s="107" t="s">
        <v>64</v>
      </c>
      <c r="N277" s="107"/>
      <c r="O277" s="107"/>
      <c r="P277" s="107" t="s">
        <v>89</v>
      </c>
      <c r="Q277" s="107"/>
      <c r="R277" s="114"/>
    </row>
    <row r="278" spans="1:25" x14ac:dyDescent="0.35">
      <c r="D278" s="275" t="s">
        <v>88</v>
      </c>
      <c r="E278" s="276"/>
      <c r="F278" s="276"/>
      <c r="G278" s="283">
        <f>Arkusz17!A2</f>
        <v>0</v>
      </c>
      <c r="H278" s="283"/>
      <c r="I278" s="283"/>
      <c r="J278" s="283">
        <f>Arkusz17!A3</f>
        <v>0</v>
      </c>
      <c r="K278" s="283"/>
      <c r="L278" s="283"/>
      <c r="M278" s="283">
        <f>Arkusz17!A4</f>
        <v>0</v>
      </c>
      <c r="N278" s="283"/>
      <c r="O278" s="283"/>
      <c r="P278" s="283">
        <f>Arkusz17!A5</f>
        <v>0</v>
      </c>
      <c r="Q278" s="283"/>
      <c r="R278" s="284"/>
    </row>
    <row r="279" spans="1:25" x14ac:dyDescent="0.35">
      <c r="D279" s="277" t="s">
        <v>51</v>
      </c>
      <c r="E279" s="278"/>
      <c r="F279" s="278"/>
      <c r="G279" s="279">
        <f>Arkusz17!A6</f>
        <v>1479</v>
      </c>
      <c r="H279" s="279"/>
      <c r="I279" s="279"/>
      <c r="J279" s="279">
        <f>Arkusz17!A7</f>
        <v>3</v>
      </c>
      <c r="K279" s="279"/>
      <c r="L279" s="279"/>
      <c r="M279" s="279">
        <f>Arkusz17!A8</f>
        <v>0</v>
      </c>
      <c r="N279" s="279"/>
      <c r="O279" s="279"/>
      <c r="P279" s="279">
        <f>Arkusz17!A9</f>
        <v>1</v>
      </c>
      <c r="Q279" s="279"/>
      <c r="R279" s="280"/>
    </row>
    <row r="280" spans="1:25" ht="15" thickBot="1" x14ac:dyDescent="0.4">
      <c r="D280" s="131" t="s">
        <v>52</v>
      </c>
      <c r="E280" s="132"/>
      <c r="F280" s="132"/>
      <c r="G280" s="133">
        <f>Arkusz17!A10</f>
        <v>312</v>
      </c>
      <c r="H280" s="133"/>
      <c r="I280" s="133"/>
      <c r="J280" s="133">
        <f>Arkusz17!A11</f>
        <v>0</v>
      </c>
      <c r="K280" s="133"/>
      <c r="L280" s="133"/>
      <c r="M280" s="133">
        <f>Arkusz17!A12</f>
        <v>0</v>
      </c>
      <c r="N280" s="133"/>
      <c r="O280" s="133"/>
      <c r="P280" s="133">
        <f>Arkusz17!A13</f>
        <v>0</v>
      </c>
      <c r="Q280" s="133"/>
      <c r="R280" s="149"/>
      <c r="T280" s="54"/>
    </row>
    <row r="281" spans="1:25" ht="15" thickBot="1" x14ac:dyDescent="0.4">
      <c r="D281" s="281" t="s">
        <v>50</v>
      </c>
      <c r="E281" s="282"/>
      <c r="F281" s="282"/>
      <c r="G281" s="101">
        <f>SUM(G278:I280)</f>
        <v>1791</v>
      </c>
      <c r="H281" s="101"/>
      <c r="I281" s="101"/>
      <c r="J281" s="101">
        <f t="shared" ref="J281" si="8">SUM(J278:L280)</f>
        <v>3</v>
      </c>
      <c r="K281" s="101"/>
      <c r="L281" s="101"/>
      <c r="M281" s="101">
        <f t="shared" ref="M281" si="9">SUM(M278:O280)</f>
        <v>0</v>
      </c>
      <c r="N281" s="101"/>
      <c r="O281" s="101"/>
      <c r="P281" s="101">
        <f t="shared" ref="P281" si="10">SUM(P278:R280)</f>
        <v>1</v>
      </c>
      <c r="Q281" s="101"/>
      <c r="R281" s="102"/>
      <c r="U281" s="57"/>
    </row>
    <row r="284" spans="1:25" x14ac:dyDescent="0.35">
      <c r="A284" s="62" t="s">
        <v>174</v>
      </c>
      <c r="B284" s="63"/>
      <c r="C284" s="63"/>
      <c r="D284" s="63"/>
      <c r="E284" s="63"/>
      <c r="F284" s="63"/>
      <c r="G284" s="63"/>
      <c r="H284" s="63"/>
      <c r="I284" s="63"/>
      <c r="J284" s="63"/>
      <c r="K284" s="63"/>
      <c r="L284" s="63"/>
      <c r="M284" s="63"/>
      <c r="N284" s="63"/>
      <c r="O284" s="63"/>
      <c r="P284" s="63"/>
      <c r="Q284" s="63"/>
      <c r="R284" s="63"/>
      <c r="S284" s="63"/>
      <c r="T284" s="63"/>
      <c r="U284" s="63"/>
      <c r="V284" s="63"/>
      <c r="W284" s="63"/>
      <c r="X284" s="63"/>
      <c r="Y284" s="63"/>
    </row>
    <row r="285" spans="1:25" x14ac:dyDescent="0.35">
      <c r="A285" s="63"/>
      <c r="B285" s="63"/>
      <c r="C285" s="63"/>
      <c r="D285" s="63"/>
      <c r="E285" s="63"/>
      <c r="F285" s="63"/>
      <c r="G285" s="63"/>
      <c r="H285" s="63"/>
      <c r="I285" s="63"/>
      <c r="J285" s="63"/>
      <c r="K285" s="63"/>
      <c r="L285" s="63"/>
      <c r="M285" s="63"/>
      <c r="N285" s="63"/>
      <c r="O285" s="63"/>
      <c r="P285" s="63"/>
      <c r="Q285" s="63"/>
      <c r="R285" s="63"/>
      <c r="S285" s="63"/>
      <c r="T285" s="63"/>
      <c r="U285" s="63"/>
      <c r="V285" s="63"/>
      <c r="W285" s="63"/>
      <c r="X285" s="63"/>
      <c r="Y285" s="63"/>
    </row>
    <row r="286" spans="1:25" x14ac:dyDescent="0.35">
      <c r="A286" s="63"/>
      <c r="B286" s="63"/>
      <c r="C286" s="63"/>
      <c r="D286" s="63"/>
      <c r="E286" s="63"/>
      <c r="F286" s="63"/>
      <c r="G286" s="63"/>
      <c r="H286" s="63"/>
      <c r="I286" s="63"/>
      <c r="J286" s="63"/>
      <c r="K286" s="63"/>
      <c r="L286" s="63"/>
      <c r="M286" s="63"/>
      <c r="N286" s="63"/>
      <c r="O286" s="63"/>
      <c r="P286" s="63"/>
      <c r="Q286" s="63"/>
      <c r="R286" s="63"/>
      <c r="S286" s="63"/>
      <c r="T286" s="63"/>
      <c r="U286" s="63"/>
      <c r="V286" s="63"/>
      <c r="W286" s="63"/>
      <c r="X286" s="63"/>
      <c r="Y286" s="63"/>
    </row>
    <row r="287" spans="1:25" x14ac:dyDescent="0.35">
      <c r="A287" s="63"/>
      <c r="B287" s="63"/>
      <c r="C287" s="63"/>
      <c r="D287" s="63"/>
      <c r="E287" s="63"/>
      <c r="F287" s="63"/>
      <c r="G287" s="63"/>
      <c r="H287" s="63"/>
      <c r="I287" s="63"/>
      <c r="J287" s="63"/>
      <c r="K287" s="63"/>
      <c r="L287" s="63"/>
      <c r="M287" s="63"/>
      <c r="N287" s="63"/>
      <c r="O287" s="63"/>
      <c r="P287" s="63"/>
      <c r="Q287" s="63"/>
      <c r="R287" s="63"/>
      <c r="S287" s="63"/>
      <c r="T287" s="63"/>
      <c r="U287" s="63"/>
      <c r="V287" s="63"/>
      <c r="W287" s="63"/>
      <c r="X287" s="63"/>
      <c r="Y287" s="63"/>
    </row>
    <row r="288" spans="1:25" s="53" customFormat="1" x14ac:dyDescent="0.35">
      <c r="A288" s="63"/>
      <c r="B288" s="63"/>
      <c r="C288" s="63"/>
      <c r="D288" s="63"/>
      <c r="E288" s="63"/>
      <c r="F288" s="63"/>
      <c r="G288" s="63"/>
      <c r="H288" s="63"/>
      <c r="I288" s="63"/>
      <c r="J288" s="63"/>
      <c r="K288" s="63"/>
      <c r="L288" s="63"/>
      <c r="M288" s="63"/>
      <c r="N288" s="63"/>
      <c r="O288" s="63"/>
      <c r="P288" s="63"/>
      <c r="Q288" s="63"/>
      <c r="R288" s="63"/>
      <c r="S288" s="63"/>
      <c r="T288" s="63"/>
      <c r="U288" s="63"/>
      <c r="V288" s="63"/>
      <c r="W288" s="63"/>
      <c r="X288" s="63"/>
      <c r="Y288" s="63"/>
    </row>
    <row r="289" spans="1:25" s="53" customFormat="1" x14ac:dyDescent="0.35">
      <c r="A289" s="63"/>
      <c r="B289" s="63"/>
      <c r="C289" s="63"/>
      <c r="D289" s="63"/>
      <c r="E289" s="63"/>
      <c r="F289" s="63"/>
      <c r="G289" s="63"/>
      <c r="H289" s="63"/>
      <c r="I289" s="63"/>
      <c r="J289" s="63"/>
      <c r="K289" s="63"/>
      <c r="L289" s="63"/>
      <c r="M289" s="63"/>
      <c r="N289" s="63"/>
      <c r="O289" s="63"/>
      <c r="P289" s="63"/>
      <c r="Q289" s="63"/>
      <c r="R289" s="63"/>
      <c r="S289" s="63"/>
      <c r="T289" s="63"/>
      <c r="U289" s="63"/>
      <c r="V289" s="63"/>
      <c r="W289" s="63"/>
      <c r="X289" s="63"/>
      <c r="Y289" s="63"/>
    </row>
    <row r="290" spans="1:25" s="53" customFormat="1" x14ac:dyDescent="0.35">
      <c r="A290" s="63"/>
      <c r="B290" s="63"/>
      <c r="C290" s="63"/>
      <c r="D290" s="63"/>
      <c r="E290" s="63"/>
      <c r="F290" s="63"/>
      <c r="G290" s="63"/>
      <c r="H290" s="63"/>
      <c r="I290" s="63"/>
      <c r="J290" s="63"/>
      <c r="K290" s="63"/>
      <c r="L290" s="63"/>
      <c r="M290" s="63"/>
      <c r="N290" s="63"/>
      <c r="O290" s="63"/>
      <c r="P290" s="63"/>
      <c r="Q290" s="63"/>
      <c r="R290" s="63"/>
      <c r="S290" s="63"/>
      <c r="T290" s="63"/>
      <c r="U290" s="63"/>
      <c r="V290" s="63"/>
      <c r="W290" s="63"/>
      <c r="X290" s="63"/>
      <c r="Y290" s="63"/>
    </row>
    <row r="291" spans="1:25" s="53" customFormat="1" x14ac:dyDescent="0.35">
      <c r="A291" s="63"/>
      <c r="B291" s="63"/>
      <c r="C291" s="63"/>
      <c r="D291" s="63"/>
      <c r="E291" s="63"/>
      <c r="F291" s="63"/>
      <c r="G291" s="63"/>
      <c r="H291" s="63"/>
      <c r="I291" s="63"/>
      <c r="J291" s="63"/>
      <c r="K291" s="63"/>
      <c r="L291" s="63"/>
      <c r="M291" s="63"/>
      <c r="N291" s="63"/>
      <c r="O291" s="63"/>
      <c r="P291" s="63"/>
      <c r="Q291" s="63"/>
      <c r="R291" s="63"/>
      <c r="S291" s="63"/>
      <c r="T291" s="63"/>
      <c r="U291" s="63"/>
      <c r="V291" s="63"/>
      <c r="W291" s="63"/>
      <c r="X291" s="63"/>
      <c r="Y291" s="63"/>
    </row>
    <row r="292" spans="1:25" s="53" customFormat="1" x14ac:dyDescent="0.35">
      <c r="A292" s="63"/>
      <c r="B292" s="63"/>
      <c r="C292" s="63"/>
      <c r="D292" s="63"/>
      <c r="E292" s="63"/>
      <c r="F292" s="63"/>
      <c r="G292" s="63"/>
      <c r="H292" s="63"/>
      <c r="I292" s="63"/>
      <c r="J292" s="63"/>
      <c r="K292" s="63"/>
      <c r="L292" s="63"/>
      <c r="M292" s="63"/>
      <c r="N292" s="63"/>
      <c r="O292" s="63"/>
      <c r="P292" s="63"/>
      <c r="Q292" s="63"/>
      <c r="R292" s="63"/>
      <c r="S292" s="63"/>
      <c r="T292" s="63"/>
      <c r="U292" s="63"/>
      <c r="V292" s="63"/>
      <c r="W292" s="63"/>
      <c r="X292" s="63"/>
      <c r="Y292" s="63"/>
    </row>
    <row r="293" spans="1:25" s="53" customFormat="1" x14ac:dyDescent="0.35">
      <c r="A293" s="63"/>
      <c r="B293" s="63"/>
      <c r="C293" s="63"/>
      <c r="D293" s="63"/>
      <c r="E293" s="63"/>
      <c r="F293" s="63"/>
      <c r="G293" s="63"/>
      <c r="H293" s="63"/>
      <c r="I293" s="63"/>
      <c r="J293" s="63"/>
      <c r="K293" s="63"/>
      <c r="L293" s="63"/>
      <c r="M293" s="63"/>
      <c r="N293" s="63"/>
      <c r="O293" s="63"/>
      <c r="P293" s="63"/>
      <c r="Q293" s="63"/>
      <c r="R293" s="63"/>
      <c r="S293" s="63"/>
      <c r="T293" s="63"/>
      <c r="U293" s="63"/>
      <c r="V293" s="63"/>
      <c r="W293" s="63"/>
      <c r="X293" s="63"/>
      <c r="Y293" s="63"/>
    </row>
    <row r="294" spans="1:25" s="53" customFormat="1" x14ac:dyDescent="0.35">
      <c r="A294" s="63"/>
      <c r="B294" s="63"/>
      <c r="C294" s="63"/>
      <c r="D294" s="63"/>
      <c r="E294" s="63"/>
      <c r="F294" s="63"/>
      <c r="G294" s="63"/>
      <c r="H294" s="63"/>
      <c r="I294" s="63"/>
      <c r="J294" s="63"/>
      <c r="K294" s="63"/>
      <c r="L294" s="63"/>
      <c r="M294" s="63"/>
      <c r="N294" s="63"/>
      <c r="O294" s="63"/>
      <c r="P294" s="63"/>
      <c r="Q294" s="63"/>
      <c r="R294" s="63"/>
      <c r="S294" s="63"/>
      <c r="T294" s="63"/>
      <c r="U294" s="63"/>
      <c r="V294" s="63"/>
      <c r="W294" s="63"/>
      <c r="X294" s="63"/>
      <c r="Y294" s="63"/>
    </row>
    <row r="295" spans="1:25" s="53" customFormat="1" x14ac:dyDescent="0.35">
      <c r="A295" s="63"/>
      <c r="B295" s="63"/>
      <c r="C295" s="63"/>
      <c r="D295" s="63"/>
      <c r="E295" s="63"/>
      <c r="F295" s="63"/>
      <c r="G295" s="63"/>
      <c r="H295" s="63"/>
      <c r="I295" s="63"/>
      <c r="J295" s="63"/>
      <c r="K295" s="63"/>
      <c r="L295" s="63"/>
      <c r="M295" s="63"/>
      <c r="N295" s="63"/>
      <c r="O295" s="63"/>
      <c r="P295" s="63"/>
      <c r="Q295" s="63"/>
      <c r="R295" s="63"/>
      <c r="S295" s="63"/>
      <c r="T295" s="63"/>
      <c r="U295" s="63"/>
      <c r="V295" s="63"/>
      <c r="W295" s="63"/>
      <c r="X295" s="63"/>
      <c r="Y295" s="63"/>
    </row>
    <row r="296" spans="1:25" s="53" customFormat="1" x14ac:dyDescent="0.35">
      <c r="A296" s="63"/>
      <c r="B296" s="63"/>
      <c r="C296" s="63"/>
      <c r="D296" s="63"/>
      <c r="E296" s="63"/>
      <c r="F296" s="63"/>
      <c r="G296" s="63"/>
      <c r="H296" s="63"/>
      <c r="I296" s="63"/>
      <c r="J296" s="63"/>
      <c r="K296" s="63"/>
      <c r="L296" s="63"/>
      <c r="M296" s="63"/>
      <c r="N296" s="63"/>
      <c r="O296" s="63"/>
      <c r="P296" s="63"/>
      <c r="Q296" s="63"/>
      <c r="R296" s="63"/>
      <c r="S296" s="63"/>
      <c r="T296" s="63"/>
      <c r="U296" s="63"/>
      <c r="V296" s="63"/>
      <c r="W296" s="63"/>
      <c r="X296" s="63"/>
      <c r="Y296" s="63"/>
    </row>
    <row r="297" spans="1:25" s="53" customFormat="1" x14ac:dyDescent="0.35">
      <c r="A297" s="63"/>
      <c r="B297" s="63"/>
      <c r="C297" s="63"/>
      <c r="D297" s="63"/>
      <c r="E297" s="63"/>
      <c r="F297" s="63"/>
      <c r="G297" s="63"/>
      <c r="H297" s="63"/>
      <c r="I297" s="63"/>
      <c r="J297" s="63"/>
      <c r="K297" s="63"/>
      <c r="L297" s="63"/>
      <c r="M297" s="63"/>
      <c r="N297" s="63"/>
      <c r="O297" s="63"/>
      <c r="P297" s="63"/>
      <c r="Q297" s="63"/>
      <c r="R297" s="63"/>
      <c r="S297" s="63"/>
      <c r="T297" s="63"/>
      <c r="U297" s="63"/>
      <c r="V297" s="63"/>
      <c r="W297" s="63"/>
      <c r="X297" s="63"/>
      <c r="Y297" s="63"/>
    </row>
    <row r="298" spans="1:25" s="53" customFormat="1" x14ac:dyDescent="0.35">
      <c r="A298" s="63"/>
      <c r="B298" s="63"/>
      <c r="C298" s="63"/>
      <c r="D298" s="63"/>
      <c r="E298" s="63"/>
      <c r="F298" s="63"/>
      <c r="G298" s="63"/>
      <c r="H298" s="63"/>
      <c r="I298" s="63"/>
      <c r="J298" s="63"/>
      <c r="K298" s="63"/>
      <c r="L298" s="63"/>
      <c r="M298" s="63"/>
      <c r="N298" s="63"/>
      <c r="O298" s="63"/>
      <c r="P298" s="63"/>
      <c r="Q298" s="63"/>
      <c r="R298" s="63"/>
      <c r="S298" s="63"/>
      <c r="T298" s="63"/>
      <c r="U298" s="63"/>
      <c r="V298" s="63"/>
      <c r="W298" s="63"/>
      <c r="X298" s="63"/>
      <c r="Y298" s="63"/>
    </row>
    <row r="299" spans="1:25" x14ac:dyDescent="0.35">
      <c r="A299" s="63"/>
      <c r="B299" s="63"/>
      <c r="C299" s="63"/>
      <c r="D299" s="63"/>
      <c r="E299" s="63"/>
      <c r="F299" s="63"/>
      <c r="G299" s="63"/>
      <c r="H299" s="63"/>
      <c r="I299" s="63"/>
      <c r="J299" s="63"/>
      <c r="K299" s="63"/>
      <c r="L299" s="63"/>
      <c r="M299" s="63"/>
      <c r="N299" s="63"/>
      <c r="O299" s="63"/>
      <c r="P299" s="63"/>
      <c r="Q299" s="63"/>
      <c r="R299" s="63"/>
      <c r="S299" s="63"/>
      <c r="T299" s="63"/>
      <c r="U299" s="63"/>
      <c r="V299" s="63"/>
      <c r="W299" s="63"/>
      <c r="X299" s="63"/>
      <c r="Y299" s="63"/>
    </row>
    <row r="300" spans="1:25" x14ac:dyDescent="0.35">
      <c r="A300" s="63"/>
      <c r="B300" s="63"/>
      <c r="C300" s="63"/>
      <c r="D300" s="63"/>
      <c r="E300" s="63"/>
      <c r="F300" s="63"/>
      <c r="G300" s="63"/>
      <c r="H300" s="63"/>
      <c r="I300" s="63"/>
      <c r="J300" s="63"/>
      <c r="K300" s="63"/>
      <c r="L300" s="63"/>
      <c r="M300" s="63"/>
      <c r="N300" s="63"/>
      <c r="O300" s="63"/>
      <c r="P300" s="63"/>
      <c r="Q300" s="63"/>
      <c r="R300" s="63"/>
      <c r="S300" s="63"/>
      <c r="T300" s="63"/>
      <c r="U300" s="63"/>
      <c r="V300" s="63"/>
      <c r="W300" s="63"/>
      <c r="X300" s="63"/>
      <c r="Y300" s="63"/>
    </row>
    <row r="303" spans="1:25" s="61" customFormat="1" x14ac:dyDescent="0.35">
      <c r="Y303" s="6"/>
    </row>
    <row r="304" spans="1:25" ht="18" x14ac:dyDescent="0.35">
      <c r="A304" s="8" t="s">
        <v>67</v>
      </c>
      <c r="F304" s="9"/>
    </row>
    <row r="305" spans="1:24" x14ac:dyDescent="0.35">
      <c r="F305" s="9"/>
    </row>
    <row r="306" spans="1:24" x14ac:dyDescent="0.35">
      <c r="A306" s="199" t="s">
        <v>145</v>
      </c>
      <c r="B306" s="199"/>
      <c r="C306" s="199"/>
      <c r="D306" s="199"/>
      <c r="E306" s="199"/>
      <c r="F306" s="199"/>
      <c r="G306" s="199"/>
      <c r="H306" s="199"/>
      <c r="I306" s="199"/>
      <c r="J306" s="199"/>
      <c r="K306" s="199"/>
      <c r="L306" s="199"/>
      <c r="M306" s="199"/>
      <c r="N306" s="199"/>
      <c r="O306" s="199"/>
      <c r="P306" s="199"/>
      <c r="Q306" s="199"/>
      <c r="R306" s="199"/>
      <c r="S306" s="199"/>
      <c r="T306" s="199"/>
      <c r="U306" s="199"/>
    </row>
    <row r="307" spans="1:24" x14ac:dyDescent="0.35">
      <c r="A307" s="10"/>
      <c r="B307" s="10"/>
      <c r="C307" s="10"/>
      <c r="D307" s="10"/>
      <c r="E307" s="10"/>
      <c r="F307" s="10"/>
      <c r="G307" s="10"/>
      <c r="H307" s="10"/>
      <c r="I307" s="10"/>
      <c r="J307" s="10"/>
      <c r="K307" s="10"/>
      <c r="L307" s="10"/>
      <c r="M307" s="10"/>
      <c r="N307" s="10"/>
      <c r="O307" s="10"/>
      <c r="P307" s="10"/>
      <c r="Q307" s="10"/>
      <c r="R307" s="10"/>
      <c r="S307" s="10"/>
      <c r="T307" s="10"/>
      <c r="U307" s="10"/>
    </row>
    <row r="308" spans="1:24" ht="15" thickBot="1" x14ac:dyDescent="0.4">
      <c r="A308" s="10"/>
      <c r="B308" s="10"/>
      <c r="C308" s="10"/>
      <c r="D308" s="10"/>
      <c r="E308" s="10"/>
      <c r="F308" s="10"/>
      <c r="G308" s="10"/>
      <c r="H308" s="10"/>
      <c r="I308" s="10"/>
      <c r="J308" s="10"/>
      <c r="K308" s="10"/>
      <c r="L308" s="10"/>
      <c r="M308" s="10"/>
      <c r="N308" s="10"/>
      <c r="O308" s="10"/>
      <c r="P308" s="10"/>
      <c r="Q308" s="10"/>
      <c r="R308" s="10"/>
      <c r="S308" s="10"/>
      <c r="T308" s="10"/>
      <c r="U308" s="10"/>
    </row>
    <row r="309" spans="1:24" x14ac:dyDescent="0.35">
      <c r="C309" s="210" t="s">
        <v>0</v>
      </c>
      <c r="D309" s="211"/>
      <c r="E309" s="211"/>
      <c r="F309" s="211"/>
      <c r="G309" s="291" t="str">
        <f>CONCATENATE(Arkusz18!A2," - ",Arkusz18!B2," r.")</f>
        <v>01.09.2026 - 30.09.2026 r.</v>
      </c>
      <c r="H309" s="292"/>
      <c r="I309" s="292"/>
      <c r="J309" s="292"/>
      <c r="K309" s="292"/>
      <c r="L309" s="292"/>
      <c r="M309" s="292"/>
      <c r="N309" s="292"/>
      <c r="O309" s="292"/>
      <c r="P309" s="292"/>
      <c r="Q309" s="292"/>
      <c r="R309" s="292"/>
      <c r="S309" s="292"/>
      <c r="T309" s="292"/>
      <c r="U309" s="292"/>
      <c r="V309" s="293"/>
    </row>
    <row r="310" spans="1:24" x14ac:dyDescent="0.35">
      <c r="C310" s="212"/>
      <c r="D310" s="198"/>
      <c r="E310" s="198"/>
      <c r="F310" s="198"/>
      <c r="G310" s="204" t="s">
        <v>31</v>
      </c>
      <c r="H310" s="205"/>
      <c r="I310" s="205"/>
      <c r="J310" s="206"/>
      <c r="K310" s="204" t="s">
        <v>32</v>
      </c>
      <c r="L310" s="205"/>
      <c r="M310" s="205"/>
      <c r="N310" s="206"/>
      <c r="O310" s="204" t="s">
        <v>103</v>
      </c>
      <c r="P310" s="205"/>
      <c r="Q310" s="205"/>
      <c r="R310" s="206"/>
      <c r="S310" s="204" t="s">
        <v>55</v>
      </c>
      <c r="T310" s="205"/>
      <c r="U310" s="205"/>
      <c r="V310" s="295"/>
    </row>
    <row r="311" spans="1:24" x14ac:dyDescent="0.35">
      <c r="C311" s="212"/>
      <c r="D311" s="198"/>
      <c r="E311" s="198"/>
      <c r="F311" s="198"/>
      <c r="G311" s="269" t="s">
        <v>30</v>
      </c>
      <c r="H311" s="270"/>
      <c r="I311" s="204" t="s">
        <v>10</v>
      </c>
      <c r="J311" s="206"/>
      <c r="K311" s="269" t="s">
        <v>33</v>
      </c>
      <c r="L311" s="270"/>
      <c r="M311" s="204" t="s">
        <v>10</v>
      </c>
      <c r="N311" s="206"/>
      <c r="O311" s="269" t="s">
        <v>30</v>
      </c>
      <c r="P311" s="270"/>
      <c r="Q311" s="204" t="s">
        <v>10</v>
      </c>
      <c r="R311" s="206"/>
      <c r="S311" s="269" t="s">
        <v>30</v>
      </c>
      <c r="T311" s="270"/>
      <c r="U311" s="204" t="s">
        <v>10</v>
      </c>
      <c r="V311" s="295"/>
    </row>
    <row r="312" spans="1:24" x14ac:dyDescent="0.35">
      <c r="C312" s="159" t="str">
        <f>Arkusz2!B2</f>
        <v>UKRAINA</v>
      </c>
      <c r="D312" s="160"/>
      <c r="E312" s="160"/>
      <c r="F312" s="160"/>
      <c r="G312" s="213">
        <f>Arkusz2!F2</f>
        <v>117</v>
      </c>
      <c r="H312" s="214"/>
      <c r="I312" s="213">
        <f>Arkusz2!F8</f>
        <v>130</v>
      </c>
      <c r="J312" s="214"/>
      <c r="K312" s="213">
        <f>SUM(Arkusz2!F14,-G312)</f>
        <v>10</v>
      </c>
      <c r="L312" s="214"/>
      <c r="M312" s="213">
        <f>SUM(Arkusz2!F20,-I312)</f>
        <v>14</v>
      </c>
      <c r="N312" s="214"/>
      <c r="O312" s="213">
        <f>Arkusz2!F26</f>
        <v>1</v>
      </c>
      <c r="P312" s="214"/>
      <c r="Q312" s="213">
        <f>Arkusz2!F32</f>
        <v>1</v>
      </c>
      <c r="R312" s="214"/>
      <c r="S312" s="213">
        <f>SUM(Arkusz2!F14,O312)</f>
        <v>128</v>
      </c>
      <c r="T312" s="214"/>
      <c r="U312" s="213">
        <f>SUM(Arkusz2!F20,Q312)</f>
        <v>145</v>
      </c>
      <c r="V312" s="286"/>
    </row>
    <row r="313" spans="1:24" x14ac:dyDescent="0.35">
      <c r="C313" s="256" t="str">
        <f>Arkusz2!B3</f>
        <v>BIAŁORUŚ</v>
      </c>
      <c r="D313" s="257"/>
      <c r="E313" s="257"/>
      <c r="F313" s="257"/>
      <c r="G313" s="215">
        <f>Arkusz2!F3</f>
        <v>71</v>
      </c>
      <c r="H313" s="216"/>
      <c r="I313" s="215">
        <f>Arkusz2!F9</f>
        <v>75</v>
      </c>
      <c r="J313" s="216"/>
      <c r="K313" s="215">
        <f>SUM(Arkusz2!F15,-G313)</f>
        <v>0</v>
      </c>
      <c r="L313" s="216"/>
      <c r="M313" s="215">
        <f>SUM(Arkusz2!F21,-I313)</f>
        <v>1</v>
      </c>
      <c r="N313" s="216"/>
      <c r="O313" s="215">
        <f>Arkusz2!F27</f>
        <v>1</v>
      </c>
      <c r="P313" s="216"/>
      <c r="Q313" s="215">
        <f>Arkusz2!F33</f>
        <v>1</v>
      </c>
      <c r="R313" s="216"/>
      <c r="S313" s="215">
        <f>SUM(Arkusz2!F15,O313)</f>
        <v>72</v>
      </c>
      <c r="T313" s="216"/>
      <c r="U313" s="215">
        <f>SUM(Arkusz2!F21,Q313)</f>
        <v>77</v>
      </c>
      <c r="V313" s="285"/>
    </row>
    <row r="314" spans="1:24" x14ac:dyDescent="0.35">
      <c r="C314" s="159" t="str">
        <f>Arkusz2!B4</f>
        <v>ROSJA</v>
      </c>
      <c r="D314" s="160"/>
      <c r="E314" s="160"/>
      <c r="F314" s="160"/>
      <c r="G314" s="213">
        <f>Arkusz2!F4</f>
        <v>13</v>
      </c>
      <c r="H314" s="214"/>
      <c r="I314" s="213">
        <f>Arkusz2!F10</f>
        <v>17</v>
      </c>
      <c r="J314" s="214"/>
      <c r="K314" s="213">
        <f>SUM(Arkusz2!F16,-G314)</f>
        <v>17</v>
      </c>
      <c r="L314" s="214"/>
      <c r="M314" s="213">
        <f>SUM(Arkusz2!F22,-I314)</f>
        <v>22</v>
      </c>
      <c r="N314" s="214"/>
      <c r="O314" s="213">
        <f>Arkusz2!F28</f>
        <v>1</v>
      </c>
      <c r="P314" s="214"/>
      <c r="Q314" s="213">
        <f>Arkusz2!F34</f>
        <v>1</v>
      </c>
      <c r="R314" s="214"/>
      <c r="S314" s="213">
        <f>SUM(Arkusz2!F16,O314)</f>
        <v>31</v>
      </c>
      <c r="T314" s="214"/>
      <c r="U314" s="213">
        <f>SUM(Arkusz2!F22,Q314)</f>
        <v>40</v>
      </c>
      <c r="V314" s="286"/>
    </row>
    <row r="315" spans="1:24" x14ac:dyDescent="0.35">
      <c r="C315" s="256" t="s">
        <v>175</v>
      </c>
      <c r="D315" s="257"/>
      <c r="E315" s="257"/>
      <c r="F315" s="257"/>
      <c r="G315" s="215">
        <f>Arkusz2!F5</f>
        <v>4</v>
      </c>
      <c r="H315" s="216"/>
      <c r="I315" s="215">
        <f>Arkusz2!F11</f>
        <v>7</v>
      </c>
      <c r="J315" s="216"/>
      <c r="K315" s="215">
        <f>SUM(Arkusz2!F17,-G315)</f>
        <v>1</v>
      </c>
      <c r="L315" s="216"/>
      <c r="M315" s="215">
        <f>SUM(Arkusz2!F23,-I315)</f>
        <v>3</v>
      </c>
      <c r="N315" s="216"/>
      <c r="O315" s="215">
        <f>Arkusz2!F29</f>
        <v>0</v>
      </c>
      <c r="P315" s="216"/>
      <c r="Q315" s="215">
        <f>Arkusz2!F35</f>
        <v>0</v>
      </c>
      <c r="R315" s="216"/>
      <c r="S315" s="215">
        <f>SUM(Arkusz2!F17,O315)</f>
        <v>5</v>
      </c>
      <c r="T315" s="216"/>
      <c r="U315" s="215">
        <f>SUM(Arkusz2!F23,Q315)</f>
        <v>10</v>
      </c>
      <c r="V315" s="285"/>
    </row>
    <row r="316" spans="1:24" x14ac:dyDescent="0.35">
      <c r="C316" s="159" t="str">
        <f>Arkusz2!B6</f>
        <v>TURCJA</v>
      </c>
      <c r="D316" s="160"/>
      <c r="E316" s="160"/>
      <c r="F316" s="160"/>
      <c r="G316" s="213">
        <f>Arkusz2!F6</f>
        <v>8</v>
      </c>
      <c r="H316" s="214"/>
      <c r="I316" s="213">
        <f>Arkusz2!F12</f>
        <v>10</v>
      </c>
      <c r="J316" s="214"/>
      <c r="K316" s="213">
        <f>SUM(Arkusz2!F18,-G316)</f>
        <v>0</v>
      </c>
      <c r="L316" s="214"/>
      <c r="M316" s="213">
        <f>SUM(Arkusz2!F24,-I316)</f>
        <v>0</v>
      </c>
      <c r="N316" s="214"/>
      <c r="O316" s="213">
        <f>Arkusz2!F30</f>
        <v>0</v>
      </c>
      <c r="P316" s="214"/>
      <c r="Q316" s="213">
        <f>Arkusz2!F36</f>
        <v>0</v>
      </c>
      <c r="R316" s="214"/>
      <c r="S316" s="213">
        <f>SUM(Arkusz2!F18,O316)</f>
        <v>8</v>
      </c>
      <c r="T316" s="214"/>
      <c r="U316" s="213">
        <f>SUM(Arkusz2!F24,Q316)</f>
        <v>10</v>
      </c>
      <c r="V316" s="286"/>
      <c r="X316" s="54"/>
    </row>
    <row r="317" spans="1:24" ht="15" thickBot="1" x14ac:dyDescent="0.4">
      <c r="C317" s="258" t="str">
        <f>Arkusz2!B7</f>
        <v>Pozostałe</v>
      </c>
      <c r="D317" s="259"/>
      <c r="E317" s="259"/>
      <c r="F317" s="259"/>
      <c r="G317" s="156">
        <f>Arkusz2!F7</f>
        <v>68</v>
      </c>
      <c r="H317" s="157"/>
      <c r="I317" s="156">
        <f>Arkusz2!F13</f>
        <v>76</v>
      </c>
      <c r="J317" s="157"/>
      <c r="K317" s="156">
        <f>SUM(Arkusz2!F19,-G317)</f>
        <v>13</v>
      </c>
      <c r="L317" s="157"/>
      <c r="M317" s="156">
        <f>SUM(Arkusz2!F25,-I317)</f>
        <v>17</v>
      </c>
      <c r="N317" s="157"/>
      <c r="O317" s="156">
        <f>Arkusz2!F31</f>
        <v>5</v>
      </c>
      <c r="P317" s="157"/>
      <c r="Q317" s="156">
        <f>Arkusz2!F37</f>
        <v>6</v>
      </c>
      <c r="R317" s="157"/>
      <c r="S317" s="156">
        <f>SUM(Arkusz2!F19,O317)</f>
        <v>86</v>
      </c>
      <c r="T317" s="157"/>
      <c r="U317" s="156">
        <f>SUM(Arkusz2!F25,Q317)</f>
        <v>99</v>
      </c>
      <c r="V317" s="209"/>
    </row>
    <row r="318" spans="1:24" ht="15" thickBot="1" x14ac:dyDescent="0.4">
      <c r="C318" s="267" t="s">
        <v>1</v>
      </c>
      <c r="D318" s="268"/>
      <c r="E318" s="268"/>
      <c r="F318" s="268"/>
      <c r="G318" s="154">
        <f>SUM(G312:G317)</f>
        <v>281</v>
      </c>
      <c r="H318" s="155"/>
      <c r="I318" s="154">
        <f>SUM(I312:I317)</f>
        <v>315</v>
      </c>
      <c r="J318" s="155"/>
      <c r="K318" s="154">
        <f>SUM(K312:K317)</f>
        <v>41</v>
      </c>
      <c r="L318" s="155"/>
      <c r="M318" s="154">
        <f>SUM(M312:M317)</f>
        <v>57</v>
      </c>
      <c r="N318" s="155"/>
      <c r="O318" s="154">
        <f>SUM(O312:O317)</f>
        <v>8</v>
      </c>
      <c r="P318" s="155"/>
      <c r="Q318" s="154">
        <f>SUM(Q312:Q317)</f>
        <v>9</v>
      </c>
      <c r="R318" s="155"/>
      <c r="S318" s="154">
        <f>SUM(S312:S317)</f>
        <v>330</v>
      </c>
      <c r="T318" s="155"/>
      <c r="U318" s="154">
        <f>SUM(U312:U317)</f>
        <v>381</v>
      </c>
      <c r="V318" s="207"/>
      <c r="X318" s="54"/>
    </row>
    <row r="322" spans="1:19" x14ac:dyDescent="0.35">
      <c r="M322" s="11"/>
      <c r="N322" s="11"/>
      <c r="O322" s="11"/>
      <c r="P322" s="11"/>
      <c r="Q322" s="11"/>
      <c r="R322" s="11"/>
      <c r="S322" s="11"/>
    </row>
    <row r="323" spans="1:19" x14ac:dyDescent="0.35">
      <c r="M323" s="11"/>
      <c r="N323" s="11"/>
      <c r="O323" s="11"/>
      <c r="P323" s="11"/>
      <c r="Q323" s="11"/>
      <c r="R323" s="11"/>
      <c r="S323" s="11"/>
    </row>
    <row r="324" spans="1:19" x14ac:dyDescent="0.35">
      <c r="M324" s="11"/>
      <c r="N324" s="11"/>
      <c r="O324" s="11"/>
      <c r="P324" s="11"/>
      <c r="Q324" s="11"/>
      <c r="R324" s="11"/>
      <c r="S324" s="11"/>
    </row>
    <row r="325" spans="1:19" x14ac:dyDescent="0.35">
      <c r="M325" s="11"/>
      <c r="N325" s="11"/>
      <c r="O325" s="11"/>
      <c r="P325" s="11"/>
      <c r="Q325" s="11"/>
      <c r="R325" s="11"/>
      <c r="S325" s="11"/>
    </row>
    <row r="326" spans="1:19" x14ac:dyDescent="0.35">
      <c r="M326" s="11"/>
      <c r="N326" s="11"/>
      <c r="O326" s="11"/>
      <c r="P326" s="11"/>
      <c r="Q326" s="11"/>
      <c r="R326" s="11"/>
      <c r="S326" s="11"/>
    </row>
    <row r="327" spans="1:19" x14ac:dyDescent="0.35">
      <c r="M327" s="11"/>
      <c r="N327" s="11"/>
      <c r="O327" s="11"/>
      <c r="P327" s="11"/>
      <c r="Q327" s="11"/>
      <c r="R327" s="11"/>
      <c r="S327" s="11"/>
    </row>
    <row r="328" spans="1:19" x14ac:dyDescent="0.35">
      <c r="M328" s="11"/>
      <c r="N328" s="11"/>
      <c r="O328" s="11"/>
      <c r="P328" s="11"/>
      <c r="Q328" s="11"/>
      <c r="R328" s="11"/>
      <c r="S328" s="11"/>
    </row>
    <row r="329" spans="1:19" x14ac:dyDescent="0.35">
      <c r="M329" s="11"/>
      <c r="N329" s="11"/>
      <c r="O329" s="11"/>
      <c r="P329" s="11"/>
      <c r="Q329" s="11"/>
      <c r="R329" s="11"/>
      <c r="S329" s="11"/>
    </row>
    <row r="330" spans="1:19" x14ac:dyDescent="0.35">
      <c r="D330" s="208"/>
      <c r="E330" s="208"/>
    </row>
    <row r="334" spans="1:19" x14ac:dyDescent="0.35">
      <c r="A334" s="7"/>
      <c r="B334" s="7"/>
      <c r="C334" s="7"/>
      <c r="D334" s="7"/>
      <c r="E334" s="7"/>
      <c r="F334" s="7"/>
      <c r="G334" s="7"/>
      <c r="H334" s="7"/>
      <c r="I334" s="7"/>
      <c r="J334" s="7"/>
      <c r="K334" s="7"/>
      <c r="L334" s="7"/>
      <c r="M334" s="7"/>
      <c r="N334" s="7"/>
      <c r="O334" s="7"/>
      <c r="P334" s="7"/>
      <c r="Q334" s="7"/>
      <c r="R334" s="7"/>
      <c r="S334" s="7"/>
    </row>
    <row r="340" spans="1:25" ht="15" thickBot="1" x14ac:dyDescent="0.4"/>
    <row r="341" spans="1:25" x14ac:dyDescent="0.35">
      <c r="C341" s="210" t="s">
        <v>0</v>
      </c>
      <c r="D341" s="211"/>
      <c r="E341" s="211"/>
      <c r="F341" s="211"/>
      <c r="G341" s="200" t="str">
        <f>CONCATENATE(Arkusz18!C2," - ",Arkusz18!B2," r.")</f>
        <v>01.01.2026 - 30.09.2026 r.</v>
      </c>
      <c r="H341" s="200"/>
      <c r="I341" s="200"/>
      <c r="J341" s="200"/>
      <c r="K341" s="200"/>
      <c r="L341" s="200"/>
      <c r="M341" s="200"/>
      <c r="N341" s="200"/>
      <c r="O341" s="200"/>
      <c r="P341" s="200"/>
      <c r="Q341" s="200"/>
      <c r="R341" s="200"/>
      <c r="S341" s="200"/>
      <c r="T341" s="200"/>
      <c r="U341" s="200"/>
      <c r="V341" s="201"/>
    </row>
    <row r="342" spans="1:25" x14ac:dyDescent="0.35">
      <c r="C342" s="212"/>
      <c r="D342" s="198"/>
      <c r="E342" s="198"/>
      <c r="F342" s="198"/>
      <c r="G342" s="198" t="s">
        <v>31</v>
      </c>
      <c r="H342" s="198"/>
      <c r="I342" s="198"/>
      <c r="J342" s="198"/>
      <c r="K342" s="198" t="s">
        <v>32</v>
      </c>
      <c r="L342" s="198"/>
      <c r="M342" s="198"/>
      <c r="N342" s="198"/>
      <c r="O342" s="198" t="s">
        <v>135</v>
      </c>
      <c r="P342" s="198"/>
      <c r="Q342" s="198"/>
      <c r="R342" s="198"/>
      <c r="S342" s="198" t="s">
        <v>55</v>
      </c>
      <c r="T342" s="198"/>
      <c r="U342" s="198"/>
      <c r="V342" s="202"/>
    </row>
    <row r="343" spans="1:25" x14ac:dyDescent="0.35">
      <c r="C343" s="212"/>
      <c r="D343" s="198"/>
      <c r="E343" s="198"/>
      <c r="F343" s="198"/>
      <c r="G343" s="203" t="s">
        <v>30</v>
      </c>
      <c r="H343" s="203"/>
      <c r="I343" s="198" t="s">
        <v>10</v>
      </c>
      <c r="J343" s="198"/>
      <c r="K343" s="203" t="s">
        <v>33</v>
      </c>
      <c r="L343" s="203"/>
      <c r="M343" s="198" t="s">
        <v>10</v>
      </c>
      <c r="N343" s="198"/>
      <c r="O343" s="203" t="s">
        <v>30</v>
      </c>
      <c r="P343" s="203"/>
      <c r="Q343" s="198" t="s">
        <v>10</v>
      </c>
      <c r="R343" s="198"/>
      <c r="S343" s="203" t="s">
        <v>30</v>
      </c>
      <c r="T343" s="203"/>
      <c r="U343" s="198" t="s">
        <v>10</v>
      </c>
      <c r="V343" s="202"/>
    </row>
    <row r="344" spans="1:25" x14ac:dyDescent="0.35">
      <c r="C344" s="159" t="str">
        <f>Arkusz3!B2</f>
        <v>UKRAINA</v>
      </c>
      <c r="D344" s="160"/>
      <c r="E344" s="160"/>
      <c r="F344" s="160"/>
      <c r="G344" s="150">
        <f>Arkusz3!F2</f>
        <v>1172</v>
      </c>
      <c r="H344" s="150"/>
      <c r="I344" s="150">
        <f>Arkusz3!F8</f>
        <v>1399</v>
      </c>
      <c r="J344" s="150"/>
      <c r="K344" s="150">
        <f>SUM(Arkusz3!F14,-G344)</f>
        <v>120</v>
      </c>
      <c r="L344" s="150"/>
      <c r="M344" s="150">
        <f>SUM(Arkusz3!F20,-I344)</f>
        <v>182</v>
      </c>
      <c r="N344" s="150"/>
      <c r="O344" s="150">
        <f>Arkusz3!F26</f>
        <v>34</v>
      </c>
      <c r="P344" s="150"/>
      <c r="Q344" s="150">
        <f>Arkusz3!F32</f>
        <v>39</v>
      </c>
      <c r="R344" s="150"/>
      <c r="S344" s="150">
        <f>SUM(Arkusz3!F14,O344)</f>
        <v>1326</v>
      </c>
      <c r="T344" s="150"/>
      <c r="U344" s="150">
        <f>SUM(Arkusz3!F20,Q344)</f>
        <v>1620</v>
      </c>
      <c r="V344" s="183"/>
      <c r="W344" s="54"/>
      <c r="X344" s="54"/>
    </row>
    <row r="345" spans="1:25" x14ac:dyDescent="0.35">
      <c r="C345" s="256" t="str">
        <f>Arkusz3!B3</f>
        <v>BIAŁORUŚ</v>
      </c>
      <c r="D345" s="257"/>
      <c r="E345" s="257"/>
      <c r="F345" s="257"/>
      <c r="G345" s="152">
        <f>Arkusz3!F3</f>
        <v>969</v>
      </c>
      <c r="H345" s="152"/>
      <c r="I345" s="152">
        <f>Arkusz3!F9</f>
        <v>1167</v>
      </c>
      <c r="J345" s="152"/>
      <c r="K345" s="152">
        <f>SUM(Arkusz3!F15,-G345)</f>
        <v>27</v>
      </c>
      <c r="L345" s="152"/>
      <c r="M345" s="152">
        <f>SUM(Arkusz3!F21,-I345)</f>
        <v>42</v>
      </c>
      <c r="N345" s="152"/>
      <c r="O345" s="152">
        <f>Arkusz3!F27</f>
        <v>32</v>
      </c>
      <c r="P345" s="152"/>
      <c r="Q345" s="152">
        <f>Arkusz3!F33</f>
        <v>35</v>
      </c>
      <c r="R345" s="152"/>
      <c r="S345" s="152">
        <f>SUM(Arkusz3!F15,O345)</f>
        <v>1028</v>
      </c>
      <c r="T345" s="152"/>
      <c r="U345" s="152">
        <f>SUM(Arkusz3!F21,Q345)</f>
        <v>1244</v>
      </c>
      <c r="V345" s="182"/>
      <c r="W345" s="54"/>
      <c r="X345" s="54"/>
    </row>
    <row r="346" spans="1:25" x14ac:dyDescent="0.35">
      <c r="C346" s="159" t="str">
        <f>Arkusz3!B4</f>
        <v>ROSJA</v>
      </c>
      <c r="D346" s="160"/>
      <c r="E346" s="160"/>
      <c r="F346" s="160"/>
      <c r="G346" s="150">
        <f>Arkusz3!F4</f>
        <v>118</v>
      </c>
      <c r="H346" s="150"/>
      <c r="I346" s="150">
        <f>Arkusz3!F10</f>
        <v>141</v>
      </c>
      <c r="J346" s="150"/>
      <c r="K346" s="150">
        <f>SUM(Arkusz3!F16,-G346)</f>
        <v>133</v>
      </c>
      <c r="L346" s="150"/>
      <c r="M346" s="150">
        <f>SUM(Arkusz3!F22,-I346)</f>
        <v>232</v>
      </c>
      <c r="N346" s="150"/>
      <c r="O346" s="150">
        <f>Arkusz3!F28</f>
        <v>15</v>
      </c>
      <c r="P346" s="150"/>
      <c r="Q346" s="150">
        <f>Arkusz3!F34</f>
        <v>15</v>
      </c>
      <c r="R346" s="150"/>
      <c r="S346" s="150">
        <f>SUM(Arkusz3!F16,O346)</f>
        <v>266</v>
      </c>
      <c r="T346" s="150"/>
      <c r="U346" s="150">
        <f>SUM(Arkusz3!F22,Q346)</f>
        <v>388</v>
      </c>
      <c r="V346" s="183"/>
      <c r="W346" s="54"/>
    </row>
    <row r="347" spans="1:25" x14ac:dyDescent="0.35">
      <c r="C347" s="256" t="str">
        <f>Arkusz3!B5</f>
        <v>TADŻYKISTAN</v>
      </c>
      <c r="D347" s="257"/>
      <c r="E347" s="257"/>
      <c r="F347" s="257"/>
      <c r="G347" s="152">
        <f>Arkusz3!F5</f>
        <v>37</v>
      </c>
      <c r="H347" s="152"/>
      <c r="I347" s="152">
        <f>Arkusz3!F11</f>
        <v>48</v>
      </c>
      <c r="J347" s="152"/>
      <c r="K347" s="152">
        <f>SUM(Arkusz3!F17,-G347)</f>
        <v>9</v>
      </c>
      <c r="L347" s="152"/>
      <c r="M347" s="152">
        <f>SUM(Arkusz3!F23,-I347)</f>
        <v>23</v>
      </c>
      <c r="N347" s="152"/>
      <c r="O347" s="152">
        <f>Arkusz3!F29</f>
        <v>6</v>
      </c>
      <c r="P347" s="152"/>
      <c r="Q347" s="152">
        <f>Arkusz3!F35</f>
        <v>9</v>
      </c>
      <c r="R347" s="152"/>
      <c r="S347" s="152">
        <f>SUM(Arkusz3!F17,O347)</f>
        <v>52</v>
      </c>
      <c r="T347" s="152"/>
      <c r="U347" s="152">
        <f>SUM(Arkusz3!F23,Q347)</f>
        <v>80</v>
      </c>
      <c r="V347" s="182"/>
      <c r="W347" s="54"/>
    </row>
    <row r="348" spans="1:25" x14ac:dyDescent="0.35">
      <c r="C348" s="159" t="s">
        <v>175</v>
      </c>
      <c r="D348" s="160"/>
      <c r="E348" s="160"/>
      <c r="F348" s="160"/>
      <c r="G348" s="150">
        <f>Arkusz3!F6</f>
        <v>37</v>
      </c>
      <c r="H348" s="150"/>
      <c r="I348" s="150">
        <f>Arkusz3!F12</f>
        <v>49</v>
      </c>
      <c r="J348" s="150"/>
      <c r="K348" s="150">
        <f>SUM(Arkusz3!F18,-G348)</f>
        <v>2</v>
      </c>
      <c r="L348" s="150"/>
      <c r="M348" s="150">
        <f>SUM(Arkusz3!F24,-I348)</f>
        <v>4</v>
      </c>
      <c r="N348" s="150"/>
      <c r="O348" s="150">
        <f>Arkusz3!F30</f>
        <v>2</v>
      </c>
      <c r="P348" s="150"/>
      <c r="Q348" s="150">
        <f>Arkusz3!F36</f>
        <v>2</v>
      </c>
      <c r="R348" s="150"/>
      <c r="S348" s="150">
        <f>SUM(Arkusz3!F18,O348)</f>
        <v>41</v>
      </c>
      <c r="T348" s="150"/>
      <c r="U348" s="150">
        <f>SUM(Arkusz3!F24,Q348)</f>
        <v>55</v>
      </c>
      <c r="V348" s="183"/>
      <c r="W348" s="54"/>
    </row>
    <row r="349" spans="1:25" ht="15" thickBot="1" x14ac:dyDescent="0.4">
      <c r="C349" s="258" t="str">
        <f>Arkusz3!B7</f>
        <v>Pozostałe</v>
      </c>
      <c r="D349" s="259"/>
      <c r="E349" s="259"/>
      <c r="F349" s="259"/>
      <c r="G349" s="153">
        <f>Arkusz3!F7</f>
        <v>688</v>
      </c>
      <c r="H349" s="153"/>
      <c r="I349" s="153">
        <f>Arkusz3!F13</f>
        <v>758</v>
      </c>
      <c r="J349" s="153"/>
      <c r="K349" s="153">
        <f>SUM(Arkusz3!F19,-G349)</f>
        <v>127</v>
      </c>
      <c r="L349" s="153"/>
      <c r="M349" s="153">
        <f>SUM(Arkusz3!F25,-I349)</f>
        <v>172</v>
      </c>
      <c r="N349" s="153"/>
      <c r="O349" s="153">
        <f>Arkusz3!F31</f>
        <v>48</v>
      </c>
      <c r="P349" s="153"/>
      <c r="Q349" s="153">
        <f>Arkusz3!F37</f>
        <v>52</v>
      </c>
      <c r="R349" s="153"/>
      <c r="S349" s="153">
        <f>SUM(Arkusz3!F19,O349)</f>
        <v>863</v>
      </c>
      <c r="T349" s="153"/>
      <c r="U349" s="153">
        <f>SUM(Arkusz3!F25,Q349)</f>
        <v>982</v>
      </c>
      <c r="V349" s="186"/>
      <c r="W349" s="54"/>
      <c r="X349" s="54"/>
    </row>
    <row r="350" spans="1:25" x14ac:dyDescent="0.35">
      <c r="C350" s="260" t="s">
        <v>1</v>
      </c>
      <c r="D350" s="261"/>
      <c r="E350" s="261"/>
      <c r="F350" s="261"/>
      <c r="G350" s="151">
        <f>SUM(G344:G349)</f>
        <v>3021</v>
      </c>
      <c r="H350" s="151"/>
      <c r="I350" s="151">
        <f>SUM(I344:I349)</f>
        <v>3562</v>
      </c>
      <c r="J350" s="151"/>
      <c r="K350" s="151">
        <f>SUM(K344:K349)</f>
        <v>418</v>
      </c>
      <c r="L350" s="151"/>
      <c r="M350" s="151">
        <f>SUM(M344:M349)</f>
        <v>655</v>
      </c>
      <c r="N350" s="151"/>
      <c r="O350" s="151">
        <f>SUM(O344:O349)</f>
        <v>137</v>
      </c>
      <c r="P350" s="151"/>
      <c r="Q350" s="151">
        <f>SUM(Q344:Q349)</f>
        <v>152</v>
      </c>
      <c r="R350" s="151"/>
      <c r="S350" s="151">
        <f>SUM(S344:S349)</f>
        <v>3576</v>
      </c>
      <c r="T350" s="151"/>
      <c r="U350" s="151">
        <f>SUM(U344:U349)</f>
        <v>4369</v>
      </c>
      <c r="V350" s="294"/>
      <c r="X350" s="54"/>
    </row>
    <row r="351" spans="1:25" x14ac:dyDescent="0.35">
      <c r="A351" s="4"/>
      <c r="B351" s="12"/>
      <c r="C351" s="13"/>
      <c r="D351" s="13"/>
      <c r="E351" s="13"/>
      <c r="F351" s="13"/>
      <c r="G351" s="14"/>
      <c r="H351" s="14"/>
      <c r="I351" s="14"/>
      <c r="J351" s="14"/>
      <c r="K351" s="14"/>
      <c r="L351" s="14"/>
      <c r="M351" s="14"/>
      <c r="N351" s="14"/>
      <c r="O351" s="14"/>
      <c r="P351" s="14"/>
      <c r="Q351" s="14"/>
      <c r="R351" s="14"/>
      <c r="S351" s="14"/>
      <c r="T351" s="14"/>
      <c r="U351" s="14"/>
      <c r="V351" s="14"/>
      <c r="W351" s="12"/>
    </row>
    <row r="352" spans="1:25" x14ac:dyDescent="0.35">
      <c r="A352" s="262" t="s">
        <v>138</v>
      </c>
      <c r="B352" s="262"/>
      <c r="C352" s="262"/>
      <c r="D352" s="262"/>
      <c r="E352" s="262"/>
      <c r="F352" s="262"/>
      <c r="G352" s="262"/>
      <c r="H352" s="262"/>
      <c r="I352" s="262"/>
      <c r="J352" s="262"/>
      <c r="K352" s="262"/>
      <c r="L352" s="262"/>
      <c r="M352" s="262"/>
      <c r="N352" s="262"/>
      <c r="O352" s="262"/>
      <c r="P352" s="262"/>
      <c r="Q352" s="262"/>
      <c r="R352" s="262"/>
      <c r="S352" s="262"/>
      <c r="T352" s="262"/>
      <c r="U352" s="262"/>
      <c r="V352" s="262"/>
      <c r="W352" s="262"/>
      <c r="X352" s="262"/>
      <c r="Y352" s="262"/>
    </row>
    <row r="353" spans="1:25" x14ac:dyDescent="0.35">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6"/>
    </row>
    <row r="357" spans="1:25" x14ac:dyDescent="0.35">
      <c r="M357" s="11"/>
      <c r="N357" s="11"/>
      <c r="O357" s="11"/>
      <c r="P357" s="11"/>
      <c r="Q357" s="11"/>
      <c r="R357" s="11"/>
      <c r="S357" s="11"/>
    </row>
    <row r="358" spans="1:25" x14ac:dyDescent="0.35">
      <c r="M358" s="11"/>
      <c r="N358" s="11"/>
      <c r="O358" s="11"/>
      <c r="P358" s="11"/>
      <c r="Q358" s="11"/>
      <c r="R358" s="11"/>
      <c r="S358" s="11"/>
    </row>
    <row r="359" spans="1:25" x14ac:dyDescent="0.35">
      <c r="M359" s="11"/>
      <c r="N359" s="11"/>
      <c r="O359" s="11"/>
      <c r="P359" s="11"/>
      <c r="Q359" s="11"/>
      <c r="R359" s="11"/>
      <c r="S359" s="11"/>
    </row>
    <row r="360" spans="1:25" x14ac:dyDescent="0.35">
      <c r="M360" s="11"/>
      <c r="N360" s="11"/>
      <c r="O360" s="11"/>
      <c r="P360" s="11"/>
      <c r="Q360" s="11"/>
      <c r="R360" s="11"/>
      <c r="S360" s="11"/>
    </row>
    <row r="361" spans="1:25" x14ac:dyDescent="0.35">
      <c r="M361" s="11"/>
      <c r="N361" s="11"/>
      <c r="O361" s="11"/>
      <c r="P361" s="11"/>
      <c r="Q361" s="11"/>
      <c r="R361" s="11"/>
      <c r="S361" s="11"/>
    </row>
    <row r="362" spans="1:25" x14ac:dyDescent="0.35">
      <c r="M362" s="11"/>
      <c r="N362" s="11"/>
      <c r="O362" s="11"/>
      <c r="P362" s="11"/>
      <c r="Q362" s="11"/>
      <c r="R362" s="11"/>
      <c r="S362" s="11"/>
    </row>
    <row r="363" spans="1:25" x14ac:dyDescent="0.35">
      <c r="M363" s="11"/>
      <c r="N363" s="11"/>
      <c r="O363" s="11"/>
      <c r="P363" s="11"/>
      <c r="Q363" s="11"/>
      <c r="R363" s="11"/>
      <c r="S363" s="11"/>
    </row>
    <row r="364" spans="1:25" x14ac:dyDescent="0.35">
      <c r="M364" s="11"/>
      <c r="N364" s="11"/>
      <c r="O364" s="11"/>
      <c r="P364" s="11"/>
      <c r="Q364" s="11"/>
      <c r="R364" s="11"/>
      <c r="S364" s="11"/>
    </row>
    <row r="365" spans="1:25" x14ac:dyDescent="0.35">
      <c r="D365" s="208"/>
      <c r="E365" s="208"/>
    </row>
    <row r="370" spans="1:25" x14ac:dyDescent="0.35">
      <c r="V370" s="17"/>
      <c r="W370" s="17"/>
      <c r="X370" s="17"/>
      <c r="Y370" s="18"/>
    </row>
    <row r="371" spans="1:25" x14ac:dyDescent="0.35">
      <c r="V371" s="17"/>
      <c r="W371" s="17"/>
      <c r="X371" s="17"/>
      <c r="Y371" s="18"/>
    </row>
    <row r="372" spans="1:25" x14ac:dyDescent="0.35">
      <c r="A372" s="19"/>
      <c r="B372" s="19"/>
      <c r="C372" s="19"/>
      <c r="D372" s="19"/>
      <c r="E372" s="19"/>
      <c r="F372" s="19"/>
      <c r="G372" s="19"/>
      <c r="H372" s="19"/>
      <c r="I372" s="19"/>
      <c r="J372" s="19"/>
      <c r="K372" s="19"/>
      <c r="L372" s="19"/>
      <c r="M372" s="19"/>
      <c r="N372" s="19"/>
      <c r="O372" s="19"/>
      <c r="P372" s="19"/>
      <c r="Q372" s="19"/>
      <c r="R372" s="19"/>
      <c r="S372" s="19"/>
      <c r="T372" s="19"/>
      <c r="U372" s="19"/>
      <c r="V372" s="17"/>
      <c r="W372" s="17"/>
      <c r="X372" s="17"/>
      <c r="Y372" s="18"/>
    </row>
    <row r="373" spans="1:25" x14ac:dyDescent="0.35">
      <c r="A373" s="19"/>
      <c r="B373" s="19"/>
      <c r="C373" s="19"/>
      <c r="D373" s="19"/>
      <c r="E373" s="19"/>
      <c r="F373" s="19"/>
      <c r="G373" s="19"/>
      <c r="H373" s="19"/>
      <c r="I373" s="19"/>
      <c r="J373" s="19"/>
      <c r="K373" s="19"/>
      <c r="L373" s="19"/>
      <c r="M373" s="19"/>
      <c r="N373" s="19"/>
      <c r="O373" s="19"/>
      <c r="P373" s="19"/>
      <c r="Q373" s="19"/>
      <c r="R373" s="19"/>
      <c r="S373" s="19"/>
      <c r="T373" s="19"/>
      <c r="U373" s="19"/>
      <c r="V373" s="17"/>
      <c r="W373" s="17"/>
      <c r="X373" s="17"/>
      <c r="Y373" s="18"/>
    </row>
    <row r="374" spans="1:25" x14ac:dyDescent="0.35">
      <c r="A374" s="19"/>
      <c r="B374" s="19"/>
      <c r="C374" s="19"/>
      <c r="D374" s="19"/>
      <c r="E374" s="19"/>
      <c r="F374" s="19"/>
      <c r="G374" s="19"/>
      <c r="H374" s="19"/>
      <c r="I374" s="19"/>
      <c r="J374" s="19"/>
      <c r="K374" s="19"/>
      <c r="L374" s="19"/>
      <c r="M374" s="19"/>
      <c r="N374" s="19"/>
      <c r="O374" s="19"/>
      <c r="P374" s="19"/>
      <c r="Q374" s="19"/>
      <c r="R374" s="19"/>
      <c r="S374" s="19"/>
      <c r="T374" s="19"/>
      <c r="U374" s="19"/>
      <c r="V374" s="17"/>
      <c r="W374" s="17"/>
      <c r="X374" s="17"/>
      <c r="Y374" s="18"/>
    </row>
    <row r="375" spans="1:25" x14ac:dyDescent="0.35">
      <c r="A375" s="19"/>
      <c r="B375" s="19"/>
      <c r="C375" s="19"/>
      <c r="D375" s="19"/>
      <c r="E375" s="19"/>
      <c r="F375" s="19"/>
      <c r="G375" s="19"/>
      <c r="H375" s="19"/>
      <c r="I375" s="19"/>
      <c r="J375" s="19"/>
      <c r="K375" s="19"/>
      <c r="L375" s="19"/>
      <c r="M375" s="19"/>
      <c r="N375" s="19"/>
      <c r="O375" s="19"/>
      <c r="P375" s="19"/>
      <c r="Q375" s="19"/>
      <c r="R375" s="19"/>
      <c r="S375" s="19"/>
      <c r="T375" s="19"/>
      <c r="U375" s="19"/>
      <c r="V375" s="17"/>
      <c r="W375" s="17"/>
      <c r="X375" s="17"/>
      <c r="Y375" s="18"/>
    </row>
    <row r="376" spans="1:25" x14ac:dyDescent="0.35">
      <c r="A376" s="19"/>
      <c r="B376" s="19"/>
      <c r="C376" s="19"/>
      <c r="D376" s="19"/>
      <c r="E376" s="19"/>
      <c r="F376" s="19"/>
      <c r="G376" s="19"/>
      <c r="H376" s="19"/>
      <c r="I376" s="19"/>
      <c r="J376" s="19"/>
      <c r="K376" s="19"/>
      <c r="L376" s="19"/>
      <c r="M376" s="19"/>
      <c r="N376" s="19"/>
      <c r="O376" s="19"/>
      <c r="P376" s="19"/>
      <c r="Q376" s="19"/>
      <c r="R376" s="19"/>
      <c r="S376" s="19"/>
      <c r="T376" s="19"/>
      <c r="U376" s="19"/>
      <c r="V376" s="17"/>
      <c r="W376" s="17"/>
      <c r="X376" s="17"/>
      <c r="Y376" s="18"/>
    </row>
    <row r="377" spans="1:25" x14ac:dyDescent="0.35">
      <c r="A377" s="62" t="s">
        <v>176</v>
      </c>
      <c r="B377" s="62"/>
      <c r="C377" s="62"/>
      <c r="D377" s="62"/>
      <c r="E377" s="62"/>
      <c r="F377" s="62"/>
      <c r="G377" s="62"/>
      <c r="H377" s="62"/>
      <c r="I377" s="62"/>
      <c r="J377" s="62"/>
      <c r="K377" s="62"/>
      <c r="L377" s="62"/>
      <c r="M377" s="62"/>
      <c r="N377" s="62"/>
      <c r="O377" s="62"/>
      <c r="P377" s="62"/>
      <c r="Q377" s="62"/>
      <c r="R377" s="62"/>
      <c r="S377" s="62"/>
      <c r="T377" s="62"/>
      <c r="U377" s="62"/>
      <c r="V377" s="62"/>
      <c r="W377" s="62"/>
      <c r="X377" s="62"/>
      <c r="Y377" s="62"/>
    </row>
    <row r="378" spans="1:25" x14ac:dyDescent="0.35">
      <c r="A378" s="62"/>
      <c r="B378" s="62"/>
      <c r="C378" s="62"/>
      <c r="D378" s="62"/>
      <c r="E378" s="62"/>
      <c r="F378" s="62"/>
      <c r="G378" s="62"/>
      <c r="H378" s="62"/>
      <c r="I378" s="62"/>
      <c r="J378" s="62"/>
      <c r="K378" s="62"/>
      <c r="L378" s="62"/>
      <c r="M378" s="62"/>
      <c r="N378" s="62"/>
      <c r="O378" s="62"/>
      <c r="P378" s="62"/>
      <c r="Q378" s="62"/>
      <c r="R378" s="62"/>
      <c r="S378" s="62"/>
      <c r="T378" s="62"/>
      <c r="U378" s="62"/>
      <c r="V378" s="62"/>
      <c r="W378" s="62"/>
      <c r="X378" s="62"/>
      <c r="Y378" s="62"/>
    </row>
    <row r="379" spans="1:25" s="53" customFormat="1" x14ac:dyDescent="0.35">
      <c r="A379" s="62"/>
      <c r="B379" s="62"/>
      <c r="C379" s="62"/>
      <c r="D379" s="62"/>
      <c r="E379" s="62"/>
      <c r="F379" s="62"/>
      <c r="G379" s="62"/>
      <c r="H379" s="62"/>
      <c r="I379" s="62"/>
      <c r="J379" s="62"/>
      <c r="K379" s="62"/>
      <c r="L379" s="62"/>
      <c r="M379" s="62"/>
      <c r="N379" s="62"/>
      <c r="O379" s="62"/>
      <c r="P379" s="62"/>
      <c r="Q379" s="62"/>
      <c r="R379" s="62"/>
      <c r="S379" s="62"/>
      <c r="T379" s="62"/>
      <c r="U379" s="62"/>
      <c r="V379" s="62"/>
      <c r="W379" s="62"/>
      <c r="X379" s="62"/>
      <c r="Y379" s="62"/>
    </row>
    <row r="380" spans="1:25" s="53" customFormat="1" x14ac:dyDescent="0.35">
      <c r="A380" s="62"/>
      <c r="B380" s="62"/>
      <c r="C380" s="62"/>
      <c r="D380" s="62"/>
      <c r="E380" s="62"/>
      <c r="F380" s="62"/>
      <c r="G380" s="62"/>
      <c r="H380" s="62"/>
      <c r="I380" s="62"/>
      <c r="J380" s="62"/>
      <c r="K380" s="62"/>
      <c r="L380" s="62"/>
      <c r="M380" s="62"/>
      <c r="N380" s="62"/>
      <c r="O380" s="62"/>
      <c r="P380" s="62"/>
      <c r="Q380" s="62"/>
      <c r="R380" s="62"/>
      <c r="S380" s="62"/>
      <c r="T380" s="62"/>
      <c r="U380" s="62"/>
      <c r="V380" s="62"/>
      <c r="W380" s="62"/>
      <c r="X380" s="62"/>
      <c r="Y380" s="62"/>
    </row>
    <row r="381" spans="1:25" s="53" customFormat="1" x14ac:dyDescent="0.35">
      <c r="A381" s="62"/>
      <c r="B381" s="62"/>
      <c r="C381" s="62"/>
      <c r="D381" s="62"/>
      <c r="E381" s="62"/>
      <c r="F381" s="62"/>
      <c r="G381" s="62"/>
      <c r="H381" s="62"/>
      <c r="I381" s="62"/>
      <c r="J381" s="62"/>
      <c r="K381" s="62"/>
      <c r="L381" s="62"/>
      <c r="M381" s="62"/>
      <c r="N381" s="62"/>
      <c r="O381" s="62"/>
      <c r="P381" s="62"/>
      <c r="Q381" s="62"/>
      <c r="R381" s="62"/>
      <c r="S381" s="62"/>
      <c r="T381" s="62"/>
      <c r="U381" s="62"/>
      <c r="V381" s="62"/>
      <c r="W381" s="62"/>
      <c r="X381" s="62"/>
      <c r="Y381" s="62"/>
    </row>
    <row r="382" spans="1:25" s="53" customFormat="1" x14ac:dyDescent="0.35">
      <c r="A382" s="62"/>
      <c r="B382" s="62"/>
      <c r="C382" s="62"/>
      <c r="D382" s="62"/>
      <c r="E382" s="62"/>
      <c r="F382" s="62"/>
      <c r="G382" s="62"/>
      <c r="H382" s="62"/>
      <c r="I382" s="62"/>
      <c r="J382" s="62"/>
      <c r="K382" s="62"/>
      <c r="L382" s="62"/>
      <c r="M382" s="62"/>
      <c r="N382" s="62"/>
      <c r="O382" s="62"/>
      <c r="P382" s="62"/>
      <c r="Q382" s="62"/>
      <c r="R382" s="62"/>
      <c r="S382" s="62"/>
      <c r="T382" s="62"/>
      <c r="U382" s="62"/>
      <c r="V382" s="62"/>
      <c r="W382" s="62"/>
      <c r="X382" s="62"/>
      <c r="Y382" s="62"/>
    </row>
    <row r="383" spans="1:25" s="53" customFormat="1" x14ac:dyDescent="0.35">
      <c r="A383" s="62"/>
      <c r="B383" s="62"/>
      <c r="C383" s="62"/>
      <c r="D383" s="62"/>
      <c r="E383" s="62"/>
      <c r="F383" s="62"/>
      <c r="G383" s="62"/>
      <c r="H383" s="62"/>
      <c r="I383" s="62"/>
      <c r="J383" s="62"/>
      <c r="K383" s="62"/>
      <c r="L383" s="62"/>
      <c r="M383" s="62"/>
      <c r="N383" s="62"/>
      <c r="O383" s="62"/>
      <c r="P383" s="62"/>
      <c r="Q383" s="62"/>
      <c r="R383" s="62"/>
      <c r="S383" s="62"/>
      <c r="T383" s="62"/>
      <c r="U383" s="62"/>
      <c r="V383" s="62"/>
      <c r="W383" s="62"/>
      <c r="X383" s="62"/>
      <c r="Y383" s="62"/>
    </row>
    <row r="384" spans="1:25" s="53" customFormat="1" x14ac:dyDescent="0.35">
      <c r="A384" s="62"/>
      <c r="B384" s="62"/>
      <c r="C384" s="62"/>
      <c r="D384" s="62"/>
      <c r="E384" s="62"/>
      <c r="F384" s="62"/>
      <c r="G384" s="62"/>
      <c r="H384" s="62"/>
      <c r="I384" s="62"/>
      <c r="J384" s="62"/>
      <c r="K384" s="62"/>
      <c r="L384" s="62"/>
      <c r="M384" s="62"/>
      <c r="N384" s="62"/>
      <c r="O384" s="62"/>
      <c r="P384" s="62"/>
      <c r="Q384" s="62"/>
      <c r="R384" s="62"/>
      <c r="S384" s="62"/>
      <c r="T384" s="62"/>
      <c r="U384" s="62"/>
      <c r="V384" s="62"/>
      <c r="W384" s="62"/>
      <c r="X384" s="62"/>
      <c r="Y384" s="62"/>
    </row>
    <row r="385" spans="1:25" s="53" customFormat="1" x14ac:dyDescent="0.35">
      <c r="A385" s="62"/>
      <c r="B385" s="62"/>
      <c r="C385" s="62"/>
      <c r="D385" s="62"/>
      <c r="E385" s="62"/>
      <c r="F385" s="62"/>
      <c r="G385" s="62"/>
      <c r="H385" s="62"/>
      <c r="I385" s="62"/>
      <c r="J385" s="62"/>
      <c r="K385" s="62"/>
      <c r="L385" s="62"/>
      <c r="M385" s="62"/>
      <c r="N385" s="62"/>
      <c r="O385" s="62"/>
      <c r="P385" s="62"/>
      <c r="Q385" s="62"/>
      <c r="R385" s="62"/>
      <c r="S385" s="62"/>
      <c r="T385" s="62"/>
      <c r="U385" s="62"/>
      <c r="V385" s="62"/>
      <c r="W385" s="62"/>
      <c r="X385" s="62"/>
      <c r="Y385" s="62"/>
    </row>
    <row r="386" spans="1:25" s="53" customFormat="1" x14ac:dyDescent="0.35">
      <c r="A386" s="62"/>
      <c r="B386" s="62"/>
      <c r="C386" s="62"/>
      <c r="D386" s="62"/>
      <c r="E386" s="62"/>
      <c r="F386" s="62"/>
      <c r="G386" s="62"/>
      <c r="H386" s="62"/>
      <c r="I386" s="62"/>
      <c r="J386" s="62"/>
      <c r="K386" s="62"/>
      <c r="L386" s="62"/>
      <c r="M386" s="62"/>
      <c r="N386" s="62"/>
      <c r="O386" s="62"/>
      <c r="P386" s="62"/>
      <c r="Q386" s="62"/>
      <c r="R386" s="62"/>
      <c r="S386" s="62"/>
      <c r="T386" s="62"/>
      <c r="U386" s="62"/>
      <c r="V386" s="62"/>
      <c r="W386" s="62"/>
      <c r="X386" s="62"/>
      <c r="Y386" s="62"/>
    </row>
    <row r="387" spans="1:25" x14ac:dyDescent="0.35">
      <c r="A387" s="62"/>
      <c r="B387" s="62"/>
      <c r="C387" s="62"/>
      <c r="D387" s="62"/>
      <c r="E387" s="62"/>
      <c r="F387" s="62"/>
      <c r="G387" s="62"/>
      <c r="H387" s="62"/>
      <c r="I387" s="62"/>
      <c r="J387" s="62"/>
      <c r="K387" s="62"/>
      <c r="L387" s="62"/>
      <c r="M387" s="62"/>
      <c r="N387" s="62"/>
      <c r="O387" s="62"/>
      <c r="P387" s="62"/>
      <c r="Q387" s="62"/>
      <c r="R387" s="62"/>
      <c r="S387" s="62"/>
      <c r="T387" s="62"/>
      <c r="U387" s="62"/>
      <c r="V387" s="62"/>
      <c r="W387" s="62"/>
      <c r="X387" s="62"/>
      <c r="Y387" s="62"/>
    </row>
    <row r="388" spans="1:25" x14ac:dyDescent="0.35">
      <c r="A388" s="62"/>
      <c r="B388" s="62"/>
      <c r="C388" s="62"/>
      <c r="D388" s="62"/>
      <c r="E388" s="62"/>
      <c r="F388" s="62"/>
      <c r="G388" s="62"/>
      <c r="H388" s="62"/>
      <c r="I388" s="62"/>
      <c r="J388" s="62"/>
      <c r="K388" s="62"/>
      <c r="L388" s="62"/>
      <c r="M388" s="62"/>
      <c r="N388" s="62"/>
      <c r="O388" s="62"/>
      <c r="P388" s="62"/>
      <c r="Q388" s="62"/>
      <c r="R388" s="62"/>
      <c r="S388" s="62"/>
      <c r="T388" s="62"/>
      <c r="U388" s="62"/>
      <c r="V388" s="62"/>
      <c r="W388" s="62"/>
      <c r="X388" s="62"/>
      <c r="Y388" s="62"/>
    </row>
    <row r="389" spans="1:25" x14ac:dyDescent="0.35">
      <c r="A389" s="62"/>
      <c r="B389" s="62"/>
      <c r="C389" s="62"/>
      <c r="D389" s="62"/>
      <c r="E389" s="62"/>
      <c r="F389" s="62"/>
      <c r="G389" s="62"/>
      <c r="H389" s="62"/>
      <c r="I389" s="62"/>
      <c r="J389" s="62"/>
      <c r="K389" s="62"/>
      <c r="L389" s="62"/>
      <c r="M389" s="62"/>
      <c r="N389" s="62"/>
      <c r="O389" s="62"/>
      <c r="P389" s="62"/>
      <c r="Q389" s="62"/>
      <c r="R389" s="62"/>
      <c r="S389" s="62"/>
      <c r="T389" s="62"/>
      <c r="U389" s="62"/>
      <c r="V389" s="62"/>
      <c r="W389" s="62"/>
      <c r="X389" s="62"/>
      <c r="Y389" s="62"/>
    </row>
    <row r="390" spans="1:25" s="53" customFormat="1" x14ac:dyDescent="0.35">
      <c r="A390" s="62"/>
      <c r="B390" s="62"/>
      <c r="C390" s="62"/>
      <c r="D390" s="62"/>
      <c r="E390" s="62"/>
      <c r="F390" s="62"/>
      <c r="G390" s="62"/>
      <c r="H390" s="62"/>
      <c r="I390" s="62"/>
      <c r="J390" s="62"/>
      <c r="K390" s="62"/>
      <c r="L390" s="62"/>
      <c r="M390" s="62"/>
      <c r="N390" s="62"/>
      <c r="O390" s="62"/>
      <c r="P390" s="62"/>
      <c r="Q390" s="62"/>
      <c r="R390" s="62"/>
      <c r="S390" s="62"/>
      <c r="T390" s="62"/>
      <c r="U390" s="62"/>
      <c r="V390" s="62"/>
      <c r="W390" s="62"/>
      <c r="X390" s="62"/>
      <c r="Y390" s="62"/>
    </row>
    <row r="391" spans="1:25" s="53" customFormat="1" x14ac:dyDescent="0.35">
      <c r="A391" s="62"/>
      <c r="B391" s="62"/>
      <c r="C391" s="62"/>
      <c r="D391" s="62"/>
      <c r="E391" s="62"/>
      <c r="F391" s="62"/>
      <c r="G391" s="62"/>
      <c r="H391" s="62"/>
      <c r="I391" s="62"/>
      <c r="J391" s="62"/>
      <c r="K391" s="62"/>
      <c r="L391" s="62"/>
      <c r="M391" s="62"/>
      <c r="N391" s="62"/>
      <c r="O391" s="62"/>
      <c r="P391" s="62"/>
      <c r="Q391" s="62"/>
      <c r="R391" s="62"/>
      <c r="S391" s="62"/>
      <c r="T391" s="62"/>
      <c r="U391" s="62"/>
      <c r="V391" s="62"/>
      <c r="W391" s="62"/>
      <c r="X391" s="62"/>
      <c r="Y391" s="62"/>
    </row>
    <row r="392" spans="1:25" s="55" customFormat="1" x14ac:dyDescent="0.35">
      <c r="A392" s="62"/>
      <c r="B392" s="62"/>
      <c r="C392" s="62"/>
      <c r="D392" s="62"/>
      <c r="E392" s="62"/>
      <c r="F392" s="62"/>
      <c r="G392" s="62"/>
      <c r="H392" s="62"/>
      <c r="I392" s="62"/>
      <c r="J392" s="62"/>
      <c r="K392" s="62"/>
      <c r="L392" s="62"/>
      <c r="M392" s="62"/>
      <c r="N392" s="62"/>
      <c r="O392" s="62"/>
      <c r="P392" s="62"/>
      <c r="Q392" s="62"/>
      <c r="R392" s="62"/>
      <c r="S392" s="62"/>
      <c r="T392" s="62"/>
      <c r="U392" s="62"/>
      <c r="V392" s="62"/>
      <c r="W392" s="62"/>
      <c r="X392" s="62"/>
      <c r="Y392" s="62"/>
    </row>
    <row r="397" spans="1:25" x14ac:dyDescent="0.35">
      <c r="A397" s="69" t="s">
        <v>146</v>
      </c>
      <c r="B397" s="69"/>
      <c r="C397" s="69"/>
      <c r="D397" s="69"/>
      <c r="E397" s="69"/>
      <c r="F397" s="69"/>
      <c r="G397" s="69"/>
      <c r="H397" s="69"/>
      <c r="I397" s="69"/>
      <c r="J397" s="69"/>
      <c r="K397" s="69"/>
      <c r="L397" s="69"/>
      <c r="M397" s="69"/>
      <c r="N397" s="69"/>
      <c r="O397" s="69"/>
      <c r="P397" s="69"/>
      <c r="Q397" s="69"/>
      <c r="R397" s="69"/>
      <c r="S397" s="69"/>
      <c r="T397" s="69"/>
      <c r="U397" s="69"/>
    </row>
    <row r="398" spans="1:25" x14ac:dyDescent="0.35">
      <c r="A398" s="20"/>
      <c r="B398" s="20"/>
      <c r="C398" s="20"/>
      <c r="D398" s="20"/>
      <c r="E398" s="20"/>
      <c r="F398" s="20"/>
      <c r="G398" s="20"/>
      <c r="H398" s="20"/>
      <c r="I398" s="20"/>
      <c r="J398" s="20"/>
      <c r="K398" s="20"/>
      <c r="L398" s="20"/>
      <c r="M398" s="20"/>
      <c r="N398" s="20"/>
      <c r="O398" s="20"/>
      <c r="P398" s="20"/>
      <c r="Q398" s="20"/>
      <c r="R398" s="20"/>
      <c r="S398" s="20"/>
      <c r="T398" s="20"/>
      <c r="U398" s="20"/>
    </row>
    <row r="400" spans="1:25" ht="15" thickBot="1" x14ac:dyDescent="0.4"/>
    <row r="401" spans="1:25" x14ac:dyDescent="0.35">
      <c r="A401" s="187" t="str">
        <f>CONCATENATE(Arkusz18!C2," - ",Arkusz18!B2," r.")</f>
        <v>01.01.2026 - 30.09.2026 r.</v>
      </c>
      <c r="B401" s="188"/>
      <c r="C401" s="188"/>
      <c r="D401" s="188"/>
      <c r="E401" s="188"/>
      <c r="F401" s="188"/>
      <c r="G401" s="188"/>
      <c r="H401" s="188"/>
      <c r="I401" s="189"/>
      <c r="M401" s="187" t="str">
        <f>CONCATENATE(Arkusz18!C2," - ",Arkusz18!B2," r.")</f>
        <v>01.01.2026 - 30.09.2026 r.</v>
      </c>
      <c r="N401" s="188"/>
      <c r="O401" s="188"/>
      <c r="P401" s="188"/>
      <c r="Q401" s="188"/>
      <c r="R401" s="188"/>
      <c r="S401" s="188"/>
      <c r="T401" s="188"/>
      <c r="U401" s="189"/>
    </row>
    <row r="402" spans="1:25" ht="52.5" customHeight="1" x14ac:dyDescent="0.35">
      <c r="A402" s="217" t="s">
        <v>56</v>
      </c>
      <c r="B402" s="218"/>
      <c r="C402" s="219"/>
      <c r="D402" s="190" t="s">
        <v>57</v>
      </c>
      <c r="E402" s="194"/>
      <c r="F402" s="190" t="s">
        <v>58</v>
      </c>
      <c r="G402" s="194"/>
      <c r="H402" s="190" t="s">
        <v>54</v>
      </c>
      <c r="I402" s="191"/>
      <c r="M402" s="217" t="s">
        <v>56</v>
      </c>
      <c r="N402" s="218"/>
      <c r="O402" s="219"/>
      <c r="P402" s="190" t="s">
        <v>59</v>
      </c>
      <c r="Q402" s="194"/>
      <c r="R402" s="190" t="s">
        <v>58</v>
      </c>
      <c r="S402" s="194"/>
      <c r="T402" s="190" t="s">
        <v>54</v>
      </c>
      <c r="U402" s="191"/>
    </row>
    <row r="403" spans="1:25" x14ac:dyDescent="0.35">
      <c r="A403" s="220"/>
      <c r="B403" s="221"/>
      <c r="C403" s="222"/>
      <c r="D403" s="192"/>
      <c r="E403" s="195"/>
      <c r="F403" s="192"/>
      <c r="G403" s="195"/>
      <c r="H403" s="192"/>
      <c r="I403" s="193"/>
      <c r="M403" s="220"/>
      <c r="N403" s="221"/>
      <c r="O403" s="222"/>
      <c r="P403" s="192"/>
      <c r="Q403" s="195"/>
      <c r="R403" s="192"/>
      <c r="S403" s="195"/>
      <c r="T403" s="192"/>
      <c r="U403" s="193"/>
    </row>
    <row r="404" spans="1:25" x14ac:dyDescent="0.35">
      <c r="A404" s="243" t="str">
        <f>Arkusz4!B2</f>
        <v>NIEMCY</v>
      </c>
      <c r="B404" s="244"/>
      <c r="C404" s="244"/>
      <c r="D404" s="196">
        <f>Arkusz4!C2</f>
        <v>413</v>
      </c>
      <c r="E404" s="196"/>
      <c r="F404" s="196">
        <f>Arkusz4!D2</f>
        <v>352</v>
      </c>
      <c r="G404" s="196"/>
      <c r="H404" s="196">
        <f>Arkusz4!E2</f>
        <v>63</v>
      </c>
      <c r="I404" s="197"/>
      <c r="J404" s="54"/>
      <c r="M404" s="243" t="str">
        <f>Arkusz5!B2</f>
        <v>NIEMCY</v>
      </c>
      <c r="N404" s="244"/>
      <c r="O404" s="244"/>
      <c r="P404" s="196">
        <f>Arkusz5!C2</f>
        <v>37</v>
      </c>
      <c r="Q404" s="196"/>
      <c r="R404" s="196">
        <f>Arkusz5!D2</f>
        <v>28</v>
      </c>
      <c r="S404" s="196"/>
      <c r="T404" s="196">
        <f>Arkusz5!E2</f>
        <v>18</v>
      </c>
      <c r="U404" s="197"/>
      <c r="V404" s="54"/>
    </row>
    <row r="405" spans="1:25" x14ac:dyDescent="0.35">
      <c r="A405" s="245" t="str">
        <f>Arkusz4!B3</f>
        <v>FRANCJA</v>
      </c>
      <c r="B405" s="246"/>
      <c r="C405" s="246"/>
      <c r="D405" s="227">
        <f>Arkusz4!C3</f>
        <v>212</v>
      </c>
      <c r="E405" s="227"/>
      <c r="F405" s="227">
        <f>Arkusz4!D3</f>
        <v>150</v>
      </c>
      <c r="G405" s="227"/>
      <c r="H405" s="227">
        <f>Arkusz4!E3</f>
        <v>18</v>
      </c>
      <c r="I405" s="228"/>
      <c r="J405" s="54"/>
      <c r="M405" s="245" t="str">
        <f>Arkusz5!B3</f>
        <v>CHORWACJA</v>
      </c>
      <c r="N405" s="246"/>
      <c r="O405" s="246"/>
      <c r="P405" s="227">
        <f>Arkusz5!C3</f>
        <v>24</v>
      </c>
      <c r="Q405" s="227"/>
      <c r="R405" s="227">
        <f>Arkusz5!D3</f>
        <v>17</v>
      </c>
      <c r="S405" s="227"/>
      <c r="T405" s="227">
        <f>Arkusz5!E3</f>
        <v>7</v>
      </c>
      <c r="U405" s="228"/>
      <c r="V405" s="54"/>
    </row>
    <row r="406" spans="1:25" x14ac:dyDescent="0.35">
      <c r="A406" s="243" t="str">
        <f>Arkusz4!B4</f>
        <v>BELGIA</v>
      </c>
      <c r="B406" s="244"/>
      <c r="C406" s="244"/>
      <c r="D406" s="196">
        <f>Arkusz4!C4</f>
        <v>83</v>
      </c>
      <c r="E406" s="196"/>
      <c r="F406" s="196">
        <f>Arkusz4!D4</f>
        <v>66</v>
      </c>
      <c r="G406" s="196"/>
      <c r="H406" s="196">
        <f>Arkusz4!E4</f>
        <v>9</v>
      </c>
      <c r="I406" s="197"/>
      <c r="J406" s="54"/>
      <c r="M406" s="243" t="str">
        <f>Arkusz5!B4</f>
        <v>HISZPANIA</v>
      </c>
      <c r="N406" s="244"/>
      <c r="O406" s="244"/>
      <c r="P406" s="196">
        <f>Arkusz5!C4</f>
        <v>16</v>
      </c>
      <c r="Q406" s="196"/>
      <c r="R406" s="196">
        <f>Arkusz5!D4</f>
        <v>20</v>
      </c>
      <c r="S406" s="196"/>
      <c r="T406" s="196">
        <f>Arkusz5!E4</f>
        <v>6</v>
      </c>
      <c r="U406" s="197"/>
      <c r="V406" s="54"/>
    </row>
    <row r="407" spans="1:25" x14ac:dyDescent="0.35">
      <c r="A407" s="245" t="str">
        <f>Arkusz4!B5</f>
        <v>WŁOCHY</v>
      </c>
      <c r="B407" s="246"/>
      <c r="C407" s="246"/>
      <c r="D407" s="227">
        <f>Arkusz4!C5</f>
        <v>53</v>
      </c>
      <c r="E407" s="227"/>
      <c r="F407" s="227">
        <f>Arkusz4!D5</f>
        <v>47</v>
      </c>
      <c r="G407" s="227"/>
      <c r="H407" s="227">
        <f>Arkusz4!E5</f>
        <v>0</v>
      </c>
      <c r="I407" s="228"/>
      <c r="J407" s="54"/>
      <c r="M407" s="245" t="str">
        <f>Arkusz5!B5</f>
        <v>ŁOTWA</v>
      </c>
      <c r="N407" s="246"/>
      <c r="O407" s="246"/>
      <c r="P407" s="227">
        <f>Arkusz5!C5</f>
        <v>16</v>
      </c>
      <c r="Q407" s="227"/>
      <c r="R407" s="227">
        <f>Arkusz5!D5</f>
        <v>18</v>
      </c>
      <c r="S407" s="227"/>
      <c r="T407" s="227">
        <f>Arkusz5!E5</f>
        <v>19</v>
      </c>
      <c r="U407" s="228"/>
      <c r="V407" s="54"/>
    </row>
    <row r="408" spans="1:25" x14ac:dyDescent="0.35">
      <c r="A408" s="243" t="str">
        <f>Arkusz4!B6</f>
        <v>NIDERLANDY</v>
      </c>
      <c r="B408" s="244"/>
      <c r="C408" s="244"/>
      <c r="D408" s="196">
        <f>Arkusz4!C6</f>
        <v>46</v>
      </c>
      <c r="E408" s="196"/>
      <c r="F408" s="196">
        <f>Arkusz4!D6</f>
        <v>40</v>
      </c>
      <c r="G408" s="196"/>
      <c r="H408" s="196">
        <f>Arkusz4!E6</f>
        <v>7</v>
      </c>
      <c r="I408" s="197"/>
      <c r="J408" s="54"/>
      <c r="M408" s="243" t="str">
        <f>Arkusz5!B6</f>
        <v>FRANCJA</v>
      </c>
      <c r="N408" s="244"/>
      <c r="O408" s="244"/>
      <c r="P408" s="196">
        <f>Arkusz5!C6</f>
        <v>14</v>
      </c>
      <c r="Q408" s="196"/>
      <c r="R408" s="196">
        <f>Arkusz5!D6</f>
        <v>10</v>
      </c>
      <c r="S408" s="196"/>
      <c r="T408" s="196">
        <f>Arkusz5!E6</f>
        <v>5</v>
      </c>
      <c r="U408" s="197"/>
      <c r="V408" s="54"/>
    </row>
    <row r="409" spans="1:25" ht="15" thickBot="1" x14ac:dyDescent="0.4">
      <c r="A409" s="247" t="str">
        <f>Arkusz4!B7</f>
        <v>Pozostałe</v>
      </c>
      <c r="B409" s="248"/>
      <c r="C409" s="248"/>
      <c r="D409" s="229">
        <f>Arkusz4!C7</f>
        <v>268</v>
      </c>
      <c r="E409" s="229"/>
      <c r="F409" s="229">
        <f>Arkusz4!D7</f>
        <v>176</v>
      </c>
      <c r="G409" s="229"/>
      <c r="H409" s="229">
        <f>Arkusz4!E7</f>
        <v>81</v>
      </c>
      <c r="I409" s="230"/>
      <c r="J409" s="54"/>
      <c r="M409" s="247" t="str">
        <f>Arkusz5!B7</f>
        <v>Pozostałe</v>
      </c>
      <c r="N409" s="248"/>
      <c r="O409" s="248"/>
      <c r="P409" s="229">
        <f>Arkusz5!C7</f>
        <v>94</v>
      </c>
      <c r="Q409" s="229"/>
      <c r="R409" s="229">
        <f>Arkusz5!D7</f>
        <v>89</v>
      </c>
      <c r="S409" s="229"/>
      <c r="T409" s="229">
        <f>Arkusz5!E7</f>
        <v>34</v>
      </c>
      <c r="U409" s="230"/>
      <c r="V409" s="54"/>
    </row>
    <row r="410" spans="1:25" ht="15" thickBot="1" x14ac:dyDescent="0.4">
      <c r="A410" s="225" t="s">
        <v>69</v>
      </c>
      <c r="B410" s="226"/>
      <c r="C410" s="226"/>
      <c r="D410" s="223">
        <f>SUM(D404:E409)</f>
        <v>1075</v>
      </c>
      <c r="E410" s="223"/>
      <c r="F410" s="223">
        <f>SUM(F404:G409)</f>
        <v>831</v>
      </c>
      <c r="G410" s="223"/>
      <c r="H410" s="223">
        <f>SUM(H404:I409)</f>
        <v>178</v>
      </c>
      <c r="I410" s="224"/>
      <c r="K410" s="54"/>
      <c r="M410" s="225" t="s">
        <v>69</v>
      </c>
      <c r="N410" s="226"/>
      <c r="O410" s="226"/>
      <c r="P410" s="223">
        <f>SUM(P404:Q409)</f>
        <v>201</v>
      </c>
      <c r="Q410" s="223"/>
      <c r="R410" s="223">
        <f t="shared" ref="R410" si="11">SUM(R404:S409)</f>
        <v>182</v>
      </c>
      <c r="S410" s="223"/>
      <c r="T410" s="223">
        <f>SUM(T404:U409)</f>
        <v>89</v>
      </c>
      <c r="U410" s="224"/>
    </row>
    <row r="412" spans="1:25" x14ac:dyDescent="0.35">
      <c r="A412" s="62" t="s">
        <v>177</v>
      </c>
      <c r="B412" s="63"/>
      <c r="C412" s="63"/>
      <c r="D412" s="63"/>
      <c r="E412" s="63"/>
      <c r="F412" s="63"/>
      <c r="G412" s="63"/>
      <c r="H412" s="63"/>
      <c r="I412" s="63"/>
      <c r="J412" s="63"/>
      <c r="K412" s="63"/>
      <c r="L412" s="63"/>
      <c r="M412" s="63"/>
      <c r="N412" s="63"/>
      <c r="O412" s="63"/>
      <c r="P412" s="63"/>
      <c r="Q412" s="63"/>
      <c r="R412" s="63"/>
      <c r="S412" s="63"/>
      <c r="T412" s="63"/>
      <c r="U412" s="63"/>
      <c r="V412" s="63"/>
      <c r="W412" s="63"/>
      <c r="X412" s="63"/>
      <c r="Y412" s="63"/>
    </row>
    <row r="413" spans="1:25" x14ac:dyDescent="0.35">
      <c r="A413" s="63"/>
      <c r="B413" s="63"/>
      <c r="C413" s="63"/>
      <c r="D413" s="63"/>
      <c r="E413" s="63"/>
      <c r="F413" s="63"/>
      <c r="G413" s="63"/>
      <c r="H413" s="63"/>
      <c r="I413" s="63"/>
      <c r="J413" s="63"/>
      <c r="K413" s="63"/>
      <c r="L413" s="63"/>
      <c r="M413" s="63"/>
      <c r="N413" s="63"/>
      <c r="O413" s="63"/>
      <c r="P413" s="63"/>
      <c r="Q413" s="63"/>
      <c r="R413" s="63"/>
      <c r="S413" s="63"/>
      <c r="T413" s="63"/>
      <c r="U413" s="63"/>
      <c r="V413" s="63"/>
      <c r="W413" s="63"/>
      <c r="X413" s="63"/>
      <c r="Y413" s="63"/>
    </row>
    <row r="414" spans="1:25" s="53" customFormat="1" x14ac:dyDescent="0.35">
      <c r="A414" s="63"/>
      <c r="B414" s="63"/>
      <c r="C414" s="63"/>
      <c r="D414" s="63"/>
      <c r="E414" s="63"/>
      <c r="F414" s="63"/>
      <c r="G414" s="63"/>
      <c r="H414" s="63"/>
      <c r="I414" s="63"/>
      <c r="J414" s="63"/>
      <c r="K414" s="63"/>
      <c r="L414" s="63"/>
      <c r="M414" s="63"/>
      <c r="N414" s="63"/>
      <c r="O414" s="63"/>
      <c r="P414" s="63"/>
      <c r="Q414" s="63"/>
      <c r="R414" s="63"/>
      <c r="S414" s="63"/>
      <c r="T414" s="63"/>
      <c r="U414" s="63"/>
      <c r="V414" s="63"/>
      <c r="W414" s="63"/>
      <c r="X414" s="63"/>
      <c r="Y414" s="63"/>
    </row>
    <row r="415" spans="1:25" s="53" customFormat="1" x14ac:dyDescent="0.35">
      <c r="A415" s="63"/>
      <c r="B415" s="63"/>
      <c r="C415" s="63"/>
      <c r="D415" s="63"/>
      <c r="E415" s="63"/>
      <c r="F415" s="63"/>
      <c r="G415" s="63"/>
      <c r="H415" s="63"/>
      <c r="I415" s="63"/>
      <c r="J415" s="63"/>
      <c r="K415" s="63"/>
      <c r="L415" s="63"/>
      <c r="M415" s="63"/>
      <c r="N415" s="63"/>
      <c r="O415" s="63"/>
      <c r="P415" s="63"/>
      <c r="Q415" s="63"/>
      <c r="R415" s="63"/>
      <c r="S415" s="63"/>
      <c r="T415" s="63"/>
      <c r="U415" s="63"/>
      <c r="V415" s="63"/>
      <c r="W415" s="63"/>
      <c r="X415" s="63"/>
      <c r="Y415" s="63"/>
    </row>
    <row r="416" spans="1:25" s="53" customFormat="1" x14ac:dyDescent="0.35">
      <c r="A416" s="63"/>
      <c r="B416" s="63"/>
      <c r="C416" s="63"/>
      <c r="D416" s="63"/>
      <c r="E416" s="63"/>
      <c r="F416" s="63"/>
      <c r="G416" s="63"/>
      <c r="H416" s="63"/>
      <c r="I416" s="63"/>
      <c r="J416" s="63"/>
      <c r="K416" s="63"/>
      <c r="L416" s="63"/>
      <c r="M416" s="63"/>
      <c r="N416" s="63"/>
      <c r="O416" s="63"/>
      <c r="P416" s="63"/>
      <c r="Q416" s="63"/>
      <c r="R416" s="63"/>
      <c r="S416" s="63"/>
      <c r="T416" s="63"/>
      <c r="U416" s="63"/>
      <c r="V416" s="63"/>
      <c r="W416" s="63"/>
      <c r="X416" s="63"/>
      <c r="Y416" s="63"/>
    </row>
    <row r="417" spans="1:25" s="53" customFormat="1" x14ac:dyDescent="0.35">
      <c r="A417" s="63"/>
      <c r="B417" s="63"/>
      <c r="C417" s="63"/>
      <c r="D417" s="63"/>
      <c r="E417" s="63"/>
      <c r="F417" s="63"/>
      <c r="G417" s="63"/>
      <c r="H417" s="63"/>
      <c r="I417" s="63"/>
      <c r="J417" s="63"/>
      <c r="K417" s="63"/>
      <c r="L417" s="63"/>
      <c r="M417" s="63"/>
      <c r="N417" s="63"/>
      <c r="O417" s="63"/>
      <c r="P417" s="63"/>
      <c r="Q417" s="63"/>
      <c r="R417" s="63"/>
      <c r="S417" s="63"/>
      <c r="T417" s="63"/>
      <c r="U417" s="63"/>
      <c r="V417" s="63"/>
      <c r="W417" s="63"/>
      <c r="X417" s="63"/>
      <c r="Y417" s="63"/>
    </row>
    <row r="418" spans="1:25" s="53" customFormat="1" x14ac:dyDescent="0.35">
      <c r="A418" s="63"/>
      <c r="B418" s="63"/>
      <c r="C418" s="63"/>
      <c r="D418" s="63"/>
      <c r="E418" s="63"/>
      <c r="F418" s="63"/>
      <c r="G418" s="63"/>
      <c r="H418" s="63"/>
      <c r="I418" s="63"/>
      <c r="J418" s="63"/>
      <c r="K418" s="63"/>
      <c r="L418" s="63"/>
      <c r="M418" s="63"/>
      <c r="N418" s="63"/>
      <c r="O418" s="63"/>
      <c r="P418" s="63"/>
      <c r="Q418" s="63"/>
      <c r="R418" s="63"/>
      <c r="S418" s="63"/>
      <c r="T418" s="63"/>
      <c r="U418" s="63"/>
      <c r="V418" s="63"/>
      <c r="W418" s="63"/>
      <c r="X418" s="63"/>
      <c r="Y418" s="63"/>
    </row>
    <row r="419" spans="1:25" s="53" customFormat="1" x14ac:dyDescent="0.35">
      <c r="A419" s="63"/>
      <c r="B419" s="63"/>
      <c r="C419" s="63"/>
      <c r="D419" s="63"/>
      <c r="E419" s="63"/>
      <c r="F419" s="63"/>
      <c r="G419" s="63"/>
      <c r="H419" s="63"/>
      <c r="I419" s="63"/>
      <c r="J419" s="63"/>
      <c r="K419" s="63"/>
      <c r="L419" s="63"/>
      <c r="M419" s="63"/>
      <c r="N419" s="63"/>
      <c r="O419" s="63"/>
      <c r="P419" s="63"/>
      <c r="Q419" s="63"/>
      <c r="R419" s="63"/>
      <c r="S419" s="63"/>
      <c r="T419" s="63"/>
      <c r="U419" s="63"/>
      <c r="V419" s="63"/>
      <c r="W419" s="63"/>
      <c r="X419" s="63"/>
      <c r="Y419" s="63"/>
    </row>
    <row r="420" spans="1:25" s="53" customFormat="1" x14ac:dyDescent="0.35">
      <c r="A420" s="63"/>
      <c r="B420" s="63"/>
      <c r="C420" s="63"/>
      <c r="D420" s="63"/>
      <c r="E420" s="63"/>
      <c r="F420" s="63"/>
      <c r="G420" s="63"/>
      <c r="H420" s="63"/>
      <c r="I420" s="63"/>
      <c r="J420" s="63"/>
      <c r="K420" s="63"/>
      <c r="L420" s="63"/>
      <c r="M420" s="63"/>
      <c r="N420" s="63"/>
      <c r="O420" s="63"/>
      <c r="P420" s="63"/>
      <c r="Q420" s="63"/>
      <c r="R420" s="63"/>
      <c r="S420" s="63"/>
      <c r="T420" s="63"/>
      <c r="U420" s="63"/>
      <c r="V420" s="63"/>
      <c r="W420" s="63"/>
      <c r="X420" s="63"/>
      <c r="Y420" s="63"/>
    </row>
    <row r="421" spans="1:25" s="53" customFormat="1" x14ac:dyDescent="0.35">
      <c r="A421" s="63"/>
      <c r="B421" s="63"/>
      <c r="C421" s="63"/>
      <c r="D421" s="63"/>
      <c r="E421" s="63"/>
      <c r="F421" s="63"/>
      <c r="G421" s="63"/>
      <c r="H421" s="63"/>
      <c r="I421" s="63"/>
      <c r="J421" s="63"/>
      <c r="K421" s="63"/>
      <c r="L421" s="63"/>
      <c r="M421" s="63"/>
      <c r="N421" s="63"/>
      <c r="O421" s="63"/>
      <c r="P421" s="63"/>
      <c r="Q421" s="63"/>
      <c r="R421" s="63"/>
      <c r="S421" s="63"/>
      <c r="T421" s="63"/>
      <c r="U421" s="63"/>
      <c r="V421" s="63"/>
      <c r="W421" s="63"/>
      <c r="X421" s="63"/>
      <c r="Y421" s="63"/>
    </row>
    <row r="422" spans="1:25" s="53" customFormat="1" x14ac:dyDescent="0.35">
      <c r="A422" s="63"/>
      <c r="B422" s="63"/>
      <c r="C422" s="63"/>
      <c r="D422" s="63"/>
      <c r="E422" s="63"/>
      <c r="F422" s="63"/>
      <c r="G422" s="63"/>
      <c r="H422" s="63"/>
      <c r="I422" s="63"/>
      <c r="J422" s="63"/>
      <c r="K422" s="63"/>
      <c r="L422" s="63"/>
      <c r="M422" s="63"/>
      <c r="N422" s="63"/>
      <c r="O422" s="63"/>
      <c r="P422" s="63"/>
      <c r="Q422" s="63"/>
      <c r="R422" s="63"/>
      <c r="S422" s="63"/>
      <c r="T422" s="63"/>
      <c r="U422" s="63"/>
      <c r="V422" s="63"/>
      <c r="W422" s="63"/>
      <c r="X422" s="63"/>
      <c r="Y422" s="63"/>
    </row>
    <row r="423" spans="1:25" s="53" customFormat="1" x14ac:dyDescent="0.35">
      <c r="A423" s="63"/>
      <c r="B423" s="63"/>
      <c r="C423" s="63"/>
      <c r="D423" s="63"/>
      <c r="E423" s="63"/>
      <c r="F423" s="63"/>
      <c r="G423" s="63"/>
      <c r="H423" s="63"/>
      <c r="I423" s="63"/>
      <c r="J423" s="63"/>
      <c r="K423" s="63"/>
      <c r="L423" s="63"/>
      <c r="M423" s="63"/>
      <c r="N423" s="63"/>
      <c r="O423" s="63"/>
      <c r="P423" s="63"/>
      <c r="Q423" s="63"/>
      <c r="R423" s="63"/>
      <c r="S423" s="63"/>
      <c r="T423" s="63"/>
      <c r="U423" s="63"/>
      <c r="V423" s="63"/>
      <c r="W423" s="63"/>
      <c r="X423" s="63"/>
      <c r="Y423" s="63"/>
    </row>
    <row r="424" spans="1:25" s="53" customFormat="1" x14ac:dyDescent="0.35">
      <c r="A424" s="63"/>
      <c r="B424" s="63"/>
      <c r="C424" s="63"/>
      <c r="D424" s="63"/>
      <c r="E424" s="63"/>
      <c r="F424" s="63"/>
      <c r="G424" s="63"/>
      <c r="H424" s="63"/>
      <c r="I424" s="63"/>
      <c r="J424" s="63"/>
      <c r="K424" s="63"/>
      <c r="L424" s="63"/>
      <c r="M424" s="63"/>
      <c r="N424" s="63"/>
      <c r="O424" s="63"/>
      <c r="P424" s="63"/>
      <c r="Q424" s="63"/>
      <c r="R424" s="63"/>
      <c r="S424" s="63"/>
      <c r="T424" s="63"/>
      <c r="U424" s="63"/>
      <c r="V424" s="63"/>
      <c r="W424" s="63"/>
      <c r="X424" s="63"/>
      <c r="Y424" s="63"/>
    </row>
    <row r="425" spans="1:25" s="53" customFormat="1" x14ac:dyDescent="0.35">
      <c r="A425" s="63"/>
      <c r="B425" s="63"/>
      <c r="C425" s="63"/>
      <c r="D425" s="63"/>
      <c r="E425" s="63"/>
      <c r="F425" s="63"/>
      <c r="G425" s="63"/>
      <c r="H425" s="63"/>
      <c r="I425" s="63"/>
      <c r="J425" s="63"/>
      <c r="K425" s="63"/>
      <c r="L425" s="63"/>
      <c r="M425" s="63"/>
      <c r="N425" s="63"/>
      <c r="O425" s="63"/>
      <c r="P425" s="63"/>
      <c r="Q425" s="63"/>
      <c r="R425" s="63"/>
      <c r="S425" s="63"/>
      <c r="T425" s="63"/>
      <c r="U425" s="63"/>
      <c r="V425" s="63"/>
      <c r="W425" s="63"/>
      <c r="X425" s="63"/>
      <c r="Y425" s="63"/>
    </row>
    <row r="426" spans="1:25" s="53" customFormat="1" x14ac:dyDescent="0.35">
      <c r="A426" s="63"/>
      <c r="B426" s="63"/>
      <c r="C426" s="63"/>
      <c r="D426" s="63"/>
      <c r="E426" s="63"/>
      <c r="F426" s="63"/>
      <c r="G426" s="63"/>
      <c r="H426" s="63"/>
      <c r="I426" s="63"/>
      <c r="J426" s="63"/>
      <c r="K426" s="63"/>
      <c r="L426" s="63"/>
      <c r="M426" s="63"/>
      <c r="N426" s="63"/>
      <c r="O426" s="63"/>
      <c r="P426" s="63"/>
      <c r="Q426" s="63"/>
      <c r="R426" s="63"/>
      <c r="S426" s="63"/>
      <c r="T426" s="63"/>
      <c r="U426" s="63"/>
      <c r="V426" s="63"/>
      <c r="W426" s="63"/>
      <c r="X426" s="63"/>
      <c r="Y426" s="63"/>
    </row>
    <row r="427" spans="1:25" s="53" customFormat="1" x14ac:dyDescent="0.35">
      <c r="A427" s="63"/>
      <c r="B427" s="63"/>
      <c r="C427" s="63"/>
      <c r="D427" s="63"/>
      <c r="E427" s="63"/>
      <c r="F427" s="63"/>
      <c r="G427" s="63"/>
      <c r="H427" s="63"/>
      <c r="I427" s="63"/>
      <c r="J427" s="63"/>
      <c r="K427" s="63"/>
      <c r="L427" s="63"/>
      <c r="M427" s="63"/>
      <c r="N427" s="63"/>
      <c r="O427" s="63"/>
      <c r="P427" s="63"/>
      <c r="Q427" s="63"/>
      <c r="R427" s="63"/>
      <c r="S427" s="63"/>
      <c r="T427" s="63"/>
      <c r="U427" s="63"/>
      <c r="V427" s="63"/>
      <c r="W427" s="63"/>
      <c r="X427" s="63"/>
      <c r="Y427" s="63"/>
    </row>
    <row r="428" spans="1:25" s="53" customFormat="1" x14ac:dyDescent="0.35">
      <c r="A428" s="63"/>
      <c r="B428" s="63"/>
      <c r="C428" s="63"/>
      <c r="D428" s="63"/>
      <c r="E428" s="63"/>
      <c r="F428" s="63"/>
      <c r="G428" s="63"/>
      <c r="H428" s="63"/>
      <c r="I428" s="63"/>
      <c r="J428" s="63"/>
      <c r="K428" s="63"/>
      <c r="L428" s="63"/>
      <c r="M428" s="63"/>
      <c r="N428" s="63"/>
      <c r="O428" s="63"/>
      <c r="P428" s="63"/>
      <c r="Q428" s="63"/>
      <c r="R428" s="63"/>
      <c r="S428" s="63"/>
      <c r="T428" s="63"/>
      <c r="U428" s="63"/>
      <c r="V428" s="63"/>
      <c r="W428" s="63"/>
      <c r="X428" s="63"/>
      <c r="Y428" s="63"/>
    </row>
    <row r="429" spans="1:25" s="53" customFormat="1" x14ac:dyDescent="0.35">
      <c r="A429" s="63"/>
      <c r="B429" s="63"/>
      <c r="C429" s="63"/>
      <c r="D429" s="63"/>
      <c r="E429" s="63"/>
      <c r="F429" s="63"/>
      <c r="G429" s="63"/>
      <c r="H429" s="63"/>
      <c r="I429" s="63"/>
      <c r="J429" s="63"/>
      <c r="K429" s="63"/>
      <c r="L429" s="63"/>
      <c r="M429" s="63"/>
      <c r="N429" s="63"/>
      <c r="O429" s="63"/>
      <c r="P429" s="63"/>
      <c r="Q429" s="63"/>
      <c r="R429" s="63"/>
      <c r="S429" s="63"/>
      <c r="T429" s="63"/>
      <c r="U429" s="63"/>
      <c r="V429" s="63"/>
      <c r="W429" s="63"/>
      <c r="X429" s="63"/>
      <c r="Y429" s="63"/>
    </row>
    <row r="430" spans="1:25" x14ac:dyDescent="0.35">
      <c r="A430" s="63"/>
      <c r="B430" s="63"/>
      <c r="C430" s="63"/>
      <c r="D430" s="63"/>
      <c r="E430" s="63"/>
      <c r="F430" s="63"/>
      <c r="G430" s="63"/>
      <c r="H430" s="63"/>
      <c r="I430" s="63"/>
      <c r="J430" s="63"/>
      <c r="K430" s="63"/>
      <c r="L430" s="63"/>
      <c r="M430" s="63"/>
      <c r="N430" s="63"/>
      <c r="O430" s="63"/>
      <c r="P430" s="63"/>
      <c r="Q430" s="63"/>
      <c r="R430" s="63"/>
      <c r="S430" s="63"/>
      <c r="T430" s="63"/>
      <c r="U430" s="63"/>
      <c r="V430" s="63"/>
      <c r="W430" s="63"/>
      <c r="X430" s="63"/>
      <c r="Y430" s="63"/>
    </row>
    <row r="431" spans="1:25" x14ac:dyDescent="0.35">
      <c r="A431" s="63"/>
      <c r="B431" s="63"/>
      <c r="C431" s="63"/>
      <c r="D431" s="63"/>
      <c r="E431" s="63"/>
      <c r="F431" s="63"/>
      <c r="G431" s="63"/>
      <c r="H431" s="63"/>
      <c r="I431" s="63"/>
      <c r="J431" s="63"/>
      <c r="K431" s="63"/>
      <c r="L431" s="63"/>
      <c r="M431" s="63"/>
      <c r="N431" s="63"/>
      <c r="O431" s="63"/>
      <c r="P431" s="63"/>
      <c r="Q431" s="63"/>
      <c r="R431" s="63"/>
      <c r="S431" s="63"/>
      <c r="T431" s="63"/>
      <c r="U431" s="63"/>
      <c r="V431" s="63"/>
      <c r="W431" s="63"/>
      <c r="X431" s="63"/>
      <c r="Y431" s="63"/>
    </row>
    <row r="432" spans="1:25" s="53" customFormat="1" x14ac:dyDescent="0.35">
      <c r="A432" s="63"/>
      <c r="B432" s="63"/>
      <c r="C432" s="63"/>
      <c r="D432" s="63"/>
      <c r="E432" s="63"/>
      <c r="F432" s="63"/>
      <c r="G432" s="63"/>
      <c r="H432" s="63"/>
      <c r="I432" s="63"/>
      <c r="J432" s="63"/>
      <c r="K432" s="63"/>
      <c r="L432" s="63"/>
      <c r="M432" s="63"/>
      <c r="N432" s="63"/>
      <c r="O432" s="63"/>
      <c r="P432" s="63"/>
      <c r="Q432" s="63"/>
      <c r="R432" s="63"/>
      <c r="S432" s="63"/>
      <c r="T432" s="63"/>
      <c r="U432" s="63"/>
      <c r="V432" s="63"/>
      <c r="W432" s="63"/>
      <c r="X432" s="63"/>
      <c r="Y432" s="63"/>
    </row>
    <row r="434" spans="1:25" x14ac:dyDescent="0.35">
      <c r="A434" s="262" t="s">
        <v>68</v>
      </c>
      <c r="B434" s="262"/>
      <c r="C434" s="262"/>
      <c r="D434" s="262"/>
      <c r="E434" s="262"/>
      <c r="F434" s="262"/>
      <c r="G434" s="262"/>
      <c r="H434" s="262"/>
      <c r="I434" s="262"/>
      <c r="J434" s="262"/>
      <c r="K434" s="262"/>
      <c r="L434" s="262"/>
      <c r="M434" s="262"/>
      <c r="N434" s="262"/>
      <c r="O434" s="262"/>
      <c r="P434" s="262"/>
      <c r="Q434" s="262"/>
      <c r="R434" s="262"/>
      <c r="S434" s="262"/>
      <c r="T434" s="262"/>
      <c r="U434" s="262"/>
      <c r="V434" s="262"/>
      <c r="W434" s="262"/>
      <c r="X434" s="262"/>
      <c r="Y434" s="262"/>
    </row>
    <row r="435" spans="1:25" x14ac:dyDescent="0.35">
      <c r="A435" s="21"/>
      <c r="B435" s="21"/>
      <c r="C435" s="21"/>
      <c r="D435" s="21"/>
      <c r="E435" s="21"/>
      <c r="F435" s="21"/>
      <c r="G435" s="21"/>
      <c r="H435" s="21"/>
      <c r="I435" s="21"/>
      <c r="J435" s="21"/>
      <c r="K435" s="21"/>
      <c r="L435" s="21"/>
      <c r="M435" s="21"/>
      <c r="N435" s="21"/>
      <c r="O435" s="21"/>
      <c r="P435" s="21"/>
      <c r="Q435" s="21"/>
      <c r="R435" s="21"/>
      <c r="S435" s="21"/>
      <c r="T435" s="21"/>
      <c r="U435" s="21"/>
    </row>
    <row r="436" spans="1:25" s="61" customFormat="1" x14ac:dyDescent="0.35">
      <c r="A436" s="21"/>
      <c r="B436" s="21"/>
      <c r="C436" s="21"/>
      <c r="D436" s="21"/>
      <c r="E436" s="21"/>
      <c r="F436" s="21"/>
      <c r="G436" s="21"/>
      <c r="H436" s="21"/>
      <c r="I436" s="21"/>
      <c r="J436" s="21"/>
      <c r="K436" s="21"/>
      <c r="L436" s="21"/>
      <c r="M436" s="21"/>
      <c r="N436" s="21"/>
      <c r="O436" s="21"/>
      <c r="P436" s="21"/>
      <c r="Q436" s="21"/>
      <c r="R436" s="21"/>
      <c r="S436" s="21"/>
      <c r="T436" s="21"/>
      <c r="U436" s="21"/>
      <c r="Y436" s="6"/>
    </row>
    <row r="437" spans="1:25" x14ac:dyDescent="0.35">
      <c r="A437" s="69" t="s">
        <v>147</v>
      </c>
      <c r="B437" s="69"/>
      <c r="C437" s="69"/>
      <c r="D437" s="69"/>
      <c r="E437" s="69"/>
      <c r="F437" s="69"/>
      <c r="G437" s="69"/>
      <c r="H437" s="69"/>
      <c r="I437" s="69"/>
      <c r="J437" s="69"/>
      <c r="K437" s="69"/>
      <c r="L437" s="69"/>
      <c r="M437" s="69"/>
      <c r="N437" s="69"/>
      <c r="O437" s="69"/>
      <c r="P437" s="69"/>
      <c r="Q437" s="69"/>
      <c r="R437" s="69"/>
      <c r="S437" s="69"/>
      <c r="T437" s="69"/>
      <c r="U437" s="69"/>
    </row>
    <row r="438" spans="1:25" x14ac:dyDescent="0.35">
      <c r="A438" s="20"/>
      <c r="B438" s="20"/>
      <c r="C438" s="20"/>
      <c r="D438" s="20"/>
      <c r="E438" s="20"/>
      <c r="F438" s="20"/>
      <c r="G438" s="20"/>
      <c r="H438" s="20"/>
      <c r="I438" s="20"/>
      <c r="J438" s="20"/>
      <c r="K438" s="20"/>
      <c r="L438" s="20"/>
      <c r="M438" s="20"/>
      <c r="N438" s="20"/>
      <c r="O438" s="20"/>
      <c r="P438" s="20"/>
      <c r="Q438" s="20"/>
      <c r="R438" s="20"/>
      <c r="S438" s="20"/>
      <c r="T438" s="20"/>
      <c r="U438" s="20"/>
    </row>
    <row r="439" spans="1:25" ht="15" thickBot="1" x14ac:dyDescent="0.4">
      <c r="A439" s="20"/>
      <c r="B439" s="20"/>
      <c r="C439" s="20"/>
      <c r="D439" s="20"/>
      <c r="E439" s="20"/>
      <c r="F439" s="20"/>
      <c r="G439" s="20"/>
      <c r="H439" s="20"/>
      <c r="I439" s="20"/>
      <c r="J439" s="20"/>
      <c r="K439" s="20"/>
      <c r="L439" s="20"/>
      <c r="M439" s="20"/>
      <c r="N439" s="20"/>
      <c r="O439" s="20"/>
      <c r="P439" s="20"/>
      <c r="Q439" s="20"/>
      <c r="R439" s="20"/>
      <c r="S439" s="20"/>
      <c r="T439" s="20"/>
      <c r="U439" s="20"/>
    </row>
    <row r="440" spans="1:25" x14ac:dyDescent="0.35">
      <c r="C440" s="142" t="s">
        <v>0</v>
      </c>
      <c r="D440" s="143"/>
      <c r="E440" s="143"/>
      <c r="F440" s="143"/>
      <c r="G440" s="200" t="str">
        <f>CONCATENATE(Arkusz18!A2," - ",Arkusz18!B2," r.")</f>
        <v>01.09.2026 - 30.09.2026 r.</v>
      </c>
      <c r="H440" s="200"/>
      <c r="I440" s="200"/>
      <c r="J440" s="200"/>
      <c r="K440" s="200"/>
      <c r="L440" s="200"/>
      <c r="M440" s="200"/>
      <c r="N440" s="200"/>
      <c r="O440" s="200"/>
      <c r="P440" s="200"/>
      <c r="Q440" s="200"/>
      <c r="R440" s="200"/>
      <c r="S440" s="200"/>
      <c r="T440" s="200"/>
      <c r="U440" s="201"/>
    </row>
    <row r="441" spans="1:25" ht="73.5" customHeight="1" x14ac:dyDescent="0.35">
      <c r="C441" s="144"/>
      <c r="D441" s="145"/>
      <c r="E441" s="145"/>
      <c r="F441" s="145"/>
      <c r="G441" s="252" t="s">
        <v>60</v>
      </c>
      <c r="H441" s="253"/>
      <c r="I441" s="254"/>
      <c r="J441" s="252" t="s">
        <v>61</v>
      </c>
      <c r="K441" s="253"/>
      <c r="L441" s="254"/>
      <c r="M441" s="252" t="s">
        <v>62</v>
      </c>
      <c r="N441" s="253"/>
      <c r="O441" s="254"/>
      <c r="P441" s="252" t="s">
        <v>71</v>
      </c>
      <c r="Q441" s="253"/>
      <c r="R441" s="254"/>
      <c r="S441" s="252" t="s">
        <v>63</v>
      </c>
      <c r="T441" s="253"/>
      <c r="U441" s="255"/>
    </row>
    <row r="442" spans="1:25" x14ac:dyDescent="0.35">
      <c r="C442" s="250" t="str">
        <f>Arkusz6!B2</f>
        <v>UKRAINA</v>
      </c>
      <c r="D442" s="251"/>
      <c r="E442" s="251"/>
      <c r="F442" s="251"/>
      <c r="G442" s="136">
        <f>Arkusz6!C2</f>
        <v>0</v>
      </c>
      <c r="H442" s="136"/>
      <c r="I442" s="136"/>
      <c r="J442" s="136">
        <f>Arkusz6!D2</f>
        <v>43</v>
      </c>
      <c r="K442" s="136"/>
      <c r="L442" s="136"/>
      <c r="M442" s="136">
        <f>Arkusz6!E2</f>
        <v>0</v>
      </c>
      <c r="N442" s="136"/>
      <c r="O442" s="136"/>
      <c r="P442" s="136">
        <f>Arkusz6!F2</f>
        <v>353</v>
      </c>
      <c r="Q442" s="136"/>
      <c r="R442" s="136"/>
      <c r="S442" s="136">
        <f>Arkusz6!G2</f>
        <v>27</v>
      </c>
      <c r="T442" s="136"/>
      <c r="U442" s="136"/>
      <c r="V442" s="58"/>
      <c r="W442" s="54"/>
    </row>
    <row r="443" spans="1:25" x14ac:dyDescent="0.35">
      <c r="C443" s="241" t="str">
        <f>Arkusz6!B3</f>
        <v>BIAŁORUŚ</v>
      </c>
      <c r="D443" s="242"/>
      <c r="E443" s="242"/>
      <c r="F443" s="242"/>
      <c r="G443" s="249">
        <f>Arkusz6!C3</f>
        <v>21</v>
      </c>
      <c r="H443" s="249"/>
      <c r="I443" s="249"/>
      <c r="J443" s="249">
        <f>Arkusz6!D3</f>
        <v>3</v>
      </c>
      <c r="K443" s="249"/>
      <c r="L443" s="249"/>
      <c r="M443" s="249">
        <f>Arkusz6!E3</f>
        <v>0</v>
      </c>
      <c r="N443" s="249"/>
      <c r="O443" s="249"/>
      <c r="P443" s="249">
        <f>Arkusz6!F3</f>
        <v>52</v>
      </c>
      <c r="Q443" s="249"/>
      <c r="R443" s="249"/>
      <c r="S443" s="249">
        <f>Arkusz6!G3</f>
        <v>12</v>
      </c>
      <c r="T443" s="249"/>
      <c r="U443" s="249"/>
      <c r="V443" s="54"/>
      <c r="W443" s="54"/>
    </row>
    <row r="444" spans="1:25" x14ac:dyDescent="0.35">
      <c r="C444" s="250" t="str">
        <f>Arkusz6!B4</f>
        <v>ROSJA</v>
      </c>
      <c r="D444" s="251"/>
      <c r="E444" s="251"/>
      <c r="F444" s="251"/>
      <c r="G444" s="136">
        <f>Arkusz6!C4</f>
        <v>0</v>
      </c>
      <c r="H444" s="136"/>
      <c r="I444" s="136"/>
      <c r="J444" s="136">
        <f>Arkusz6!D4</f>
        <v>0</v>
      </c>
      <c r="K444" s="136"/>
      <c r="L444" s="136"/>
      <c r="M444" s="136">
        <f>Arkusz6!E4</f>
        <v>0</v>
      </c>
      <c r="N444" s="136"/>
      <c r="O444" s="136"/>
      <c r="P444" s="136">
        <f>Arkusz6!F4</f>
        <v>12</v>
      </c>
      <c r="Q444" s="136"/>
      <c r="R444" s="136"/>
      <c r="S444" s="136">
        <f>Arkusz6!G4</f>
        <v>3</v>
      </c>
      <c r="T444" s="136"/>
      <c r="U444" s="136"/>
      <c r="V444" s="54"/>
      <c r="W444" s="54"/>
    </row>
    <row r="445" spans="1:25" x14ac:dyDescent="0.35">
      <c r="C445" s="241" t="str">
        <f>Arkusz6!B5</f>
        <v>KOLUMBIA</v>
      </c>
      <c r="D445" s="242"/>
      <c r="E445" s="242"/>
      <c r="F445" s="242"/>
      <c r="G445" s="249">
        <f>Arkusz6!C5</f>
        <v>0</v>
      </c>
      <c r="H445" s="249"/>
      <c r="I445" s="249"/>
      <c r="J445" s="249">
        <f>Arkusz6!D5</f>
        <v>0</v>
      </c>
      <c r="K445" s="249"/>
      <c r="L445" s="249"/>
      <c r="M445" s="249">
        <f>Arkusz6!E5</f>
        <v>0</v>
      </c>
      <c r="N445" s="249"/>
      <c r="O445" s="249"/>
      <c r="P445" s="249">
        <f>Arkusz6!F5</f>
        <v>7</v>
      </c>
      <c r="Q445" s="249"/>
      <c r="R445" s="249"/>
      <c r="S445" s="249">
        <f>Arkusz6!G5</f>
        <v>3</v>
      </c>
      <c r="T445" s="249"/>
      <c r="U445" s="249"/>
    </row>
    <row r="446" spans="1:25" x14ac:dyDescent="0.35">
      <c r="C446" s="250" t="str">
        <f>Arkusz6!B6</f>
        <v>ETIOPIA</v>
      </c>
      <c r="D446" s="251"/>
      <c r="E446" s="251"/>
      <c r="F446" s="251"/>
      <c r="G446" s="136">
        <f>Arkusz6!C6</f>
        <v>0</v>
      </c>
      <c r="H446" s="136"/>
      <c r="I446" s="136"/>
      <c r="J446" s="136">
        <f>Arkusz6!D6</f>
        <v>0</v>
      </c>
      <c r="K446" s="136"/>
      <c r="L446" s="136"/>
      <c r="M446" s="136">
        <f>Arkusz6!E6</f>
        <v>0</v>
      </c>
      <c r="N446" s="136"/>
      <c r="O446" s="136"/>
      <c r="P446" s="136">
        <f>Arkusz6!F6</f>
        <v>5</v>
      </c>
      <c r="Q446" s="136"/>
      <c r="R446" s="136"/>
      <c r="S446" s="136">
        <f>Arkusz6!G6</f>
        <v>2</v>
      </c>
      <c r="T446" s="136"/>
      <c r="U446" s="136"/>
    </row>
    <row r="447" spans="1:25" ht="15" thickBot="1" x14ac:dyDescent="0.4">
      <c r="C447" s="138" t="str">
        <f>Arkusz6!B7</f>
        <v>Pozostałe</v>
      </c>
      <c r="D447" s="139"/>
      <c r="E447" s="139"/>
      <c r="F447" s="139"/>
      <c r="G447" s="137">
        <f>Arkusz6!C7</f>
        <v>2</v>
      </c>
      <c r="H447" s="137"/>
      <c r="I447" s="137"/>
      <c r="J447" s="137">
        <f>Arkusz6!D7</f>
        <v>2</v>
      </c>
      <c r="K447" s="137"/>
      <c r="L447" s="137"/>
      <c r="M447" s="137">
        <f>Arkusz6!E7</f>
        <v>0</v>
      </c>
      <c r="N447" s="137"/>
      <c r="O447" s="137"/>
      <c r="P447" s="137">
        <f>Arkusz6!F7</f>
        <v>36</v>
      </c>
      <c r="Q447" s="137"/>
      <c r="R447" s="137"/>
      <c r="S447" s="137">
        <f>Arkusz6!G7</f>
        <v>40</v>
      </c>
      <c r="T447" s="137"/>
      <c r="U447" s="137"/>
    </row>
    <row r="448" spans="1:25" ht="15" thickBot="1" x14ac:dyDescent="0.4">
      <c r="C448" s="140" t="s">
        <v>1</v>
      </c>
      <c r="D448" s="141"/>
      <c r="E448" s="141"/>
      <c r="F448" s="141"/>
      <c r="G448" s="97">
        <f>SUM(G442:I447)</f>
        <v>23</v>
      </c>
      <c r="H448" s="97"/>
      <c r="I448" s="97"/>
      <c r="J448" s="97">
        <f t="shared" ref="J448" si="12">SUM(J442:L447)</f>
        <v>48</v>
      </c>
      <c r="K448" s="97"/>
      <c r="L448" s="97"/>
      <c r="M448" s="97">
        <f t="shared" ref="M448" si="13">SUM(M442:O447)</f>
        <v>0</v>
      </c>
      <c r="N448" s="97"/>
      <c r="O448" s="97"/>
      <c r="P448" s="97">
        <f t="shared" ref="P448" si="14">SUM(P442:R447)</f>
        <v>465</v>
      </c>
      <c r="Q448" s="97"/>
      <c r="R448" s="97"/>
      <c r="S448" s="97">
        <f>SUM(S442:U447)</f>
        <v>87</v>
      </c>
      <c r="T448" s="97"/>
      <c r="U448" s="98"/>
    </row>
    <row r="451" spans="1:25" ht="15" thickBot="1" x14ac:dyDescent="0.4"/>
    <row r="452" spans="1:25" x14ac:dyDescent="0.35">
      <c r="C452" s="142" t="s">
        <v>0</v>
      </c>
      <c r="D452" s="143"/>
      <c r="E452" s="143"/>
      <c r="F452" s="143"/>
      <c r="G452" s="200" t="str">
        <f>CONCATENATE(Arkusz18!C2," - ",Arkusz18!B2," r.")</f>
        <v>01.01.2026 - 30.09.2026 r.</v>
      </c>
      <c r="H452" s="200"/>
      <c r="I452" s="200"/>
      <c r="J452" s="200"/>
      <c r="K452" s="200"/>
      <c r="L452" s="200"/>
      <c r="M452" s="200"/>
      <c r="N452" s="200"/>
      <c r="O452" s="200"/>
      <c r="P452" s="200"/>
      <c r="Q452" s="200"/>
      <c r="R452" s="200"/>
      <c r="S452" s="200"/>
      <c r="T452" s="200"/>
      <c r="U452" s="201"/>
    </row>
    <row r="453" spans="1:25" ht="71.25" customHeight="1" x14ac:dyDescent="0.35">
      <c r="C453" s="144"/>
      <c r="D453" s="145"/>
      <c r="E453" s="145"/>
      <c r="F453" s="145"/>
      <c r="G453" s="252" t="s">
        <v>60</v>
      </c>
      <c r="H453" s="253"/>
      <c r="I453" s="254"/>
      <c r="J453" s="252" t="s">
        <v>61</v>
      </c>
      <c r="K453" s="253"/>
      <c r="L453" s="254"/>
      <c r="M453" s="252" t="s">
        <v>62</v>
      </c>
      <c r="N453" s="253"/>
      <c r="O453" s="254"/>
      <c r="P453" s="252" t="s">
        <v>71</v>
      </c>
      <c r="Q453" s="253"/>
      <c r="R453" s="254"/>
      <c r="S453" s="252" t="s">
        <v>63</v>
      </c>
      <c r="T453" s="253"/>
      <c r="U453" s="255"/>
    </row>
    <row r="454" spans="1:25" x14ac:dyDescent="0.35">
      <c r="C454" s="250" t="str">
        <f>Arkusz7!B2</f>
        <v>UKRAINA</v>
      </c>
      <c r="D454" s="251"/>
      <c r="E454" s="251"/>
      <c r="F454" s="251"/>
      <c r="G454" s="136">
        <f>Arkusz7!C2</f>
        <v>1</v>
      </c>
      <c r="H454" s="136"/>
      <c r="I454" s="136"/>
      <c r="J454" s="136">
        <f>Arkusz7!D2</f>
        <v>219</v>
      </c>
      <c r="K454" s="136"/>
      <c r="L454" s="136"/>
      <c r="M454" s="136">
        <f>Arkusz7!E2</f>
        <v>0</v>
      </c>
      <c r="N454" s="136"/>
      <c r="O454" s="136"/>
      <c r="P454" s="136">
        <f>Arkusz7!F2</f>
        <v>3303</v>
      </c>
      <c r="Q454" s="136"/>
      <c r="R454" s="136"/>
      <c r="S454" s="136">
        <f>Arkusz7!G2</f>
        <v>374</v>
      </c>
      <c r="T454" s="136"/>
      <c r="U454" s="136"/>
    </row>
    <row r="455" spans="1:25" x14ac:dyDescent="0.35">
      <c r="C455" s="241" t="str">
        <f>Arkusz7!B3</f>
        <v>BIAŁORUŚ</v>
      </c>
      <c r="D455" s="242"/>
      <c r="E455" s="242"/>
      <c r="F455" s="242"/>
      <c r="G455" s="249">
        <f>Arkusz7!C3</f>
        <v>304</v>
      </c>
      <c r="H455" s="249"/>
      <c r="I455" s="249"/>
      <c r="J455" s="249">
        <f>Arkusz7!D3</f>
        <v>380</v>
      </c>
      <c r="K455" s="249"/>
      <c r="L455" s="249"/>
      <c r="M455" s="249">
        <f>Arkusz7!E3</f>
        <v>0</v>
      </c>
      <c r="N455" s="249"/>
      <c r="O455" s="249"/>
      <c r="P455" s="249">
        <f>Arkusz7!F3</f>
        <v>266</v>
      </c>
      <c r="Q455" s="249"/>
      <c r="R455" s="249"/>
      <c r="S455" s="249">
        <f>Arkusz7!G3</f>
        <v>150</v>
      </c>
      <c r="T455" s="249"/>
      <c r="U455" s="249"/>
    </row>
    <row r="456" spans="1:25" x14ac:dyDescent="0.35">
      <c r="C456" s="250" t="str">
        <f>Arkusz7!B4</f>
        <v>ROSJA</v>
      </c>
      <c r="D456" s="251"/>
      <c r="E456" s="251"/>
      <c r="F456" s="251"/>
      <c r="G456" s="136">
        <f>Arkusz7!C4</f>
        <v>18</v>
      </c>
      <c r="H456" s="136"/>
      <c r="I456" s="136"/>
      <c r="J456" s="136">
        <f>Arkusz7!D4</f>
        <v>15</v>
      </c>
      <c r="K456" s="136"/>
      <c r="L456" s="136"/>
      <c r="M456" s="136">
        <f>Arkusz7!E4</f>
        <v>0</v>
      </c>
      <c r="N456" s="136"/>
      <c r="O456" s="136"/>
      <c r="P456" s="136">
        <f>Arkusz7!F4</f>
        <v>243</v>
      </c>
      <c r="Q456" s="136"/>
      <c r="R456" s="136"/>
      <c r="S456" s="136">
        <f>Arkusz7!G4</f>
        <v>76</v>
      </c>
      <c r="T456" s="136"/>
      <c r="U456" s="136"/>
    </row>
    <row r="457" spans="1:25" x14ac:dyDescent="0.35">
      <c r="C457" s="241" t="str">
        <f>Arkusz7!B5</f>
        <v>TADŻYKISTAN</v>
      </c>
      <c r="D457" s="242"/>
      <c r="E457" s="242"/>
      <c r="F457" s="242"/>
      <c r="G457" s="249">
        <f>Arkusz7!C5</f>
        <v>8</v>
      </c>
      <c r="H457" s="249"/>
      <c r="I457" s="249"/>
      <c r="J457" s="249">
        <f>Arkusz7!D5</f>
        <v>14</v>
      </c>
      <c r="K457" s="249"/>
      <c r="L457" s="249"/>
      <c r="M457" s="249">
        <f>Arkusz7!E5</f>
        <v>0</v>
      </c>
      <c r="N457" s="249"/>
      <c r="O457" s="249"/>
      <c r="P457" s="249">
        <f>Arkusz7!F5</f>
        <v>36</v>
      </c>
      <c r="Q457" s="249"/>
      <c r="R457" s="249"/>
      <c r="S457" s="249">
        <f>Arkusz7!G5</f>
        <v>85</v>
      </c>
      <c r="T457" s="249"/>
      <c r="U457" s="249"/>
    </row>
    <row r="458" spans="1:25" x14ac:dyDescent="0.35">
      <c r="C458" s="250" t="str">
        <f>Arkusz7!B6</f>
        <v>AFGANISTAN</v>
      </c>
      <c r="D458" s="251"/>
      <c r="E458" s="251"/>
      <c r="F458" s="251"/>
      <c r="G458" s="136">
        <f>Arkusz7!C6</f>
        <v>19</v>
      </c>
      <c r="H458" s="136"/>
      <c r="I458" s="136"/>
      <c r="J458" s="136">
        <f>Arkusz7!D6</f>
        <v>0</v>
      </c>
      <c r="K458" s="136"/>
      <c r="L458" s="136"/>
      <c r="M458" s="136">
        <f>Arkusz7!E6</f>
        <v>0</v>
      </c>
      <c r="N458" s="136"/>
      <c r="O458" s="136"/>
      <c r="P458" s="136">
        <f>Arkusz7!F6</f>
        <v>52</v>
      </c>
      <c r="Q458" s="136"/>
      <c r="R458" s="136"/>
      <c r="S458" s="136">
        <f>Arkusz7!G6</f>
        <v>49</v>
      </c>
      <c r="T458" s="136"/>
      <c r="U458" s="136"/>
    </row>
    <row r="459" spans="1:25" ht="15" thickBot="1" x14ac:dyDescent="0.4">
      <c r="C459" s="138" t="str">
        <f>Arkusz7!B7</f>
        <v>Pozostałe</v>
      </c>
      <c r="D459" s="139"/>
      <c r="E459" s="139"/>
      <c r="F459" s="139"/>
      <c r="G459" s="137">
        <f>Arkusz7!C7</f>
        <v>69</v>
      </c>
      <c r="H459" s="137"/>
      <c r="I459" s="137"/>
      <c r="J459" s="137">
        <f>Arkusz7!D7</f>
        <v>46</v>
      </c>
      <c r="K459" s="137"/>
      <c r="L459" s="137"/>
      <c r="M459" s="137">
        <f>Arkusz7!E7</f>
        <v>0</v>
      </c>
      <c r="N459" s="137"/>
      <c r="O459" s="137"/>
      <c r="P459" s="137">
        <f>Arkusz7!F7</f>
        <v>428</v>
      </c>
      <c r="Q459" s="137"/>
      <c r="R459" s="137"/>
      <c r="S459" s="137">
        <f>Arkusz7!G7</f>
        <v>494</v>
      </c>
      <c r="T459" s="137"/>
      <c r="U459" s="137"/>
    </row>
    <row r="460" spans="1:25" ht="15" thickBot="1" x14ac:dyDescent="0.4">
      <c r="C460" s="140" t="s">
        <v>1</v>
      </c>
      <c r="D460" s="141"/>
      <c r="E460" s="141"/>
      <c r="F460" s="141"/>
      <c r="G460" s="97">
        <f>SUM(G454:I459)</f>
        <v>419</v>
      </c>
      <c r="H460" s="97"/>
      <c r="I460" s="97"/>
      <c r="J460" s="97">
        <f t="shared" ref="J460" si="15">SUM(J454:L459)</f>
        <v>674</v>
      </c>
      <c r="K460" s="97"/>
      <c r="L460" s="97"/>
      <c r="M460" s="97">
        <f t="shared" ref="M460" si="16">SUM(M454:O459)</f>
        <v>0</v>
      </c>
      <c r="N460" s="97"/>
      <c r="O460" s="97"/>
      <c r="P460" s="97">
        <f t="shared" ref="P460" si="17">SUM(P454:R459)</f>
        <v>4328</v>
      </c>
      <c r="Q460" s="97"/>
      <c r="R460" s="97"/>
      <c r="S460" s="97">
        <f>SUM(S454:U459)</f>
        <v>1228</v>
      </c>
      <c r="T460" s="97"/>
      <c r="U460" s="98"/>
    </row>
    <row r="463" spans="1:25" x14ac:dyDescent="0.35">
      <c r="A463" s="62" t="s">
        <v>178</v>
      </c>
      <c r="B463" s="63"/>
      <c r="C463" s="63"/>
      <c r="D463" s="63"/>
      <c r="E463" s="63"/>
      <c r="F463" s="63"/>
      <c r="G463" s="63"/>
      <c r="H463" s="63"/>
      <c r="I463" s="63"/>
      <c r="J463" s="63"/>
      <c r="K463" s="63"/>
      <c r="L463" s="63"/>
      <c r="M463" s="63"/>
      <c r="N463" s="63"/>
      <c r="O463" s="63"/>
      <c r="P463" s="63"/>
      <c r="Q463" s="63"/>
      <c r="R463" s="63"/>
      <c r="S463" s="63"/>
      <c r="T463" s="63"/>
      <c r="U463" s="63"/>
      <c r="V463" s="63"/>
      <c r="W463" s="63"/>
      <c r="X463" s="63"/>
      <c r="Y463" s="63"/>
    </row>
    <row r="464" spans="1:25" x14ac:dyDescent="0.35">
      <c r="A464" s="63"/>
      <c r="B464" s="63"/>
      <c r="C464" s="63"/>
      <c r="D464" s="63"/>
      <c r="E464" s="63"/>
      <c r="F464" s="63"/>
      <c r="G464" s="63"/>
      <c r="H464" s="63"/>
      <c r="I464" s="63"/>
      <c r="J464" s="63"/>
      <c r="K464" s="63"/>
      <c r="L464" s="63"/>
      <c r="M464" s="63"/>
      <c r="N464" s="63"/>
      <c r="O464" s="63"/>
      <c r="P464" s="63"/>
      <c r="Q464" s="63"/>
      <c r="R464" s="63"/>
      <c r="S464" s="63"/>
      <c r="T464" s="63"/>
      <c r="U464" s="63"/>
      <c r="V464" s="63"/>
      <c r="W464" s="63"/>
      <c r="X464" s="63"/>
      <c r="Y464" s="63"/>
    </row>
    <row r="465" spans="1:25" x14ac:dyDescent="0.35">
      <c r="A465" s="63"/>
      <c r="B465" s="63"/>
      <c r="C465" s="63"/>
      <c r="D465" s="63"/>
      <c r="E465" s="63"/>
      <c r="F465" s="63"/>
      <c r="G465" s="63"/>
      <c r="H465" s="63"/>
      <c r="I465" s="63"/>
      <c r="J465" s="63"/>
      <c r="K465" s="63"/>
      <c r="L465" s="63"/>
      <c r="M465" s="63"/>
      <c r="N465" s="63"/>
      <c r="O465" s="63"/>
      <c r="P465" s="63"/>
      <c r="Q465" s="63"/>
      <c r="R465" s="63"/>
      <c r="S465" s="63"/>
      <c r="T465" s="63"/>
      <c r="U465" s="63"/>
      <c r="V465" s="63"/>
      <c r="W465" s="63"/>
      <c r="X465" s="63"/>
      <c r="Y465" s="63"/>
    </row>
    <row r="466" spans="1:25" s="53" customFormat="1" x14ac:dyDescent="0.35">
      <c r="A466" s="63"/>
      <c r="B466" s="63"/>
      <c r="C466" s="63"/>
      <c r="D466" s="63"/>
      <c r="E466" s="63"/>
      <c r="F466" s="63"/>
      <c r="G466" s="63"/>
      <c r="H466" s="63"/>
      <c r="I466" s="63"/>
      <c r="J466" s="63"/>
      <c r="K466" s="63"/>
      <c r="L466" s="63"/>
      <c r="M466" s="63"/>
      <c r="N466" s="63"/>
      <c r="O466" s="63"/>
      <c r="P466" s="63"/>
      <c r="Q466" s="63"/>
      <c r="R466" s="63"/>
      <c r="S466" s="63"/>
      <c r="T466" s="63"/>
      <c r="U466" s="63"/>
      <c r="V466" s="63"/>
      <c r="W466" s="63"/>
      <c r="X466" s="63"/>
      <c r="Y466" s="63"/>
    </row>
    <row r="467" spans="1:25" s="53" customFormat="1" x14ac:dyDescent="0.35">
      <c r="A467" s="63"/>
      <c r="B467" s="63"/>
      <c r="C467" s="63"/>
      <c r="D467" s="63"/>
      <c r="E467" s="63"/>
      <c r="F467" s="63"/>
      <c r="G467" s="63"/>
      <c r="H467" s="63"/>
      <c r="I467" s="63"/>
      <c r="J467" s="63"/>
      <c r="K467" s="63"/>
      <c r="L467" s="63"/>
      <c r="M467" s="63"/>
      <c r="N467" s="63"/>
      <c r="O467" s="63"/>
      <c r="P467" s="63"/>
      <c r="Q467" s="63"/>
      <c r="R467" s="63"/>
      <c r="S467" s="63"/>
      <c r="T467" s="63"/>
      <c r="U467" s="63"/>
      <c r="V467" s="63"/>
      <c r="W467" s="63"/>
      <c r="X467" s="63"/>
      <c r="Y467" s="63"/>
    </row>
    <row r="468" spans="1:25" s="53" customFormat="1" x14ac:dyDescent="0.35">
      <c r="A468" s="63"/>
      <c r="B468" s="63"/>
      <c r="C468" s="63"/>
      <c r="D468" s="63"/>
      <c r="E468" s="63"/>
      <c r="F468" s="63"/>
      <c r="G468" s="63"/>
      <c r="H468" s="63"/>
      <c r="I468" s="63"/>
      <c r="J468" s="63"/>
      <c r="K468" s="63"/>
      <c r="L468" s="63"/>
      <c r="M468" s="63"/>
      <c r="N468" s="63"/>
      <c r="O468" s="63"/>
      <c r="P468" s="63"/>
      <c r="Q468" s="63"/>
      <c r="R468" s="63"/>
      <c r="S468" s="63"/>
      <c r="T468" s="63"/>
      <c r="U468" s="63"/>
      <c r="V468" s="63"/>
      <c r="W468" s="63"/>
      <c r="X468" s="63"/>
      <c r="Y468" s="63"/>
    </row>
    <row r="469" spans="1:25" s="53" customFormat="1" x14ac:dyDescent="0.35">
      <c r="A469" s="63"/>
      <c r="B469" s="63"/>
      <c r="C469" s="63"/>
      <c r="D469" s="63"/>
      <c r="E469" s="63"/>
      <c r="F469" s="63"/>
      <c r="G469" s="63"/>
      <c r="H469" s="63"/>
      <c r="I469" s="63"/>
      <c r="J469" s="63"/>
      <c r="K469" s="63"/>
      <c r="L469" s="63"/>
      <c r="M469" s="63"/>
      <c r="N469" s="63"/>
      <c r="O469" s="63"/>
      <c r="P469" s="63"/>
      <c r="Q469" s="63"/>
      <c r="R469" s="63"/>
      <c r="S469" s="63"/>
      <c r="T469" s="63"/>
      <c r="U469" s="63"/>
      <c r="V469" s="63"/>
      <c r="W469" s="63"/>
      <c r="X469" s="63"/>
      <c r="Y469" s="63"/>
    </row>
    <row r="470" spans="1:25" s="53" customFormat="1" x14ac:dyDescent="0.35">
      <c r="A470" s="63"/>
      <c r="B470" s="63"/>
      <c r="C470" s="63"/>
      <c r="D470" s="63"/>
      <c r="E470" s="63"/>
      <c r="F470" s="63"/>
      <c r="G470" s="63"/>
      <c r="H470" s="63"/>
      <c r="I470" s="63"/>
      <c r="J470" s="63"/>
      <c r="K470" s="63"/>
      <c r="L470" s="63"/>
      <c r="M470" s="63"/>
      <c r="N470" s="63"/>
      <c r="O470" s="63"/>
      <c r="P470" s="63"/>
      <c r="Q470" s="63"/>
      <c r="R470" s="63"/>
      <c r="S470" s="63"/>
      <c r="T470" s="63"/>
      <c r="U470" s="63"/>
      <c r="V470" s="63"/>
      <c r="W470" s="63"/>
      <c r="X470" s="63"/>
      <c r="Y470" s="63"/>
    </row>
    <row r="471" spans="1:25" s="53" customFormat="1" x14ac:dyDescent="0.35">
      <c r="A471" s="63"/>
      <c r="B471" s="63"/>
      <c r="C471" s="63"/>
      <c r="D471" s="63"/>
      <c r="E471" s="63"/>
      <c r="F471" s="63"/>
      <c r="G471" s="63"/>
      <c r="H471" s="63"/>
      <c r="I471" s="63"/>
      <c r="J471" s="63"/>
      <c r="K471" s="63"/>
      <c r="L471" s="63"/>
      <c r="M471" s="63"/>
      <c r="N471" s="63"/>
      <c r="O471" s="63"/>
      <c r="P471" s="63"/>
      <c r="Q471" s="63"/>
      <c r="R471" s="63"/>
      <c r="S471" s="63"/>
      <c r="T471" s="63"/>
      <c r="U471" s="63"/>
      <c r="V471" s="63"/>
      <c r="W471" s="63"/>
      <c r="X471" s="63"/>
      <c r="Y471" s="63"/>
    </row>
    <row r="472" spans="1:25" x14ac:dyDescent="0.35">
      <c r="A472" s="63"/>
      <c r="B472" s="63"/>
      <c r="C472" s="63"/>
      <c r="D472" s="63"/>
      <c r="E472" s="63"/>
      <c r="F472" s="63"/>
      <c r="G472" s="63"/>
      <c r="H472" s="63"/>
      <c r="I472" s="63"/>
      <c r="J472" s="63"/>
      <c r="K472" s="63"/>
      <c r="L472" s="63"/>
      <c r="M472" s="63"/>
      <c r="N472" s="63"/>
      <c r="O472" s="63"/>
      <c r="P472" s="63"/>
      <c r="Q472" s="63"/>
      <c r="R472" s="63"/>
      <c r="S472" s="63"/>
      <c r="T472" s="63"/>
      <c r="U472" s="63"/>
      <c r="V472" s="63"/>
      <c r="W472" s="63"/>
      <c r="X472" s="63"/>
      <c r="Y472" s="63"/>
    </row>
    <row r="473" spans="1:25" x14ac:dyDescent="0.35">
      <c r="A473" s="63"/>
      <c r="B473" s="63"/>
      <c r="C473" s="63"/>
      <c r="D473" s="63"/>
      <c r="E473" s="63"/>
      <c r="F473" s="63"/>
      <c r="G473" s="63"/>
      <c r="H473" s="63"/>
      <c r="I473" s="63"/>
      <c r="J473" s="63"/>
      <c r="K473" s="63"/>
      <c r="L473" s="63"/>
      <c r="M473" s="63"/>
      <c r="N473" s="63"/>
      <c r="O473" s="63"/>
      <c r="P473" s="63"/>
      <c r="Q473" s="63"/>
      <c r="R473" s="63"/>
      <c r="S473" s="63"/>
      <c r="T473" s="63"/>
      <c r="U473" s="63"/>
      <c r="V473" s="63"/>
      <c r="W473" s="63"/>
      <c r="X473" s="63"/>
      <c r="Y473" s="63"/>
    </row>
    <row r="474" spans="1:25" s="53" customFormat="1" x14ac:dyDescent="0.35">
      <c r="A474" s="63"/>
      <c r="B474" s="63"/>
      <c r="C474" s="63"/>
      <c r="D474" s="63"/>
      <c r="E474" s="63"/>
      <c r="F474" s="63"/>
      <c r="G474" s="63"/>
      <c r="H474" s="63"/>
      <c r="I474" s="63"/>
      <c r="J474" s="63"/>
      <c r="K474" s="63"/>
      <c r="L474" s="63"/>
      <c r="M474" s="63"/>
      <c r="N474" s="63"/>
      <c r="O474" s="63"/>
      <c r="P474" s="63"/>
      <c r="Q474" s="63"/>
      <c r="R474" s="63"/>
      <c r="S474" s="63"/>
      <c r="T474" s="63"/>
      <c r="U474" s="63"/>
      <c r="V474" s="63"/>
      <c r="W474" s="63"/>
      <c r="X474" s="63"/>
      <c r="Y474" s="63"/>
    </row>
    <row r="475" spans="1:25" s="53" customFormat="1" x14ac:dyDescent="0.35">
      <c r="A475" s="63"/>
      <c r="B475" s="63"/>
      <c r="C475" s="63"/>
      <c r="D475" s="63"/>
      <c r="E475" s="63"/>
      <c r="F475" s="63"/>
      <c r="G475" s="63"/>
      <c r="H475" s="63"/>
      <c r="I475" s="63"/>
      <c r="J475" s="63"/>
      <c r="K475" s="63"/>
      <c r="L475" s="63"/>
      <c r="M475" s="63"/>
      <c r="N475" s="63"/>
      <c r="O475" s="63"/>
      <c r="P475" s="63"/>
      <c r="Q475" s="63"/>
      <c r="R475" s="63"/>
      <c r="S475" s="63"/>
      <c r="T475" s="63"/>
      <c r="U475" s="63"/>
      <c r="V475" s="63"/>
      <c r="W475" s="63"/>
      <c r="X475" s="63"/>
      <c r="Y475" s="63"/>
    </row>
    <row r="476" spans="1:25" s="53" customFormat="1" x14ac:dyDescent="0.35">
      <c r="A476" s="63"/>
      <c r="B476" s="63"/>
      <c r="C476" s="63"/>
      <c r="D476" s="63"/>
      <c r="E476" s="63"/>
      <c r="F476" s="63"/>
      <c r="G476" s="63"/>
      <c r="H476" s="63"/>
      <c r="I476" s="63"/>
      <c r="J476" s="63"/>
      <c r="K476" s="63"/>
      <c r="L476" s="63"/>
      <c r="M476" s="63"/>
      <c r="N476" s="63"/>
      <c r="O476" s="63"/>
      <c r="P476" s="63"/>
      <c r="Q476" s="63"/>
      <c r="R476" s="63"/>
      <c r="S476" s="63"/>
      <c r="T476" s="63"/>
      <c r="U476" s="63"/>
      <c r="V476" s="63"/>
      <c r="W476" s="63"/>
      <c r="X476" s="63"/>
      <c r="Y476" s="63"/>
    </row>
    <row r="477" spans="1:25" s="53" customFormat="1" x14ac:dyDescent="0.35">
      <c r="A477" s="63"/>
      <c r="B477" s="63"/>
      <c r="C477" s="63"/>
      <c r="D477" s="63"/>
      <c r="E477" s="63"/>
      <c r="F477" s="63"/>
      <c r="G477" s="63"/>
      <c r="H477" s="63"/>
      <c r="I477" s="63"/>
      <c r="J477" s="63"/>
      <c r="K477" s="63"/>
      <c r="L477" s="63"/>
      <c r="M477" s="63"/>
      <c r="N477" s="63"/>
      <c r="O477" s="63"/>
      <c r="P477" s="63"/>
      <c r="Q477" s="63"/>
      <c r="R477" s="63"/>
      <c r="S477" s="63"/>
      <c r="T477" s="63"/>
      <c r="U477" s="63"/>
      <c r="V477" s="63"/>
      <c r="W477" s="63"/>
      <c r="X477" s="63"/>
      <c r="Y477" s="63"/>
    </row>
    <row r="478" spans="1:25" s="53" customFormat="1" x14ac:dyDescent="0.35">
      <c r="A478" s="63"/>
      <c r="B478" s="63"/>
      <c r="C478" s="63"/>
      <c r="D478" s="63"/>
      <c r="E478" s="63"/>
      <c r="F478" s="63"/>
      <c r="G478" s="63"/>
      <c r="H478" s="63"/>
      <c r="I478" s="63"/>
      <c r="J478" s="63"/>
      <c r="K478" s="63"/>
      <c r="L478" s="63"/>
      <c r="M478" s="63"/>
      <c r="N478" s="63"/>
      <c r="O478" s="63"/>
      <c r="P478" s="63"/>
      <c r="Q478" s="63"/>
      <c r="R478" s="63"/>
      <c r="S478" s="63"/>
      <c r="T478" s="63"/>
      <c r="U478" s="63"/>
      <c r="V478" s="63"/>
      <c r="W478" s="63"/>
      <c r="X478" s="63"/>
      <c r="Y478" s="63"/>
    </row>
    <row r="479" spans="1:25" s="53" customFormat="1" x14ac:dyDescent="0.35">
      <c r="A479" s="63"/>
      <c r="B479" s="63"/>
      <c r="C479" s="63"/>
      <c r="D479" s="63"/>
      <c r="E479" s="63"/>
      <c r="F479" s="63"/>
      <c r="G479" s="63"/>
      <c r="H479" s="63"/>
      <c r="I479" s="63"/>
      <c r="J479" s="63"/>
      <c r="K479" s="63"/>
      <c r="L479" s="63"/>
      <c r="M479" s="63"/>
      <c r="N479" s="63"/>
      <c r="O479" s="63"/>
      <c r="P479" s="63"/>
      <c r="Q479" s="63"/>
      <c r="R479" s="63"/>
      <c r="S479" s="63"/>
      <c r="T479" s="63"/>
      <c r="U479" s="63"/>
      <c r="V479" s="63"/>
      <c r="W479" s="63"/>
      <c r="X479" s="63"/>
      <c r="Y479" s="63"/>
    </row>
    <row r="480" spans="1:25" s="53" customFormat="1" x14ac:dyDescent="0.35">
      <c r="A480" s="63"/>
      <c r="B480" s="63"/>
      <c r="C480" s="63"/>
      <c r="D480" s="63"/>
      <c r="E480" s="63"/>
      <c r="F480" s="63"/>
      <c r="G480" s="63"/>
      <c r="H480" s="63"/>
      <c r="I480" s="63"/>
      <c r="J480" s="63"/>
      <c r="K480" s="63"/>
      <c r="L480" s="63"/>
      <c r="M480" s="63"/>
      <c r="N480" s="63"/>
      <c r="O480" s="63"/>
      <c r="P480" s="63"/>
      <c r="Q480" s="63"/>
      <c r="R480" s="63"/>
      <c r="S480" s="63"/>
      <c r="T480" s="63"/>
      <c r="U480" s="63"/>
      <c r="V480" s="63"/>
      <c r="W480" s="63"/>
      <c r="X480" s="63"/>
      <c r="Y480" s="63"/>
    </row>
    <row r="481" spans="1:25" s="53" customFormat="1" x14ac:dyDescent="0.35">
      <c r="A481" s="63"/>
      <c r="B481" s="63"/>
      <c r="C481" s="63"/>
      <c r="D481" s="63"/>
      <c r="E481" s="63"/>
      <c r="F481" s="63"/>
      <c r="G481" s="63"/>
      <c r="H481" s="63"/>
      <c r="I481" s="63"/>
      <c r="J481" s="63"/>
      <c r="K481" s="63"/>
      <c r="L481" s="63"/>
      <c r="M481" s="63"/>
      <c r="N481" s="63"/>
      <c r="O481" s="63"/>
      <c r="P481" s="63"/>
      <c r="Q481" s="63"/>
      <c r="R481" s="63"/>
      <c r="S481" s="63"/>
      <c r="T481" s="63"/>
      <c r="U481" s="63"/>
      <c r="V481" s="63"/>
      <c r="W481" s="63"/>
      <c r="X481" s="63"/>
      <c r="Y481" s="63"/>
    </row>
    <row r="482" spans="1:25" s="53" customFormat="1" x14ac:dyDescent="0.35">
      <c r="A482" s="63"/>
      <c r="B482" s="63"/>
      <c r="C482" s="63"/>
      <c r="D482" s="63"/>
      <c r="E482" s="63"/>
      <c r="F482" s="63"/>
      <c r="G482" s="63"/>
      <c r="H482" s="63"/>
      <c r="I482" s="63"/>
      <c r="J482" s="63"/>
      <c r="K482" s="63"/>
      <c r="L482" s="63"/>
      <c r="M482" s="63"/>
      <c r="N482" s="63"/>
      <c r="O482" s="63"/>
      <c r="P482" s="63"/>
      <c r="Q482" s="63"/>
      <c r="R482" s="63"/>
      <c r="S482" s="63"/>
      <c r="T482" s="63"/>
      <c r="U482" s="63"/>
      <c r="V482" s="63"/>
      <c r="W482" s="63"/>
      <c r="X482" s="63"/>
      <c r="Y482" s="63"/>
    </row>
    <row r="483" spans="1:25" s="53" customFormat="1" x14ac:dyDescent="0.35">
      <c r="A483" s="63"/>
      <c r="B483" s="63"/>
      <c r="C483" s="63"/>
      <c r="D483" s="63"/>
      <c r="E483" s="63"/>
      <c r="F483" s="63"/>
      <c r="G483" s="63"/>
      <c r="H483" s="63"/>
      <c r="I483" s="63"/>
      <c r="J483" s="63"/>
      <c r="K483" s="63"/>
      <c r="L483" s="63"/>
      <c r="M483" s="63"/>
      <c r="N483" s="63"/>
      <c r="O483" s="63"/>
      <c r="P483" s="63"/>
      <c r="Q483" s="63"/>
      <c r="R483" s="63"/>
      <c r="S483" s="63"/>
      <c r="T483" s="63"/>
      <c r="U483" s="63"/>
      <c r="V483" s="63"/>
      <c r="W483" s="63"/>
      <c r="X483" s="63"/>
      <c r="Y483" s="63"/>
    </row>
    <row r="484" spans="1:25" s="53" customFormat="1" x14ac:dyDescent="0.35">
      <c r="A484" s="63"/>
      <c r="B484" s="63"/>
      <c r="C484" s="63"/>
      <c r="D484" s="63"/>
      <c r="E484" s="63"/>
      <c r="F484" s="63"/>
      <c r="G484" s="63"/>
      <c r="H484" s="63"/>
      <c r="I484" s="63"/>
      <c r="J484" s="63"/>
      <c r="K484" s="63"/>
      <c r="L484" s="63"/>
      <c r="M484" s="63"/>
      <c r="N484" s="63"/>
      <c r="O484" s="63"/>
      <c r="P484" s="63"/>
      <c r="Q484" s="63"/>
      <c r="R484" s="63"/>
      <c r="S484" s="63"/>
      <c r="T484" s="63"/>
      <c r="U484" s="63"/>
      <c r="V484" s="63"/>
      <c r="W484" s="63"/>
      <c r="X484" s="63"/>
      <c r="Y484" s="63"/>
    </row>
    <row r="485" spans="1:25" s="53" customFormat="1" x14ac:dyDescent="0.35">
      <c r="A485" s="63"/>
      <c r="B485" s="63"/>
      <c r="C485" s="63"/>
      <c r="D485" s="63"/>
      <c r="E485" s="63"/>
      <c r="F485" s="63"/>
      <c r="G485" s="63"/>
      <c r="H485" s="63"/>
      <c r="I485" s="63"/>
      <c r="J485" s="63"/>
      <c r="K485" s="63"/>
      <c r="L485" s="63"/>
      <c r="M485" s="63"/>
      <c r="N485" s="63"/>
      <c r="O485" s="63"/>
      <c r="P485" s="63"/>
      <c r="Q485" s="63"/>
      <c r="R485" s="63"/>
      <c r="S485" s="63"/>
      <c r="T485" s="63"/>
      <c r="U485" s="63"/>
      <c r="V485" s="63"/>
      <c r="W485" s="63"/>
      <c r="X485" s="63"/>
      <c r="Y485" s="63"/>
    </row>
    <row r="486" spans="1:25" s="53" customFormat="1" x14ac:dyDescent="0.35">
      <c r="A486" s="63"/>
      <c r="B486" s="63"/>
      <c r="C486" s="63"/>
      <c r="D486" s="63"/>
      <c r="E486" s="63"/>
      <c r="F486" s="63"/>
      <c r="G486" s="63"/>
      <c r="H486" s="63"/>
      <c r="I486" s="63"/>
      <c r="J486" s="63"/>
      <c r="K486" s="63"/>
      <c r="L486" s="63"/>
      <c r="M486" s="63"/>
      <c r="N486" s="63"/>
      <c r="O486" s="63"/>
      <c r="P486" s="63"/>
      <c r="Q486" s="63"/>
      <c r="R486" s="63"/>
      <c r="S486" s="63"/>
      <c r="T486" s="63"/>
      <c r="U486" s="63"/>
      <c r="V486" s="63"/>
      <c r="W486" s="63"/>
      <c r="X486" s="63"/>
      <c r="Y486" s="63"/>
    </row>
    <row r="487" spans="1:25" s="53" customFormat="1" x14ac:dyDescent="0.35">
      <c r="A487" s="63"/>
      <c r="B487" s="63"/>
      <c r="C487" s="63"/>
      <c r="D487" s="63"/>
      <c r="E487" s="63"/>
      <c r="F487" s="63"/>
      <c r="G487" s="63"/>
      <c r="H487" s="63"/>
      <c r="I487" s="63"/>
      <c r="J487" s="63"/>
      <c r="K487" s="63"/>
      <c r="L487" s="63"/>
      <c r="M487" s="63"/>
      <c r="N487" s="63"/>
      <c r="O487" s="63"/>
      <c r="P487" s="63"/>
      <c r="Q487" s="63"/>
      <c r="R487" s="63"/>
      <c r="S487" s="63"/>
      <c r="T487" s="63"/>
      <c r="U487" s="63"/>
      <c r="V487" s="63"/>
      <c r="W487" s="63"/>
      <c r="X487" s="63"/>
      <c r="Y487" s="63"/>
    </row>
    <row r="488" spans="1:25" s="53" customFormat="1" x14ac:dyDescent="0.35">
      <c r="A488" s="63"/>
      <c r="B488" s="63"/>
      <c r="C488" s="63"/>
      <c r="D488" s="63"/>
      <c r="E488" s="63"/>
      <c r="F488" s="63"/>
      <c r="G488" s="63"/>
      <c r="H488" s="63"/>
      <c r="I488" s="63"/>
      <c r="J488" s="63"/>
      <c r="K488" s="63"/>
      <c r="L488" s="63"/>
      <c r="M488" s="63"/>
      <c r="N488" s="63"/>
      <c r="O488" s="63"/>
      <c r="P488" s="63"/>
      <c r="Q488" s="63"/>
      <c r="R488" s="63"/>
      <c r="S488" s="63"/>
      <c r="T488" s="63"/>
      <c r="U488" s="63"/>
      <c r="V488" s="63"/>
      <c r="W488" s="63"/>
      <c r="X488" s="63"/>
      <c r="Y488" s="63"/>
    </row>
    <row r="489" spans="1:25" s="53" customFormat="1" x14ac:dyDescent="0.35">
      <c r="A489" s="63"/>
      <c r="B489" s="63"/>
      <c r="C489" s="63"/>
      <c r="D489" s="63"/>
      <c r="E489" s="63"/>
      <c r="F489" s="63"/>
      <c r="G489" s="63"/>
      <c r="H489" s="63"/>
      <c r="I489" s="63"/>
      <c r="J489" s="63"/>
      <c r="K489" s="63"/>
      <c r="L489" s="63"/>
      <c r="M489" s="63"/>
      <c r="N489" s="63"/>
      <c r="O489" s="63"/>
      <c r="P489" s="63"/>
      <c r="Q489" s="63"/>
      <c r="R489" s="63"/>
      <c r="S489" s="63"/>
      <c r="T489" s="63"/>
      <c r="U489" s="63"/>
      <c r="V489" s="63"/>
      <c r="W489" s="63"/>
      <c r="X489" s="63"/>
      <c r="Y489" s="63"/>
    </row>
    <row r="490" spans="1:25" s="53" customFormat="1" x14ac:dyDescent="0.35">
      <c r="A490" s="63"/>
      <c r="B490" s="63"/>
      <c r="C490" s="63"/>
      <c r="D490" s="63"/>
      <c r="E490" s="63"/>
      <c r="F490" s="63"/>
      <c r="G490" s="63"/>
      <c r="H490" s="63"/>
      <c r="I490" s="63"/>
      <c r="J490" s="63"/>
      <c r="K490" s="63"/>
      <c r="L490" s="63"/>
      <c r="M490" s="63"/>
      <c r="N490" s="63"/>
      <c r="O490" s="63"/>
      <c r="P490" s="63"/>
      <c r="Q490" s="63"/>
      <c r="R490" s="63"/>
      <c r="S490" s="63"/>
      <c r="T490" s="63"/>
      <c r="U490" s="63"/>
      <c r="V490" s="63"/>
      <c r="W490" s="63"/>
      <c r="X490" s="63"/>
      <c r="Y490" s="63"/>
    </row>
    <row r="491" spans="1:25" s="53" customFormat="1" x14ac:dyDescent="0.35">
      <c r="A491" s="63"/>
      <c r="B491" s="63"/>
      <c r="C491" s="63"/>
      <c r="D491" s="63"/>
      <c r="E491" s="63"/>
      <c r="F491" s="63"/>
      <c r="G491" s="63"/>
      <c r="H491" s="63"/>
      <c r="I491" s="63"/>
      <c r="J491" s="63"/>
      <c r="K491" s="63"/>
      <c r="L491" s="63"/>
      <c r="M491" s="63"/>
      <c r="N491" s="63"/>
      <c r="O491" s="63"/>
      <c r="P491" s="63"/>
      <c r="Q491" s="63"/>
      <c r="R491" s="63"/>
      <c r="S491" s="63"/>
      <c r="T491" s="63"/>
      <c r="U491" s="63"/>
      <c r="V491" s="63"/>
      <c r="W491" s="63"/>
      <c r="X491" s="63"/>
      <c r="Y491" s="63"/>
    </row>
    <row r="492" spans="1:25" s="53" customFormat="1" x14ac:dyDescent="0.35">
      <c r="A492" s="63"/>
      <c r="B492" s="63"/>
      <c r="C492" s="63"/>
      <c r="D492" s="63"/>
      <c r="E492" s="63"/>
      <c r="F492" s="63"/>
      <c r="G492" s="63"/>
      <c r="H492" s="63"/>
      <c r="I492" s="63"/>
      <c r="J492" s="63"/>
      <c r="K492" s="63"/>
      <c r="L492" s="63"/>
      <c r="M492" s="63"/>
      <c r="N492" s="63"/>
      <c r="O492" s="63"/>
      <c r="P492" s="63"/>
      <c r="Q492" s="63"/>
      <c r="R492" s="63"/>
      <c r="S492" s="63"/>
      <c r="T492" s="63"/>
      <c r="U492" s="63"/>
      <c r="V492" s="63"/>
      <c r="W492" s="63"/>
      <c r="X492" s="63"/>
      <c r="Y492" s="63"/>
    </row>
    <row r="496" spans="1:25" x14ac:dyDescent="0.35">
      <c r="A496" s="69" t="s">
        <v>148</v>
      </c>
      <c r="B496" s="69"/>
      <c r="C496" s="69"/>
      <c r="D496" s="69"/>
      <c r="E496" s="69"/>
      <c r="F496" s="69"/>
      <c r="G496" s="69"/>
      <c r="H496" s="69"/>
      <c r="I496" s="69"/>
      <c r="J496" s="69"/>
      <c r="K496" s="69"/>
      <c r="L496" s="69"/>
      <c r="M496" s="69"/>
      <c r="N496" s="69"/>
      <c r="O496" s="69"/>
      <c r="P496" s="69"/>
      <c r="Q496" s="69"/>
      <c r="R496" s="69"/>
      <c r="S496" s="69"/>
      <c r="T496" s="69"/>
      <c r="U496" s="69"/>
      <c r="V496" s="69"/>
      <c r="W496" s="69"/>
      <c r="X496" s="69"/>
      <c r="Y496" s="69"/>
    </row>
    <row r="497" spans="1:25" x14ac:dyDescent="0.35">
      <c r="A497" s="69"/>
      <c r="B497" s="69"/>
      <c r="C497" s="69"/>
      <c r="D497" s="69"/>
      <c r="E497" s="69"/>
      <c r="F497" s="69"/>
      <c r="G497" s="69"/>
      <c r="H497" s="69"/>
      <c r="I497" s="69"/>
      <c r="J497" s="69"/>
      <c r="K497" s="69"/>
      <c r="L497" s="69"/>
      <c r="M497" s="69"/>
      <c r="N497" s="69"/>
      <c r="O497" s="69"/>
      <c r="P497" s="69"/>
      <c r="Q497" s="69"/>
      <c r="R497" s="69"/>
      <c r="S497" s="69"/>
      <c r="T497" s="69"/>
      <c r="U497" s="69"/>
      <c r="V497" s="69"/>
      <c r="W497" s="69"/>
      <c r="X497" s="69"/>
      <c r="Y497" s="69"/>
    </row>
    <row r="498" spans="1:25" x14ac:dyDescent="0.35">
      <c r="A498" s="20"/>
      <c r="B498" s="20"/>
      <c r="C498" s="20"/>
      <c r="D498" s="20"/>
      <c r="E498" s="20"/>
      <c r="F498" s="20"/>
      <c r="G498" s="20"/>
      <c r="H498" s="20"/>
      <c r="I498" s="20"/>
      <c r="J498" s="20"/>
      <c r="K498" s="20"/>
      <c r="L498" s="20"/>
      <c r="M498" s="20"/>
      <c r="N498" s="20"/>
      <c r="O498" s="20"/>
      <c r="P498" s="20"/>
      <c r="Q498" s="20"/>
      <c r="R498" s="20"/>
      <c r="S498" s="20"/>
      <c r="T498" s="20"/>
      <c r="U498" s="20"/>
    </row>
    <row r="499" spans="1:25" ht="15" thickBot="1" x14ac:dyDescent="0.4"/>
    <row r="500" spans="1:25" ht="30" customHeight="1" x14ac:dyDescent="0.35">
      <c r="B500" s="142" t="s">
        <v>9</v>
      </c>
      <c r="C500" s="143"/>
      <c r="D500" s="143"/>
      <c r="E500" s="143"/>
      <c r="F500" s="143"/>
      <c r="G500" s="143"/>
      <c r="H500" s="143"/>
      <c r="I500" s="143"/>
      <c r="J500" s="146" t="str">
        <f>Arkusz8!C6</f>
        <v>27.08.2026 - 02.09.2026</v>
      </c>
      <c r="K500" s="146"/>
      <c r="L500" s="146"/>
      <c r="M500" s="146" t="str">
        <f>Arkusz8!C10</f>
        <v>03.09.2026 - 09.09.2026</v>
      </c>
      <c r="N500" s="146"/>
      <c r="O500" s="146"/>
      <c r="P500" s="146" t="str">
        <f>Arkusz8!C9</f>
        <v>10.09.2026 - 16.09.2026</v>
      </c>
      <c r="Q500" s="146"/>
      <c r="R500" s="146"/>
      <c r="S500" s="146" t="str">
        <f>Arkusz8!C8</f>
        <v>17.09.2026 - 23.09.2026</v>
      </c>
      <c r="T500" s="146"/>
      <c r="U500" s="146"/>
      <c r="V500" s="146" t="str">
        <f>Arkusz8!C7</f>
        <v>24.09.2026 - 30.09.2026</v>
      </c>
      <c r="W500" s="146"/>
      <c r="X500" s="181"/>
    </row>
    <row r="501" spans="1:25" x14ac:dyDescent="0.35">
      <c r="B501" s="265" t="s">
        <v>29</v>
      </c>
      <c r="C501" s="266"/>
      <c r="D501" s="266"/>
      <c r="E501" s="266"/>
      <c r="F501" s="266"/>
      <c r="G501" s="266"/>
      <c r="H501" s="266"/>
      <c r="I501" s="266"/>
      <c r="J501" s="178">
        <f>Arkusz8!A6</f>
        <v>708</v>
      </c>
      <c r="K501" s="178"/>
      <c r="L501" s="178"/>
      <c r="M501" s="178">
        <f>Arkusz8!A5</f>
        <v>709</v>
      </c>
      <c r="N501" s="178"/>
      <c r="O501" s="178"/>
      <c r="P501" s="178">
        <f>Arkusz8!A4</f>
        <v>716</v>
      </c>
      <c r="Q501" s="178"/>
      <c r="R501" s="178"/>
      <c r="S501" s="178">
        <f>Arkusz8!A3</f>
        <v>712</v>
      </c>
      <c r="T501" s="178"/>
      <c r="U501" s="178"/>
      <c r="V501" s="178">
        <f>Arkusz8!A2</f>
        <v>710</v>
      </c>
      <c r="W501" s="178"/>
      <c r="X501" s="180"/>
    </row>
    <row r="502" spans="1:25" x14ac:dyDescent="0.35">
      <c r="B502" s="263" t="s">
        <v>5</v>
      </c>
      <c r="C502" s="264"/>
      <c r="D502" s="264"/>
      <c r="E502" s="264"/>
      <c r="F502" s="264"/>
      <c r="G502" s="264"/>
      <c r="H502" s="264"/>
      <c r="I502" s="264"/>
      <c r="J502" s="136">
        <f>Arkusz8!A11</f>
        <v>5821</v>
      </c>
      <c r="K502" s="136"/>
      <c r="L502" s="136"/>
      <c r="M502" s="136">
        <f>Arkusz8!A10</f>
        <v>5818</v>
      </c>
      <c r="N502" s="136"/>
      <c r="O502" s="136"/>
      <c r="P502" s="136">
        <f>Arkusz8!A9</f>
        <v>5803</v>
      </c>
      <c r="Q502" s="136"/>
      <c r="R502" s="136"/>
      <c r="S502" s="136">
        <f>Arkusz8!A8</f>
        <v>5799</v>
      </c>
      <c r="T502" s="136"/>
      <c r="U502" s="136"/>
      <c r="V502" s="136">
        <f>Arkusz8!A7</f>
        <v>5804</v>
      </c>
      <c r="W502" s="136"/>
      <c r="X502" s="177"/>
    </row>
    <row r="503" spans="1:25" x14ac:dyDescent="0.35">
      <c r="B503" s="265" t="s">
        <v>6</v>
      </c>
      <c r="C503" s="266"/>
      <c r="D503" s="266"/>
      <c r="E503" s="266"/>
      <c r="F503" s="266"/>
      <c r="G503" s="266"/>
      <c r="H503" s="266"/>
      <c r="I503" s="266"/>
      <c r="J503" s="178">
        <f>Arkusz8!A16</f>
        <v>64</v>
      </c>
      <c r="K503" s="178"/>
      <c r="L503" s="178"/>
      <c r="M503" s="178">
        <f>Arkusz8!A15</f>
        <v>58</v>
      </c>
      <c r="N503" s="178"/>
      <c r="O503" s="178"/>
      <c r="P503" s="178">
        <f>Arkusz8!A14</f>
        <v>67</v>
      </c>
      <c r="Q503" s="178"/>
      <c r="R503" s="178"/>
      <c r="S503" s="178">
        <f>Arkusz8!A13</f>
        <v>70</v>
      </c>
      <c r="T503" s="178"/>
      <c r="U503" s="178"/>
      <c r="V503" s="178">
        <f>Arkusz8!A12</f>
        <v>64</v>
      </c>
      <c r="W503" s="178"/>
      <c r="X503" s="180"/>
    </row>
    <row r="504" spans="1:25" x14ac:dyDescent="0.35">
      <c r="B504" s="184" t="s">
        <v>7</v>
      </c>
      <c r="C504" s="185"/>
      <c r="D504" s="185"/>
      <c r="E504" s="185"/>
      <c r="F504" s="185"/>
      <c r="G504" s="185"/>
      <c r="H504" s="185"/>
      <c r="I504" s="185"/>
      <c r="J504" s="136">
        <f>Arkusz8!A21</f>
        <v>65</v>
      </c>
      <c r="K504" s="136"/>
      <c r="L504" s="136"/>
      <c r="M504" s="136">
        <f>Arkusz8!A20</f>
        <v>56</v>
      </c>
      <c r="N504" s="136"/>
      <c r="O504" s="136"/>
      <c r="P504" s="136">
        <f>Arkusz8!A19</f>
        <v>53</v>
      </c>
      <c r="Q504" s="136"/>
      <c r="R504" s="136"/>
      <c r="S504" s="136">
        <f>Arkusz8!A18</f>
        <v>61</v>
      </c>
      <c r="T504" s="136"/>
      <c r="U504" s="136"/>
      <c r="V504" s="136">
        <f>Arkusz8!A17</f>
        <v>62</v>
      </c>
      <c r="W504" s="136"/>
      <c r="X504" s="177"/>
    </row>
    <row r="505" spans="1:25" ht="15" thickBot="1" x14ac:dyDescent="0.4">
      <c r="B505" s="147" t="s">
        <v>92</v>
      </c>
      <c r="C505" s="148"/>
      <c r="D505" s="148"/>
      <c r="E505" s="148"/>
      <c r="F505" s="148"/>
      <c r="G505" s="148"/>
      <c r="H505" s="148"/>
      <c r="I505" s="148"/>
      <c r="J505" s="176">
        <f>Arkusz8!A26</f>
        <v>0</v>
      </c>
      <c r="K505" s="176"/>
      <c r="L505" s="176"/>
      <c r="M505" s="176">
        <f>Arkusz8!A25</f>
        <v>0</v>
      </c>
      <c r="N505" s="176"/>
      <c r="O505" s="176"/>
      <c r="P505" s="176">
        <f>Arkusz8!A24</f>
        <v>0</v>
      </c>
      <c r="Q505" s="176"/>
      <c r="R505" s="176"/>
      <c r="S505" s="176">
        <f>Arkusz8!A23</f>
        <v>0</v>
      </c>
      <c r="T505" s="176"/>
      <c r="U505" s="176"/>
      <c r="V505" s="176">
        <f>Arkusz8!A22</f>
        <v>0</v>
      </c>
      <c r="W505" s="176"/>
      <c r="X505" s="179"/>
    </row>
    <row r="506" spans="1:25" ht="15" thickBot="1" x14ac:dyDescent="0.4">
      <c r="B506" s="161" t="s">
        <v>93</v>
      </c>
      <c r="C506" s="162"/>
      <c r="D506" s="162"/>
      <c r="E506" s="162"/>
      <c r="F506" s="162"/>
      <c r="G506" s="162"/>
      <c r="H506" s="162"/>
      <c r="I506" s="162"/>
      <c r="J506" s="134">
        <f>SUM(J501,J502,J505)</f>
        <v>6529</v>
      </c>
      <c r="K506" s="134"/>
      <c r="L506" s="134"/>
      <c r="M506" s="134">
        <f>SUM(M501,M502,M505)</f>
        <v>6527</v>
      </c>
      <c r="N506" s="134"/>
      <c r="O506" s="134"/>
      <c r="P506" s="134">
        <f>SUM(P501,P502,P505)</f>
        <v>6519</v>
      </c>
      <c r="Q506" s="134"/>
      <c r="R506" s="134"/>
      <c r="S506" s="134">
        <f>SUM(S501,S502,S505)</f>
        <v>6511</v>
      </c>
      <c r="T506" s="134"/>
      <c r="U506" s="134"/>
      <c r="V506" s="134">
        <f>SUM(V501,V502,V505)</f>
        <v>6514</v>
      </c>
      <c r="W506" s="134"/>
      <c r="X506" s="135"/>
    </row>
    <row r="507" spans="1:25" x14ac:dyDescent="0.35">
      <c r="B507" s="22"/>
      <c r="C507" s="22"/>
      <c r="D507" s="22"/>
      <c r="E507" s="22"/>
      <c r="F507" s="22"/>
      <c r="G507" s="22"/>
      <c r="H507" s="22"/>
      <c r="I507" s="22"/>
      <c r="J507" s="23"/>
      <c r="K507" s="23"/>
      <c r="L507" s="23"/>
      <c r="M507" s="23"/>
      <c r="N507" s="23"/>
      <c r="O507" s="23"/>
      <c r="P507" s="23"/>
      <c r="Q507" s="23"/>
      <c r="R507" s="23"/>
      <c r="S507" s="23"/>
      <c r="T507" s="23"/>
      <c r="U507" s="23"/>
      <c r="V507" s="23"/>
      <c r="W507" s="23"/>
      <c r="X507" s="23"/>
    </row>
    <row r="508" spans="1:25" x14ac:dyDescent="0.35">
      <c r="B508" s="22"/>
      <c r="C508" s="22"/>
      <c r="D508" s="22"/>
      <c r="E508" s="22"/>
      <c r="F508" s="22"/>
      <c r="G508" s="22"/>
      <c r="H508" s="22"/>
      <c r="I508" s="22"/>
      <c r="J508" s="23"/>
      <c r="K508" s="23"/>
      <c r="L508" s="23"/>
      <c r="M508" s="23"/>
      <c r="N508" s="23"/>
      <c r="O508" s="23"/>
      <c r="P508" s="23"/>
      <c r="Q508" s="23"/>
      <c r="R508" s="23"/>
      <c r="S508" s="23"/>
      <c r="T508" s="23"/>
      <c r="U508" s="23"/>
      <c r="V508" s="23"/>
      <c r="W508" s="23"/>
      <c r="X508" s="23"/>
    </row>
    <row r="509" spans="1:25" x14ac:dyDescent="0.35">
      <c r="B509" s="22"/>
      <c r="C509" s="22"/>
      <c r="D509" s="22"/>
      <c r="E509" s="22"/>
      <c r="F509" s="22"/>
      <c r="G509" s="22"/>
      <c r="H509" s="22"/>
      <c r="I509" s="22"/>
      <c r="J509" s="23"/>
      <c r="K509" s="23"/>
      <c r="L509" s="23"/>
      <c r="M509" s="23"/>
      <c r="N509" s="23"/>
      <c r="O509" s="23"/>
      <c r="P509" s="23"/>
      <c r="Q509" s="23"/>
      <c r="R509" s="23"/>
      <c r="S509" s="23"/>
      <c r="T509" s="23"/>
      <c r="U509" s="23"/>
      <c r="V509" s="23"/>
      <c r="W509" s="23"/>
      <c r="X509" s="23"/>
    </row>
    <row r="510" spans="1:25" x14ac:dyDescent="0.35">
      <c r="B510" s="22"/>
      <c r="C510" s="22"/>
      <c r="D510" s="22"/>
      <c r="E510" s="22"/>
      <c r="F510" s="22"/>
      <c r="G510" s="22"/>
      <c r="H510" s="22"/>
      <c r="I510" s="22"/>
      <c r="J510" s="23"/>
      <c r="K510" s="23"/>
      <c r="L510" s="23"/>
      <c r="M510" s="23"/>
      <c r="N510" s="23"/>
      <c r="O510" s="23"/>
      <c r="P510" s="23"/>
      <c r="Q510" s="23"/>
      <c r="R510" s="23"/>
      <c r="S510" s="23"/>
      <c r="T510" s="23"/>
      <c r="U510" s="23"/>
      <c r="V510" s="23"/>
      <c r="W510" s="23"/>
      <c r="X510" s="23"/>
    </row>
    <row r="511" spans="1:25" x14ac:dyDescent="0.35">
      <c r="B511" s="22"/>
      <c r="C511" s="22"/>
      <c r="D511" s="22"/>
      <c r="E511" s="22"/>
      <c r="F511" s="22"/>
      <c r="G511" s="22"/>
      <c r="H511" s="22"/>
      <c r="I511" s="22"/>
      <c r="J511" s="23"/>
      <c r="K511" s="23"/>
      <c r="L511" s="23"/>
      <c r="M511" s="23"/>
      <c r="N511" s="23"/>
      <c r="O511" s="23"/>
      <c r="P511" s="23"/>
      <c r="Q511" s="23"/>
      <c r="R511" s="23"/>
      <c r="S511" s="23"/>
      <c r="T511" s="23"/>
      <c r="U511" s="23"/>
      <c r="V511" s="23"/>
      <c r="W511" s="23"/>
      <c r="X511" s="23"/>
    </row>
    <row r="512" spans="1:25" x14ac:dyDescent="0.35">
      <c r="B512" s="22"/>
      <c r="C512" s="22"/>
      <c r="D512" s="22"/>
      <c r="E512" s="22"/>
      <c r="F512" s="22"/>
      <c r="G512" s="22"/>
      <c r="H512" s="22"/>
      <c r="I512" s="22"/>
      <c r="J512" s="23"/>
      <c r="K512" s="23"/>
      <c r="L512" s="23"/>
      <c r="M512" s="23"/>
      <c r="N512" s="23"/>
      <c r="O512" s="23"/>
      <c r="P512" s="23"/>
      <c r="Q512" s="23"/>
      <c r="R512" s="23"/>
      <c r="S512" s="23"/>
      <c r="T512" s="23"/>
      <c r="U512" s="23"/>
      <c r="V512" s="23"/>
      <c r="W512" s="23"/>
      <c r="X512" s="23"/>
    </row>
    <row r="527" spans="1:21" x14ac:dyDescent="0.35">
      <c r="A527" s="4"/>
      <c r="B527" s="4"/>
      <c r="C527" s="4"/>
      <c r="D527" s="4"/>
      <c r="E527" s="4"/>
      <c r="F527" s="4"/>
      <c r="G527" s="4"/>
      <c r="H527" s="4"/>
      <c r="I527" s="4"/>
      <c r="J527" s="4"/>
      <c r="K527" s="4"/>
      <c r="L527" s="4"/>
      <c r="M527" s="4"/>
      <c r="N527" s="4"/>
      <c r="O527" s="4"/>
      <c r="P527" s="4"/>
      <c r="Q527" s="4"/>
      <c r="R527" s="4"/>
      <c r="S527" s="4"/>
      <c r="T527" s="4"/>
      <c r="U527" s="4"/>
    </row>
    <row r="528" spans="1:21" x14ac:dyDescent="0.35">
      <c r="A528" s="4"/>
      <c r="B528" s="4"/>
      <c r="C528" s="4"/>
      <c r="D528" s="4"/>
      <c r="E528" s="4"/>
      <c r="F528" s="4"/>
      <c r="G528" s="4"/>
      <c r="H528" s="4"/>
      <c r="I528" s="4"/>
      <c r="J528" s="4"/>
      <c r="K528" s="4"/>
      <c r="L528" s="4"/>
      <c r="M528" s="4"/>
      <c r="N528" s="4"/>
      <c r="O528" s="4"/>
      <c r="P528" s="4"/>
      <c r="Q528" s="4"/>
      <c r="R528" s="4"/>
      <c r="S528" s="4"/>
      <c r="T528" s="4"/>
      <c r="U528" s="4"/>
    </row>
    <row r="529" spans="1:25" x14ac:dyDescent="0.35">
      <c r="A529" s="4"/>
      <c r="B529" s="4"/>
      <c r="C529" s="4"/>
      <c r="D529" s="4"/>
      <c r="E529" s="4"/>
      <c r="F529" s="4"/>
      <c r="G529" s="4"/>
      <c r="H529" s="4"/>
      <c r="I529" s="4"/>
      <c r="J529" s="4"/>
      <c r="K529" s="4"/>
      <c r="L529" s="4"/>
      <c r="M529" s="4"/>
      <c r="N529" s="4"/>
      <c r="O529" s="4"/>
      <c r="P529" s="4"/>
      <c r="Q529" s="4"/>
      <c r="R529" s="4"/>
      <c r="S529" s="4"/>
      <c r="T529" s="4"/>
      <c r="U529" s="4"/>
    </row>
    <row r="530" spans="1:25" x14ac:dyDescent="0.35">
      <c r="A530" s="24"/>
      <c r="B530" s="24"/>
      <c r="C530" s="24"/>
      <c r="D530" s="24"/>
      <c r="E530" s="24"/>
      <c r="F530" s="24"/>
      <c r="G530" s="24"/>
      <c r="H530" s="24"/>
      <c r="I530" s="24"/>
      <c r="J530" s="24"/>
      <c r="K530" s="24"/>
      <c r="L530" s="24"/>
      <c r="M530" s="24"/>
      <c r="N530" s="24"/>
      <c r="O530" s="24"/>
      <c r="P530" s="24"/>
      <c r="Q530" s="24"/>
      <c r="R530" s="24"/>
      <c r="S530" s="24"/>
      <c r="T530" s="24"/>
      <c r="U530" s="24"/>
    </row>
    <row r="531" spans="1:25" x14ac:dyDescent="0.35">
      <c r="A531" s="62" t="s">
        <v>179</v>
      </c>
      <c r="B531" s="63"/>
      <c r="C531" s="63"/>
      <c r="D531" s="63"/>
      <c r="E531" s="63"/>
      <c r="F531" s="63"/>
      <c r="G531" s="63"/>
      <c r="H531" s="63"/>
      <c r="I531" s="63"/>
      <c r="J531" s="63"/>
      <c r="K531" s="63"/>
      <c r="L531" s="63"/>
      <c r="M531" s="63"/>
      <c r="N531" s="63"/>
      <c r="O531" s="63"/>
      <c r="P531" s="63"/>
      <c r="Q531" s="63"/>
      <c r="R531" s="63"/>
      <c r="S531" s="63"/>
      <c r="T531" s="63"/>
      <c r="U531" s="63"/>
      <c r="V531" s="63"/>
      <c r="W531" s="63"/>
      <c r="X531" s="63"/>
      <c r="Y531" s="63"/>
    </row>
    <row r="532" spans="1:25" s="53" customFormat="1" x14ac:dyDescent="0.35">
      <c r="A532" s="62"/>
      <c r="B532" s="63"/>
      <c r="C532" s="63"/>
      <c r="D532" s="63"/>
      <c r="E532" s="63"/>
      <c r="F532" s="63"/>
      <c r="G532" s="63"/>
      <c r="H532" s="63"/>
      <c r="I532" s="63"/>
      <c r="J532" s="63"/>
      <c r="K532" s="63"/>
      <c r="L532" s="63"/>
      <c r="M532" s="63"/>
      <c r="N532" s="63"/>
      <c r="O532" s="63"/>
      <c r="P532" s="63"/>
      <c r="Q532" s="63"/>
      <c r="R532" s="63"/>
      <c r="S532" s="63"/>
      <c r="T532" s="63"/>
      <c r="U532" s="63"/>
      <c r="V532" s="63"/>
      <c r="W532" s="63"/>
      <c r="X532" s="63"/>
      <c r="Y532" s="63"/>
    </row>
    <row r="533" spans="1:25" s="53" customFormat="1" x14ac:dyDescent="0.35">
      <c r="A533" s="62"/>
      <c r="B533" s="63"/>
      <c r="C533" s="63"/>
      <c r="D533" s="63"/>
      <c r="E533" s="63"/>
      <c r="F533" s="63"/>
      <c r="G533" s="63"/>
      <c r="H533" s="63"/>
      <c r="I533" s="63"/>
      <c r="J533" s="63"/>
      <c r="K533" s="63"/>
      <c r="L533" s="63"/>
      <c r="M533" s="63"/>
      <c r="N533" s="63"/>
      <c r="O533" s="63"/>
      <c r="P533" s="63"/>
      <c r="Q533" s="63"/>
      <c r="R533" s="63"/>
      <c r="S533" s="63"/>
      <c r="T533" s="63"/>
      <c r="U533" s="63"/>
      <c r="V533" s="63"/>
      <c r="W533" s="63"/>
      <c r="X533" s="63"/>
      <c r="Y533" s="63"/>
    </row>
    <row r="534" spans="1:25" s="53" customFormat="1" x14ac:dyDescent="0.35">
      <c r="A534" s="62"/>
      <c r="B534" s="63"/>
      <c r="C534" s="63"/>
      <c r="D534" s="63"/>
      <c r="E534" s="63"/>
      <c r="F534" s="63"/>
      <c r="G534" s="63"/>
      <c r="H534" s="63"/>
      <c r="I534" s="63"/>
      <c r="J534" s="63"/>
      <c r="K534" s="63"/>
      <c r="L534" s="63"/>
      <c r="M534" s="63"/>
      <c r="N534" s="63"/>
      <c r="O534" s="63"/>
      <c r="P534" s="63"/>
      <c r="Q534" s="63"/>
      <c r="R534" s="63"/>
      <c r="S534" s="63"/>
      <c r="T534" s="63"/>
      <c r="U534" s="63"/>
      <c r="V534" s="63"/>
      <c r="W534" s="63"/>
      <c r="X534" s="63"/>
      <c r="Y534" s="63"/>
    </row>
    <row r="535" spans="1:25" s="53" customFormat="1" x14ac:dyDescent="0.35">
      <c r="A535" s="62"/>
      <c r="B535" s="63"/>
      <c r="C535" s="63"/>
      <c r="D535" s="63"/>
      <c r="E535" s="63"/>
      <c r="F535" s="63"/>
      <c r="G535" s="63"/>
      <c r="H535" s="63"/>
      <c r="I535" s="63"/>
      <c r="J535" s="63"/>
      <c r="K535" s="63"/>
      <c r="L535" s="63"/>
      <c r="M535" s="63"/>
      <c r="N535" s="63"/>
      <c r="O535" s="63"/>
      <c r="P535" s="63"/>
      <c r="Q535" s="63"/>
      <c r="R535" s="63"/>
      <c r="S535" s="63"/>
      <c r="T535" s="63"/>
      <c r="U535" s="63"/>
      <c r="V535" s="63"/>
      <c r="W535" s="63"/>
      <c r="X535" s="63"/>
      <c r="Y535" s="63"/>
    </row>
    <row r="536" spans="1:25" s="53" customFormat="1" x14ac:dyDescent="0.35">
      <c r="A536" s="62"/>
      <c r="B536" s="63"/>
      <c r="C536" s="63"/>
      <c r="D536" s="63"/>
      <c r="E536" s="63"/>
      <c r="F536" s="63"/>
      <c r="G536" s="63"/>
      <c r="H536" s="63"/>
      <c r="I536" s="63"/>
      <c r="J536" s="63"/>
      <c r="K536" s="63"/>
      <c r="L536" s="63"/>
      <c r="M536" s="63"/>
      <c r="N536" s="63"/>
      <c r="O536" s="63"/>
      <c r="P536" s="63"/>
      <c r="Q536" s="63"/>
      <c r="R536" s="63"/>
      <c r="S536" s="63"/>
      <c r="T536" s="63"/>
      <c r="U536" s="63"/>
      <c r="V536" s="63"/>
      <c r="W536" s="63"/>
      <c r="X536" s="63"/>
      <c r="Y536" s="63"/>
    </row>
    <row r="537" spans="1:25" s="53" customFormat="1" x14ac:dyDescent="0.35">
      <c r="A537" s="62"/>
      <c r="B537" s="63"/>
      <c r="C537" s="63"/>
      <c r="D537" s="63"/>
      <c r="E537" s="63"/>
      <c r="F537" s="63"/>
      <c r="G537" s="63"/>
      <c r="H537" s="63"/>
      <c r="I537" s="63"/>
      <c r="J537" s="63"/>
      <c r="K537" s="63"/>
      <c r="L537" s="63"/>
      <c r="M537" s="63"/>
      <c r="N537" s="63"/>
      <c r="O537" s="63"/>
      <c r="P537" s="63"/>
      <c r="Q537" s="63"/>
      <c r="R537" s="63"/>
      <c r="S537" s="63"/>
      <c r="T537" s="63"/>
      <c r="U537" s="63"/>
      <c r="V537" s="63"/>
      <c r="W537" s="63"/>
      <c r="X537" s="63"/>
      <c r="Y537" s="63"/>
    </row>
    <row r="538" spans="1:25" s="53" customFormat="1" x14ac:dyDescent="0.35">
      <c r="A538" s="62"/>
      <c r="B538" s="63"/>
      <c r="C538" s="63"/>
      <c r="D538" s="63"/>
      <c r="E538" s="63"/>
      <c r="F538" s="63"/>
      <c r="G538" s="63"/>
      <c r="H538" s="63"/>
      <c r="I538" s="63"/>
      <c r="J538" s="63"/>
      <c r="K538" s="63"/>
      <c r="L538" s="63"/>
      <c r="M538" s="63"/>
      <c r="N538" s="63"/>
      <c r="O538" s="63"/>
      <c r="P538" s="63"/>
      <c r="Q538" s="63"/>
      <c r="R538" s="63"/>
      <c r="S538" s="63"/>
      <c r="T538" s="63"/>
      <c r="U538" s="63"/>
      <c r="V538" s="63"/>
      <c r="W538" s="63"/>
      <c r="X538" s="63"/>
      <c r="Y538" s="63"/>
    </row>
    <row r="539" spans="1:25" s="53" customFormat="1" x14ac:dyDescent="0.35">
      <c r="A539" s="62"/>
      <c r="B539" s="63"/>
      <c r="C539" s="63"/>
      <c r="D539" s="63"/>
      <c r="E539" s="63"/>
      <c r="F539" s="63"/>
      <c r="G539" s="63"/>
      <c r="H539" s="63"/>
      <c r="I539" s="63"/>
      <c r="J539" s="63"/>
      <c r="K539" s="63"/>
      <c r="L539" s="63"/>
      <c r="M539" s="63"/>
      <c r="N539" s="63"/>
      <c r="O539" s="63"/>
      <c r="P539" s="63"/>
      <c r="Q539" s="63"/>
      <c r="R539" s="63"/>
      <c r="S539" s="63"/>
      <c r="T539" s="63"/>
      <c r="U539" s="63"/>
      <c r="V539" s="63"/>
      <c r="W539" s="63"/>
      <c r="X539" s="63"/>
      <c r="Y539" s="63"/>
    </row>
    <row r="540" spans="1:25" s="53" customFormat="1" x14ac:dyDescent="0.35">
      <c r="A540" s="62"/>
      <c r="B540" s="63"/>
      <c r="C540" s="63"/>
      <c r="D540" s="63"/>
      <c r="E540" s="63"/>
      <c r="F540" s="63"/>
      <c r="G540" s="63"/>
      <c r="H540" s="63"/>
      <c r="I540" s="63"/>
      <c r="J540" s="63"/>
      <c r="K540" s="63"/>
      <c r="L540" s="63"/>
      <c r="M540" s="63"/>
      <c r="N540" s="63"/>
      <c r="O540" s="63"/>
      <c r="P540" s="63"/>
      <c r="Q540" s="63"/>
      <c r="R540" s="63"/>
      <c r="S540" s="63"/>
      <c r="T540" s="63"/>
      <c r="U540" s="63"/>
      <c r="V540" s="63"/>
      <c r="W540" s="63"/>
      <c r="X540" s="63"/>
      <c r="Y540" s="63"/>
    </row>
    <row r="541" spans="1:25" x14ac:dyDescent="0.35">
      <c r="A541" s="63"/>
      <c r="B541" s="63"/>
      <c r="C541" s="63"/>
      <c r="D541" s="63"/>
      <c r="E541" s="63"/>
      <c r="F541" s="63"/>
      <c r="G541" s="63"/>
      <c r="H541" s="63"/>
      <c r="I541" s="63"/>
      <c r="J541" s="63"/>
      <c r="K541" s="63"/>
      <c r="L541" s="63"/>
      <c r="M541" s="63"/>
      <c r="N541" s="63"/>
      <c r="O541" s="63"/>
      <c r="P541" s="63"/>
      <c r="Q541" s="63"/>
      <c r="R541" s="63"/>
      <c r="S541" s="63"/>
      <c r="T541" s="63"/>
      <c r="U541" s="63"/>
      <c r="V541" s="63"/>
      <c r="W541" s="63"/>
      <c r="X541" s="63"/>
      <c r="Y541" s="63"/>
    </row>
    <row r="542" spans="1:25" x14ac:dyDescent="0.35">
      <c r="A542" s="63"/>
      <c r="B542" s="63"/>
      <c r="C542" s="63"/>
      <c r="D542" s="63"/>
      <c r="E542" s="63"/>
      <c r="F542" s="63"/>
      <c r="G542" s="63"/>
      <c r="H542" s="63"/>
      <c r="I542" s="63"/>
      <c r="J542" s="63"/>
      <c r="K542" s="63"/>
      <c r="L542" s="63"/>
      <c r="M542" s="63"/>
      <c r="N542" s="63"/>
      <c r="O542" s="63"/>
      <c r="P542" s="63"/>
      <c r="Q542" s="63"/>
      <c r="R542" s="63"/>
      <c r="S542" s="63"/>
      <c r="T542" s="63"/>
      <c r="U542" s="63"/>
      <c r="V542" s="63"/>
      <c r="W542" s="63"/>
      <c r="X542" s="63"/>
      <c r="Y542" s="63"/>
    </row>
    <row r="543" spans="1:25" s="53" customFormat="1" x14ac:dyDescent="0.35">
      <c r="A543" s="63"/>
      <c r="B543" s="63"/>
      <c r="C543" s="63"/>
      <c r="D543" s="63"/>
      <c r="E543" s="63"/>
      <c r="F543" s="63"/>
      <c r="G543" s="63"/>
      <c r="H543" s="63"/>
      <c r="I543" s="63"/>
      <c r="J543" s="63"/>
      <c r="K543" s="63"/>
      <c r="L543" s="63"/>
      <c r="M543" s="63"/>
      <c r="N543" s="63"/>
      <c r="O543" s="63"/>
      <c r="P543" s="63"/>
      <c r="Q543" s="63"/>
      <c r="R543" s="63"/>
      <c r="S543" s="63"/>
      <c r="T543" s="63"/>
      <c r="U543" s="63"/>
      <c r="V543" s="63"/>
      <c r="W543" s="63"/>
      <c r="X543" s="63"/>
      <c r="Y543" s="63"/>
    </row>
    <row r="544" spans="1:25" s="53" customFormat="1" x14ac:dyDescent="0.35">
      <c r="A544" s="63"/>
      <c r="B544" s="63"/>
      <c r="C544" s="63"/>
      <c r="D544" s="63"/>
      <c r="E544" s="63"/>
      <c r="F544" s="63"/>
      <c r="G544" s="63"/>
      <c r="H544" s="63"/>
      <c r="I544" s="63"/>
      <c r="J544" s="63"/>
      <c r="K544" s="63"/>
      <c r="L544" s="63"/>
      <c r="M544" s="63"/>
      <c r="N544" s="63"/>
      <c r="O544" s="63"/>
      <c r="P544" s="63"/>
      <c r="Q544" s="63"/>
      <c r="R544" s="63"/>
      <c r="S544" s="63"/>
      <c r="T544" s="63"/>
      <c r="U544" s="63"/>
      <c r="V544" s="63"/>
      <c r="W544" s="63"/>
      <c r="X544" s="63"/>
      <c r="Y544" s="63"/>
    </row>
    <row r="545" spans="1:25" s="53" customFormat="1" x14ac:dyDescent="0.35">
      <c r="A545" s="63"/>
      <c r="B545" s="63"/>
      <c r="C545" s="63"/>
      <c r="D545" s="63"/>
      <c r="E545" s="63"/>
      <c r="F545" s="63"/>
      <c r="G545" s="63"/>
      <c r="H545" s="63"/>
      <c r="I545" s="63"/>
      <c r="J545" s="63"/>
      <c r="K545" s="63"/>
      <c r="L545" s="63"/>
      <c r="M545" s="63"/>
      <c r="N545" s="63"/>
      <c r="O545" s="63"/>
      <c r="P545" s="63"/>
      <c r="Q545" s="63"/>
      <c r="R545" s="63"/>
      <c r="S545" s="63"/>
      <c r="T545" s="63"/>
      <c r="U545" s="63"/>
      <c r="V545" s="63"/>
      <c r="W545" s="63"/>
      <c r="X545" s="63"/>
      <c r="Y545" s="63"/>
    </row>
    <row r="546" spans="1:25" s="53" customFormat="1" x14ac:dyDescent="0.35">
      <c r="A546" s="63"/>
      <c r="B546" s="63"/>
      <c r="C546" s="63"/>
      <c r="D546" s="63"/>
      <c r="E546" s="63"/>
      <c r="F546" s="63"/>
      <c r="G546" s="63"/>
      <c r="H546" s="63"/>
      <c r="I546" s="63"/>
      <c r="J546" s="63"/>
      <c r="K546" s="63"/>
      <c r="L546" s="63"/>
      <c r="M546" s="63"/>
      <c r="N546" s="63"/>
      <c r="O546" s="63"/>
      <c r="P546" s="63"/>
      <c r="Q546" s="63"/>
      <c r="R546" s="63"/>
      <c r="S546" s="63"/>
      <c r="T546" s="63"/>
      <c r="U546" s="63"/>
      <c r="V546" s="63"/>
      <c r="W546" s="63"/>
      <c r="X546" s="63"/>
      <c r="Y546" s="63"/>
    </row>
    <row r="547" spans="1:25" s="53" customFormat="1" x14ac:dyDescent="0.35">
      <c r="A547" s="63"/>
      <c r="B547" s="63"/>
      <c r="C547" s="63"/>
      <c r="D547" s="63"/>
      <c r="E547" s="63"/>
      <c r="F547" s="63"/>
      <c r="G547" s="63"/>
      <c r="H547" s="63"/>
      <c r="I547" s="63"/>
      <c r="J547" s="63"/>
      <c r="K547" s="63"/>
      <c r="L547" s="63"/>
      <c r="M547" s="63"/>
      <c r="N547" s="63"/>
      <c r="O547" s="63"/>
      <c r="P547" s="63"/>
      <c r="Q547" s="63"/>
      <c r="R547" s="63"/>
      <c r="S547" s="63"/>
      <c r="T547" s="63"/>
      <c r="U547" s="63"/>
      <c r="V547" s="63"/>
      <c r="W547" s="63"/>
      <c r="X547" s="63"/>
      <c r="Y547" s="63"/>
    </row>
    <row r="548" spans="1:25" s="53" customFormat="1" x14ac:dyDescent="0.35">
      <c r="A548" s="63"/>
      <c r="B548" s="63"/>
      <c r="C548" s="63"/>
      <c r="D548" s="63"/>
      <c r="E548" s="63"/>
      <c r="F548" s="63"/>
      <c r="G548" s="63"/>
      <c r="H548" s="63"/>
      <c r="I548" s="63"/>
      <c r="J548" s="63"/>
      <c r="K548" s="63"/>
      <c r="L548" s="63"/>
      <c r="M548" s="63"/>
      <c r="N548" s="63"/>
      <c r="O548" s="63"/>
      <c r="P548" s="63"/>
      <c r="Q548" s="63"/>
      <c r="R548" s="63"/>
      <c r="S548" s="63"/>
      <c r="T548" s="63"/>
      <c r="U548" s="63"/>
      <c r="V548" s="63"/>
      <c r="W548" s="63"/>
      <c r="X548" s="63"/>
      <c r="Y548" s="63"/>
    </row>
    <row r="549" spans="1:25" x14ac:dyDescent="0.35">
      <c r="A549" s="63"/>
      <c r="B549" s="63"/>
      <c r="C549" s="63"/>
      <c r="D549" s="63"/>
      <c r="E549" s="63"/>
      <c r="F549" s="63"/>
      <c r="G549" s="63"/>
      <c r="H549" s="63"/>
      <c r="I549" s="63"/>
      <c r="J549" s="63"/>
      <c r="K549" s="63"/>
      <c r="L549" s="63"/>
      <c r="M549" s="63"/>
      <c r="N549" s="63"/>
      <c r="O549" s="63"/>
      <c r="P549" s="63"/>
      <c r="Q549" s="63"/>
      <c r="R549" s="63"/>
      <c r="S549" s="63"/>
      <c r="T549" s="63"/>
      <c r="U549" s="63"/>
      <c r="V549" s="63"/>
      <c r="W549" s="63"/>
      <c r="X549" s="63"/>
      <c r="Y549" s="63"/>
    </row>
    <row r="550" spans="1:25" x14ac:dyDescent="0.35">
      <c r="A550" s="63"/>
      <c r="B550" s="63"/>
      <c r="C550" s="63"/>
      <c r="D550" s="63"/>
      <c r="E550" s="63"/>
      <c r="F550" s="63"/>
      <c r="G550" s="63"/>
      <c r="H550" s="63"/>
      <c r="I550" s="63"/>
      <c r="J550" s="63"/>
      <c r="K550" s="63"/>
      <c r="L550" s="63"/>
      <c r="M550" s="63"/>
      <c r="N550" s="63"/>
      <c r="O550" s="63"/>
      <c r="P550" s="63"/>
      <c r="Q550" s="63"/>
      <c r="R550" s="63"/>
      <c r="S550" s="63"/>
      <c r="T550" s="63"/>
      <c r="U550" s="63"/>
      <c r="V550" s="63"/>
      <c r="W550" s="63"/>
      <c r="X550" s="63"/>
      <c r="Y550" s="63"/>
    </row>
    <row r="551" spans="1:25" x14ac:dyDescent="0.35">
      <c r="A551" s="63"/>
      <c r="B551" s="63"/>
      <c r="C551" s="63"/>
      <c r="D551" s="63"/>
      <c r="E551" s="63"/>
      <c r="F551" s="63"/>
      <c r="G551" s="63"/>
      <c r="H551" s="63"/>
      <c r="I551" s="63"/>
      <c r="J551" s="63"/>
      <c r="K551" s="63"/>
      <c r="L551" s="63"/>
      <c r="M551" s="63"/>
      <c r="N551" s="63"/>
      <c r="O551" s="63"/>
      <c r="P551" s="63"/>
      <c r="Q551" s="63"/>
      <c r="R551" s="63"/>
      <c r="S551" s="63"/>
      <c r="T551" s="63"/>
      <c r="U551" s="63"/>
      <c r="V551" s="63"/>
      <c r="W551" s="63"/>
      <c r="X551" s="63"/>
      <c r="Y551" s="63"/>
    </row>
    <row r="554" spans="1:25" x14ac:dyDescent="0.35">
      <c r="A554" s="39" t="s">
        <v>48</v>
      </c>
      <c r="B554" s="39"/>
      <c r="C554" s="39"/>
      <c r="D554" s="39"/>
      <c r="E554" s="39"/>
      <c r="F554" s="39"/>
      <c r="G554" s="39"/>
      <c r="H554" s="39"/>
      <c r="I554" s="39"/>
      <c r="J554" s="39"/>
      <c r="K554" s="39"/>
      <c r="L554" s="39"/>
      <c r="M554" s="39"/>
      <c r="N554" s="39"/>
      <c r="O554" s="39"/>
      <c r="R554" s="40"/>
      <c r="S554" s="40"/>
      <c r="T554" s="40"/>
    </row>
    <row r="555" spans="1:25" x14ac:dyDescent="0.35">
      <c r="P555" s="41"/>
      <c r="Q555" s="41"/>
      <c r="R555" s="40"/>
      <c r="S555" s="40"/>
      <c r="T555" s="40"/>
      <c r="U555" s="41"/>
    </row>
    <row r="556" spans="1:25" x14ac:dyDescent="0.35">
      <c r="G556" s="4"/>
      <c r="H556" s="4"/>
      <c r="I556" s="4"/>
      <c r="J556" s="4"/>
      <c r="K556" s="4"/>
      <c r="L556" s="4"/>
      <c r="M556" s="4"/>
      <c r="N556" s="4"/>
      <c r="O556" s="4"/>
      <c r="P556" s="4"/>
      <c r="Q556" s="4"/>
      <c r="R556" s="4"/>
      <c r="S556" s="4"/>
      <c r="T556" s="4"/>
      <c r="U556" s="4"/>
    </row>
    <row r="557" spans="1:25" x14ac:dyDescent="0.35">
      <c r="A557" s="62" t="s">
        <v>180</v>
      </c>
      <c r="B557" s="63"/>
      <c r="C557" s="63"/>
      <c r="D557" s="63"/>
      <c r="E557" s="63"/>
      <c r="F557" s="63"/>
      <c r="G557" s="63"/>
      <c r="H557" s="63"/>
      <c r="I557" s="63"/>
      <c r="J557" s="63"/>
      <c r="K557" s="63"/>
      <c r="L557" s="63"/>
      <c r="M557" s="63"/>
      <c r="N557" s="63"/>
      <c r="O557" s="63"/>
      <c r="P557" s="63"/>
      <c r="Q557" s="63"/>
      <c r="R557" s="63"/>
      <c r="S557" s="63"/>
      <c r="T557" s="63"/>
      <c r="U557" s="63"/>
      <c r="V557" s="63"/>
      <c r="W557" s="63"/>
      <c r="X557" s="63"/>
      <c r="Y557" s="63"/>
    </row>
    <row r="558" spans="1:25" x14ac:dyDescent="0.35">
      <c r="A558" s="63"/>
      <c r="B558" s="63"/>
      <c r="C558" s="63"/>
      <c r="D558" s="63"/>
      <c r="E558" s="63"/>
      <c r="F558" s="63"/>
      <c r="G558" s="63"/>
      <c r="H558" s="63"/>
      <c r="I558" s="63"/>
      <c r="J558" s="63"/>
      <c r="K558" s="63"/>
      <c r="L558" s="63"/>
      <c r="M558" s="63"/>
      <c r="N558" s="63"/>
      <c r="O558" s="63"/>
      <c r="P558" s="63"/>
      <c r="Q558" s="63"/>
      <c r="R558" s="63"/>
      <c r="S558" s="63"/>
      <c r="T558" s="63"/>
      <c r="U558" s="63"/>
      <c r="V558" s="63"/>
      <c r="W558" s="63"/>
      <c r="X558" s="63"/>
      <c r="Y558" s="63"/>
    </row>
    <row r="559" spans="1:25" x14ac:dyDescent="0.35">
      <c r="A559" s="63"/>
      <c r="B559" s="63"/>
      <c r="C559" s="63"/>
      <c r="D559" s="63"/>
      <c r="E559" s="63"/>
      <c r="F559" s="63"/>
      <c r="G559" s="63"/>
      <c r="H559" s="63"/>
      <c r="I559" s="63"/>
      <c r="J559" s="63"/>
      <c r="K559" s="63"/>
      <c r="L559" s="63"/>
      <c r="M559" s="63"/>
      <c r="N559" s="63"/>
      <c r="O559" s="63"/>
      <c r="P559" s="63"/>
      <c r="Q559" s="63"/>
      <c r="R559" s="63"/>
      <c r="S559" s="63"/>
      <c r="T559" s="63"/>
      <c r="U559" s="63"/>
      <c r="V559" s="63"/>
      <c r="W559" s="63"/>
      <c r="X559" s="63"/>
      <c r="Y559" s="63"/>
    </row>
    <row r="560" spans="1:25" x14ac:dyDescent="0.35">
      <c r="A560" s="63"/>
      <c r="B560" s="63"/>
      <c r="C560" s="63"/>
      <c r="D560" s="63"/>
      <c r="E560" s="63"/>
      <c r="F560" s="63"/>
      <c r="G560" s="63"/>
      <c r="H560" s="63"/>
      <c r="I560" s="63"/>
      <c r="J560" s="63"/>
      <c r="K560" s="63"/>
      <c r="L560" s="63"/>
      <c r="M560" s="63"/>
      <c r="N560" s="63"/>
      <c r="O560" s="63"/>
      <c r="P560" s="63"/>
      <c r="Q560" s="63"/>
      <c r="R560" s="63"/>
      <c r="S560" s="63"/>
      <c r="T560" s="63"/>
      <c r="U560" s="63"/>
      <c r="V560" s="63"/>
      <c r="W560" s="63"/>
      <c r="X560" s="63"/>
      <c r="Y560" s="63"/>
    </row>
    <row r="561" spans="1:25" x14ac:dyDescent="0.35">
      <c r="A561" s="63"/>
      <c r="B561" s="63"/>
      <c r="C561" s="63"/>
      <c r="D561" s="63"/>
      <c r="E561" s="63"/>
      <c r="F561" s="63"/>
      <c r="G561" s="63"/>
      <c r="H561" s="63"/>
      <c r="I561" s="63"/>
      <c r="J561" s="63"/>
      <c r="K561" s="63"/>
      <c r="L561" s="63"/>
      <c r="M561" s="63"/>
      <c r="N561" s="63"/>
      <c r="O561" s="63"/>
      <c r="P561" s="63"/>
      <c r="Q561" s="63"/>
      <c r="R561" s="63"/>
      <c r="S561" s="63"/>
      <c r="T561" s="63"/>
      <c r="U561" s="63"/>
      <c r="V561" s="63"/>
      <c r="W561" s="63"/>
      <c r="X561" s="63"/>
      <c r="Y561" s="63"/>
    </row>
    <row r="562" spans="1:25" x14ac:dyDescent="0.35">
      <c r="A562" s="63"/>
      <c r="B562" s="63"/>
      <c r="C562" s="63"/>
      <c r="D562" s="63"/>
      <c r="E562" s="63"/>
      <c r="F562" s="63"/>
      <c r="G562" s="63"/>
      <c r="H562" s="63"/>
      <c r="I562" s="63"/>
      <c r="J562" s="63"/>
      <c r="K562" s="63"/>
      <c r="L562" s="63"/>
      <c r="M562" s="63"/>
      <c r="N562" s="63"/>
      <c r="O562" s="63"/>
      <c r="P562" s="63"/>
      <c r="Q562" s="63"/>
      <c r="R562" s="63"/>
      <c r="S562" s="63"/>
      <c r="T562" s="63"/>
      <c r="U562" s="63"/>
      <c r="V562" s="63"/>
      <c r="W562" s="63"/>
      <c r="X562" s="63"/>
      <c r="Y562" s="63"/>
    </row>
    <row r="563" spans="1:25" x14ac:dyDescent="0.35">
      <c r="A563" s="63"/>
      <c r="B563" s="63"/>
      <c r="C563" s="63"/>
      <c r="D563" s="63"/>
      <c r="E563" s="63"/>
      <c r="F563" s="63"/>
      <c r="G563" s="63"/>
      <c r="H563" s="63"/>
      <c r="I563" s="63"/>
      <c r="J563" s="63"/>
      <c r="K563" s="63"/>
      <c r="L563" s="63"/>
      <c r="M563" s="63"/>
      <c r="N563" s="63"/>
      <c r="O563" s="63"/>
      <c r="P563" s="63"/>
      <c r="Q563" s="63"/>
      <c r="R563" s="63"/>
      <c r="S563" s="63"/>
      <c r="T563" s="63"/>
      <c r="U563" s="63"/>
      <c r="V563" s="63"/>
      <c r="W563" s="63"/>
      <c r="X563" s="63"/>
      <c r="Y563" s="63"/>
    </row>
    <row r="564" spans="1:25" x14ac:dyDescent="0.35">
      <c r="A564" s="63"/>
      <c r="B564" s="63"/>
      <c r="C564" s="63"/>
      <c r="D564" s="63"/>
      <c r="E564" s="63"/>
      <c r="F564" s="63"/>
      <c r="G564" s="63"/>
      <c r="H564" s="63"/>
      <c r="I564" s="63"/>
      <c r="J564" s="63"/>
      <c r="K564" s="63"/>
      <c r="L564" s="63"/>
      <c r="M564" s="63"/>
      <c r="N564" s="63"/>
      <c r="O564" s="63"/>
      <c r="P564" s="63"/>
      <c r="Q564" s="63"/>
      <c r="R564" s="63"/>
      <c r="S564" s="63"/>
      <c r="T564" s="63"/>
      <c r="U564" s="63"/>
      <c r="V564" s="63"/>
      <c r="W564" s="63"/>
      <c r="X564" s="63"/>
      <c r="Y564" s="63"/>
    </row>
    <row r="565" spans="1:25" x14ac:dyDescent="0.35">
      <c r="A565" s="63"/>
      <c r="B565" s="63"/>
      <c r="C565" s="63"/>
      <c r="D565" s="63"/>
      <c r="E565" s="63"/>
      <c r="F565" s="63"/>
      <c r="G565" s="63"/>
      <c r="H565" s="63"/>
      <c r="I565" s="63"/>
      <c r="J565" s="63"/>
      <c r="K565" s="63"/>
      <c r="L565" s="63"/>
      <c r="M565" s="63"/>
      <c r="N565" s="63"/>
      <c r="O565" s="63"/>
      <c r="P565" s="63"/>
      <c r="Q565" s="63"/>
      <c r="R565" s="63"/>
      <c r="S565" s="63"/>
      <c r="T565" s="63"/>
      <c r="U565" s="63"/>
      <c r="V565" s="63"/>
      <c r="W565" s="63"/>
      <c r="X565" s="63"/>
      <c r="Y565" s="63"/>
    </row>
    <row r="566" spans="1:25" x14ac:dyDescent="0.35">
      <c r="A566" s="63"/>
      <c r="B566" s="63"/>
      <c r="C566" s="63"/>
      <c r="D566" s="63"/>
      <c r="E566" s="63"/>
      <c r="F566" s="63"/>
      <c r="G566" s="63"/>
      <c r="H566" s="63"/>
      <c r="I566" s="63"/>
      <c r="J566" s="63"/>
      <c r="K566" s="63"/>
      <c r="L566" s="63"/>
      <c r="M566" s="63"/>
      <c r="N566" s="63"/>
      <c r="O566" s="63"/>
      <c r="P566" s="63"/>
      <c r="Q566" s="63"/>
      <c r="R566" s="63"/>
      <c r="S566" s="63"/>
      <c r="T566" s="63"/>
      <c r="U566" s="63"/>
      <c r="V566" s="63"/>
      <c r="W566" s="63"/>
      <c r="X566" s="63"/>
      <c r="Y566" s="63"/>
    </row>
    <row r="567" spans="1:25" x14ac:dyDescent="0.35">
      <c r="A567" s="63"/>
      <c r="B567" s="63"/>
      <c r="C567" s="63"/>
      <c r="D567" s="63"/>
      <c r="E567" s="63"/>
      <c r="F567" s="63"/>
      <c r="G567" s="63"/>
      <c r="H567" s="63"/>
      <c r="I567" s="63"/>
      <c r="J567" s="63"/>
      <c r="K567" s="63"/>
      <c r="L567" s="63"/>
      <c r="M567" s="63"/>
      <c r="N567" s="63"/>
      <c r="O567" s="63"/>
      <c r="P567" s="63"/>
      <c r="Q567" s="63"/>
      <c r="R567" s="63"/>
      <c r="S567" s="63"/>
      <c r="T567" s="63"/>
      <c r="U567" s="63"/>
      <c r="V567" s="63"/>
      <c r="W567" s="63"/>
      <c r="X567" s="63"/>
      <c r="Y567" s="63"/>
    </row>
    <row r="568" spans="1:25" x14ac:dyDescent="0.35">
      <c r="A568" s="63"/>
      <c r="B568" s="63"/>
      <c r="C568" s="63"/>
      <c r="D568" s="63"/>
      <c r="E568" s="63"/>
      <c r="F568" s="63"/>
      <c r="G568" s="63"/>
      <c r="H568" s="63"/>
      <c r="I568" s="63"/>
      <c r="J568" s="63"/>
      <c r="K568" s="63"/>
      <c r="L568" s="63"/>
      <c r="M568" s="63"/>
      <c r="N568" s="63"/>
      <c r="O568" s="63"/>
      <c r="P568" s="63"/>
      <c r="Q568" s="63"/>
      <c r="R568" s="63"/>
      <c r="S568" s="63"/>
      <c r="T568" s="63"/>
      <c r="U568" s="63"/>
      <c r="V568" s="63"/>
      <c r="W568" s="63"/>
      <c r="X568" s="63"/>
      <c r="Y568" s="63"/>
    </row>
    <row r="569" spans="1:25" x14ac:dyDescent="0.35">
      <c r="A569" s="63"/>
      <c r="B569" s="63"/>
      <c r="C569" s="63"/>
      <c r="D569" s="63"/>
      <c r="E569" s="63"/>
      <c r="F569" s="63"/>
      <c r="G569" s="63"/>
      <c r="H569" s="63"/>
      <c r="I569" s="63"/>
      <c r="J569" s="63"/>
      <c r="K569" s="63"/>
      <c r="L569" s="63"/>
      <c r="M569" s="63"/>
      <c r="N569" s="63"/>
      <c r="O569" s="63"/>
      <c r="P569" s="63"/>
      <c r="Q569" s="63"/>
      <c r="R569" s="63"/>
      <c r="S569" s="63"/>
      <c r="T569" s="63"/>
      <c r="U569" s="63"/>
      <c r="V569" s="63"/>
      <c r="W569" s="63"/>
      <c r="X569" s="63"/>
      <c r="Y569" s="63"/>
    </row>
    <row r="570" spans="1:25" x14ac:dyDescent="0.35">
      <c r="A570" s="63"/>
      <c r="B570" s="63"/>
      <c r="C570" s="63"/>
      <c r="D570" s="63"/>
      <c r="E570" s="63"/>
      <c r="F570" s="63"/>
      <c r="G570" s="63"/>
      <c r="H570" s="63"/>
      <c r="I570" s="63"/>
      <c r="J570" s="63"/>
      <c r="K570" s="63"/>
      <c r="L570" s="63"/>
      <c r="M570" s="63"/>
      <c r="N570" s="63"/>
      <c r="O570" s="63"/>
      <c r="P570" s="63"/>
      <c r="Q570" s="63"/>
      <c r="R570" s="63"/>
      <c r="S570" s="63"/>
      <c r="T570" s="63"/>
      <c r="U570" s="63"/>
      <c r="V570" s="63"/>
      <c r="W570" s="63"/>
      <c r="X570" s="63"/>
      <c r="Y570" s="63"/>
    </row>
    <row r="571" spans="1:25" x14ac:dyDescent="0.35">
      <c r="A571" s="63"/>
      <c r="B571" s="63"/>
      <c r="C571" s="63"/>
      <c r="D571" s="63"/>
      <c r="E571" s="63"/>
      <c r="F571" s="63"/>
      <c r="G571" s="63"/>
      <c r="H571" s="63"/>
      <c r="I571" s="63"/>
      <c r="J571" s="63"/>
      <c r="K571" s="63"/>
      <c r="L571" s="63"/>
      <c r="M571" s="63"/>
      <c r="N571" s="63"/>
      <c r="O571" s="63"/>
      <c r="P571" s="63"/>
      <c r="Q571" s="63"/>
      <c r="R571" s="63"/>
      <c r="S571" s="63"/>
      <c r="T571" s="63"/>
      <c r="U571" s="63"/>
      <c r="V571" s="63"/>
      <c r="W571" s="63"/>
      <c r="X571" s="63"/>
      <c r="Y571" s="63"/>
    </row>
    <row r="572" spans="1:25" x14ac:dyDescent="0.35">
      <c r="A572" s="63"/>
      <c r="B572" s="63"/>
      <c r="C572" s="63"/>
      <c r="D572" s="63"/>
      <c r="E572" s="63"/>
      <c r="F572" s="63"/>
      <c r="G572" s="63"/>
      <c r="H572" s="63"/>
      <c r="I572" s="63"/>
      <c r="J572" s="63"/>
      <c r="K572" s="63"/>
      <c r="L572" s="63"/>
      <c r="M572" s="63"/>
      <c r="N572" s="63"/>
      <c r="O572" s="63"/>
      <c r="P572" s="63"/>
      <c r="Q572" s="63"/>
      <c r="R572" s="63"/>
      <c r="S572" s="63"/>
      <c r="T572" s="63"/>
      <c r="U572" s="63"/>
      <c r="V572" s="63"/>
      <c r="W572" s="63"/>
      <c r="X572" s="63"/>
      <c r="Y572" s="63"/>
    </row>
    <row r="573" spans="1:25" x14ac:dyDescent="0.35">
      <c r="A573" s="63"/>
      <c r="B573" s="63"/>
      <c r="C573" s="63"/>
      <c r="D573" s="63"/>
      <c r="E573" s="63"/>
      <c r="F573" s="63"/>
      <c r="G573" s="63"/>
      <c r="H573" s="63"/>
      <c r="I573" s="63"/>
      <c r="J573" s="63"/>
      <c r="K573" s="63"/>
      <c r="L573" s="63"/>
      <c r="M573" s="63"/>
      <c r="N573" s="63"/>
      <c r="O573" s="63"/>
      <c r="P573" s="63"/>
      <c r="Q573" s="63"/>
      <c r="R573" s="63"/>
      <c r="S573" s="63"/>
      <c r="T573" s="63"/>
      <c r="U573" s="63"/>
      <c r="V573" s="63"/>
      <c r="W573" s="63"/>
      <c r="X573" s="63"/>
      <c r="Y573" s="63"/>
    </row>
    <row r="574" spans="1:25" s="53" customFormat="1" x14ac:dyDescent="0.35">
      <c r="A574" s="63"/>
      <c r="B574" s="63"/>
      <c r="C574" s="63"/>
      <c r="D574" s="63"/>
      <c r="E574" s="63"/>
      <c r="F574" s="63"/>
      <c r="G574" s="63"/>
      <c r="H574" s="63"/>
      <c r="I574" s="63"/>
      <c r="J574" s="63"/>
      <c r="K574" s="63"/>
      <c r="L574" s="63"/>
      <c r="M574" s="63"/>
      <c r="N574" s="63"/>
      <c r="O574" s="63"/>
      <c r="P574" s="63"/>
      <c r="Q574" s="63"/>
      <c r="R574" s="63"/>
      <c r="S574" s="63"/>
      <c r="T574" s="63"/>
      <c r="U574" s="63"/>
      <c r="V574" s="63"/>
      <c r="W574" s="63"/>
      <c r="X574" s="63"/>
      <c r="Y574" s="63"/>
    </row>
    <row r="575" spans="1:25" s="53" customFormat="1" x14ac:dyDescent="0.35">
      <c r="A575" s="63"/>
      <c r="B575" s="63"/>
      <c r="C575" s="63"/>
      <c r="D575" s="63"/>
      <c r="E575" s="63"/>
      <c r="F575" s="63"/>
      <c r="G575" s="63"/>
      <c r="H575" s="63"/>
      <c r="I575" s="63"/>
      <c r="J575" s="63"/>
      <c r="K575" s="63"/>
      <c r="L575" s="63"/>
      <c r="M575" s="63"/>
      <c r="N575" s="63"/>
      <c r="O575" s="63"/>
      <c r="P575" s="63"/>
      <c r="Q575" s="63"/>
      <c r="R575" s="63"/>
      <c r="S575" s="63"/>
      <c r="T575" s="63"/>
      <c r="U575" s="63"/>
      <c r="V575" s="63"/>
      <c r="W575" s="63"/>
      <c r="X575" s="63"/>
      <c r="Y575" s="63"/>
    </row>
    <row r="576" spans="1:25" s="53" customFormat="1" x14ac:dyDescent="0.35">
      <c r="A576" s="63"/>
      <c r="B576" s="63"/>
      <c r="C576" s="63"/>
      <c r="D576" s="63"/>
      <c r="E576" s="63"/>
      <c r="F576" s="63"/>
      <c r="G576" s="63"/>
      <c r="H576" s="63"/>
      <c r="I576" s="63"/>
      <c r="J576" s="63"/>
      <c r="K576" s="63"/>
      <c r="L576" s="63"/>
      <c r="M576" s="63"/>
      <c r="N576" s="63"/>
      <c r="O576" s="63"/>
      <c r="P576" s="63"/>
      <c r="Q576" s="63"/>
      <c r="R576" s="63"/>
      <c r="S576" s="63"/>
      <c r="T576" s="63"/>
      <c r="U576" s="63"/>
      <c r="V576" s="63"/>
      <c r="W576" s="63"/>
      <c r="X576" s="63"/>
      <c r="Y576" s="63"/>
    </row>
    <row r="577" spans="1:25" s="53" customFormat="1" x14ac:dyDescent="0.35">
      <c r="A577" s="63"/>
      <c r="B577" s="63"/>
      <c r="C577" s="63"/>
      <c r="D577" s="63"/>
      <c r="E577" s="63"/>
      <c r="F577" s="63"/>
      <c r="G577" s="63"/>
      <c r="H577" s="63"/>
      <c r="I577" s="63"/>
      <c r="J577" s="63"/>
      <c r="K577" s="63"/>
      <c r="L577" s="63"/>
      <c r="M577" s="63"/>
      <c r="N577" s="63"/>
      <c r="O577" s="63"/>
      <c r="P577" s="63"/>
      <c r="Q577" s="63"/>
      <c r="R577" s="63"/>
      <c r="S577" s="63"/>
      <c r="T577" s="63"/>
      <c r="U577" s="63"/>
      <c r="V577" s="63"/>
      <c r="W577" s="63"/>
      <c r="X577" s="63"/>
      <c r="Y577" s="63"/>
    </row>
    <row r="578" spans="1:25" s="53" customFormat="1" x14ac:dyDescent="0.35">
      <c r="A578" s="63"/>
      <c r="B578" s="63"/>
      <c r="C578" s="63"/>
      <c r="D578" s="63"/>
      <c r="E578" s="63"/>
      <c r="F578" s="63"/>
      <c r="G578" s="63"/>
      <c r="H578" s="63"/>
      <c r="I578" s="63"/>
      <c r="J578" s="63"/>
      <c r="K578" s="63"/>
      <c r="L578" s="63"/>
      <c r="M578" s="63"/>
      <c r="N578" s="63"/>
      <c r="O578" s="63"/>
      <c r="P578" s="63"/>
      <c r="Q578" s="63"/>
      <c r="R578" s="63"/>
      <c r="S578" s="63"/>
      <c r="T578" s="63"/>
      <c r="U578" s="63"/>
      <c r="V578" s="63"/>
      <c r="W578" s="63"/>
      <c r="X578" s="63"/>
      <c r="Y578" s="63"/>
    </row>
    <row r="579" spans="1:25" s="53" customFormat="1" x14ac:dyDescent="0.35">
      <c r="A579" s="63"/>
      <c r="B579" s="63"/>
      <c r="C579" s="63"/>
      <c r="D579" s="63"/>
      <c r="E579" s="63"/>
      <c r="F579" s="63"/>
      <c r="G579" s="63"/>
      <c r="H579" s="63"/>
      <c r="I579" s="63"/>
      <c r="J579" s="63"/>
      <c r="K579" s="63"/>
      <c r="L579" s="63"/>
      <c r="M579" s="63"/>
      <c r="N579" s="63"/>
      <c r="O579" s="63"/>
      <c r="P579" s="63"/>
      <c r="Q579" s="63"/>
      <c r="R579" s="63"/>
      <c r="S579" s="63"/>
      <c r="T579" s="63"/>
      <c r="U579" s="63"/>
      <c r="V579" s="63"/>
      <c r="W579" s="63"/>
      <c r="X579" s="63"/>
      <c r="Y579" s="63"/>
    </row>
    <row r="580" spans="1:25" s="53" customFormat="1" x14ac:dyDescent="0.35">
      <c r="A580" s="63"/>
      <c r="B580" s="63"/>
      <c r="C580" s="63"/>
      <c r="D580" s="63"/>
      <c r="E580" s="63"/>
      <c r="F580" s="63"/>
      <c r="G580" s="63"/>
      <c r="H580" s="63"/>
      <c r="I580" s="63"/>
      <c r="J580" s="63"/>
      <c r="K580" s="63"/>
      <c r="L580" s="63"/>
      <c r="M580" s="63"/>
      <c r="N580" s="63"/>
      <c r="O580" s="63"/>
      <c r="P580" s="63"/>
      <c r="Q580" s="63"/>
      <c r="R580" s="63"/>
      <c r="S580" s="63"/>
      <c r="T580" s="63"/>
      <c r="U580" s="63"/>
      <c r="V580" s="63"/>
      <c r="W580" s="63"/>
      <c r="X580" s="63"/>
      <c r="Y580" s="63"/>
    </row>
    <row r="581" spans="1:25" s="53" customFormat="1" x14ac:dyDescent="0.35">
      <c r="A581" s="63"/>
      <c r="B581" s="63"/>
      <c r="C581" s="63"/>
      <c r="D581" s="63"/>
      <c r="E581" s="63"/>
      <c r="F581" s="63"/>
      <c r="G581" s="63"/>
      <c r="H581" s="63"/>
      <c r="I581" s="63"/>
      <c r="J581" s="63"/>
      <c r="K581" s="63"/>
      <c r="L581" s="63"/>
      <c r="M581" s="63"/>
      <c r="N581" s="63"/>
      <c r="O581" s="63"/>
      <c r="P581" s="63"/>
      <c r="Q581" s="63"/>
      <c r="R581" s="63"/>
      <c r="S581" s="63"/>
      <c r="T581" s="63"/>
      <c r="U581" s="63"/>
      <c r="V581" s="63"/>
      <c r="W581" s="63"/>
      <c r="X581" s="63"/>
      <c r="Y581" s="63"/>
    </row>
    <row r="582" spans="1:25" s="53" customFormat="1" x14ac:dyDescent="0.35">
      <c r="A582" s="63"/>
      <c r="B582" s="63"/>
      <c r="C582" s="63"/>
      <c r="D582" s="63"/>
      <c r="E582" s="63"/>
      <c r="F582" s="63"/>
      <c r="G582" s="63"/>
      <c r="H582" s="63"/>
      <c r="I582" s="63"/>
      <c r="J582" s="63"/>
      <c r="K582" s="63"/>
      <c r="L582" s="63"/>
      <c r="M582" s="63"/>
      <c r="N582" s="63"/>
      <c r="O582" s="63"/>
      <c r="P582" s="63"/>
      <c r="Q582" s="63"/>
      <c r="R582" s="63"/>
      <c r="S582" s="63"/>
      <c r="T582" s="63"/>
      <c r="U582" s="63"/>
      <c r="V582" s="63"/>
      <c r="W582" s="63"/>
      <c r="X582" s="63"/>
      <c r="Y582" s="63"/>
    </row>
    <row r="583" spans="1:25" s="53" customFormat="1" x14ac:dyDescent="0.35">
      <c r="A583" s="63"/>
      <c r="B583" s="63"/>
      <c r="C583" s="63"/>
      <c r="D583" s="63"/>
      <c r="E583" s="63"/>
      <c r="F583" s="63"/>
      <c r="G583" s="63"/>
      <c r="H583" s="63"/>
      <c r="I583" s="63"/>
      <c r="J583" s="63"/>
      <c r="K583" s="63"/>
      <c r="L583" s="63"/>
      <c r="M583" s="63"/>
      <c r="N583" s="63"/>
      <c r="O583" s="63"/>
      <c r="P583" s="63"/>
      <c r="Q583" s="63"/>
      <c r="R583" s="63"/>
      <c r="S583" s="63"/>
      <c r="T583" s="63"/>
      <c r="U583" s="63"/>
      <c r="V583" s="63"/>
      <c r="W583" s="63"/>
      <c r="X583" s="63"/>
      <c r="Y583" s="63"/>
    </row>
    <row r="584" spans="1:25" s="53" customFormat="1" x14ac:dyDescent="0.35">
      <c r="A584" s="63"/>
      <c r="B584" s="63"/>
      <c r="C584" s="63"/>
      <c r="D584" s="63"/>
      <c r="E584" s="63"/>
      <c r="F584" s="63"/>
      <c r="G584" s="63"/>
      <c r="H584" s="63"/>
      <c r="I584" s="63"/>
      <c r="J584" s="63"/>
      <c r="K584" s="63"/>
      <c r="L584" s="63"/>
      <c r="M584" s="63"/>
      <c r="N584" s="63"/>
      <c r="O584" s="63"/>
      <c r="P584" s="63"/>
      <c r="Q584" s="63"/>
      <c r="R584" s="63"/>
      <c r="S584" s="63"/>
      <c r="T584" s="63"/>
      <c r="U584" s="63"/>
      <c r="V584" s="63"/>
      <c r="W584" s="63"/>
      <c r="X584" s="63"/>
      <c r="Y584" s="63"/>
    </row>
    <row r="585" spans="1:25" s="53" customFormat="1" x14ac:dyDescent="0.35">
      <c r="A585" s="63"/>
      <c r="B585" s="63"/>
      <c r="C585" s="63"/>
      <c r="D585" s="63"/>
      <c r="E585" s="63"/>
      <c r="F585" s="63"/>
      <c r="G585" s="63"/>
      <c r="H585" s="63"/>
      <c r="I585" s="63"/>
      <c r="J585" s="63"/>
      <c r="K585" s="63"/>
      <c r="L585" s="63"/>
      <c r="M585" s="63"/>
      <c r="N585" s="63"/>
      <c r="O585" s="63"/>
      <c r="P585" s="63"/>
      <c r="Q585" s="63"/>
      <c r="R585" s="63"/>
      <c r="S585" s="63"/>
      <c r="T585" s="63"/>
      <c r="U585" s="63"/>
      <c r="V585" s="63"/>
      <c r="W585" s="63"/>
      <c r="X585" s="63"/>
      <c r="Y585" s="63"/>
    </row>
    <row r="586" spans="1:25" s="53" customFormat="1" x14ac:dyDescent="0.35">
      <c r="A586" s="63"/>
      <c r="B586" s="63"/>
      <c r="C586" s="63"/>
      <c r="D586" s="63"/>
      <c r="E586" s="63"/>
      <c r="F586" s="63"/>
      <c r="G586" s="63"/>
      <c r="H586" s="63"/>
      <c r="I586" s="63"/>
      <c r="J586" s="63"/>
      <c r="K586" s="63"/>
      <c r="L586" s="63"/>
      <c r="M586" s="63"/>
      <c r="N586" s="63"/>
      <c r="O586" s="63"/>
      <c r="P586" s="63"/>
      <c r="Q586" s="63"/>
      <c r="R586" s="63"/>
      <c r="S586" s="63"/>
      <c r="T586" s="63"/>
      <c r="U586" s="63"/>
      <c r="V586" s="63"/>
      <c r="W586" s="63"/>
      <c r="X586" s="63"/>
      <c r="Y586" s="63"/>
    </row>
    <row r="587" spans="1:25" s="53" customFormat="1" x14ac:dyDescent="0.35">
      <c r="A587" s="63"/>
      <c r="B587" s="63"/>
      <c r="C587" s="63"/>
      <c r="D587" s="63"/>
      <c r="E587" s="63"/>
      <c r="F587" s="63"/>
      <c r="G587" s="63"/>
      <c r="H587" s="63"/>
      <c r="I587" s="63"/>
      <c r="J587" s="63"/>
      <c r="K587" s="63"/>
      <c r="L587" s="63"/>
      <c r="M587" s="63"/>
      <c r="N587" s="63"/>
      <c r="O587" s="63"/>
      <c r="P587" s="63"/>
      <c r="Q587" s="63"/>
      <c r="R587" s="63"/>
      <c r="S587" s="63"/>
      <c r="T587" s="63"/>
      <c r="U587" s="63"/>
      <c r="V587" s="63"/>
      <c r="W587" s="63"/>
      <c r="X587" s="63"/>
      <c r="Y587" s="63"/>
    </row>
    <row r="588" spans="1:25" s="53" customFormat="1" x14ac:dyDescent="0.35">
      <c r="A588" s="63"/>
      <c r="B588" s="63"/>
      <c r="C588" s="63"/>
      <c r="D588" s="63"/>
      <c r="E588" s="63"/>
      <c r="F588" s="63"/>
      <c r="G588" s="63"/>
      <c r="H588" s="63"/>
      <c r="I588" s="63"/>
      <c r="J588" s="63"/>
      <c r="K588" s="63"/>
      <c r="L588" s="63"/>
      <c r="M588" s="63"/>
      <c r="N588" s="63"/>
      <c r="O588" s="63"/>
      <c r="P588" s="63"/>
      <c r="Q588" s="63"/>
      <c r="R588" s="63"/>
      <c r="S588" s="63"/>
      <c r="T588" s="63"/>
      <c r="U588" s="63"/>
      <c r="V588" s="63"/>
      <c r="W588" s="63"/>
      <c r="X588" s="63"/>
      <c r="Y588" s="63"/>
    </row>
    <row r="589" spans="1:25" s="53" customFormat="1" x14ac:dyDescent="0.35">
      <c r="A589" s="63"/>
      <c r="B589" s="63"/>
      <c r="C589" s="63"/>
      <c r="D589" s="63"/>
      <c r="E589" s="63"/>
      <c r="F589" s="63"/>
      <c r="G589" s="63"/>
      <c r="H589" s="63"/>
      <c r="I589" s="63"/>
      <c r="J589" s="63"/>
      <c r="K589" s="63"/>
      <c r="L589" s="63"/>
      <c r="M589" s="63"/>
      <c r="N589" s="63"/>
      <c r="O589" s="63"/>
      <c r="P589" s="63"/>
      <c r="Q589" s="63"/>
      <c r="R589" s="63"/>
      <c r="S589" s="63"/>
      <c r="T589" s="63"/>
      <c r="U589" s="63"/>
      <c r="V589" s="63"/>
      <c r="W589" s="63"/>
      <c r="X589" s="63"/>
      <c r="Y589" s="63"/>
    </row>
    <row r="590" spans="1:25" x14ac:dyDescent="0.35">
      <c r="A590" s="63"/>
      <c r="B590" s="63"/>
      <c r="C590" s="63"/>
      <c r="D590" s="63"/>
      <c r="E590" s="63"/>
      <c r="F590" s="63"/>
      <c r="G590" s="63"/>
      <c r="H590" s="63"/>
      <c r="I590" s="63"/>
      <c r="J590" s="63"/>
      <c r="K590" s="63"/>
      <c r="L590" s="63"/>
      <c r="M590" s="63"/>
      <c r="N590" s="63"/>
      <c r="O590" s="63"/>
      <c r="P590" s="63"/>
      <c r="Q590" s="63"/>
      <c r="R590" s="63"/>
      <c r="S590" s="63"/>
      <c r="T590" s="63"/>
      <c r="U590" s="63"/>
      <c r="V590" s="63"/>
      <c r="W590" s="63"/>
      <c r="X590" s="63"/>
      <c r="Y590" s="63"/>
    </row>
    <row r="591" spans="1:25" x14ac:dyDescent="0.35">
      <c r="A591" s="63"/>
      <c r="B591" s="63"/>
      <c r="C591" s="63"/>
      <c r="D591" s="63"/>
      <c r="E591" s="63"/>
      <c r="F591" s="63"/>
      <c r="G591" s="63"/>
      <c r="H591" s="63"/>
      <c r="I591" s="63"/>
      <c r="J591" s="63"/>
      <c r="K591" s="63"/>
      <c r="L591" s="63"/>
      <c r="M591" s="63"/>
      <c r="N591" s="63"/>
      <c r="O591" s="63"/>
      <c r="P591" s="63"/>
      <c r="Q591" s="63"/>
      <c r="R591" s="63"/>
      <c r="S591" s="63"/>
      <c r="T591" s="63"/>
      <c r="U591" s="63"/>
      <c r="V591" s="63"/>
      <c r="W591" s="63"/>
      <c r="X591" s="63"/>
      <c r="Y591" s="63"/>
    </row>
    <row r="592" spans="1:25" x14ac:dyDescent="0.35">
      <c r="A592" s="41"/>
      <c r="B592" s="41"/>
      <c r="C592" s="41"/>
      <c r="D592" s="41"/>
      <c r="E592" s="41"/>
      <c r="F592" s="41"/>
      <c r="G592" s="41"/>
      <c r="H592" s="41"/>
      <c r="I592" s="41"/>
      <c r="J592" s="41"/>
      <c r="K592" s="41"/>
      <c r="L592" s="41"/>
      <c r="M592" s="41"/>
      <c r="N592" s="41"/>
      <c r="O592" s="41"/>
      <c r="P592" s="41"/>
      <c r="Q592" s="41"/>
      <c r="R592" s="41"/>
      <c r="S592" s="41"/>
      <c r="T592" s="41"/>
      <c r="U592" s="41"/>
    </row>
    <row r="593" spans="1:24" x14ac:dyDescent="0.35">
      <c r="A593" s="44" t="s">
        <v>170</v>
      </c>
      <c r="B593" s="44"/>
      <c r="C593" s="44"/>
      <c r="D593" s="44"/>
      <c r="E593" s="44"/>
      <c r="F593" s="44"/>
      <c r="G593" s="44"/>
      <c r="H593" s="44"/>
      <c r="I593" s="44"/>
      <c r="N593" s="43"/>
      <c r="O593" s="43"/>
      <c r="P593" s="45"/>
      <c r="Q593" s="45"/>
      <c r="R593" s="42"/>
      <c r="S593" s="42"/>
      <c r="T593" s="42"/>
    </row>
    <row r="594" spans="1:24" x14ac:dyDescent="0.35">
      <c r="M594" s="46"/>
      <c r="N594" s="46"/>
      <c r="R594" s="42"/>
      <c r="S594" s="42"/>
      <c r="T594" s="42"/>
    </row>
    <row r="595" spans="1:24" x14ac:dyDescent="0.35">
      <c r="R595" s="42"/>
      <c r="S595" s="42"/>
      <c r="T595" s="42"/>
    </row>
    <row r="596" spans="1:24" x14ac:dyDescent="0.35">
      <c r="D596" s="7"/>
      <c r="E596" s="7"/>
      <c r="P596" s="46"/>
      <c r="Q596" s="46"/>
      <c r="R596" s="42"/>
      <c r="S596" s="42"/>
      <c r="T596" s="42"/>
      <c r="U596" s="46"/>
    </row>
    <row r="597" spans="1:24" x14ac:dyDescent="0.35">
      <c r="A597" s="47"/>
      <c r="B597" s="47"/>
      <c r="C597" s="47"/>
      <c r="D597" s="48"/>
      <c r="E597" s="48"/>
      <c r="F597" s="46"/>
      <c r="G597" s="46"/>
      <c r="H597" s="46"/>
      <c r="I597" s="46"/>
      <c r="J597" s="46"/>
      <c r="K597" s="46"/>
      <c r="L597" s="46"/>
      <c r="M597" s="46"/>
      <c r="N597" s="46"/>
      <c r="O597" s="46"/>
      <c r="P597" s="46"/>
      <c r="Q597" s="46"/>
      <c r="U597" s="46"/>
    </row>
    <row r="598" spans="1:24" ht="17.25" customHeight="1" x14ac:dyDescent="0.35">
      <c r="A598" s="130"/>
      <c r="B598" s="130"/>
      <c r="C598" s="130"/>
      <c r="D598" s="48"/>
      <c r="E598" s="48"/>
      <c r="F598" s="46"/>
      <c r="G598" s="46"/>
      <c r="H598" s="46"/>
      <c r="I598" s="46"/>
      <c r="J598" s="46"/>
      <c r="K598" s="46"/>
      <c r="L598" s="46"/>
      <c r="M598" s="46"/>
      <c r="N598" s="46"/>
      <c r="O598" s="46"/>
      <c r="P598" s="42"/>
      <c r="Q598" s="42"/>
      <c r="R598" s="49"/>
      <c r="U598" s="42"/>
    </row>
    <row r="599" spans="1:24" x14ac:dyDescent="0.35">
      <c r="A599" s="315"/>
      <c r="B599" s="315"/>
      <c r="C599" s="315"/>
      <c r="D599" s="315"/>
      <c r="E599" s="315"/>
      <c r="F599" s="315"/>
      <c r="G599" s="315"/>
      <c r="H599" s="315"/>
      <c r="I599" s="315"/>
      <c r="J599" s="315"/>
      <c r="K599" s="315"/>
      <c r="L599" s="315"/>
      <c r="M599" s="315"/>
      <c r="N599" s="315"/>
      <c r="O599" s="315"/>
      <c r="P599" s="315"/>
      <c r="Q599" s="315"/>
      <c r="R599" s="315"/>
      <c r="S599" s="315"/>
      <c r="T599" s="315"/>
      <c r="U599" s="315"/>
      <c r="V599" s="315"/>
      <c r="W599" s="315"/>
      <c r="X599" s="315"/>
    </row>
    <row r="600" spans="1:24" x14ac:dyDescent="0.35">
      <c r="A600" s="42"/>
      <c r="B600" s="42"/>
      <c r="C600" s="42"/>
      <c r="D600" s="42"/>
      <c r="E600" s="42"/>
      <c r="F600" s="42"/>
      <c r="G600" s="42"/>
      <c r="H600" s="42"/>
      <c r="I600" s="42"/>
      <c r="J600" s="42"/>
      <c r="K600" s="42"/>
      <c r="L600" s="42"/>
      <c r="M600" s="42"/>
      <c r="N600" s="42"/>
      <c r="O600" s="42"/>
      <c r="P600" s="42"/>
      <c r="Q600" s="42"/>
      <c r="U600" s="42"/>
    </row>
    <row r="601" spans="1:24" x14ac:dyDescent="0.35">
      <c r="A601" s="42"/>
      <c r="B601" s="42"/>
      <c r="C601" s="42"/>
      <c r="D601" s="42"/>
      <c r="E601" s="42"/>
      <c r="F601" s="42"/>
      <c r="G601" s="42"/>
      <c r="H601" s="42"/>
      <c r="I601" s="42"/>
      <c r="J601" s="42"/>
      <c r="K601" s="42"/>
      <c r="L601" s="42"/>
      <c r="M601" s="42"/>
      <c r="N601" s="42"/>
      <c r="O601" s="42"/>
      <c r="P601" s="42"/>
      <c r="Q601" s="42"/>
      <c r="U601" s="42"/>
    </row>
  </sheetData>
  <sheetProtection formatCells="0" insertColumns="0" insertRows="0" deleteColumns="0" deleteRows="0"/>
  <mergeCells count="626">
    <mergeCell ref="A599:X599"/>
    <mergeCell ref="Q50:R50"/>
    <mergeCell ref="Q51:R51"/>
    <mergeCell ref="Q52:R52"/>
    <mergeCell ref="Q85:R85"/>
    <mergeCell ref="Q86:R86"/>
    <mergeCell ref="Q87:R87"/>
    <mergeCell ref="Q88:R88"/>
    <mergeCell ref="Q82:R83"/>
    <mergeCell ref="Q84:R84"/>
    <mergeCell ref="L127:V127"/>
    <mergeCell ref="O88:P88"/>
    <mergeCell ref="G82:N83"/>
    <mergeCell ref="O82:P83"/>
    <mergeCell ref="G84:N84"/>
    <mergeCell ref="O84:P84"/>
    <mergeCell ref="G85:N85"/>
    <mergeCell ref="O85:P85"/>
    <mergeCell ref="G86:N86"/>
    <mergeCell ref="O86:P86"/>
    <mergeCell ref="G56:J57"/>
    <mergeCell ref="K56:L57"/>
    <mergeCell ref="M56:R56"/>
    <mergeCell ref="M57:N57"/>
    <mergeCell ref="O316:P316"/>
    <mergeCell ref="M316:N316"/>
    <mergeCell ref="S460:U460"/>
    <mergeCell ref="P441:R441"/>
    <mergeCell ref="G26:J26"/>
    <mergeCell ref="O51:P51"/>
    <mergeCell ref="O52:P52"/>
    <mergeCell ref="G50:N50"/>
    <mergeCell ref="G51:N51"/>
    <mergeCell ref="G49:N49"/>
    <mergeCell ref="G52:N52"/>
    <mergeCell ref="O48:P48"/>
    <mergeCell ref="O49:P49"/>
    <mergeCell ref="O50:P50"/>
    <mergeCell ref="G48:N48"/>
    <mergeCell ref="Q46:R47"/>
    <mergeCell ref="Q48:R48"/>
    <mergeCell ref="Q49:R49"/>
    <mergeCell ref="M460:O460"/>
    <mergeCell ref="O57:P57"/>
    <mergeCell ref="Q57:R57"/>
    <mergeCell ref="G46:N47"/>
    <mergeCell ref="O46:P47"/>
    <mergeCell ref="G455:I455"/>
    <mergeCell ref="I315:J315"/>
    <mergeCell ref="G315:H315"/>
    <mergeCell ref="P455:R455"/>
    <mergeCell ref="S455:U455"/>
    <mergeCell ref="S457:U457"/>
    <mergeCell ref="P459:R459"/>
    <mergeCell ref="M458:O458"/>
    <mergeCell ref="M58:N58"/>
    <mergeCell ref="O58:P58"/>
    <mergeCell ref="Q58:R58"/>
    <mergeCell ref="U311:V311"/>
    <mergeCell ref="S311:T311"/>
    <mergeCell ref="S310:V310"/>
    <mergeCell ref="U314:V314"/>
    <mergeCell ref="S314:T314"/>
    <mergeCell ref="Q314:R314"/>
    <mergeCell ref="O314:P314"/>
    <mergeCell ref="M314:N314"/>
    <mergeCell ref="R405:S405"/>
    <mergeCell ref="M406:O406"/>
    <mergeCell ref="P406:Q406"/>
    <mergeCell ref="U316:V316"/>
    <mergeCell ref="S316:T316"/>
    <mergeCell ref="Q316:R316"/>
    <mergeCell ref="B501:I501"/>
    <mergeCell ref="B500:I500"/>
    <mergeCell ref="O348:P348"/>
    <mergeCell ref="M348:N348"/>
    <mergeCell ref="U350:V350"/>
    <mergeCell ref="S446:U446"/>
    <mergeCell ref="S443:U443"/>
    <mergeCell ref="R408:S408"/>
    <mergeCell ref="P409:Q409"/>
    <mergeCell ref="R409:S409"/>
    <mergeCell ref="A412:Y432"/>
    <mergeCell ref="S445:U445"/>
    <mergeCell ref="A406:C406"/>
    <mergeCell ref="A437:U437"/>
    <mergeCell ref="T409:U409"/>
    <mergeCell ref="M405:O405"/>
    <mergeCell ref="P405:Q405"/>
    <mergeCell ref="C443:F443"/>
    <mergeCell ref="J445:L445"/>
    <mergeCell ref="G456:I456"/>
    <mergeCell ref="J456:L456"/>
    <mergeCell ref="J455:L455"/>
    <mergeCell ref="M455:O455"/>
    <mergeCell ref="P458:R458"/>
    <mergeCell ref="D270:F270"/>
    <mergeCell ref="G270:I270"/>
    <mergeCell ref="J270:L270"/>
    <mergeCell ref="M270:O270"/>
    <mergeCell ref="P270:R270"/>
    <mergeCell ref="C313:F313"/>
    <mergeCell ref="C314:F314"/>
    <mergeCell ref="J281:L281"/>
    <mergeCell ref="G276:R276"/>
    <mergeCell ref="D278:F278"/>
    <mergeCell ref="G278:I278"/>
    <mergeCell ref="J278:L278"/>
    <mergeCell ref="M278:O278"/>
    <mergeCell ref="P278:R278"/>
    <mergeCell ref="M277:O277"/>
    <mergeCell ref="D272:F272"/>
    <mergeCell ref="G272:I272"/>
    <mergeCell ref="J272:L272"/>
    <mergeCell ref="M272:O272"/>
    <mergeCell ref="K314:L314"/>
    <mergeCell ref="I314:J314"/>
    <mergeCell ref="G314:H314"/>
    <mergeCell ref="G310:J310"/>
    <mergeCell ref="G309:V309"/>
    <mergeCell ref="P269:R269"/>
    <mergeCell ref="G269:I269"/>
    <mergeCell ref="J269:L269"/>
    <mergeCell ref="M269:O269"/>
    <mergeCell ref="G281:I281"/>
    <mergeCell ref="U315:V315"/>
    <mergeCell ref="S315:T315"/>
    <mergeCell ref="Q315:R315"/>
    <mergeCell ref="O315:P315"/>
    <mergeCell ref="M315:N315"/>
    <mergeCell ref="U313:V313"/>
    <mergeCell ref="S313:T313"/>
    <mergeCell ref="Q313:R313"/>
    <mergeCell ref="O313:P313"/>
    <mergeCell ref="M313:N313"/>
    <mergeCell ref="K313:L313"/>
    <mergeCell ref="I313:J313"/>
    <mergeCell ref="G313:H313"/>
    <mergeCell ref="U312:V312"/>
    <mergeCell ref="S312:T312"/>
    <mergeCell ref="Q312:R312"/>
    <mergeCell ref="O312:P312"/>
    <mergeCell ref="M312:N312"/>
    <mergeCell ref="K312:L312"/>
    <mergeCell ref="C309:F311"/>
    <mergeCell ref="C312:F312"/>
    <mergeCell ref="O310:R310"/>
    <mergeCell ref="M311:N311"/>
    <mergeCell ref="O311:P311"/>
    <mergeCell ref="Q311:R311"/>
    <mergeCell ref="P277:R277"/>
    <mergeCell ref="P281:R281"/>
    <mergeCell ref="D279:F279"/>
    <mergeCell ref="G279:I279"/>
    <mergeCell ref="J279:L279"/>
    <mergeCell ref="M281:O281"/>
    <mergeCell ref="M279:O279"/>
    <mergeCell ref="M280:O280"/>
    <mergeCell ref="P279:R279"/>
    <mergeCell ref="P280:R280"/>
    <mergeCell ref="D281:F281"/>
    <mergeCell ref="G312:H312"/>
    <mergeCell ref="C318:F318"/>
    <mergeCell ref="C315:F315"/>
    <mergeCell ref="C317:F317"/>
    <mergeCell ref="K209:L209"/>
    <mergeCell ref="C134:K134"/>
    <mergeCell ref="C135:K135"/>
    <mergeCell ref="C136:K136"/>
    <mergeCell ref="C137:K137"/>
    <mergeCell ref="C138:K138"/>
    <mergeCell ref="C139:K139"/>
    <mergeCell ref="C140:K140"/>
    <mergeCell ref="I318:J318"/>
    <mergeCell ref="G311:H311"/>
    <mergeCell ref="I311:J311"/>
    <mergeCell ref="K311:L311"/>
    <mergeCell ref="D224:G224"/>
    <mergeCell ref="K224:M224"/>
    <mergeCell ref="D225:G225"/>
    <mergeCell ref="K225:M225"/>
    <mergeCell ref="D226:G226"/>
    <mergeCell ref="K226:M226"/>
    <mergeCell ref="H226:J226"/>
    <mergeCell ref="H225:J225"/>
    <mergeCell ref="D269:F269"/>
    <mergeCell ref="M456:O456"/>
    <mergeCell ref="P456:R456"/>
    <mergeCell ref="B502:I502"/>
    <mergeCell ref="B503:I503"/>
    <mergeCell ref="C458:F458"/>
    <mergeCell ref="G458:I458"/>
    <mergeCell ref="J458:L458"/>
    <mergeCell ref="M501:O501"/>
    <mergeCell ref="P501:R501"/>
    <mergeCell ref="A496:Y497"/>
    <mergeCell ref="J460:L460"/>
    <mergeCell ref="J459:L459"/>
    <mergeCell ref="P457:R457"/>
    <mergeCell ref="G457:I457"/>
    <mergeCell ref="J457:L457"/>
    <mergeCell ref="M457:O457"/>
    <mergeCell ref="C460:F460"/>
    <mergeCell ref="C456:F456"/>
    <mergeCell ref="S458:U458"/>
    <mergeCell ref="S459:U459"/>
    <mergeCell ref="S502:U502"/>
    <mergeCell ref="C457:F457"/>
    <mergeCell ref="P460:R460"/>
    <mergeCell ref="M459:O459"/>
    <mergeCell ref="C442:F442"/>
    <mergeCell ref="F407:G407"/>
    <mergeCell ref="A404:C404"/>
    <mergeCell ref="C440:F441"/>
    <mergeCell ref="D402:E403"/>
    <mergeCell ref="K317:L317"/>
    <mergeCell ref="D365:E365"/>
    <mergeCell ref="F402:G403"/>
    <mergeCell ref="A405:C405"/>
    <mergeCell ref="K318:L318"/>
    <mergeCell ref="C344:F344"/>
    <mergeCell ref="C345:F345"/>
    <mergeCell ref="C346:F346"/>
    <mergeCell ref="C347:F347"/>
    <mergeCell ref="C348:F348"/>
    <mergeCell ref="C349:F349"/>
    <mergeCell ref="C350:F350"/>
    <mergeCell ref="A352:Y352"/>
    <mergeCell ref="A434:Y434"/>
    <mergeCell ref="R406:S406"/>
    <mergeCell ref="T406:U406"/>
    <mergeCell ref="T407:U407"/>
    <mergeCell ref="T408:U408"/>
    <mergeCell ref="J441:L441"/>
    <mergeCell ref="P443:R443"/>
    <mergeCell ref="M454:O454"/>
    <mergeCell ref="J454:L454"/>
    <mergeCell ref="S454:U454"/>
    <mergeCell ref="C444:F444"/>
    <mergeCell ref="G444:I444"/>
    <mergeCell ref="P453:R453"/>
    <mergeCell ref="C446:F446"/>
    <mergeCell ref="C447:F447"/>
    <mergeCell ref="G447:I447"/>
    <mergeCell ref="G443:I443"/>
    <mergeCell ref="M445:O445"/>
    <mergeCell ref="M443:O443"/>
    <mergeCell ref="J446:L446"/>
    <mergeCell ref="M446:O446"/>
    <mergeCell ref="P454:R454"/>
    <mergeCell ref="P447:R447"/>
    <mergeCell ref="P446:R446"/>
    <mergeCell ref="P445:R445"/>
    <mergeCell ref="G454:I454"/>
    <mergeCell ref="T405:U405"/>
    <mergeCell ref="S441:U441"/>
    <mergeCell ref="S444:U444"/>
    <mergeCell ref="S448:U448"/>
    <mergeCell ref="J442:L442"/>
    <mergeCell ref="S447:U447"/>
    <mergeCell ref="P444:R444"/>
    <mergeCell ref="P408:Q408"/>
    <mergeCell ref="P404:Q404"/>
    <mergeCell ref="M404:O404"/>
    <mergeCell ref="T404:U404"/>
    <mergeCell ref="P410:Q410"/>
    <mergeCell ref="R410:S410"/>
    <mergeCell ref="T410:U410"/>
    <mergeCell ref="R404:S404"/>
    <mergeCell ref="G440:U440"/>
    <mergeCell ref="M442:O442"/>
    <mergeCell ref="P442:R442"/>
    <mergeCell ref="S442:U442"/>
    <mergeCell ref="G441:I441"/>
    <mergeCell ref="P407:Q407"/>
    <mergeCell ref="R407:S407"/>
    <mergeCell ref="M441:O441"/>
    <mergeCell ref="P448:R448"/>
    <mergeCell ref="C455:F455"/>
    <mergeCell ref="M408:O408"/>
    <mergeCell ref="M407:O407"/>
    <mergeCell ref="A409:C409"/>
    <mergeCell ref="A408:C408"/>
    <mergeCell ref="A407:C407"/>
    <mergeCell ref="A410:C410"/>
    <mergeCell ref="G442:I442"/>
    <mergeCell ref="G446:I446"/>
    <mergeCell ref="J443:L443"/>
    <mergeCell ref="M444:O444"/>
    <mergeCell ref="G448:I448"/>
    <mergeCell ref="J448:L448"/>
    <mergeCell ref="M448:O448"/>
    <mergeCell ref="G445:I445"/>
    <mergeCell ref="M409:O409"/>
    <mergeCell ref="C454:F454"/>
    <mergeCell ref="G452:U452"/>
    <mergeCell ref="G453:I453"/>
    <mergeCell ref="J453:L453"/>
    <mergeCell ref="M453:O453"/>
    <mergeCell ref="J444:L444"/>
    <mergeCell ref="C445:F445"/>
    <mergeCell ref="S453:U453"/>
    <mergeCell ref="F409:G409"/>
    <mergeCell ref="D406:E406"/>
    <mergeCell ref="G198:J198"/>
    <mergeCell ref="O26:P26"/>
    <mergeCell ref="Q26:R26"/>
    <mergeCell ref="K26:L26"/>
    <mergeCell ref="A18:U20"/>
    <mergeCell ref="G58:J58"/>
    <mergeCell ref="K58:L58"/>
    <mergeCell ref="G88:N88"/>
    <mergeCell ref="G204:J204"/>
    <mergeCell ref="K204:L204"/>
    <mergeCell ref="G87:N87"/>
    <mergeCell ref="O87:P87"/>
    <mergeCell ref="C128:K128"/>
    <mergeCell ref="C129:K129"/>
    <mergeCell ref="C130:K130"/>
    <mergeCell ref="C131:K131"/>
    <mergeCell ref="C132:K132"/>
    <mergeCell ref="C133:K133"/>
    <mergeCell ref="N168:P168"/>
    <mergeCell ref="L169:M169"/>
    <mergeCell ref="N169:P169"/>
    <mergeCell ref="D169:K169"/>
    <mergeCell ref="O343:P343"/>
    <mergeCell ref="Q343:R343"/>
    <mergeCell ref="M402:O403"/>
    <mergeCell ref="D410:E410"/>
    <mergeCell ref="F410:G410"/>
    <mergeCell ref="H410:I410"/>
    <mergeCell ref="M410:O410"/>
    <mergeCell ref="A402:C403"/>
    <mergeCell ref="G316:H316"/>
    <mergeCell ref="I316:J316"/>
    <mergeCell ref="K316:L316"/>
    <mergeCell ref="H405:I405"/>
    <mergeCell ref="H406:I406"/>
    <mergeCell ref="H407:I407"/>
    <mergeCell ref="H408:I408"/>
    <mergeCell ref="H409:I409"/>
    <mergeCell ref="A401:I401"/>
    <mergeCell ref="D407:E407"/>
    <mergeCell ref="D405:E405"/>
    <mergeCell ref="F405:G405"/>
    <mergeCell ref="D408:E408"/>
    <mergeCell ref="F408:G408"/>
    <mergeCell ref="F406:G406"/>
    <mergeCell ref="D409:E409"/>
    <mergeCell ref="C341:F343"/>
    <mergeCell ref="I312:J312"/>
    <mergeCell ref="K315:L315"/>
    <mergeCell ref="A397:U397"/>
    <mergeCell ref="G342:J342"/>
    <mergeCell ref="K342:N342"/>
    <mergeCell ref="I349:J349"/>
    <mergeCell ref="K343:L343"/>
    <mergeCell ref="K344:L344"/>
    <mergeCell ref="K345:L345"/>
    <mergeCell ref="K347:L347"/>
    <mergeCell ref="I343:J343"/>
    <mergeCell ref="I345:J345"/>
    <mergeCell ref="S344:T344"/>
    <mergeCell ref="U344:V344"/>
    <mergeCell ref="I347:J347"/>
    <mergeCell ref="G343:H343"/>
    <mergeCell ref="G344:H344"/>
    <mergeCell ref="K348:L348"/>
    <mergeCell ref="S350:T350"/>
    <mergeCell ref="S345:T345"/>
    <mergeCell ref="A377:Y392"/>
    <mergeCell ref="M345:N345"/>
    <mergeCell ref="M346:N346"/>
    <mergeCell ref="O342:R342"/>
    <mergeCell ref="O344:P344"/>
    <mergeCell ref="Q344:R344"/>
    <mergeCell ref="K349:L349"/>
    <mergeCell ref="A306:U306"/>
    <mergeCell ref="M349:N349"/>
    <mergeCell ref="G341:V341"/>
    <mergeCell ref="S342:V342"/>
    <mergeCell ref="S343:T343"/>
    <mergeCell ref="U343:V343"/>
    <mergeCell ref="K310:N310"/>
    <mergeCell ref="M343:N343"/>
    <mergeCell ref="U318:V318"/>
    <mergeCell ref="S318:T318"/>
    <mergeCell ref="D330:E330"/>
    <mergeCell ref="G318:H318"/>
    <mergeCell ref="M318:N318"/>
    <mergeCell ref="G348:H348"/>
    <mergeCell ref="I348:J348"/>
    <mergeCell ref="I344:J344"/>
    <mergeCell ref="I346:J346"/>
    <mergeCell ref="U317:V317"/>
    <mergeCell ref="S317:T317"/>
    <mergeCell ref="G317:H317"/>
    <mergeCell ref="U345:V345"/>
    <mergeCell ref="S346:T346"/>
    <mergeCell ref="U346:V346"/>
    <mergeCell ref="U348:V348"/>
    <mergeCell ref="S348:T348"/>
    <mergeCell ref="U347:V347"/>
    <mergeCell ref="S347:T347"/>
    <mergeCell ref="V504:X504"/>
    <mergeCell ref="B504:I504"/>
    <mergeCell ref="S456:U456"/>
    <mergeCell ref="S501:U501"/>
    <mergeCell ref="U349:V349"/>
    <mergeCell ref="S349:T349"/>
    <mergeCell ref="Q350:R350"/>
    <mergeCell ref="G350:H350"/>
    <mergeCell ref="M401:U401"/>
    <mergeCell ref="T402:U403"/>
    <mergeCell ref="P402:Q403"/>
    <mergeCell ref="R402:S403"/>
    <mergeCell ref="D404:E404"/>
    <mergeCell ref="F404:G404"/>
    <mergeCell ref="H402:I403"/>
    <mergeCell ref="H404:I404"/>
    <mergeCell ref="G345:H345"/>
    <mergeCell ref="M505:O505"/>
    <mergeCell ref="P505:R505"/>
    <mergeCell ref="J500:L500"/>
    <mergeCell ref="V502:X502"/>
    <mergeCell ref="J503:L503"/>
    <mergeCell ref="S503:U503"/>
    <mergeCell ref="V505:X505"/>
    <mergeCell ref="J504:L504"/>
    <mergeCell ref="M504:O504"/>
    <mergeCell ref="P504:R504"/>
    <mergeCell ref="S504:U504"/>
    <mergeCell ref="M500:O500"/>
    <mergeCell ref="P502:R502"/>
    <mergeCell ref="M503:O503"/>
    <mergeCell ref="P503:R503"/>
    <mergeCell ref="V503:X503"/>
    <mergeCell ref="V500:X500"/>
    <mergeCell ref="J501:L501"/>
    <mergeCell ref="S500:U500"/>
    <mergeCell ref="V501:X501"/>
    <mergeCell ref="S505:U505"/>
    <mergeCell ref="J505:L505"/>
    <mergeCell ref="J506:L506"/>
    <mergeCell ref="M506:O506"/>
    <mergeCell ref="S506:U506"/>
    <mergeCell ref="B506:I506"/>
    <mergeCell ref="M22:R22"/>
    <mergeCell ref="M23:N23"/>
    <mergeCell ref="K25:L25"/>
    <mergeCell ref="G25:J25"/>
    <mergeCell ref="G24:J24"/>
    <mergeCell ref="G22:J23"/>
    <mergeCell ref="K61:L61"/>
    <mergeCell ref="O61:P61"/>
    <mergeCell ref="Q61:R61"/>
    <mergeCell ref="M61:N61"/>
    <mergeCell ref="G59:J59"/>
    <mergeCell ref="K59:L59"/>
    <mergeCell ref="M59:N59"/>
    <mergeCell ref="O59:P59"/>
    <mergeCell ref="Q59:R59"/>
    <mergeCell ref="G60:J60"/>
    <mergeCell ref="K60:L60"/>
    <mergeCell ref="M60:N60"/>
    <mergeCell ref="Q60:R60"/>
    <mergeCell ref="O60:P60"/>
    <mergeCell ref="O318:P318"/>
    <mergeCell ref="Q318:R318"/>
    <mergeCell ref="I317:J317"/>
    <mergeCell ref="M317:N317"/>
    <mergeCell ref="O317:P317"/>
    <mergeCell ref="Q317:R317"/>
    <mergeCell ref="L137:M137"/>
    <mergeCell ref="L138:M138"/>
    <mergeCell ref="L139:M139"/>
    <mergeCell ref="L140:M140"/>
    <mergeCell ref="L141:M141"/>
    <mergeCell ref="L142:M142"/>
    <mergeCell ref="L143:M143"/>
    <mergeCell ref="K207:L207"/>
    <mergeCell ref="G208:J208"/>
    <mergeCell ref="K208:L208"/>
    <mergeCell ref="A196:U196"/>
    <mergeCell ref="K199:L199"/>
    <mergeCell ref="K200:L200"/>
    <mergeCell ref="D168:K168"/>
    <mergeCell ref="K203:L203"/>
    <mergeCell ref="K202:L202"/>
    <mergeCell ref="L144:M144"/>
    <mergeCell ref="C316:F316"/>
    <mergeCell ref="K346:L346"/>
    <mergeCell ref="I350:J350"/>
    <mergeCell ref="K350:L350"/>
    <mergeCell ref="M350:N350"/>
    <mergeCell ref="O350:P350"/>
    <mergeCell ref="Q348:R348"/>
    <mergeCell ref="M344:N344"/>
    <mergeCell ref="G346:H346"/>
    <mergeCell ref="G347:H347"/>
    <mergeCell ref="G349:H349"/>
    <mergeCell ref="Q345:R345"/>
    <mergeCell ref="O346:P346"/>
    <mergeCell ref="Q346:R346"/>
    <mergeCell ref="O347:P347"/>
    <mergeCell ref="Q347:R347"/>
    <mergeCell ref="O349:P349"/>
    <mergeCell ref="Q349:R349"/>
    <mergeCell ref="O345:P345"/>
    <mergeCell ref="M347:N347"/>
    <mergeCell ref="A598:C598"/>
    <mergeCell ref="D280:F280"/>
    <mergeCell ref="G280:I280"/>
    <mergeCell ref="J280:L280"/>
    <mergeCell ref="D271:F271"/>
    <mergeCell ref="G271:I271"/>
    <mergeCell ref="J271:L271"/>
    <mergeCell ref="A284:Y300"/>
    <mergeCell ref="A557:Y591"/>
    <mergeCell ref="V506:X506"/>
    <mergeCell ref="P506:R506"/>
    <mergeCell ref="J502:L502"/>
    <mergeCell ref="M502:O502"/>
    <mergeCell ref="J447:L447"/>
    <mergeCell ref="M447:O447"/>
    <mergeCell ref="C459:F459"/>
    <mergeCell ref="G459:I459"/>
    <mergeCell ref="G460:I460"/>
    <mergeCell ref="C448:F448"/>
    <mergeCell ref="C452:F453"/>
    <mergeCell ref="P500:R500"/>
    <mergeCell ref="B505:I505"/>
    <mergeCell ref="M271:O271"/>
    <mergeCell ref="P271:R271"/>
    <mergeCell ref="K201:L201"/>
    <mergeCell ref="K198:L198"/>
    <mergeCell ref="C144:K144"/>
    <mergeCell ref="L168:M168"/>
    <mergeCell ref="Q169:S169"/>
    <mergeCell ref="G206:J206"/>
    <mergeCell ref="G205:J205"/>
    <mergeCell ref="G203:J203"/>
    <mergeCell ref="G202:J202"/>
    <mergeCell ref="G201:J201"/>
    <mergeCell ref="G200:J200"/>
    <mergeCell ref="K210:L210"/>
    <mergeCell ref="G207:J207"/>
    <mergeCell ref="V142:W142"/>
    <mergeCell ref="V143:W143"/>
    <mergeCell ref="P272:R272"/>
    <mergeCell ref="D276:F277"/>
    <mergeCell ref="G277:I277"/>
    <mergeCell ref="J277:L277"/>
    <mergeCell ref="H224:J224"/>
    <mergeCell ref="G209:J209"/>
    <mergeCell ref="D228:G228"/>
    <mergeCell ref="K228:M228"/>
    <mergeCell ref="H227:J227"/>
    <mergeCell ref="H228:J228"/>
    <mergeCell ref="D267:F268"/>
    <mergeCell ref="G267:R267"/>
    <mergeCell ref="G268:I268"/>
    <mergeCell ref="J268:L268"/>
    <mergeCell ref="M268:O268"/>
    <mergeCell ref="P268:R268"/>
    <mergeCell ref="D227:G227"/>
    <mergeCell ref="K227:M227"/>
    <mergeCell ref="A247:Y261"/>
    <mergeCell ref="G199:J199"/>
    <mergeCell ref="M26:N26"/>
    <mergeCell ref="M25:N25"/>
    <mergeCell ref="O25:P25"/>
    <mergeCell ref="G61:J61"/>
    <mergeCell ref="V136:W136"/>
    <mergeCell ref="V129:W129"/>
    <mergeCell ref="V130:W130"/>
    <mergeCell ref="V131:W131"/>
    <mergeCell ref="V132:W132"/>
    <mergeCell ref="V133:W133"/>
    <mergeCell ref="V134:W134"/>
    <mergeCell ref="V135:W135"/>
    <mergeCell ref="L136:M136"/>
    <mergeCell ref="L130:M130"/>
    <mergeCell ref="K27:L27"/>
    <mergeCell ref="M27:N27"/>
    <mergeCell ref="O27:P27"/>
    <mergeCell ref="Q27:R27"/>
    <mergeCell ref="G27:J27"/>
    <mergeCell ref="L133:M133"/>
    <mergeCell ref="L134:M134"/>
    <mergeCell ref="L135:M135"/>
    <mergeCell ref="M24:N24"/>
    <mergeCell ref="O24:P24"/>
    <mergeCell ref="Q24:R24"/>
    <mergeCell ref="Q25:R25"/>
    <mergeCell ref="E5:Q8"/>
    <mergeCell ref="E9:Q9"/>
    <mergeCell ref="Q23:R23"/>
    <mergeCell ref="K22:L23"/>
    <mergeCell ref="K24:L24"/>
    <mergeCell ref="O23:P23"/>
    <mergeCell ref="A463:Y492"/>
    <mergeCell ref="A531:Y551"/>
    <mergeCell ref="A91:Y120"/>
    <mergeCell ref="A171:Y194"/>
    <mergeCell ref="C143:K143"/>
    <mergeCell ref="L131:M131"/>
    <mergeCell ref="L132:M132"/>
    <mergeCell ref="V128:W128"/>
    <mergeCell ref="L128:M128"/>
    <mergeCell ref="L129:M129"/>
    <mergeCell ref="A125:U126"/>
    <mergeCell ref="V137:W137"/>
    <mergeCell ref="V138:W138"/>
    <mergeCell ref="V139:W139"/>
    <mergeCell ref="V140:W140"/>
    <mergeCell ref="C142:K142"/>
    <mergeCell ref="Q168:S168"/>
    <mergeCell ref="K206:L206"/>
    <mergeCell ref="K205:L205"/>
    <mergeCell ref="C141:K141"/>
    <mergeCell ref="V144:W144"/>
    <mergeCell ref="V141:W141"/>
    <mergeCell ref="A212:Y219"/>
    <mergeCell ref="G210:J210"/>
  </mergeCells>
  <pageMargins left="0.25" right="0.25" top="0.75" bottom="0.75" header="0.3" footer="0.3"/>
  <pageSetup paperSize="9" scale="7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19"/>
  <dimension ref="A1:C12"/>
  <sheetViews>
    <sheetView workbookViewId="0"/>
  </sheetViews>
  <sheetFormatPr defaultRowHeight="14.5" x14ac:dyDescent="0.35"/>
  <cols>
    <col min="1" max="1" width="5.26953125" bestFit="1" customWidth="1"/>
    <col min="2" max="2" width="19.453125" bestFit="1" customWidth="1"/>
    <col min="3" max="3" width="8.54296875" bestFit="1" customWidth="1"/>
  </cols>
  <sheetData>
    <row r="1" spans="1:3" x14ac:dyDescent="0.35">
      <c r="A1" t="s">
        <v>95</v>
      </c>
      <c r="B1" t="s">
        <v>130</v>
      </c>
      <c r="C1" t="s">
        <v>100</v>
      </c>
    </row>
    <row r="2" spans="1:3" x14ac:dyDescent="0.35">
      <c r="A2">
        <v>1</v>
      </c>
      <c r="B2" t="s">
        <v>13</v>
      </c>
      <c r="C2">
        <v>243</v>
      </c>
    </row>
    <row r="3" spans="1:3" x14ac:dyDescent="0.35">
      <c r="A3">
        <v>2</v>
      </c>
      <c r="B3" t="s">
        <v>14</v>
      </c>
      <c r="C3">
        <v>52</v>
      </c>
    </row>
    <row r="4" spans="1:3" x14ac:dyDescent="0.35">
      <c r="A4">
        <v>3</v>
      </c>
      <c r="B4" t="s">
        <v>15</v>
      </c>
      <c r="C4">
        <v>26</v>
      </c>
    </row>
    <row r="5" spans="1:3" x14ac:dyDescent="0.35">
      <c r="A5">
        <v>4</v>
      </c>
      <c r="B5" t="s">
        <v>80</v>
      </c>
      <c r="C5">
        <v>97</v>
      </c>
    </row>
    <row r="6" spans="1:3" x14ac:dyDescent="0.35">
      <c r="A6">
        <v>5</v>
      </c>
      <c r="B6" t="s">
        <v>81</v>
      </c>
      <c r="C6">
        <v>0</v>
      </c>
    </row>
    <row r="7" spans="1:3" x14ac:dyDescent="0.35">
      <c r="A7">
        <v>6</v>
      </c>
      <c r="B7" t="s">
        <v>131</v>
      </c>
      <c r="C7">
        <v>0</v>
      </c>
    </row>
    <row r="8" spans="1:3" x14ac:dyDescent="0.35">
      <c r="A8">
        <v>7</v>
      </c>
      <c r="B8" t="s">
        <v>16</v>
      </c>
      <c r="C8">
        <v>0</v>
      </c>
    </row>
    <row r="9" spans="1:3" x14ac:dyDescent="0.35">
      <c r="A9">
        <v>8</v>
      </c>
      <c r="B9" t="s">
        <v>17</v>
      </c>
      <c r="C9">
        <v>0</v>
      </c>
    </row>
    <row r="10" spans="1:3" x14ac:dyDescent="0.35">
      <c r="A10">
        <v>9</v>
      </c>
      <c r="B10" t="s">
        <v>18</v>
      </c>
      <c r="C10">
        <v>0</v>
      </c>
    </row>
    <row r="11" spans="1:3" x14ac:dyDescent="0.35">
      <c r="A11">
        <v>10</v>
      </c>
      <c r="B11" t="s">
        <v>19</v>
      </c>
      <c r="C11">
        <v>0</v>
      </c>
    </row>
    <row r="12" spans="1:3" x14ac:dyDescent="0.35">
      <c r="A12">
        <v>11</v>
      </c>
      <c r="B12" t="s">
        <v>82</v>
      </c>
      <c r="C12">
        <v>0</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18"/>
  <dimension ref="A1:D4"/>
  <sheetViews>
    <sheetView workbookViewId="0"/>
  </sheetViews>
  <sheetFormatPr defaultRowHeight="14.5" x14ac:dyDescent="0.35"/>
  <cols>
    <col min="1" max="1" width="5.26953125" bestFit="1" customWidth="1"/>
    <col min="2" max="2" width="14.54296875" bestFit="1" customWidth="1"/>
    <col min="3" max="3" width="10.54296875" bestFit="1" customWidth="1"/>
    <col min="4" max="4" width="10.1796875" bestFit="1" customWidth="1"/>
  </cols>
  <sheetData>
    <row r="1" spans="1:4" x14ac:dyDescent="0.35">
      <c r="A1" t="s">
        <v>95</v>
      </c>
      <c r="B1" t="s">
        <v>126</v>
      </c>
      <c r="C1" t="s">
        <v>30</v>
      </c>
      <c r="D1" t="s">
        <v>127</v>
      </c>
    </row>
    <row r="2" spans="1:4" x14ac:dyDescent="0.35">
      <c r="A2">
        <v>1</v>
      </c>
      <c r="B2" t="s">
        <v>128</v>
      </c>
      <c r="C2">
        <v>0</v>
      </c>
      <c r="D2">
        <v>0</v>
      </c>
    </row>
    <row r="3" spans="1:4" x14ac:dyDescent="0.35">
      <c r="A3">
        <v>2</v>
      </c>
      <c r="B3" t="s">
        <v>129</v>
      </c>
      <c r="C3">
        <v>0</v>
      </c>
      <c r="D3">
        <v>0</v>
      </c>
    </row>
    <row r="4" spans="1:4" x14ac:dyDescent="0.35">
      <c r="A4">
        <v>3</v>
      </c>
      <c r="B4" t="s">
        <v>21</v>
      </c>
      <c r="C4">
        <v>0</v>
      </c>
      <c r="D4">
        <v>0</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2"/>
  <dimension ref="A1:G37"/>
  <sheetViews>
    <sheetView workbookViewId="0">
      <selection activeCell="G19" sqref="G19"/>
    </sheetView>
  </sheetViews>
  <sheetFormatPr defaultRowHeight="14.5" x14ac:dyDescent="0.35"/>
  <cols>
    <col min="1" max="1" width="5.26953125" bestFit="1" customWidth="1"/>
    <col min="2" max="2" width="34.7265625" bestFit="1" customWidth="1"/>
    <col min="3" max="3" width="14.54296875" bestFit="1" customWidth="1"/>
    <col min="4" max="4" width="8.1796875" bestFit="1" customWidth="1"/>
    <col min="6" max="6" width="8.54296875" bestFit="1" customWidth="1"/>
    <col min="7" max="7" width="11.26953125" bestFit="1" customWidth="1"/>
  </cols>
  <sheetData>
    <row r="1" spans="1:7" x14ac:dyDescent="0.35">
      <c r="A1" t="s">
        <v>95</v>
      </c>
      <c r="B1" t="s">
        <v>96</v>
      </c>
      <c r="C1" t="s">
        <v>97</v>
      </c>
      <c r="D1" t="s">
        <v>98</v>
      </c>
      <c r="E1" t="s">
        <v>99</v>
      </c>
      <c r="F1" t="s">
        <v>100</v>
      </c>
      <c r="G1" t="s">
        <v>101</v>
      </c>
    </row>
    <row r="2" spans="1:7" x14ac:dyDescent="0.35">
      <c r="A2">
        <v>1</v>
      </c>
      <c r="B2" t="s">
        <v>122</v>
      </c>
      <c r="C2" t="s">
        <v>31</v>
      </c>
      <c r="D2" t="s">
        <v>30</v>
      </c>
      <c r="E2">
        <v>1</v>
      </c>
      <c r="F2">
        <v>117</v>
      </c>
      <c r="G2">
        <v>1</v>
      </c>
    </row>
    <row r="3" spans="1:7" x14ac:dyDescent="0.35">
      <c r="A3">
        <v>2</v>
      </c>
      <c r="B3" t="s">
        <v>152</v>
      </c>
      <c r="C3" t="s">
        <v>31</v>
      </c>
      <c r="D3" t="s">
        <v>30</v>
      </c>
      <c r="E3">
        <v>1</v>
      </c>
      <c r="F3">
        <v>71</v>
      </c>
      <c r="G3">
        <v>1</v>
      </c>
    </row>
    <row r="4" spans="1:7" x14ac:dyDescent="0.35">
      <c r="A4">
        <v>3</v>
      </c>
      <c r="B4" t="s">
        <v>123</v>
      </c>
      <c r="C4" t="s">
        <v>31</v>
      </c>
      <c r="D4" t="s">
        <v>30</v>
      </c>
      <c r="E4">
        <v>1</v>
      </c>
      <c r="F4">
        <v>13</v>
      </c>
      <c r="G4">
        <v>1</v>
      </c>
    </row>
    <row r="5" spans="1:7" x14ac:dyDescent="0.35">
      <c r="A5">
        <v>4</v>
      </c>
      <c r="B5" t="s">
        <v>153</v>
      </c>
      <c r="C5" t="s">
        <v>31</v>
      </c>
      <c r="D5" t="s">
        <v>30</v>
      </c>
      <c r="E5">
        <v>1</v>
      </c>
      <c r="F5">
        <v>4</v>
      </c>
      <c r="G5">
        <v>1</v>
      </c>
    </row>
    <row r="6" spans="1:7" x14ac:dyDescent="0.35">
      <c r="A6">
        <v>5</v>
      </c>
      <c r="B6" t="s">
        <v>154</v>
      </c>
      <c r="C6" t="s">
        <v>31</v>
      </c>
      <c r="D6" t="s">
        <v>30</v>
      </c>
      <c r="E6">
        <v>1</v>
      </c>
      <c r="F6">
        <v>8</v>
      </c>
      <c r="G6">
        <v>1</v>
      </c>
    </row>
    <row r="7" spans="1:7" x14ac:dyDescent="0.35">
      <c r="A7">
        <v>6</v>
      </c>
      <c r="B7" t="s">
        <v>102</v>
      </c>
      <c r="C7" t="s">
        <v>31</v>
      </c>
      <c r="D7" t="s">
        <v>30</v>
      </c>
      <c r="E7">
        <v>1</v>
      </c>
      <c r="F7">
        <v>68</v>
      </c>
      <c r="G7">
        <v>1</v>
      </c>
    </row>
    <row r="8" spans="1:7" x14ac:dyDescent="0.35">
      <c r="A8">
        <v>1</v>
      </c>
      <c r="B8" t="s">
        <v>122</v>
      </c>
      <c r="C8" t="s">
        <v>31</v>
      </c>
      <c r="D8" t="s">
        <v>10</v>
      </c>
      <c r="E8">
        <v>2</v>
      </c>
      <c r="F8">
        <v>130</v>
      </c>
      <c r="G8">
        <v>1</v>
      </c>
    </row>
    <row r="9" spans="1:7" x14ac:dyDescent="0.35">
      <c r="A9">
        <v>2</v>
      </c>
      <c r="B9" t="s">
        <v>152</v>
      </c>
      <c r="C9" t="s">
        <v>31</v>
      </c>
      <c r="D9" t="s">
        <v>10</v>
      </c>
      <c r="E9">
        <v>2</v>
      </c>
      <c r="F9">
        <v>75</v>
      </c>
      <c r="G9">
        <v>1</v>
      </c>
    </row>
    <row r="10" spans="1:7" x14ac:dyDescent="0.35">
      <c r="A10">
        <v>3</v>
      </c>
      <c r="B10" t="s">
        <v>123</v>
      </c>
      <c r="C10" t="s">
        <v>31</v>
      </c>
      <c r="D10" t="s">
        <v>10</v>
      </c>
      <c r="E10">
        <v>2</v>
      </c>
      <c r="F10">
        <v>17</v>
      </c>
      <c r="G10">
        <v>1</v>
      </c>
    </row>
    <row r="11" spans="1:7" x14ac:dyDescent="0.35">
      <c r="A11">
        <v>4</v>
      </c>
      <c r="B11" t="s">
        <v>153</v>
      </c>
      <c r="C11" t="s">
        <v>31</v>
      </c>
      <c r="D11" t="s">
        <v>10</v>
      </c>
      <c r="E11">
        <v>2</v>
      </c>
      <c r="F11">
        <v>7</v>
      </c>
      <c r="G11">
        <v>1</v>
      </c>
    </row>
    <row r="12" spans="1:7" x14ac:dyDescent="0.35">
      <c r="A12">
        <v>5</v>
      </c>
      <c r="B12" t="s">
        <v>154</v>
      </c>
      <c r="C12" t="s">
        <v>31</v>
      </c>
      <c r="D12" t="s">
        <v>10</v>
      </c>
      <c r="E12">
        <v>2</v>
      </c>
      <c r="F12">
        <v>10</v>
      </c>
      <c r="G12">
        <v>1</v>
      </c>
    </row>
    <row r="13" spans="1:7" x14ac:dyDescent="0.35">
      <c r="A13">
        <v>6</v>
      </c>
      <c r="B13" t="s">
        <v>102</v>
      </c>
      <c r="C13" t="s">
        <v>31</v>
      </c>
      <c r="D13" t="s">
        <v>10</v>
      </c>
      <c r="E13">
        <v>2</v>
      </c>
      <c r="F13">
        <v>76</v>
      </c>
      <c r="G13">
        <v>1</v>
      </c>
    </row>
    <row r="14" spans="1:7" x14ac:dyDescent="0.35">
      <c r="A14">
        <v>1</v>
      </c>
      <c r="B14" t="s">
        <v>122</v>
      </c>
      <c r="C14" t="s">
        <v>55</v>
      </c>
      <c r="D14" t="s">
        <v>30</v>
      </c>
      <c r="E14">
        <v>1</v>
      </c>
      <c r="F14">
        <v>127</v>
      </c>
      <c r="G14">
        <v>2</v>
      </c>
    </row>
    <row r="15" spans="1:7" x14ac:dyDescent="0.35">
      <c r="A15">
        <v>2</v>
      </c>
      <c r="B15" t="s">
        <v>152</v>
      </c>
      <c r="C15" s="2" t="s">
        <v>55</v>
      </c>
      <c r="D15" t="s">
        <v>30</v>
      </c>
      <c r="E15">
        <v>1</v>
      </c>
      <c r="F15" s="2">
        <v>71</v>
      </c>
      <c r="G15">
        <v>2</v>
      </c>
    </row>
    <row r="16" spans="1:7" x14ac:dyDescent="0.35">
      <c r="A16">
        <v>3</v>
      </c>
      <c r="B16" t="s">
        <v>123</v>
      </c>
      <c r="C16" s="2" t="s">
        <v>55</v>
      </c>
      <c r="D16" t="s">
        <v>30</v>
      </c>
      <c r="E16">
        <v>1</v>
      </c>
      <c r="F16" s="2">
        <v>30</v>
      </c>
      <c r="G16">
        <v>2</v>
      </c>
    </row>
    <row r="17" spans="1:7" x14ac:dyDescent="0.35">
      <c r="A17">
        <v>4</v>
      </c>
      <c r="B17" t="s">
        <v>153</v>
      </c>
      <c r="C17" s="2" t="s">
        <v>55</v>
      </c>
      <c r="D17" t="s">
        <v>30</v>
      </c>
      <c r="E17">
        <v>1</v>
      </c>
      <c r="F17" s="2">
        <v>5</v>
      </c>
      <c r="G17">
        <v>2</v>
      </c>
    </row>
    <row r="18" spans="1:7" x14ac:dyDescent="0.35">
      <c r="A18">
        <v>5</v>
      </c>
      <c r="B18" t="s">
        <v>154</v>
      </c>
      <c r="C18" s="2" t="s">
        <v>55</v>
      </c>
      <c r="D18" t="s">
        <v>30</v>
      </c>
      <c r="E18">
        <v>1</v>
      </c>
      <c r="F18" s="2">
        <v>8</v>
      </c>
      <c r="G18">
        <v>2</v>
      </c>
    </row>
    <row r="19" spans="1:7" x14ac:dyDescent="0.35">
      <c r="A19">
        <v>6</v>
      </c>
      <c r="B19" t="s">
        <v>102</v>
      </c>
      <c r="C19" s="2" t="s">
        <v>55</v>
      </c>
      <c r="D19" t="s">
        <v>30</v>
      </c>
      <c r="E19">
        <v>1</v>
      </c>
      <c r="F19" s="2">
        <v>81</v>
      </c>
      <c r="G19">
        <v>2</v>
      </c>
    </row>
    <row r="20" spans="1:7" x14ac:dyDescent="0.35">
      <c r="A20">
        <v>1</v>
      </c>
      <c r="B20" t="s">
        <v>122</v>
      </c>
      <c r="C20" s="2" t="s">
        <v>55</v>
      </c>
      <c r="D20" t="s">
        <v>10</v>
      </c>
      <c r="E20">
        <v>2</v>
      </c>
      <c r="F20" s="2">
        <v>144</v>
      </c>
      <c r="G20">
        <v>2</v>
      </c>
    </row>
    <row r="21" spans="1:7" x14ac:dyDescent="0.35">
      <c r="A21">
        <v>2</v>
      </c>
      <c r="B21" t="s">
        <v>152</v>
      </c>
      <c r="C21" s="2" t="s">
        <v>55</v>
      </c>
      <c r="D21" t="s">
        <v>10</v>
      </c>
      <c r="E21">
        <v>2</v>
      </c>
      <c r="F21" s="2">
        <v>76</v>
      </c>
      <c r="G21">
        <v>2</v>
      </c>
    </row>
    <row r="22" spans="1:7" x14ac:dyDescent="0.35">
      <c r="A22">
        <v>3</v>
      </c>
      <c r="B22" t="s">
        <v>123</v>
      </c>
      <c r="C22" s="2" t="s">
        <v>55</v>
      </c>
      <c r="D22" t="s">
        <v>10</v>
      </c>
      <c r="E22">
        <v>2</v>
      </c>
      <c r="F22" s="2">
        <v>39</v>
      </c>
      <c r="G22">
        <v>2</v>
      </c>
    </row>
    <row r="23" spans="1:7" x14ac:dyDescent="0.35">
      <c r="A23">
        <v>4</v>
      </c>
      <c r="B23" t="s">
        <v>153</v>
      </c>
      <c r="C23" s="2" t="s">
        <v>55</v>
      </c>
      <c r="D23" t="s">
        <v>10</v>
      </c>
      <c r="E23">
        <v>2</v>
      </c>
      <c r="F23" s="2">
        <v>10</v>
      </c>
      <c r="G23">
        <v>2</v>
      </c>
    </row>
    <row r="24" spans="1:7" x14ac:dyDescent="0.35">
      <c r="A24">
        <v>5</v>
      </c>
      <c r="B24" t="s">
        <v>154</v>
      </c>
      <c r="C24" s="2" t="s">
        <v>55</v>
      </c>
      <c r="D24" t="s">
        <v>10</v>
      </c>
      <c r="E24">
        <v>2</v>
      </c>
      <c r="F24" s="2">
        <v>10</v>
      </c>
      <c r="G24">
        <v>2</v>
      </c>
    </row>
    <row r="25" spans="1:7" x14ac:dyDescent="0.35">
      <c r="A25">
        <v>6</v>
      </c>
      <c r="B25" t="s">
        <v>102</v>
      </c>
      <c r="C25" s="2" t="s">
        <v>55</v>
      </c>
      <c r="D25" t="s">
        <v>10</v>
      </c>
      <c r="E25">
        <v>2</v>
      </c>
      <c r="F25" s="2">
        <v>93</v>
      </c>
      <c r="G25">
        <v>2</v>
      </c>
    </row>
    <row r="26" spans="1:7" x14ac:dyDescent="0.35">
      <c r="A26">
        <v>1</v>
      </c>
      <c r="B26" t="s">
        <v>122</v>
      </c>
      <c r="C26" t="s">
        <v>103</v>
      </c>
      <c r="D26" t="s">
        <v>30</v>
      </c>
      <c r="E26">
        <v>1</v>
      </c>
      <c r="F26">
        <v>1</v>
      </c>
      <c r="G26">
        <v>3</v>
      </c>
    </row>
    <row r="27" spans="1:7" x14ac:dyDescent="0.35">
      <c r="A27">
        <v>2</v>
      </c>
      <c r="B27" t="s">
        <v>152</v>
      </c>
      <c r="C27" t="s">
        <v>103</v>
      </c>
      <c r="D27" t="s">
        <v>30</v>
      </c>
      <c r="E27">
        <v>1</v>
      </c>
      <c r="F27">
        <v>1</v>
      </c>
      <c r="G27">
        <v>3</v>
      </c>
    </row>
    <row r="28" spans="1:7" x14ac:dyDescent="0.35">
      <c r="A28">
        <v>3</v>
      </c>
      <c r="B28" t="s">
        <v>123</v>
      </c>
      <c r="C28" t="s">
        <v>103</v>
      </c>
      <c r="D28" t="s">
        <v>30</v>
      </c>
      <c r="E28">
        <v>1</v>
      </c>
      <c r="F28">
        <v>1</v>
      </c>
      <c r="G28">
        <v>3</v>
      </c>
    </row>
    <row r="29" spans="1:7" x14ac:dyDescent="0.35">
      <c r="A29">
        <v>4</v>
      </c>
      <c r="B29" t="s">
        <v>153</v>
      </c>
      <c r="C29" t="s">
        <v>103</v>
      </c>
      <c r="D29" t="s">
        <v>30</v>
      </c>
      <c r="E29">
        <v>1</v>
      </c>
      <c r="F29">
        <v>0</v>
      </c>
      <c r="G29">
        <v>3</v>
      </c>
    </row>
    <row r="30" spans="1:7" x14ac:dyDescent="0.35">
      <c r="A30">
        <v>5</v>
      </c>
      <c r="B30" t="s">
        <v>154</v>
      </c>
      <c r="C30" t="s">
        <v>103</v>
      </c>
      <c r="D30" t="s">
        <v>30</v>
      </c>
      <c r="E30">
        <v>1</v>
      </c>
      <c r="F30">
        <v>0</v>
      </c>
      <c r="G30">
        <v>3</v>
      </c>
    </row>
    <row r="31" spans="1:7" x14ac:dyDescent="0.35">
      <c r="A31">
        <v>6</v>
      </c>
      <c r="B31" t="s">
        <v>102</v>
      </c>
      <c r="C31" t="s">
        <v>103</v>
      </c>
      <c r="D31" t="s">
        <v>30</v>
      </c>
      <c r="E31">
        <v>1</v>
      </c>
      <c r="F31">
        <v>5</v>
      </c>
      <c r="G31">
        <v>3</v>
      </c>
    </row>
    <row r="32" spans="1:7" x14ac:dyDescent="0.35">
      <c r="A32">
        <v>1</v>
      </c>
      <c r="B32" t="s">
        <v>122</v>
      </c>
      <c r="C32" t="s">
        <v>103</v>
      </c>
      <c r="D32" t="s">
        <v>10</v>
      </c>
      <c r="E32">
        <v>2</v>
      </c>
      <c r="F32">
        <v>1</v>
      </c>
      <c r="G32">
        <v>3</v>
      </c>
    </row>
    <row r="33" spans="1:7" x14ac:dyDescent="0.35">
      <c r="A33">
        <v>2</v>
      </c>
      <c r="B33" t="s">
        <v>152</v>
      </c>
      <c r="C33" t="s">
        <v>103</v>
      </c>
      <c r="D33" t="s">
        <v>10</v>
      </c>
      <c r="E33">
        <v>2</v>
      </c>
      <c r="F33">
        <v>1</v>
      </c>
      <c r="G33">
        <v>3</v>
      </c>
    </row>
    <row r="34" spans="1:7" x14ac:dyDescent="0.35">
      <c r="A34">
        <v>3</v>
      </c>
      <c r="B34" t="s">
        <v>123</v>
      </c>
      <c r="C34" t="s">
        <v>103</v>
      </c>
      <c r="D34" t="s">
        <v>10</v>
      </c>
      <c r="E34">
        <v>2</v>
      </c>
      <c r="F34">
        <v>1</v>
      </c>
      <c r="G34">
        <v>3</v>
      </c>
    </row>
    <row r="35" spans="1:7" x14ac:dyDescent="0.35">
      <c r="A35">
        <v>4</v>
      </c>
      <c r="B35" t="s">
        <v>153</v>
      </c>
      <c r="C35" t="s">
        <v>103</v>
      </c>
      <c r="D35" t="s">
        <v>10</v>
      </c>
      <c r="E35">
        <v>2</v>
      </c>
      <c r="F35">
        <v>0</v>
      </c>
      <c r="G35">
        <v>3</v>
      </c>
    </row>
    <row r="36" spans="1:7" x14ac:dyDescent="0.35">
      <c r="A36">
        <v>5</v>
      </c>
      <c r="B36" t="s">
        <v>154</v>
      </c>
      <c r="C36" t="s">
        <v>103</v>
      </c>
      <c r="D36" t="s">
        <v>10</v>
      </c>
      <c r="E36">
        <v>2</v>
      </c>
      <c r="F36">
        <v>0</v>
      </c>
      <c r="G36">
        <v>3</v>
      </c>
    </row>
    <row r="37" spans="1:7" x14ac:dyDescent="0.35">
      <c r="A37">
        <v>6</v>
      </c>
      <c r="B37" t="s">
        <v>102</v>
      </c>
      <c r="C37" t="s">
        <v>103</v>
      </c>
      <c r="D37" t="s">
        <v>10</v>
      </c>
      <c r="E37">
        <v>2</v>
      </c>
      <c r="F37">
        <v>6</v>
      </c>
      <c r="G37">
        <v>3</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3"/>
  <dimension ref="A1:G37"/>
  <sheetViews>
    <sheetView workbookViewId="0">
      <selection activeCell="E33" sqref="E33"/>
    </sheetView>
  </sheetViews>
  <sheetFormatPr defaultRowHeight="14.5" x14ac:dyDescent="0.35"/>
  <cols>
    <col min="1" max="1" width="5.26953125" bestFit="1" customWidth="1"/>
    <col min="2" max="2" width="34.7265625" bestFit="1" customWidth="1"/>
    <col min="3" max="3" width="14.54296875" bestFit="1" customWidth="1"/>
    <col min="4" max="4" width="8.1796875" bestFit="1" customWidth="1"/>
    <col min="6" max="6" width="8.54296875" bestFit="1" customWidth="1"/>
    <col min="7" max="7" width="11.26953125" bestFit="1" customWidth="1"/>
  </cols>
  <sheetData>
    <row r="1" spans="1:7" x14ac:dyDescent="0.35">
      <c r="A1" t="s">
        <v>95</v>
      </c>
      <c r="B1" t="s">
        <v>96</v>
      </c>
      <c r="C1" t="s">
        <v>97</v>
      </c>
      <c r="D1" t="s">
        <v>98</v>
      </c>
      <c r="E1" t="s">
        <v>99</v>
      </c>
      <c r="F1" t="s">
        <v>100</v>
      </c>
      <c r="G1" t="s">
        <v>101</v>
      </c>
    </row>
    <row r="2" spans="1:7" x14ac:dyDescent="0.35">
      <c r="A2">
        <v>1</v>
      </c>
      <c r="B2" t="s">
        <v>122</v>
      </c>
      <c r="C2" t="s">
        <v>31</v>
      </c>
      <c r="D2" t="s">
        <v>30</v>
      </c>
      <c r="E2">
        <v>1</v>
      </c>
      <c r="F2">
        <v>1172</v>
      </c>
      <c r="G2">
        <v>1</v>
      </c>
    </row>
    <row r="3" spans="1:7" x14ac:dyDescent="0.35">
      <c r="A3">
        <v>2</v>
      </c>
      <c r="B3" t="s">
        <v>152</v>
      </c>
      <c r="C3" t="s">
        <v>31</v>
      </c>
      <c r="D3" t="s">
        <v>30</v>
      </c>
      <c r="E3">
        <v>1</v>
      </c>
      <c r="F3">
        <v>969</v>
      </c>
      <c r="G3">
        <v>1</v>
      </c>
    </row>
    <row r="4" spans="1:7" x14ac:dyDescent="0.35">
      <c r="A4">
        <v>3</v>
      </c>
      <c r="B4" t="s">
        <v>123</v>
      </c>
      <c r="C4" t="s">
        <v>31</v>
      </c>
      <c r="D4" t="s">
        <v>30</v>
      </c>
      <c r="E4">
        <v>1</v>
      </c>
      <c r="F4">
        <v>118</v>
      </c>
      <c r="G4">
        <v>1</v>
      </c>
    </row>
    <row r="5" spans="1:7" x14ac:dyDescent="0.35">
      <c r="A5">
        <v>4</v>
      </c>
      <c r="B5" t="s">
        <v>134</v>
      </c>
      <c r="C5" t="s">
        <v>31</v>
      </c>
      <c r="D5" t="s">
        <v>30</v>
      </c>
      <c r="E5">
        <v>1</v>
      </c>
      <c r="F5">
        <v>37</v>
      </c>
      <c r="G5">
        <v>1</v>
      </c>
    </row>
    <row r="6" spans="1:7" x14ac:dyDescent="0.35">
      <c r="A6">
        <v>5</v>
      </c>
      <c r="B6" t="s">
        <v>153</v>
      </c>
      <c r="C6" t="s">
        <v>31</v>
      </c>
      <c r="D6" t="s">
        <v>30</v>
      </c>
      <c r="E6">
        <v>1</v>
      </c>
      <c r="F6">
        <v>37</v>
      </c>
      <c r="G6">
        <v>1</v>
      </c>
    </row>
    <row r="7" spans="1:7" x14ac:dyDescent="0.35">
      <c r="A7">
        <v>6</v>
      </c>
      <c r="B7" t="s">
        <v>102</v>
      </c>
      <c r="C7" t="s">
        <v>31</v>
      </c>
      <c r="D7" t="s">
        <v>30</v>
      </c>
      <c r="E7">
        <v>1</v>
      </c>
      <c r="F7">
        <v>688</v>
      </c>
      <c r="G7">
        <v>1</v>
      </c>
    </row>
    <row r="8" spans="1:7" x14ac:dyDescent="0.35">
      <c r="A8">
        <v>1</v>
      </c>
      <c r="B8" t="s">
        <v>122</v>
      </c>
      <c r="C8" t="s">
        <v>31</v>
      </c>
      <c r="D8" t="s">
        <v>10</v>
      </c>
      <c r="E8">
        <v>2</v>
      </c>
      <c r="F8">
        <v>1399</v>
      </c>
      <c r="G8">
        <v>1</v>
      </c>
    </row>
    <row r="9" spans="1:7" x14ac:dyDescent="0.35">
      <c r="A9">
        <v>2</v>
      </c>
      <c r="B9" t="s">
        <v>152</v>
      </c>
      <c r="C9" t="s">
        <v>31</v>
      </c>
      <c r="D9" t="s">
        <v>10</v>
      </c>
      <c r="E9">
        <v>2</v>
      </c>
      <c r="F9">
        <v>1167</v>
      </c>
      <c r="G9">
        <v>1</v>
      </c>
    </row>
    <row r="10" spans="1:7" x14ac:dyDescent="0.35">
      <c r="A10">
        <v>3</v>
      </c>
      <c r="B10" t="s">
        <v>123</v>
      </c>
      <c r="C10" t="s">
        <v>31</v>
      </c>
      <c r="D10" t="s">
        <v>10</v>
      </c>
      <c r="E10">
        <v>2</v>
      </c>
      <c r="F10">
        <v>141</v>
      </c>
      <c r="G10">
        <v>1</v>
      </c>
    </row>
    <row r="11" spans="1:7" x14ac:dyDescent="0.35">
      <c r="A11">
        <v>4</v>
      </c>
      <c r="B11" t="s">
        <v>134</v>
      </c>
      <c r="C11" t="s">
        <v>31</v>
      </c>
      <c r="D11" t="s">
        <v>10</v>
      </c>
      <c r="E11">
        <v>2</v>
      </c>
      <c r="F11">
        <v>48</v>
      </c>
      <c r="G11">
        <v>1</v>
      </c>
    </row>
    <row r="12" spans="1:7" x14ac:dyDescent="0.35">
      <c r="A12">
        <v>5</v>
      </c>
      <c r="B12" t="s">
        <v>153</v>
      </c>
      <c r="C12" t="s">
        <v>31</v>
      </c>
      <c r="D12" t="s">
        <v>10</v>
      </c>
      <c r="E12">
        <v>2</v>
      </c>
      <c r="F12">
        <v>49</v>
      </c>
      <c r="G12">
        <v>1</v>
      </c>
    </row>
    <row r="13" spans="1:7" x14ac:dyDescent="0.35">
      <c r="A13">
        <v>6</v>
      </c>
      <c r="B13" t="s">
        <v>102</v>
      </c>
      <c r="C13" t="s">
        <v>31</v>
      </c>
      <c r="D13" t="s">
        <v>10</v>
      </c>
      <c r="E13">
        <v>2</v>
      </c>
      <c r="F13">
        <v>758</v>
      </c>
      <c r="G13">
        <v>1</v>
      </c>
    </row>
    <row r="14" spans="1:7" x14ac:dyDescent="0.35">
      <c r="A14">
        <v>1</v>
      </c>
      <c r="B14" t="s">
        <v>122</v>
      </c>
      <c r="C14" t="s">
        <v>55</v>
      </c>
      <c r="D14" t="s">
        <v>30</v>
      </c>
      <c r="E14">
        <v>1</v>
      </c>
      <c r="F14">
        <v>1292</v>
      </c>
      <c r="G14">
        <v>2</v>
      </c>
    </row>
    <row r="15" spans="1:7" x14ac:dyDescent="0.35">
      <c r="A15">
        <v>2</v>
      </c>
      <c r="B15" t="s">
        <v>152</v>
      </c>
      <c r="C15" s="2" t="s">
        <v>55</v>
      </c>
      <c r="D15" t="s">
        <v>30</v>
      </c>
      <c r="E15">
        <v>1</v>
      </c>
      <c r="F15" s="2">
        <v>996</v>
      </c>
      <c r="G15">
        <v>2</v>
      </c>
    </row>
    <row r="16" spans="1:7" x14ac:dyDescent="0.35">
      <c r="A16">
        <v>3</v>
      </c>
      <c r="B16" t="s">
        <v>123</v>
      </c>
      <c r="C16" s="2" t="s">
        <v>55</v>
      </c>
      <c r="D16" t="s">
        <v>30</v>
      </c>
      <c r="E16">
        <v>1</v>
      </c>
      <c r="F16" s="2">
        <v>251</v>
      </c>
      <c r="G16">
        <v>2</v>
      </c>
    </row>
    <row r="17" spans="1:7" x14ac:dyDescent="0.35">
      <c r="A17">
        <v>4</v>
      </c>
      <c r="B17" t="s">
        <v>134</v>
      </c>
      <c r="C17" s="2" t="s">
        <v>55</v>
      </c>
      <c r="D17" t="s">
        <v>30</v>
      </c>
      <c r="E17">
        <v>1</v>
      </c>
      <c r="F17" s="2">
        <v>46</v>
      </c>
      <c r="G17">
        <v>2</v>
      </c>
    </row>
    <row r="18" spans="1:7" x14ac:dyDescent="0.35">
      <c r="A18">
        <v>5</v>
      </c>
      <c r="B18" t="s">
        <v>153</v>
      </c>
      <c r="C18" s="2" t="s">
        <v>55</v>
      </c>
      <c r="D18" t="s">
        <v>30</v>
      </c>
      <c r="E18">
        <v>1</v>
      </c>
      <c r="F18" s="2">
        <v>39</v>
      </c>
      <c r="G18">
        <v>2</v>
      </c>
    </row>
    <row r="19" spans="1:7" x14ac:dyDescent="0.35">
      <c r="A19">
        <v>6</v>
      </c>
      <c r="B19" t="s">
        <v>102</v>
      </c>
      <c r="C19" s="2" t="s">
        <v>55</v>
      </c>
      <c r="D19" t="s">
        <v>30</v>
      </c>
      <c r="E19">
        <v>1</v>
      </c>
      <c r="F19" s="2">
        <v>815</v>
      </c>
      <c r="G19">
        <v>2</v>
      </c>
    </row>
    <row r="20" spans="1:7" x14ac:dyDescent="0.35">
      <c r="A20">
        <v>1</v>
      </c>
      <c r="B20" t="s">
        <v>122</v>
      </c>
      <c r="C20" s="2" t="s">
        <v>55</v>
      </c>
      <c r="D20" t="s">
        <v>10</v>
      </c>
      <c r="E20">
        <v>2</v>
      </c>
      <c r="F20" s="2">
        <v>1581</v>
      </c>
      <c r="G20">
        <v>2</v>
      </c>
    </row>
    <row r="21" spans="1:7" x14ac:dyDescent="0.35">
      <c r="A21">
        <v>2</v>
      </c>
      <c r="B21" t="s">
        <v>152</v>
      </c>
      <c r="C21" s="2" t="s">
        <v>55</v>
      </c>
      <c r="D21" t="s">
        <v>10</v>
      </c>
      <c r="E21">
        <v>2</v>
      </c>
      <c r="F21" s="2">
        <v>1209</v>
      </c>
      <c r="G21">
        <v>2</v>
      </c>
    </row>
    <row r="22" spans="1:7" x14ac:dyDescent="0.35">
      <c r="A22">
        <v>3</v>
      </c>
      <c r="B22" t="s">
        <v>123</v>
      </c>
      <c r="C22" s="2" t="s">
        <v>55</v>
      </c>
      <c r="D22" t="s">
        <v>10</v>
      </c>
      <c r="E22">
        <v>2</v>
      </c>
      <c r="F22" s="2">
        <v>373</v>
      </c>
      <c r="G22">
        <v>2</v>
      </c>
    </row>
    <row r="23" spans="1:7" x14ac:dyDescent="0.35">
      <c r="A23">
        <v>4</v>
      </c>
      <c r="B23" t="s">
        <v>134</v>
      </c>
      <c r="C23" s="2" t="s">
        <v>55</v>
      </c>
      <c r="D23" t="s">
        <v>10</v>
      </c>
      <c r="E23">
        <v>2</v>
      </c>
      <c r="F23" s="2">
        <v>71</v>
      </c>
      <c r="G23">
        <v>2</v>
      </c>
    </row>
    <row r="24" spans="1:7" x14ac:dyDescent="0.35">
      <c r="A24">
        <v>5</v>
      </c>
      <c r="B24" t="s">
        <v>153</v>
      </c>
      <c r="C24" s="2" t="s">
        <v>55</v>
      </c>
      <c r="D24" t="s">
        <v>10</v>
      </c>
      <c r="E24">
        <v>2</v>
      </c>
      <c r="F24" s="2">
        <v>53</v>
      </c>
      <c r="G24">
        <v>2</v>
      </c>
    </row>
    <row r="25" spans="1:7" x14ac:dyDescent="0.35">
      <c r="A25">
        <v>6</v>
      </c>
      <c r="B25" t="s">
        <v>102</v>
      </c>
      <c r="C25" s="2" t="s">
        <v>55</v>
      </c>
      <c r="D25" t="s">
        <v>10</v>
      </c>
      <c r="E25">
        <v>2</v>
      </c>
      <c r="F25" s="2">
        <v>930</v>
      </c>
      <c r="G25">
        <v>2</v>
      </c>
    </row>
    <row r="26" spans="1:7" x14ac:dyDescent="0.35">
      <c r="A26">
        <v>1</v>
      </c>
      <c r="B26" t="s">
        <v>122</v>
      </c>
      <c r="C26" t="s">
        <v>103</v>
      </c>
      <c r="D26" t="s">
        <v>30</v>
      </c>
      <c r="E26">
        <v>1</v>
      </c>
      <c r="F26">
        <v>34</v>
      </c>
      <c r="G26">
        <v>3</v>
      </c>
    </row>
    <row r="27" spans="1:7" x14ac:dyDescent="0.35">
      <c r="A27">
        <v>2</v>
      </c>
      <c r="B27" t="s">
        <v>152</v>
      </c>
      <c r="C27" t="s">
        <v>103</v>
      </c>
      <c r="D27" t="s">
        <v>30</v>
      </c>
      <c r="E27">
        <v>1</v>
      </c>
      <c r="F27">
        <v>32</v>
      </c>
      <c r="G27">
        <v>3</v>
      </c>
    </row>
    <row r="28" spans="1:7" x14ac:dyDescent="0.35">
      <c r="A28">
        <v>3</v>
      </c>
      <c r="B28" t="s">
        <v>123</v>
      </c>
      <c r="C28" t="s">
        <v>103</v>
      </c>
      <c r="D28" t="s">
        <v>30</v>
      </c>
      <c r="E28">
        <v>1</v>
      </c>
      <c r="F28">
        <v>15</v>
      </c>
      <c r="G28">
        <v>3</v>
      </c>
    </row>
    <row r="29" spans="1:7" x14ac:dyDescent="0.35">
      <c r="A29">
        <v>4</v>
      </c>
      <c r="B29" t="s">
        <v>134</v>
      </c>
      <c r="C29" t="s">
        <v>103</v>
      </c>
      <c r="D29" t="s">
        <v>30</v>
      </c>
      <c r="E29">
        <v>1</v>
      </c>
      <c r="F29">
        <v>6</v>
      </c>
      <c r="G29">
        <v>3</v>
      </c>
    </row>
    <row r="30" spans="1:7" x14ac:dyDescent="0.35">
      <c r="A30">
        <v>5</v>
      </c>
      <c r="B30" t="s">
        <v>153</v>
      </c>
      <c r="C30" t="s">
        <v>103</v>
      </c>
      <c r="D30" t="s">
        <v>30</v>
      </c>
      <c r="E30">
        <v>1</v>
      </c>
      <c r="F30">
        <v>2</v>
      </c>
      <c r="G30">
        <v>3</v>
      </c>
    </row>
    <row r="31" spans="1:7" x14ac:dyDescent="0.35">
      <c r="A31">
        <v>6</v>
      </c>
      <c r="B31" t="s">
        <v>102</v>
      </c>
      <c r="C31" t="s">
        <v>103</v>
      </c>
      <c r="D31" t="s">
        <v>30</v>
      </c>
      <c r="E31">
        <v>1</v>
      </c>
      <c r="F31">
        <v>48</v>
      </c>
      <c r="G31">
        <v>3</v>
      </c>
    </row>
    <row r="32" spans="1:7" x14ac:dyDescent="0.35">
      <c r="A32">
        <v>1</v>
      </c>
      <c r="B32" t="s">
        <v>122</v>
      </c>
      <c r="C32" t="s">
        <v>103</v>
      </c>
      <c r="D32" t="s">
        <v>10</v>
      </c>
      <c r="E32">
        <v>2</v>
      </c>
      <c r="F32">
        <v>39</v>
      </c>
      <c r="G32">
        <v>3</v>
      </c>
    </row>
    <row r="33" spans="1:7" x14ac:dyDescent="0.35">
      <c r="A33">
        <v>2</v>
      </c>
      <c r="B33" t="s">
        <v>152</v>
      </c>
      <c r="C33" t="s">
        <v>103</v>
      </c>
      <c r="D33" t="s">
        <v>10</v>
      </c>
      <c r="E33">
        <v>2</v>
      </c>
      <c r="F33">
        <v>35</v>
      </c>
      <c r="G33">
        <v>3</v>
      </c>
    </row>
    <row r="34" spans="1:7" x14ac:dyDescent="0.35">
      <c r="A34">
        <v>3</v>
      </c>
      <c r="B34" t="s">
        <v>123</v>
      </c>
      <c r="C34" t="s">
        <v>103</v>
      </c>
      <c r="D34" t="s">
        <v>10</v>
      </c>
      <c r="E34">
        <v>2</v>
      </c>
      <c r="F34">
        <v>15</v>
      </c>
      <c r="G34">
        <v>3</v>
      </c>
    </row>
    <row r="35" spans="1:7" x14ac:dyDescent="0.35">
      <c r="A35">
        <v>4</v>
      </c>
      <c r="B35" t="s">
        <v>134</v>
      </c>
      <c r="C35" t="s">
        <v>103</v>
      </c>
      <c r="D35" t="s">
        <v>10</v>
      </c>
      <c r="E35">
        <v>2</v>
      </c>
      <c r="F35">
        <v>9</v>
      </c>
      <c r="G35">
        <v>3</v>
      </c>
    </row>
    <row r="36" spans="1:7" x14ac:dyDescent="0.35">
      <c r="A36">
        <v>5</v>
      </c>
      <c r="B36" t="s">
        <v>153</v>
      </c>
      <c r="C36" t="s">
        <v>103</v>
      </c>
      <c r="D36" t="s">
        <v>10</v>
      </c>
      <c r="E36">
        <v>2</v>
      </c>
      <c r="F36">
        <v>2</v>
      </c>
      <c r="G36">
        <v>3</v>
      </c>
    </row>
    <row r="37" spans="1:7" x14ac:dyDescent="0.35">
      <c r="A37">
        <v>6</v>
      </c>
      <c r="B37" t="s">
        <v>102</v>
      </c>
      <c r="C37" t="s">
        <v>103</v>
      </c>
      <c r="D37" t="s">
        <v>10</v>
      </c>
      <c r="E37">
        <v>2</v>
      </c>
      <c r="F37">
        <v>52</v>
      </c>
      <c r="G37">
        <v>3</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4"/>
  <dimension ref="A1:E7"/>
  <sheetViews>
    <sheetView workbookViewId="0">
      <selection activeCell="B7" sqref="B7"/>
    </sheetView>
  </sheetViews>
  <sheetFormatPr defaultRowHeight="14.5" x14ac:dyDescent="0.35"/>
  <cols>
    <col min="1" max="1" width="5.26953125" bestFit="1" customWidth="1"/>
    <col min="2" max="2" width="16.26953125" bestFit="1" customWidth="1"/>
    <col min="3" max="3" width="13.54296875" bestFit="1" customWidth="1"/>
    <col min="4" max="4" width="20.54296875" bestFit="1" customWidth="1"/>
    <col min="5" max="5" width="10.54296875" bestFit="1" customWidth="1"/>
  </cols>
  <sheetData>
    <row r="1" spans="1:5" x14ac:dyDescent="0.35">
      <c r="A1" t="s">
        <v>95</v>
      </c>
      <c r="B1" t="s">
        <v>0</v>
      </c>
      <c r="C1" t="s">
        <v>57</v>
      </c>
      <c r="D1" t="s">
        <v>104</v>
      </c>
      <c r="E1" t="s">
        <v>54</v>
      </c>
    </row>
    <row r="2" spans="1:5" x14ac:dyDescent="0.35">
      <c r="A2">
        <v>1</v>
      </c>
      <c r="B2" t="s">
        <v>124</v>
      </c>
      <c r="C2">
        <v>413</v>
      </c>
      <c r="D2">
        <v>352</v>
      </c>
      <c r="E2">
        <v>63</v>
      </c>
    </row>
    <row r="3" spans="1:5" x14ac:dyDescent="0.35">
      <c r="A3">
        <v>2</v>
      </c>
      <c r="B3" t="s">
        <v>125</v>
      </c>
      <c r="C3">
        <v>212</v>
      </c>
      <c r="D3">
        <v>150</v>
      </c>
      <c r="E3">
        <v>18</v>
      </c>
    </row>
    <row r="4" spans="1:5" x14ac:dyDescent="0.35">
      <c r="A4">
        <v>3</v>
      </c>
      <c r="B4" t="s">
        <v>136</v>
      </c>
      <c r="C4">
        <v>83</v>
      </c>
      <c r="D4">
        <v>66</v>
      </c>
      <c r="E4">
        <v>9</v>
      </c>
    </row>
    <row r="5" spans="1:5" x14ac:dyDescent="0.35">
      <c r="A5" s="2">
        <v>4</v>
      </c>
      <c r="B5" s="2" t="s">
        <v>137</v>
      </c>
      <c r="C5" s="2">
        <v>53</v>
      </c>
      <c r="D5" s="2">
        <v>47</v>
      </c>
      <c r="E5" s="2">
        <v>0</v>
      </c>
    </row>
    <row r="6" spans="1:5" x14ac:dyDescent="0.35">
      <c r="A6" s="2">
        <v>5</v>
      </c>
      <c r="B6" s="2" t="s">
        <v>155</v>
      </c>
      <c r="C6" s="2">
        <v>46</v>
      </c>
      <c r="D6" s="2">
        <v>40</v>
      </c>
      <c r="E6" s="2">
        <v>7</v>
      </c>
    </row>
    <row r="7" spans="1:5" x14ac:dyDescent="0.35">
      <c r="A7" s="2">
        <v>6</v>
      </c>
      <c r="B7" s="2" t="s">
        <v>102</v>
      </c>
      <c r="C7" s="2">
        <v>268</v>
      </c>
      <c r="D7" s="2">
        <v>176</v>
      </c>
      <c r="E7" s="2">
        <v>81</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5"/>
  <dimension ref="A1:E7"/>
  <sheetViews>
    <sheetView workbookViewId="0">
      <selection activeCell="B2" sqref="B2"/>
    </sheetView>
  </sheetViews>
  <sheetFormatPr defaultRowHeight="14.5" x14ac:dyDescent="0.35"/>
  <cols>
    <col min="1" max="1" width="5.26953125" bestFit="1" customWidth="1"/>
    <col min="2" max="2" width="16.26953125" bestFit="1" customWidth="1"/>
    <col min="3" max="3" width="15.54296875" bestFit="1" customWidth="1"/>
    <col min="4" max="4" width="20.54296875" bestFit="1" customWidth="1"/>
    <col min="5" max="5" width="10.54296875" bestFit="1" customWidth="1"/>
  </cols>
  <sheetData>
    <row r="1" spans="1:5" x14ac:dyDescent="0.35">
      <c r="A1" t="s">
        <v>95</v>
      </c>
      <c r="B1" t="s">
        <v>0</v>
      </c>
      <c r="C1" t="s">
        <v>59</v>
      </c>
      <c r="D1" t="s">
        <v>104</v>
      </c>
      <c r="E1" t="s">
        <v>54</v>
      </c>
    </row>
    <row r="2" spans="1:5" x14ac:dyDescent="0.35">
      <c r="A2" s="2">
        <v>1</v>
      </c>
      <c r="B2" s="2" t="s">
        <v>124</v>
      </c>
      <c r="C2" s="2">
        <v>37</v>
      </c>
      <c r="D2" s="2">
        <v>28</v>
      </c>
      <c r="E2" s="2">
        <v>18</v>
      </c>
    </row>
    <row r="3" spans="1:5" x14ac:dyDescent="0.35">
      <c r="A3" s="2">
        <v>2</v>
      </c>
      <c r="B3" s="2" t="s">
        <v>156</v>
      </c>
      <c r="C3" s="2">
        <v>24</v>
      </c>
      <c r="D3" s="2">
        <v>17</v>
      </c>
      <c r="E3" s="2">
        <v>7</v>
      </c>
    </row>
    <row r="4" spans="1:5" x14ac:dyDescent="0.35">
      <c r="A4" s="2">
        <v>3</v>
      </c>
      <c r="B4" s="2" t="s">
        <v>157</v>
      </c>
      <c r="C4" s="2">
        <v>16</v>
      </c>
      <c r="D4" s="2">
        <v>20</v>
      </c>
      <c r="E4" s="2">
        <v>6</v>
      </c>
    </row>
    <row r="5" spans="1:5" x14ac:dyDescent="0.35">
      <c r="A5" s="2">
        <v>4</v>
      </c>
      <c r="B5" s="2" t="s">
        <v>158</v>
      </c>
      <c r="C5" s="2">
        <v>16</v>
      </c>
      <c r="D5" s="2">
        <v>18</v>
      </c>
      <c r="E5" s="2">
        <v>19</v>
      </c>
    </row>
    <row r="6" spans="1:5" x14ac:dyDescent="0.35">
      <c r="A6" s="2">
        <v>5</v>
      </c>
      <c r="B6" s="2" t="s">
        <v>125</v>
      </c>
      <c r="C6" s="2">
        <v>14</v>
      </c>
      <c r="D6" s="2">
        <v>10</v>
      </c>
      <c r="E6" s="2">
        <v>5</v>
      </c>
    </row>
    <row r="7" spans="1:5" x14ac:dyDescent="0.35">
      <c r="A7" s="2">
        <v>6</v>
      </c>
      <c r="B7" s="2" t="s">
        <v>102</v>
      </c>
      <c r="C7" s="2">
        <v>94</v>
      </c>
      <c r="D7" s="2">
        <v>89</v>
      </c>
      <c r="E7" s="2">
        <v>34</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6"/>
  <dimension ref="A1:C2"/>
  <sheetViews>
    <sheetView workbookViewId="0">
      <selection activeCell="A2" sqref="A2"/>
    </sheetView>
  </sheetViews>
  <sheetFormatPr defaultRowHeight="14.5" x14ac:dyDescent="0.35"/>
  <cols>
    <col min="1" max="3" width="12.1796875" bestFit="1" customWidth="1"/>
  </cols>
  <sheetData>
    <row r="1" spans="1:3" x14ac:dyDescent="0.35">
      <c r="A1" t="s">
        <v>119</v>
      </c>
      <c r="B1" t="s">
        <v>120</v>
      </c>
      <c r="C1" t="s">
        <v>121</v>
      </c>
    </row>
    <row r="2" spans="1:3" x14ac:dyDescent="0.35">
      <c r="A2" s="1" t="s">
        <v>149</v>
      </c>
      <c r="B2" s="1" t="s">
        <v>150</v>
      </c>
      <c r="C2" s="1" t="s">
        <v>151</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7"/>
  <dimension ref="A1:D13"/>
  <sheetViews>
    <sheetView workbookViewId="0"/>
  </sheetViews>
  <sheetFormatPr defaultRowHeight="14.5" x14ac:dyDescent="0.35"/>
  <cols>
    <col min="1" max="1" width="8.54296875" bestFit="1" customWidth="1"/>
    <col min="2" max="2" width="11.54296875" bestFit="1" customWidth="1"/>
    <col min="3" max="3" width="24.54296875" bestFit="1" customWidth="1"/>
    <col min="4" max="4" width="5.26953125" bestFit="1" customWidth="1"/>
  </cols>
  <sheetData>
    <row r="1" spans="1:4" x14ac:dyDescent="0.35">
      <c r="A1" t="s">
        <v>100</v>
      </c>
      <c r="B1" t="s">
        <v>118</v>
      </c>
      <c r="C1" t="s">
        <v>110</v>
      </c>
      <c r="D1" t="s">
        <v>95</v>
      </c>
    </row>
    <row r="2" spans="1:4" x14ac:dyDescent="0.35">
      <c r="A2">
        <v>0</v>
      </c>
      <c r="B2" t="s">
        <v>88</v>
      </c>
      <c r="C2" t="s">
        <v>65</v>
      </c>
      <c r="D2">
        <v>1</v>
      </c>
    </row>
    <row r="3" spans="1:4" x14ac:dyDescent="0.35">
      <c r="A3">
        <v>0</v>
      </c>
      <c r="B3" t="s">
        <v>88</v>
      </c>
      <c r="C3" t="s">
        <v>90</v>
      </c>
      <c r="D3">
        <v>2</v>
      </c>
    </row>
    <row r="4" spans="1:4" x14ac:dyDescent="0.35">
      <c r="A4">
        <v>0</v>
      </c>
      <c r="B4" t="s">
        <v>88</v>
      </c>
      <c r="C4" t="s">
        <v>64</v>
      </c>
      <c r="D4">
        <v>3</v>
      </c>
    </row>
    <row r="5" spans="1:4" x14ac:dyDescent="0.35">
      <c r="A5">
        <v>0</v>
      </c>
      <c r="B5" t="s">
        <v>88</v>
      </c>
      <c r="C5" t="s">
        <v>89</v>
      </c>
      <c r="D5">
        <v>4</v>
      </c>
    </row>
    <row r="6" spans="1:4" x14ac:dyDescent="0.35">
      <c r="A6">
        <v>341</v>
      </c>
      <c r="B6" t="s">
        <v>51</v>
      </c>
      <c r="C6" t="s">
        <v>65</v>
      </c>
      <c r="D6">
        <v>1</v>
      </c>
    </row>
    <row r="7" spans="1:4" x14ac:dyDescent="0.35">
      <c r="A7">
        <v>1</v>
      </c>
      <c r="B7" t="s">
        <v>51</v>
      </c>
      <c r="C7" t="s">
        <v>90</v>
      </c>
      <c r="D7">
        <v>2</v>
      </c>
    </row>
    <row r="8" spans="1:4" x14ac:dyDescent="0.35">
      <c r="A8">
        <v>0</v>
      </c>
      <c r="B8" t="s">
        <v>51</v>
      </c>
      <c r="C8" t="s">
        <v>64</v>
      </c>
      <c r="D8">
        <v>3</v>
      </c>
    </row>
    <row r="9" spans="1:4" x14ac:dyDescent="0.35">
      <c r="A9">
        <v>0</v>
      </c>
      <c r="B9" t="s">
        <v>51</v>
      </c>
      <c r="C9" t="s">
        <v>89</v>
      </c>
      <c r="D9">
        <v>4</v>
      </c>
    </row>
    <row r="10" spans="1:4" x14ac:dyDescent="0.35">
      <c r="A10">
        <v>81</v>
      </c>
      <c r="B10" t="s">
        <v>52</v>
      </c>
      <c r="C10" t="s">
        <v>65</v>
      </c>
      <c r="D10">
        <v>1</v>
      </c>
    </row>
    <row r="11" spans="1:4" x14ac:dyDescent="0.35">
      <c r="A11">
        <v>0</v>
      </c>
      <c r="B11" t="s">
        <v>52</v>
      </c>
      <c r="C11" t="s">
        <v>90</v>
      </c>
      <c r="D11">
        <v>2</v>
      </c>
    </row>
    <row r="12" spans="1:4" x14ac:dyDescent="0.35">
      <c r="A12">
        <v>0</v>
      </c>
      <c r="B12" t="s">
        <v>52</v>
      </c>
      <c r="C12" t="s">
        <v>64</v>
      </c>
      <c r="D12">
        <v>3</v>
      </c>
    </row>
    <row r="13" spans="1:4" x14ac:dyDescent="0.35">
      <c r="A13">
        <v>0</v>
      </c>
      <c r="B13" t="s">
        <v>52</v>
      </c>
      <c r="C13" t="s">
        <v>89</v>
      </c>
      <c r="D13">
        <v>4</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8"/>
  <dimension ref="A1:D13"/>
  <sheetViews>
    <sheetView workbookViewId="0"/>
  </sheetViews>
  <sheetFormatPr defaultRowHeight="14.5" x14ac:dyDescent="0.35"/>
  <cols>
    <col min="1" max="1" width="8.54296875" bestFit="1" customWidth="1"/>
    <col min="2" max="2" width="11.54296875" bestFit="1" customWidth="1"/>
    <col min="3" max="3" width="24.54296875" bestFit="1" customWidth="1"/>
    <col min="4" max="4" width="5.26953125" bestFit="1" customWidth="1"/>
  </cols>
  <sheetData>
    <row r="1" spans="1:4" x14ac:dyDescent="0.35">
      <c r="A1" t="s">
        <v>100</v>
      </c>
      <c r="B1" t="s">
        <v>118</v>
      </c>
      <c r="C1" t="s">
        <v>110</v>
      </c>
      <c r="D1" t="s">
        <v>95</v>
      </c>
    </row>
    <row r="2" spans="1:4" x14ac:dyDescent="0.35">
      <c r="A2">
        <v>0</v>
      </c>
      <c r="B2" t="s">
        <v>88</v>
      </c>
      <c r="C2" t="s">
        <v>65</v>
      </c>
      <c r="D2">
        <v>1</v>
      </c>
    </row>
    <row r="3" spans="1:4" x14ac:dyDescent="0.35">
      <c r="A3">
        <v>0</v>
      </c>
      <c r="B3" t="s">
        <v>88</v>
      </c>
      <c r="C3" t="s">
        <v>90</v>
      </c>
      <c r="D3">
        <v>2</v>
      </c>
    </row>
    <row r="4" spans="1:4" x14ac:dyDescent="0.35">
      <c r="A4">
        <v>0</v>
      </c>
      <c r="B4" t="s">
        <v>88</v>
      </c>
      <c r="C4" t="s">
        <v>64</v>
      </c>
      <c r="D4">
        <v>3</v>
      </c>
    </row>
    <row r="5" spans="1:4" x14ac:dyDescent="0.35">
      <c r="A5">
        <v>0</v>
      </c>
      <c r="B5" t="s">
        <v>88</v>
      </c>
      <c r="C5" t="s">
        <v>89</v>
      </c>
      <c r="D5">
        <v>4</v>
      </c>
    </row>
    <row r="6" spans="1:4" x14ac:dyDescent="0.35">
      <c r="A6">
        <v>1479</v>
      </c>
      <c r="B6" t="s">
        <v>51</v>
      </c>
      <c r="C6" t="s">
        <v>65</v>
      </c>
      <c r="D6">
        <v>1</v>
      </c>
    </row>
    <row r="7" spans="1:4" x14ac:dyDescent="0.35">
      <c r="A7">
        <v>3</v>
      </c>
      <c r="B7" t="s">
        <v>51</v>
      </c>
      <c r="C7" t="s">
        <v>90</v>
      </c>
      <c r="D7">
        <v>2</v>
      </c>
    </row>
    <row r="8" spans="1:4" x14ac:dyDescent="0.35">
      <c r="A8">
        <v>0</v>
      </c>
      <c r="B8" t="s">
        <v>51</v>
      </c>
      <c r="C8" t="s">
        <v>64</v>
      </c>
      <c r="D8">
        <v>3</v>
      </c>
    </row>
    <row r="9" spans="1:4" x14ac:dyDescent="0.35">
      <c r="A9">
        <v>1</v>
      </c>
      <c r="B9" t="s">
        <v>51</v>
      </c>
      <c r="C9" t="s">
        <v>89</v>
      </c>
      <c r="D9">
        <v>4</v>
      </c>
    </row>
    <row r="10" spans="1:4" x14ac:dyDescent="0.35">
      <c r="A10">
        <v>312</v>
      </c>
      <c r="B10" t="s">
        <v>52</v>
      </c>
      <c r="C10" t="s">
        <v>65</v>
      </c>
      <c r="D10">
        <v>1</v>
      </c>
    </row>
    <row r="11" spans="1:4" x14ac:dyDescent="0.35">
      <c r="A11">
        <v>0</v>
      </c>
      <c r="B11" t="s">
        <v>52</v>
      </c>
      <c r="C11" t="s">
        <v>90</v>
      </c>
      <c r="D11">
        <v>2</v>
      </c>
    </row>
    <row r="12" spans="1:4" x14ac:dyDescent="0.35">
      <c r="A12">
        <v>0</v>
      </c>
      <c r="B12" t="s">
        <v>52</v>
      </c>
      <c r="C12" t="s">
        <v>64</v>
      </c>
      <c r="D12">
        <v>3</v>
      </c>
    </row>
    <row r="13" spans="1:4" x14ac:dyDescent="0.35">
      <c r="A13">
        <v>0</v>
      </c>
      <c r="B13" t="s">
        <v>52</v>
      </c>
      <c r="C13" t="s">
        <v>89</v>
      </c>
      <c r="D13">
        <v>4</v>
      </c>
    </row>
  </sheetData>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9"/>
  <dimension ref="A1:G7"/>
  <sheetViews>
    <sheetView workbookViewId="0"/>
  </sheetViews>
  <sheetFormatPr defaultRowHeight="14.5" x14ac:dyDescent="0.35"/>
  <cols>
    <col min="1" max="1" width="5.26953125" bestFit="1" customWidth="1"/>
    <col min="2" max="2" width="14.54296875" bestFit="1" customWidth="1"/>
    <col min="3" max="3" width="17.453125" bestFit="1" customWidth="1"/>
    <col min="4" max="4" width="23.7265625" bestFit="1" customWidth="1"/>
    <col min="5" max="5" width="19.1796875" bestFit="1" customWidth="1"/>
    <col min="6" max="6" width="13.26953125" bestFit="1" customWidth="1"/>
    <col min="7" max="7" width="13.1796875" bestFit="1" customWidth="1"/>
  </cols>
  <sheetData>
    <row r="1" spans="1:7" x14ac:dyDescent="0.35">
      <c r="A1" t="s">
        <v>95</v>
      </c>
      <c r="B1" t="s">
        <v>105</v>
      </c>
      <c r="C1" t="s">
        <v>60</v>
      </c>
      <c r="D1" t="s">
        <v>61</v>
      </c>
      <c r="E1" t="s">
        <v>62</v>
      </c>
      <c r="F1" t="s">
        <v>71</v>
      </c>
      <c r="G1" t="s">
        <v>63</v>
      </c>
    </row>
    <row r="2" spans="1:7" x14ac:dyDescent="0.35">
      <c r="A2">
        <v>1</v>
      </c>
      <c r="B2" t="s">
        <v>122</v>
      </c>
      <c r="C2">
        <v>0</v>
      </c>
      <c r="D2">
        <v>43</v>
      </c>
      <c r="E2">
        <v>0</v>
      </c>
      <c r="F2">
        <v>353</v>
      </c>
      <c r="G2">
        <v>27</v>
      </c>
    </row>
    <row r="3" spans="1:7" x14ac:dyDescent="0.35">
      <c r="A3">
        <v>2</v>
      </c>
      <c r="B3" t="s">
        <v>152</v>
      </c>
      <c r="C3">
        <v>21</v>
      </c>
      <c r="D3">
        <v>3</v>
      </c>
      <c r="E3">
        <v>0</v>
      </c>
      <c r="F3">
        <v>52</v>
      </c>
      <c r="G3">
        <v>12</v>
      </c>
    </row>
    <row r="4" spans="1:7" x14ac:dyDescent="0.35">
      <c r="A4">
        <v>3</v>
      </c>
      <c r="B4" t="s">
        <v>123</v>
      </c>
      <c r="C4">
        <v>0</v>
      </c>
      <c r="D4">
        <v>0</v>
      </c>
      <c r="E4">
        <v>0</v>
      </c>
      <c r="F4">
        <v>12</v>
      </c>
      <c r="G4">
        <v>3</v>
      </c>
    </row>
    <row r="5" spans="1:7" x14ac:dyDescent="0.35">
      <c r="A5">
        <v>4</v>
      </c>
      <c r="B5" t="s">
        <v>159</v>
      </c>
      <c r="C5">
        <v>0</v>
      </c>
      <c r="D5">
        <v>0</v>
      </c>
      <c r="E5">
        <v>0</v>
      </c>
      <c r="F5">
        <v>7</v>
      </c>
      <c r="G5">
        <v>3</v>
      </c>
    </row>
    <row r="6" spans="1:7" x14ac:dyDescent="0.35">
      <c r="A6">
        <v>5</v>
      </c>
      <c r="B6" t="s">
        <v>160</v>
      </c>
      <c r="C6">
        <v>0</v>
      </c>
      <c r="D6">
        <v>0</v>
      </c>
      <c r="E6">
        <v>0</v>
      </c>
      <c r="F6">
        <v>5</v>
      </c>
      <c r="G6">
        <v>2</v>
      </c>
    </row>
    <row r="7" spans="1:7" x14ac:dyDescent="0.35">
      <c r="A7">
        <v>6</v>
      </c>
      <c r="B7" t="s">
        <v>102</v>
      </c>
      <c r="C7">
        <v>2</v>
      </c>
      <c r="D7">
        <v>2</v>
      </c>
      <c r="E7">
        <v>0</v>
      </c>
      <c r="F7">
        <v>36</v>
      </c>
      <c r="G7">
        <v>40</v>
      </c>
    </row>
  </sheetData>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10"/>
  <dimension ref="A1:G7"/>
  <sheetViews>
    <sheetView workbookViewId="0"/>
  </sheetViews>
  <sheetFormatPr defaultRowHeight="14.5" x14ac:dyDescent="0.35"/>
  <cols>
    <col min="1" max="1" width="5.26953125" bestFit="1" customWidth="1"/>
    <col min="2" max="2" width="14.54296875" bestFit="1" customWidth="1"/>
    <col min="3" max="3" width="17.453125" bestFit="1" customWidth="1"/>
    <col min="4" max="4" width="23.7265625" bestFit="1" customWidth="1"/>
    <col min="5" max="5" width="19.1796875" bestFit="1" customWidth="1"/>
    <col min="6" max="6" width="13.26953125" bestFit="1" customWidth="1"/>
    <col min="7" max="7" width="13.1796875" bestFit="1" customWidth="1"/>
  </cols>
  <sheetData>
    <row r="1" spans="1:7" x14ac:dyDescent="0.35">
      <c r="A1" t="s">
        <v>95</v>
      </c>
      <c r="B1" t="s">
        <v>105</v>
      </c>
      <c r="C1" t="s">
        <v>60</v>
      </c>
      <c r="D1" t="s">
        <v>61</v>
      </c>
      <c r="E1" t="s">
        <v>62</v>
      </c>
      <c r="F1" t="s">
        <v>71</v>
      </c>
      <c r="G1" t="s">
        <v>63</v>
      </c>
    </row>
    <row r="2" spans="1:7" x14ac:dyDescent="0.35">
      <c r="A2">
        <v>1</v>
      </c>
      <c r="B2" t="s">
        <v>122</v>
      </c>
      <c r="C2">
        <v>1</v>
      </c>
      <c r="D2">
        <v>219</v>
      </c>
      <c r="E2">
        <v>0</v>
      </c>
      <c r="F2">
        <v>3303</v>
      </c>
      <c r="G2">
        <v>374</v>
      </c>
    </row>
    <row r="3" spans="1:7" x14ac:dyDescent="0.35">
      <c r="A3">
        <v>2</v>
      </c>
      <c r="B3" t="s">
        <v>152</v>
      </c>
      <c r="C3">
        <v>304</v>
      </c>
      <c r="D3">
        <v>380</v>
      </c>
      <c r="E3">
        <v>0</v>
      </c>
      <c r="F3">
        <v>266</v>
      </c>
      <c r="G3">
        <v>150</v>
      </c>
    </row>
    <row r="4" spans="1:7" x14ac:dyDescent="0.35">
      <c r="A4">
        <v>3</v>
      </c>
      <c r="B4" t="s">
        <v>123</v>
      </c>
      <c r="C4">
        <v>18</v>
      </c>
      <c r="D4">
        <v>15</v>
      </c>
      <c r="E4">
        <v>0</v>
      </c>
      <c r="F4">
        <v>243</v>
      </c>
      <c r="G4">
        <v>76</v>
      </c>
    </row>
    <row r="5" spans="1:7" x14ac:dyDescent="0.35">
      <c r="A5">
        <v>4</v>
      </c>
      <c r="B5" t="s">
        <v>134</v>
      </c>
      <c r="C5">
        <v>8</v>
      </c>
      <c r="D5">
        <v>14</v>
      </c>
      <c r="E5">
        <v>0</v>
      </c>
      <c r="F5">
        <v>36</v>
      </c>
      <c r="G5">
        <v>85</v>
      </c>
    </row>
    <row r="6" spans="1:7" x14ac:dyDescent="0.35">
      <c r="A6">
        <v>5</v>
      </c>
      <c r="B6" t="s">
        <v>161</v>
      </c>
      <c r="C6">
        <v>19</v>
      </c>
      <c r="D6">
        <v>0</v>
      </c>
      <c r="E6">
        <v>0</v>
      </c>
      <c r="F6">
        <v>52</v>
      </c>
      <c r="G6">
        <v>49</v>
      </c>
    </row>
    <row r="7" spans="1:7" x14ac:dyDescent="0.35">
      <c r="A7">
        <v>6</v>
      </c>
      <c r="B7" t="s">
        <v>102</v>
      </c>
      <c r="C7">
        <v>69</v>
      </c>
      <c r="D7">
        <v>46</v>
      </c>
      <c r="E7">
        <v>0</v>
      </c>
      <c r="F7">
        <v>428</v>
      </c>
      <c r="G7">
        <v>494</v>
      </c>
    </row>
  </sheetData>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1"/>
  <dimension ref="A1:C26"/>
  <sheetViews>
    <sheetView workbookViewId="0"/>
  </sheetViews>
  <sheetFormatPr defaultRowHeight="14.5" x14ac:dyDescent="0.35"/>
  <cols>
    <col min="1" max="1" width="7.26953125" bestFit="1" customWidth="1"/>
    <col min="2" max="2" width="26.7265625" bestFit="1" customWidth="1"/>
    <col min="3" max="3" width="21.1796875" bestFit="1" customWidth="1"/>
  </cols>
  <sheetData>
    <row r="1" spans="1:3" x14ac:dyDescent="0.35">
      <c r="A1" t="s">
        <v>106</v>
      </c>
      <c r="B1" t="s">
        <v>9</v>
      </c>
      <c r="C1" t="s">
        <v>107</v>
      </c>
    </row>
    <row r="2" spans="1:3" x14ac:dyDescent="0.35">
      <c r="A2">
        <v>710</v>
      </c>
      <c r="B2" t="s">
        <v>108</v>
      </c>
      <c r="C2" t="s">
        <v>162</v>
      </c>
    </row>
    <row r="3" spans="1:3" x14ac:dyDescent="0.35">
      <c r="A3">
        <v>712</v>
      </c>
      <c r="B3" t="s">
        <v>108</v>
      </c>
      <c r="C3" t="s">
        <v>163</v>
      </c>
    </row>
    <row r="4" spans="1:3" x14ac:dyDescent="0.35">
      <c r="A4">
        <v>716</v>
      </c>
      <c r="B4" t="s">
        <v>108</v>
      </c>
      <c r="C4" t="s">
        <v>164</v>
      </c>
    </row>
    <row r="5" spans="1:3" x14ac:dyDescent="0.35">
      <c r="A5">
        <v>709</v>
      </c>
      <c r="B5" t="s">
        <v>108</v>
      </c>
      <c r="C5" t="s">
        <v>165</v>
      </c>
    </row>
    <row r="6" spans="1:3" x14ac:dyDescent="0.35">
      <c r="A6">
        <v>708</v>
      </c>
      <c r="B6" t="s">
        <v>108</v>
      </c>
      <c r="C6" t="s">
        <v>166</v>
      </c>
    </row>
    <row r="7" spans="1:3" x14ac:dyDescent="0.35">
      <c r="A7">
        <v>5804</v>
      </c>
      <c r="B7" t="s">
        <v>5</v>
      </c>
      <c r="C7" t="s">
        <v>162</v>
      </c>
    </row>
    <row r="8" spans="1:3" x14ac:dyDescent="0.35">
      <c r="A8">
        <v>5799</v>
      </c>
      <c r="B8" t="s">
        <v>5</v>
      </c>
      <c r="C8" t="s">
        <v>163</v>
      </c>
    </row>
    <row r="9" spans="1:3" x14ac:dyDescent="0.35">
      <c r="A9">
        <v>5803</v>
      </c>
      <c r="B9" t="s">
        <v>5</v>
      </c>
      <c r="C9" t="s">
        <v>164</v>
      </c>
    </row>
    <row r="10" spans="1:3" x14ac:dyDescent="0.35">
      <c r="A10">
        <v>5818</v>
      </c>
      <c r="B10" t="s">
        <v>5</v>
      </c>
      <c r="C10" t="s">
        <v>165</v>
      </c>
    </row>
    <row r="11" spans="1:3" x14ac:dyDescent="0.35">
      <c r="A11">
        <v>5821</v>
      </c>
      <c r="B11" t="s">
        <v>5</v>
      </c>
      <c r="C11" t="s">
        <v>166</v>
      </c>
    </row>
    <row r="12" spans="1:3" x14ac:dyDescent="0.35">
      <c r="A12">
        <v>64</v>
      </c>
      <c r="B12" t="s">
        <v>6</v>
      </c>
      <c r="C12" t="s">
        <v>162</v>
      </c>
    </row>
    <row r="13" spans="1:3" x14ac:dyDescent="0.35">
      <c r="A13">
        <v>70</v>
      </c>
      <c r="B13" t="s">
        <v>6</v>
      </c>
      <c r="C13" t="s">
        <v>163</v>
      </c>
    </row>
    <row r="14" spans="1:3" x14ac:dyDescent="0.35">
      <c r="A14">
        <v>67</v>
      </c>
      <c r="B14" t="s">
        <v>6</v>
      </c>
      <c r="C14" t="s">
        <v>164</v>
      </c>
    </row>
    <row r="15" spans="1:3" x14ac:dyDescent="0.35">
      <c r="A15">
        <v>58</v>
      </c>
      <c r="B15" t="s">
        <v>6</v>
      </c>
      <c r="C15" t="s">
        <v>165</v>
      </c>
    </row>
    <row r="16" spans="1:3" x14ac:dyDescent="0.35">
      <c r="A16">
        <v>64</v>
      </c>
      <c r="B16" t="s">
        <v>6</v>
      </c>
      <c r="C16" t="s">
        <v>166</v>
      </c>
    </row>
    <row r="17" spans="1:3" x14ac:dyDescent="0.35">
      <c r="A17">
        <v>62</v>
      </c>
      <c r="B17" t="s">
        <v>7</v>
      </c>
      <c r="C17" t="s">
        <v>162</v>
      </c>
    </row>
    <row r="18" spans="1:3" x14ac:dyDescent="0.35">
      <c r="A18">
        <v>61</v>
      </c>
      <c r="B18" t="s">
        <v>7</v>
      </c>
      <c r="C18" t="s">
        <v>163</v>
      </c>
    </row>
    <row r="19" spans="1:3" x14ac:dyDescent="0.35">
      <c r="A19">
        <v>53</v>
      </c>
      <c r="B19" t="s">
        <v>7</v>
      </c>
      <c r="C19" t="s">
        <v>164</v>
      </c>
    </row>
    <row r="20" spans="1:3" x14ac:dyDescent="0.35">
      <c r="A20">
        <v>56</v>
      </c>
      <c r="B20" t="s">
        <v>7</v>
      </c>
      <c r="C20" t="s">
        <v>165</v>
      </c>
    </row>
    <row r="21" spans="1:3" x14ac:dyDescent="0.35">
      <c r="A21" s="2">
        <v>65</v>
      </c>
      <c r="B21" s="2" t="s">
        <v>7</v>
      </c>
      <c r="C21" s="2" t="s">
        <v>166</v>
      </c>
    </row>
    <row r="22" spans="1:3" x14ac:dyDescent="0.35">
      <c r="A22" s="2">
        <v>0</v>
      </c>
      <c r="B22" s="2" t="s">
        <v>132</v>
      </c>
      <c r="C22" s="2" t="s">
        <v>162</v>
      </c>
    </row>
    <row r="23" spans="1:3" x14ac:dyDescent="0.35">
      <c r="A23" s="2">
        <v>0</v>
      </c>
      <c r="B23" s="2" t="s">
        <v>132</v>
      </c>
      <c r="C23" s="2" t="s">
        <v>163</v>
      </c>
    </row>
    <row r="24" spans="1:3" x14ac:dyDescent="0.35">
      <c r="A24" s="2">
        <v>0</v>
      </c>
      <c r="B24" s="2" t="s">
        <v>132</v>
      </c>
      <c r="C24" s="2" t="s">
        <v>164</v>
      </c>
    </row>
    <row r="25" spans="1:3" x14ac:dyDescent="0.35">
      <c r="A25" s="2">
        <v>0</v>
      </c>
      <c r="B25" s="2" t="s">
        <v>132</v>
      </c>
      <c r="C25" s="2" t="s">
        <v>165</v>
      </c>
    </row>
    <row r="26" spans="1:3" x14ac:dyDescent="0.35">
      <c r="A26" s="2">
        <v>0</v>
      </c>
      <c r="B26" s="2" t="s">
        <v>132</v>
      </c>
      <c r="C26" s="2" t="s">
        <v>166</v>
      </c>
    </row>
  </sheetData>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2"/>
  <dimension ref="A1:C13"/>
  <sheetViews>
    <sheetView workbookViewId="0">
      <selection activeCell="B8" sqref="B8"/>
    </sheetView>
  </sheetViews>
  <sheetFormatPr defaultRowHeight="14.5" x14ac:dyDescent="0.35"/>
  <cols>
    <col min="1" max="1" width="21.7265625" bestFit="1" customWidth="1"/>
    <col min="2" max="2" width="8.54296875" bestFit="1" customWidth="1"/>
    <col min="3" max="3" width="14.81640625" bestFit="1" customWidth="1"/>
  </cols>
  <sheetData>
    <row r="1" spans="1:3" x14ac:dyDescent="0.35">
      <c r="A1" t="s">
        <v>109</v>
      </c>
      <c r="B1" t="s">
        <v>100</v>
      </c>
      <c r="C1" t="s">
        <v>110</v>
      </c>
    </row>
    <row r="2" spans="1:3" x14ac:dyDescent="0.35">
      <c r="A2" t="s">
        <v>111</v>
      </c>
      <c r="B2">
        <v>1954</v>
      </c>
      <c r="C2" t="s">
        <v>34</v>
      </c>
    </row>
    <row r="3" spans="1:3" x14ac:dyDescent="0.35">
      <c r="A3" t="s">
        <v>112</v>
      </c>
      <c r="B3">
        <v>21167</v>
      </c>
      <c r="C3" t="s">
        <v>34</v>
      </c>
    </row>
    <row r="4" spans="1:3" x14ac:dyDescent="0.35">
      <c r="A4" t="s">
        <v>113</v>
      </c>
      <c r="B4">
        <v>1632</v>
      </c>
      <c r="C4" t="s">
        <v>34</v>
      </c>
    </row>
    <row r="5" spans="1:3" x14ac:dyDescent="0.35">
      <c r="A5" t="s">
        <v>30</v>
      </c>
      <c r="B5">
        <v>48895</v>
      </c>
      <c r="C5" t="s">
        <v>34</v>
      </c>
    </row>
    <row r="6" spans="1:3" x14ac:dyDescent="0.35">
      <c r="A6" t="s">
        <v>111</v>
      </c>
      <c r="B6">
        <v>256</v>
      </c>
      <c r="C6" t="s">
        <v>24</v>
      </c>
    </row>
    <row r="7" spans="1:3" x14ac:dyDescent="0.35">
      <c r="A7" t="s">
        <v>112</v>
      </c>
      <c r="B7">
        <v>1459</v>
      </c>
      <c r="C7" t="s">
        <v>24</v>
      </c>
    </row>
    <row r="8" spans="1:3" x14ac:dyDescent="0.35">
      <c r="A8" t="s">
        <v>113</v>
      </c>
      <c r="B8">
        <v>141</v>
      </c>
      <c r="C8" t="s">
        <v>24</v>
      </c>
    </row>
    <row r="9" spans="1:3" x14ac:dyDescent="0.35">
      <c r="A9" t="s">
        <v>30</v>
      </c>
      <c r="B9">
        <v>5332</v>
      </c>
      <c r="C9" t="s">
        <v>24</v>
      </c>
    </row>
    <row r="10" spans="1:3" x14ac:dyDescent="0.35">
      <c r="A10" t="s">
        <v>111</v>
      </c>
      <c r="B10">
        <v>242</v>
      </c>
      <c r="C10" t="s">
        <v>35</v>
      </c>
    </row>
    <row r="11" spans="1:3" x14ac:dyDescent="0.35">
      <c r="A11" t="s">
        <v>112</v>
      </c>
      <c r="B11">
        <v>1106</v>
      </c>
      <c r="C11" t="s">
        <v>35</v>
      </c>
    </row>
    <row r="12" spans="1:3" x14ac:dyDescent="0.35">
      <c r="A12" t="s">
        <v>113</v>
      </c>
      <c r="B12">
        <v>92</v>
      </c>
      <c r="C12" t="s">
        <v>35</v>
      </c>
    </row>
    <row r="13" spans="1:3" x14ac:dyDescent="0.35">
      <c r="A13" t="s">
        <v>30</v>
      </c>
      <c r="B13">
        <v>1414</v>
      </c>
      <c r="C13" t="s">
        <v>35</v>
      </c>
    </row>
  </sheetData>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13"/>
  <dimension ref="A1:D9"/>
  <sheetViews>
    <sheetView workbookViewId="0">
      <selection activeCell="A8" sqref="A8"/>
    </sheetView>
  </sheetViews>
  <sheetFormatPr defaultRowHeight="14.5" x14ac:dyDescent="0.35"/>
  <cols>
    <col min="1" max="1" width="8.54296875" bestFit="1" customWidth="1"/>
    <col min="2" max="2" width="76.54296875" bestFit="1" customWidth="1"/>
    <col min="3" max="3" width="18.81640625" bestFit="1" customWidth="1"/>
    <col min="4" max="4" width="5.26953125" bestFit="1" customWidth="1"/>
  </cols>
  <sheetData>
    <row r="1" spans="1:4" x14ac:dyDescent="0.35">
      <c r="A1" t="s">
        <v>100</v>
      </c>
      <c r="B1" t="s">
        <v>110</v>
      </c>
      <c r="C1" t="s">
        <v>98</v>
      </c>
      <c r="D1" t="s">
        <v>95</v>
      </c>
    </row>
    <row r="2" spans="1:4" x14ac:dyDescent="0.35">
      <c r="A2">
        <v>604</v>
      </c>
      <c r="B2" t="s">
        <v>133</v>
      </c>
      <c r="C2" t="s">
        <v>3</v>
      </c>
      <c r="D2">
        <v>1</v>
      </c>
    </row>
    <row r="3" spans="1:4" x14ac:dyDescent="0.35">
      <c r="A3">
        <v>392</v>
      </c>
      <c r="B3" t="s">
        <v>133</v>
      </c>
      <c r="C3" t="s">
        <v>77</v>
      </c>
      <c r="D3">
        <v>1</v>
      </c>
    </row>
    <row r="4" spans="1:4" x14ac:dyDescent="0.35">
      <c r="A4">
        <v>77</v>
      </c>
      <c r="B4" t="s">
        <v>167</v>
      </c>
      <c r="C4" t="s">
        <v>3</v>
      </c>
      <c r="D4">
        <v>2</v>
      </c>
    </row>
    <row r="5" spans="1:4" x14ac:dyDescent="0.35">
      <c r="A5">
        <v>59</v>
      </c>
      <c r="B5" t="s">
        <v>167</v>
      </c>
      <c r="C5" t="s">
        <v>77</v>
      </c>
      <c r="D5">
        <v>2</v>
      </c>
    </row>
    <row r="6" spans="1:4" x14ac:dyDescent="0.35">
      <c r="A6">
        <v>0</v>
      </c>
      <c r="B6" t="s">
        <v>168</v>
      </c>
      <c r="C6" t="s">
        <v>3</v>
      </c>
      <c r="D6">
        <v>3</v>
      </c>
    </row>
    <row r="7" spans="1:4" x14ac:dyDescent="0.35">
      <c r="A7">
        <v>1</v>
      </c>
      <c r="B7" t="s">
        <v>168</v>
      </c>
      <c r="C7" t="s">
        <v>77</v>
      </c>
      <c r="D7">
        <v>3</v>
      </c>
    </row>
    <row r="8" spans="1:4" x14ac:dyDescent="0.35">
      <c r="A8">
        <v>11</v>
      </c>
      <c r="B8" t="s">
        <v>169</v>
      </c>
      <c r="C8" t="s">
        <v>3</v>
      </c>
      <c r="D8">
        <v>4</v>
      </c>
    </row>
    <row r="9" spans="1:4" x14ac:dyDescent="0.35">
      <c r="A9">
        <v>1</v>
      </c>
      <c r="B9" t="s">
        <v>169</v>
      </c>
      <c r="C9" t="s">
        <v>77</v>
      </c>
      <c r="D9">
        <v>4</v>
      </c>
    </row>
  </sheetData>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14"/>
  <dimension ref="A1:C13"/>
  <sheetViews>
    <sheetView workbookViewId="0"/>
  </sheetViews>
  <sheetFormatPr defaultRowHeight="14.5" x14ac:dyDescent="0.35"/>
  <cols>
    <col min="1" max="1" width="21.7265625" bestFit="1" customWidth="1"/>
    <col min="2" max="2" width="8.54296875" bestFit="1" customWidth="1"/>
    <col min="3" max="3" width="14.81640625" bestFit="1" customWidth="1"/>
  </cols>
  <sheetData>
    <row r="1" spans="1:3" x14ac:dyDescent="0.35">
      <c r="A1" t="s">
        <v>109</v>
      </c>
      <c r="B1" t="s">
        <v>100</v>
      </c>
      <c r="C1" t="s">
        <v>110</v>
      </c>
    </row>
    <row r="2" spans="1:3" x14ac:dyDescent="0.35">
      <c r="A2" t="s">
        <v>111</v>
      </c>
      <c r="B2">
        <v>18542</v>
      </c>
      <c r="C2" t="s">
        <v>34</v>
      </c>
    </row>
    <row r="3" spans="1:3" x14ac:dyDescent="0.35">
      <c r="A3" t="s">
        <v>112</v>
      </c>
      <c r="B3">
        <v>193452</v>
      </c>
      <c r="C3" t="s">
        <v>34</v>
      </c>
    </row>
    <row r="4" spans="1:3" x14ac:dyDescent="0.35">
      <c r="A4" t="s">
        <v>113</v>
      </c>
      <c r="B4">
        <v>12748</v>
      </c>
      <c r="C4" t="s">
        <v>34</v>
      </c>
    </row>
    <row r="5" spans="1:3" x14ac:dyDescent="0.35">
      <c r="A5" t="s">
        <v>30</v>
      </c>
      <c r="B5">
        <v>542666</v>
      </c>
      <c r="C5" t="s">
        <v>34</v>
      </c>
    </row>
    <row r="6" spans="1:3" x14ac:dyDescent="0.35">
      <c r="A6" t="s">
        <v>111</v>
      </c>
      <c r="B6">
        <v>2135</v>
      </c>
      <c r="C6" t="s">
        <v>24</v>
      </c>
    </row>
    <row r="7" spans="1:3" x14ac:dyDescent="0.35">
      <c r="A7" t="s">
        <v>112</v>
      </c>
      <c r="B7">
        <v>14603</v>
      </c>
      <c r="C7" t="s">
        <v>24</v>
      </c>
    </row>
    <row r="8" spans="1:3" x14ac:dyDescent="0.35">
      <c r="A8" t="s">
        <v>113</v>
      </c>
      <c r="B8">
        <v>1491</v>
      </c>
      <c r="C8" t="s">
        <v>24</v>
      </c>
    </row>
    <row r="9" spans="1:3" x14ac:dyDescent="0.35">
      <c r="A9" t="s">
        <v>30</v>
      </c>
      <c r="B9">
        <v>32471</v>
      </c>
      <c r="C9" t="s">
        <v>24</v>
      </c>
    </row>
    <row r="10" spans="1:3" x14ac:dyDescent="0.35">
      <c r="A10" t="s">
        <v>111</v>
      </c>
      <c r="B10">
        <v>2022</v>
      </c>
      <c r="C10" t="s">
        <v>35</v>
      </c>
    </row>
    <row r="11" spans="1:3" x14ac:dyDescent="0.35">
      <c r="A11" t="s">
        <v>112</v>
      </c>
      <c r="B11">
        <v>10633</v>
      </c>
      <c r="C11" t="s">
        <v>35</v>
      </c>
    </row>
    <row r="12" spans="1:3" x14ac:dyDescent="0.35">
      <c r="A12" t="s">
        <v>113</v>
      </c>
      <c r="B12">
        <v>1076</v>
      </c>
      <c r="C12" t="s">
        <v>35</v>
      </c>
    </row>
    <row r="13" spans="1:3" x14ac:dyDescent="0.35">
      <c r="A13" t="s">
        <v>30</v>
      </c>
      <c r="B13">
        <v>17715</v>
      </c>
      <c r="C13" t="s">
        <v>35</v>
      </c>
    </row>
  </sheetData>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5"/>
  <dimension ref="A1:D9"/>
  <sheetViews>
    <sheetView workbookViewId="0"/>
  </sheetViews>
  <sheetFormatPr defaultRowHeight="14.5" x14ac:dyDescent="0.35"/>
  <cols>
    <col min="1" max="1" width="8.54296875" bestFit="1" customWidth="1"/>
    <col min="2" max="2" width="76.54296875" bestFit="1" customWidth="1"/>
    <col min="3" max="3" width="18.81640625" bestFit="1" customWidth="1"/>
    <col min="4" max="4" width="5.26953125" bestFit="1" customWidth="1"/>
  </cols>
  <sheetData>
    <row r="1" spans="1:4" x14ac:dyDescent="0.35">
      <c r="A1" t="s">
        <v>100</v>
      </c>
      <c r="B1" t="s">
        <v>110</v>
      </c>
      <c r="C1" t="s">
        <v>98</v>
      </c>
      <c r="D1" t="s">
        <v>95</v>
      </c>
    </row>
    <row r="2" spans="1:4" x14ac:dyDescent="0.35">
      <c r="A2">
        <v>4215</v>
      </c>
      <c r="B2" t="s">
        <v>133</v>
      </c>
      <c r="C2" t="s">
        <v>3</v>
      </c>
      <c r="D2">
        <v>1</v>
      </c>
    </row>
    <row r="3" spans="1:4" x14ac:dyDescent="0.35">
      <c r="A3">
        <v>3416</v>
      </c>
      <c r="B3" t="s">
        <v>133</v>
      </c>
      <c r="C3" t="s">
        <v>77</v>
      </c>
      <c r="D3">
        <v>1</v>
      </c>
    </row>
    <row r="4" spans="1:4" x14ac:dyDescent="0.35">
      <c r="A4">
        <v>588</v>
      </c>
      <c r="B4" t="s">
        <v>167</v>
      </c>
      <c r="C4" t="s">
        <v>3</v>
      </c>
      <c r="D4">
        <v>2</v>
      </c>
    </row>
    <row r="5" spans="1:4" x14ac:dyDescent="0.35">
      <c r="A5">
        <v>476</v>
      </c>
      <c r="B5" t="s">
        <v>167</v>
      </c>
      <c r="C5" t="s">
        <v>77</v>
      </c>
      <c r="D5">
        <v>2</v>
      </c>
    </row>
    <row r="6" spans="1:4" x14ac:dyDescent="0.35">
      <c r="A6">
        <v>0</v>
      </c>
      <c r="B6" t="s">
        <v>168</v>
      </c>
      <c r="C6" t="s">
        <v>3</v>
      </c>
      <c r="D6">
        <v>3</v>
      </c>
    </row>
    <row r="7" spans="1:4" x14ac:dyDescent="0.35">
      <c r="A7">
        <v>4</v>
      </c>
      <c r="B7" t="s">
        <v>168</v>
      </c>
      <c r="C7" t="s">
        <v>77</v>
      </c>
      <c r="D7">
        <v>3</v>
      </c>
    </row>
    <row r="8" spans="1:4" x14ac:dyDescent="0.35">
      <c r="A8">
        <v>70</v>
      </c>
      <c r="B8" t="s">
        <v>169</v>
      </c>
      <c r="C8" t="s">
        <v>3</v>
      </c>
      <c r="D8">
        <v>4</v>
      </c>
    </row>
    <row r="9" spans="1:4" x14ac:dyDescent="0.35">
      <c r="A9">
        <v>36</v>
      </c>
      <c r="B9" t="s">
        <v>169</v>
      </c>
      <c r="C9" t="s">
        <v>77</v>
      </c>
      <c r="D9">
        <v>4</v>
      </c>
    </row>
  </sheetData>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6"/>
  <dimension ref="A1:E145"/>
  <sheetViews>
    <sheetView topLeftCell="A105" workbookViewId="0">
      <selection activeCell="C124" sqref="C124"/>
    </sheetView>
  </sheetViews>
  <sheetFormatPr defaultRowHeight="14.5" x14ac:dyDescent="0.35"/>
  <cols>
    <col min="1" max="1" width="5.26953125" bestFit="1" customWidth="1"/>
    <col min="2" max="2" width="41.1796875" bestFit="1" customWidth="1"/>
    <col min="3" max="3" width="8.54296875" bestFit="1" customWidth="1"/>
    <col min="4" max="4" width="41.26953125" bestFit="1" customWidth="1"/>
    <col min="5" max="5" width="10" bestFit="1" customWidth="1"/>
  </cols>
  <sheetData>
    <row r="1" spans="1:5" x14ac:dyDescent="0.35">
      <c r="A1" t="s">
        <v>95</v>
      </c>
      <c r="B1" t="s">
        <v>2</v>
      </c>
      <c r="C1" t="s">
        <v>100</v>
      </c>
      <c r="D1" t="s">
        <v>110</v>
      </c>
      <c r="E1" t="s">
        <v>114</v>
      </c>
    </row>
    <row r="2" spans="1:5" x14ac:dyDescent="0.35">
      <c r="A2">
        <v>1</v>
      </c>
      <c r="B2" t="s">
        <v>34</v>
      </c>
      <c r="C2">
        <v>12186</v>
      </c>
      <c r="D2" t="s">
        <v>115</v>
      </c>
      <c r="E2">
        <v>1</v>
      </c>
    </row>
    <row r="3" spans="1:5" x14ac:dyDescent="0.35">
      <c r="A3">
        <v>2</v>
      </c>
      <c r="B3" t="s">
        <v>35</v>
      </c>
      <c r="C3">
        <v>1060</v>
      </c>
      <c r="D3" t="s">
        <v>115</v>
      </c>
      <c r="E3">
        <v>1</v>
      </c>
    </row>
    <row r="4" spans="1:5" x14ac:dyDescent="0.35">
      <c r="A4">
        <v>3</v>
      </c>
      <c r="B4" t="s">
        <v>36</v>
      </c>
      <c r="C4">
        <v>1210</v>
      </c>
      <c r="D4" t="s">
        <v>115</v>
      </c>
      <c r="E4">
        <v>1</v>
      </c>
    </row>
    <row r="5" spans="1:5" x14ac:dyDescent="0.35">
      <c r="A5">
        <v>4</v>
      </c>
      <c r="B5" t="s">
        <v>37</v>
      </c>
      <c r="C5">
        <v>30</v>
      </c>
      <c r="D5" t="s">
        <v>115</v>
      </c>
      <c r="E5">
        <v>1</v>
      </c>
    </row>
    <row r="6" spans="1:5" x14ac:dyDescent="0.35">
      <c r="A6">
        <v>5</v>
      </c>
      <c r="B6" t="s">
        <v>38</v>
      </c>
      <c r="C6">
        <v>4</v>
      </c>
      <c r="D6" t="s">
        <v>115</v>
      </c>
      <c r="E6">
        <v>1</v>
      </c>
    </row>
    <row r="7" spans="1:5" x14ac:dyDescent="0.35">
      <c r="A7">
        <v>6</v>
      </c>
      <c r="B7" t="s">
        <v>46</v>
      </c>
      <c r="C7">
        <v>8</v>
      </c>
      <c r="D7" t="s">
        <v>115</v>
      </c>
      <c r="E7">
        <v>1</v>
      </c>
    </row>
    <row r="8" spans="1:5" x14ac:dyDescent="0.35">
      <c r="A8">
        <v>7</v>
      </c>
      <c r="B8" t="s">
        <v>116</v>
      </c>
      <c r="C8">
        <v>3</v>
      </c>
      <c r="D8" t="s">
        <v>115</v>
      </c>
      <c r="E8">
        <v>1</v>
      </c>
    </row>
    <row r="9" spans="1:5" x14ac:dyDescent="0.35">
      <c r="A9">
        <v>8</v>
      </c>
      <c r="B9" t="s">
        <v>4</v>
      </c>
      <c r="C9">
        <v>1</v>
      </c>
      <c r="D9" t="s">
        <v>115</v>
      </c>
      <c r="E9">
        <v>1</v>
      </c>
    </row>
    <row r="10" spans="1:5" x14ac:dyDescent="0.35">
      <c r="A10">
        <v>9</v>
      </c>
      <c r="B10" t="s">
        <v>39</v>
      </c>
      <c r="C10">
        <v>16</v>
      </c>
      <c r="D10" t="s">
        <v>115</v>
      </c>
      <c r="E10">
        <v>1</v>
      </c>
    </row>
    <row r="11" spans="1:5" x14ac:dyDescent="0.35">
      <c r="A11">
        <v>10</v>
      </c>
      <c r="B11" t="s">
        <v>40</v>
      </c>
      <c r="C11">
        <v>5</v>
      </c>
      <c r="D11" t="s">
        <v>115</v>
      </c>
      <c r="E11">
        <v>1</v>
      </c>
    </row>
    <row r="12" spans="1:5" x14ac:dyDescent="0.35">
      <c r="A12">
        <v>11</v>
      </c>
      <c r="B12" t="s">
        <v>41</v>
      </c>
      <c r="C12">
        <v>3373</v>
      </c>
      <c r="D12" t="s">
        <v>115</v>
      </c>
      <c r="E12">
        <v>1</v>
      </c>
    </row>
    <row r="13" spans="1:5" x14ac:dyDescent="0.35">
      <c r="A13">
        <v>12</v>
      </c>
      <c r="B13" t="s">
        <v>42</v>
      </c>
      <c r="C13">
        <v>0</v>
      </c>
      <c r="D13" t="s">
        <v>115</v>
      </c>
      <c r="E13">
        <v>1</v>
      </c>
    </row>
    <row r="14" spans="1:5" x14ac:dyDescent="0.35">
      <c r="A14">
        <v>13</v>
      </c>
      <c r="B14" t="s">
        <v>11</v>
      </c>
      <c r="C14">
        <v>33</v>
      </c>
      <c r="D14" t="s">
        <v>115</v>
      </c>
      <c r="E14">
        <v>1</v>
      </c>
    </row>
    <row r="15" spans="1:5" x14ac:dyDescent="0.35">
      <c r="A15">
        <v>14</v>
      </c>
      <c r="B15" t="s">
        <v>43</v>
      </c>
      <c r="C15">
        <v>120</v>
      </c>
      <c r="D15" t="s">
        <v>115</v>
      </c>
      <c r="E15">
        <v>1</v>
      </c>
    </row>
    <row r="16" spans="1:5" x14ac:dyDescent="0.35">
      <c r="A16">
        <v>15</v>
      </c>
      <c r="B16" t="s">
        <v>44</v>
      </c>
      <c r="C16">
        <v>4</v>
      </c>
      <c r="D16" t="s">
        <v>115</v>
      </c>
      <c r="E16">
        <v>1</v>
      </c>
    </row>
    <row r="17" spans="1:5" x14ac:dyDescent="0.35">
      <c r="A17">
        <v>16</v>
      </c>
      <c r="B17" t="s">
        <v>45</v>
      </c>
      <c r="C17">
        <v>8</v>
      </c>
      <c r="D17" t="s">
        <v>115</v>
      </c>
      <c r="E17">
        <v>1</v>
      </c>
    </row>
    <row r="18" spans="1:5" x14ac:dyDescent="0.35">
      <c r="A18">
        <v>1</v>
      </c>
      <c r="B18" t="s">
        <v>34</v>
      </c>
      <c r="C18">
        <v>3081</v>
      </c>
      <c r="D18" t="s">
        <v>12</v>
      </c>
      <c r="E18">
        <v>2</v>
      </c>
    </row>
    <row r="19" spans="1:5" x14ac:dyDescent="0.35">
      <c r="A19">
        <v>2</v>
      </c>
      <c r="B19" t="s">
        <v>35</v>
      </c>
      <c r="C19">
        <v>528</v>
      </c>
      <c r="D19" t="s">
        <v>12</v>
      </c>
      <c r="E19">
        <v>2</v>
      </c>
    </row>
    <row r="20" spans="1:5" x14ac:dyDescent="0.35">
      <c r="A20">
        <v>3</v>
      </c>
      <c r="B20" t="s">
        <v>36</v>
      </c>
      <c r="C20">
        <v>607</v>
      </c>
      <c r="D20" t="s">
        <v>12</v>
      </c>
      <c r="E20">
        <v>2</v>
      </c>
    </row>
    <row r="21" spans="1:5" x14ac:dyDescent="0.35">
      <c r="A21">
        <v>4</v>
      </c>
      <c r="B21" t="s">
        <v>37</v>
      </c>
      <c r="C21">
        <v>20</v>
      </c>
      <c r="D21" t="s">
        <v>12</v>
      </c>
      <c r="E21">
        <v>2</v>
      </c>
    </row>
    <row r="22" spans="1:5" x14ac:dyDescent="0.35">
      <c r="A22">
        <v>5</v>
      </c>
      <c r="B22" t="s">
        <v>38</v>
      </c>
      <c r="C22">
        <v>2</v>
      </c>
      <c r="D22" t="s">
        <v>12</v>
      </c>
      <c r="E22">
        <v>2</v>
      </c>
    </row>
    <row r="23" spans="1:5" x14ac:dyDescent="0.35">
      <c r="A23">
        <v>6</v>
      </c>
      <c r="B23" t="s">
        <v>46</v>
      </c>
      <c r="C23">
        <v>4</v>
      </c>
      <c r="D23" t="s">
        <v>12</v>
      </c>
      <c r="E23">
        <v>2</v>
      </c>
    </row>
    <row r="24" spans="1:5" x14ac:dyDescent="0.35">
      <c r="A24">
        <v>7</v>
      </c>
      <c r="B24" t="s">
        <v>116</v>
      </c>
      <c r="C24">
        <v>0</v>
      </c>
      <c r="D24" t="s">
        <v>12</v>
      </c>
      <c r="E24">
        <v>2</v>
      </c>
    </row>
    <row r="25" spans="1:5" x14ac:dyDescent="0.35">
      <c r="A25">
        <v>8</v>
      </c>
      <c r="B25" t="s">
        <v>4</v>
      </c>
      <c r="C25">
        <v>0</v>
      </c>
      <c r="D25" t="s">
        <v>12</v>
      </c>
      <c r="E25">
        <v>2</v>
      </c>
    </row>
    <row r="26" spans="1:5" x14ac:dyDescent="0.35">
      <c r="A26">
        <v>9</v>
      </c>
      <c r="B26" t="s">
        <v>39</v>
      </c>
      <c r="C26">
        <v>0</v>
      </c>
      <c r="D26" t="s">
        <v>12</v>
      </c>
      <c r="E26">
        <v>2</v>
      </c>
    </row>
    <row r="27" spans="1:5" x14ac:dyDescent="0.35">
      <c r="A27">
        <v>10</v>
      </c>
      <c r="B27" t="s">
        <v>40</v>
      </c>
      <c r="C27">
        <v>0</v>
      </c>
      <c r="D27" t="s">
        <v>12</v>
      </c>
      <c r="E27">
        <v>2</v>
      </c>
    </row>
    <row r="28" spans="1:5" x14ac:dyDescent="0.35">
      <c r="A28">
        <v>11</v>
      </c>
      <c r="B28" t="s">
        <v>41</v>
      </c>
      <c r="C28">
        <v>5</v>
      </c>
      <c r="D28" t="s">
        <v>12</v>
      </c>
      <c r="E28">
        <v>2</v>
      </c>
    </row>
    <row r="29" spans="1:5" x14ac:dyDescent="0.35">
      <c r="A29">
        <v>12</v>
      </c>
      <c r="B29" t="s">
        <v>42</v>
      </c>
      <c r="C29">
        <v>0</v>
      </c>
      <c r="D29" t="s">
        <v>12</v>
      </c>
      <c r="E29">
        <v>2</v>
      </c>
    </row>
    <row r="30" spans="1:5" x14ac:dyDescent="0.35">
      <c r="A30">
        <v>13</v>
      </c>
      <c r="B30" t="s">
        <v>11</v>
      </c>
      <c r="C30">
        <v>8</v>
      </c>
      <c r="D30" t="s">
        <v>12</v>
      </c>
      <c r="E30">
        <v>2</v>
      </c>
    </row>
    <row r="31" spans="1:5" x14ac:dyDescent="0.35">
      <c r="A31">
        <v>14</v>
      </c>
      <c r="B31" t="s">
        <v>43</v>
      </c>
      <c r="C31">
        <v>83</v>
      </c>
      <c r="D31" t="s">
        <v>12</v>
      </c>
      <c r="E31">
        <v>2</v>
      </c>
    </row>
    <row r="32" spans="1:5" x14ac:dyDescent="0.35">
      <c r="A32">
        <v>15</v>
      </c>
      <c r="B32" t="s">
        <v>44</v>
      </c>
      <c r="C32">
        <v>1</v>
      </c>
      <c r="D32" t="s">
        <v>12</v>
      </c>
      <c r="E32">
        <v>2</v>
      </c>
    </row>
    <row r="33" spans="1:5" x14ac:dyDescent="0.35">
      <c r="A33">
        <v>16</v>
      </c>
      <c r="B33" t="s">
        <v>45</v>
      </c>
      <c r="C33">
        <v>3</v>
      </c>
      <c r="D33" t="s">
        <v>12</v>
      </c>
      <c r="E33">
        <v>2</v>
      </c>
    </row>
    <row r="34" spans="1:5" x14ac:dyDescent="0.35">
      <c r="A34">
        <v>1</v>
      </c>
      <c r="B34" t="s">
        <v>34</v>
      </c>
      <c r="C34">
        <v>5289</v>
      </c>
      <c r="D34" t="s">
        <v>94</v>
      </c>
      <c r="E34">
        <v>3</v>
      </c>
    </row>
    <row r="35" spans="1:5" x14ac:dyDescent="0.35">
      <c r="A35">
        <v>2</v>
      </c>
      <c r="B35" t="s">
        <v>35</v>
      </c>
      <c r="C35">
        <v>161</v>
      </c>
      <c r="D35" t="s">
        <v>94</v>
      </c>
      <c r="E35">
        <v>3</v>
      </c>
    </row>
    <row r="36" spans="1:5" x14ac:dyDescent="0.35">
      <c r="A36">
        <v>3</v>
      </c>
      <c r="B36" t="s">
        <v>36</v>
      </c>
      <c r="C36">
        <v>180</v>
      </c>
      <c r="D36" t="s">
        <v>94</v>
      </c>
      <c r="E36">
        <v>3</v>
      </c>
    </row>
    <row r="37" spans="1:5" x14ac:dyDescent="0.35">
      <c r="A37">
        <v>4</v>
      </c>
      <c r="B37" t="s">
        <v>37</v>
      </c>
      <c r="C37">
        <v>0</v>
      </c>
      <c r="D37" t="s">
        <v>94</v>
      </c>
      <c r="E37">
        <v>3</v>
      </c>
    </row>
    <row r="38" spans="1:5" x14ac:dyDescent="0.35">
      <c r="A38">
        <v>5</v>
      </c>
      <c r="B38" t="s">
        <v>38</v>
      </c>
      <c r="C38">
        <v>1</v>
      </c>
      <c r="D38" t="s">
        <v>94</v>
      </c>
      <c r="E38">
        <v>3</v>
      </c>
    </row>
    <row r="39" spans="1:5" x14ac:dyDescent="0.35">
      <c r="A39">
        <v>6</v>
      </c>
      <c r="B39" t="s">
        <v>46</v>
      </c>
      <c r="C39">
        <v>2</v>
      </c>
      <c r="D39" t="s">
        <v>94</v>
      </c>
      <c r="E39">
        <v>3</v>
      </c>
    </row>
    <row r="40" spans="1:5" x14ac:dyDescent="0.35">
      <c r="A40">
        <v>7</v>
      </c>
      <c r="B40" t="s">
        <v>116</v>
      </c>
      <c r="C40">
        <v>0</v>
      </c>
      <c r="D40" t="s">
        <v>94</v>
      </c>
      <c r="E40">
        <v>3</v>
      </c>
    </row>
    <row r="41" spans="1:5" x14ac:dyDescent="0.35">
      <c r="A41">
        <v>8</v>
      </c>
      <c r="B41" t="s">
        <v>4</v>
      </c>
      <c r="C41">
        <v>0</v>
      </c>
      <c r="D41" t="s">
        <v>94</v>
      </c>
      <c r="E41">
        <v>3</v>
      </c>
    </row>
    <row r="42" spans="1:5" x14ac:dyDescent="0.35">
      <c r="A42">
        <v>9</v>
      </c>
      <c r="B42" t="s">
        <v>39</v>
      </c>
      <c r="C42">
        <v>0</v>
      </c>
      <c r="D42" t="s">
        <v>94</v>
      </c>
      <c r="E42">
        <v>3</v>
      </c>
    </row>
    <row r="43" spans="1:5" x14ac:dyDescent="0.35">
      <c r="A43">
        <v>10</v>
      </c>
      <c r="B43" t="s">
        <v>40</v>
      </c>
      <c r="C43">
        <v>0</v>
      </c>
      <c r="D43" t="s">
        <v>94</v>
      </c>
      <c r="E43">
        <v>3</v>
      </c>
    </row>
    <row r="44" spans="1:5" x14ac:dyDescent="0.35">
      <c r="A44">
        <v>11</v>
      </c>
      <c r="B44" t="s">
        <v>41</v>
      </c>
      <c r="C44">
        <v>0</v>
      </c>
      <c r="D44" t="s">
        <v>94</v>
      </c>
      <c r="E44">
        <v>3</v>
      </c>
    </row>
    <row r="45" spans="1:5" x14ac:dyDescent="0.35">
      <c r="A45">
        <v>12</v>
      </c>
      <c r="B45" t="s">
        <v>42</v>
      </c>
      <c r="C45">
        <v>0</v>
      </c>
      <c r="D45" t="s">
        <v>94</v>
      </c>
      <c r="E45">
        <v>3</v>
      </c>
    </row>
    <row r="46" spans="1:5" x14ac:dyDescent="0.35">
      <c r="A46">
        <v>13</v>
      </c>
      <c r="B46" t="s">
        <v>11</v>
      </c>
      <c r="C46">
        <v>0</v>
      </c>
      <c r="D46" t="s">
        <v>94</v>
      </c>
      <c r="E46">
        <v>3</v>
      </c>
    </row>
    <row r="47" spans="1:5" x14ac:dyDescent="0.35">
      <c r="A47">
        <v>14</v>
      </c>
      <c r="B47" t="s">
        <v>43</v>
      </c>
      <c r="C47">
        <v>9</v>
      </c>
      <c r="D47" t="s">
        <v>94</v>
      </c>
      <c r="E47">
        <v>3</v>
      </c>
    </row>
    <row r="48" spans="1:5" x14ac:dyDescent="0.35">
      <c r="A48">
        <v>15</v>
      </c>
      <c r="B48" t="s">
        <v>44</v>
      </c>
      <c r="C48">
        <v>1</v>
      </c>
      <c r="D48" t="s">
        <v>94</v>
      </c>
      <c r="E48">
        <v>3</v>
      </c>
    </row>
    <row r="49" spans="1:5" x14ac:dyDescent="0.35">
      <c r="A49">
        <v>16</v>
      </c>
      <c r="B49" t="s">
        <v>45</v>
      </c>
      <c r="C49">
        <v>0</v>
      </c>
      <c r="D49" t="s">
        <v>94</v>
      </c>
      <c r="E49">
        <v>3</v>
      </c>
    </row>
    <row r="50" spans="1:5" x14ac:dyDescent="0.35">
      <c r="A50">
        <v>1</v>
      </c>
      <c r="B50" t="s">
        <v>34</v>
      </c>
      <c r="C50">
        <v>3887</v>
      </c>
      <c r="D50" t="s">
        <v>84</v>
      </c>
      <c r="E50">
        <v>4</v>
      </c>
    </row>
    <row r="51" spans="1:5" x14ac:dyDescent="0.35">
      <c r="A51">
        <v>2</v>
      </c>
      <c r="B51" t="s">
        <v>35</v>
      </c>
      <c r="C51">
        <v>120</v>
      </c>
      <c r="D51" t="s">
        <v>84</v>
      </c>
      <c r="E51">
        <v>4</v>
      </c>
    </row>
    <row r="52" spans="1:5" x14ac:dyDescent="0.35">
      <c r="A52">
        <v>3</v>
      </c>
      <c r="B52" t="s">
        <v>36</v>
      </c>
      <c r="C52">
        <v>170</v>
      </c>
      <c r="D52" t="s">
        <v>84</v>
      </c>
      <c r="E52">
        <v>4</v>
      </c>
    </row>
    <row r="53" spans="1:5" x14ac:dyDescent="0.35">
      <c r="A53">
        <v>4</v>
      </c>
      <c r="B53" t="s">
        <v>37</v>
      </c>
      <c r="C53">
        <v>1</v>
      </c>
      <c r="D53" t="s">
        <v>84</v>
      </c>
      <c r="E53">
        <v>4</v>
      </c>
    </row>
    <row r="54" spans="1:5" x14ac:dyDescent="0.35">
      <c r="A54">
        <v>5</v>
      </c>
      <c r="B54" t="s">
        <v>38</v>
      </c>
      <c r="C54">
        <v>3</v>
      </c>
      <c r="D54" t="s">
        <v>84</v>
      </c>
      <c r="E54">
        <v>4</v>
      </c>
    </row>
    <row r="55" spans="1:5" x14ac:dyDescent="0.35">
      <c r="A55">
        <v>6</v>
      </c>
      <c r="B55" t="s">
        <v>46</v>
      </c>
      <c r="C55">
        <v>2</v>
      </c>
      <c r="D55" t="s">
        <v>84</v>
      </c>
      <c r="E55">
        <v>4</v>
      </c>
    </row>
    <row r="56" spans="1:5" x14ac:dyDescent="0.35">
      <c r="A56">
        <v>7</v>
      </c>
      <c r="B56" t="s">
        <v>116</v>
      </c>
      <c r="C56">
        <v>2</v>
      </c>
      <c r="D56" t="s">
        <v>84</v>
      </c>
      <c r="E56">
        <v>4</v>
      </c>
    </row>
    <row r="57" spans="1:5" x14ac:dyDescent="0.35">
      <c r="A57">
        <v>8</v>
      </c>
      <c r="B57" t="s">
        <v>4</v>
      </c>
      <c r="C57">
        <v>0</v>
      </c>
      <c r="D57" t="s">
        <v>84</v>
      </c>
      <c r="E57">
        <v>4</v>
      </c>
    </row>
    <row r="58" spans="1:5" x14ac:dyDescent="0.35">
      <c r="A58">
        <v>9</v>
      </c>
      <c r="B58" t="s">
        <v>39</v>
      </c>
      <c r="C58">
        <v>0</v>
      </c>
      <c r="D58" t="s">
        <v>84</v>
      </c>
      <c r="E58">
        <v>4</v>
      </c>
    </row>
    <row r="59" spans="1:5" x14ac:dyDescent="0.35">
      <c r="A59">
        <v>10</v>
      </c>
      <c r="B59" t="s">
        <v>40</v>
      </c>
      <c r="C59">
        <v>0</v>
      </c>
      <c r="D59" t="s">
        <v>84</v>
      </c>
      <c r="E59">
        <v>4</v>
      </c>
    </row>
    <row r="60" spans="1:5" x14ac:dyDescent="0.35">
      <c r="A60">
        <v>11</v>
      </c>
      <c r="B60" t="s">
        <v>41</v>
      </c>
      <c r="C60">
        <v>0</v>
      </c>
      <c r="D60" t="s">
        <v>84</v>
      </c>
      <c r="E60">
        <v>4</v>
      </c>
    </row>
    <row r="61" spans="1:5" x14ac:dyDescent="0.35">
      <c r="A61">
        <v>12</v>
      </c>
      <c r="B61" t="s">
        <v>42</v>
      </c>
      <c r="C61">
        <v>0</v>
      </c>
      <c r="D61" t="s">
        <v>84</v>
      </c>
      <c r="E61">
        <v>4</v>
      </c>
    </row>
    <row r="62" spans="1:5" x14ac:dyDescent="0.35">
      <c r="A62">
        <v>13</v>
      </c>
      <c r="B62" t="s">
        <v>11</v>
      </c>
      <c r="C62">
        <v>0</v>
      </c>
      <c r="D62" t="s">
        <v>84</v>
      </c>
      <c r="E62">
        <v>4</v>
      </c>
    </row>
    <row r="63" spans="1:5" x14ac:dyDescent="0.35">
      <c r="A63">
        <v>14</v>
      </c>
      <c r="B63" t="s">
        <v>43</v>
      </c>
      <c r="C63">
        <v>9</v>
      </c>
      <c r="D63" t="s">
        <v>84</v>
      </c>
      <c r="E63">
        <v>4</v>
      </c>
    </row>
    <row r="64" spans="1:5" x14ac:dyDescent="0.35">
      <c r="A64">
        <v>15</v>
      </c>
      <c r="B64" t="s">
        <v>44</v>
      </c>
      <c r="C64">
        <v>0</v>
      </c>
      <c r="D64" t="s">
        <v>84</v>
      </c>
      <c r="E64">
        <v>4</v>
      </c>
    </row>
    <row r="65" spans="1:5" x14ac:dyDescent="0.35">
      <c r="A65">
        <v>16</v>
      </c>
      <c r="B65" t="s">
        <v>45</v>
      </c>
      <c r="C65">
        <v>0</v>
      </c>
      <c r="D65" t="s">
        <v>84</v>
      </c>
      <c r="E65">
        <v>4</v>
      </c>
    </row>
    <row r="66" spans="1:5" x14ac:dyDescent="0.35">
      <c r="A66">
        <v>1</v>
      </c>
      <c r="B66" t="s">
        <v>34</v>
      </c>
      <c r="C66">
        <v>226</v>
      </c>
      <c r="D66" t="s">
        <v>117</v>
      </c>
      <c r="E66">
        <v>5</v>
      </c>
    </row>
    <row r="67" spans="1:5" x14ac:dyDescent="0.35">
      <c r="A67">
        <v>2</v>
      </c>
      <c r="B67" t="s">
        <v>35</v>
      </c>
      <c r="C67">
        <v>10</v>
      </c>
      <c r="D67" t="s">
        <v>117</v>
      </c>
      <c r="E67">
        <v>5</v>
      </c>
    </row>
    <row r="68" spans="1:5" x14ac:dyDescent="0.35">
      <c r="A68">
        <v>3</v>
      </c>
      <c r="B68" t="s">
        <v>36</v>
      </c>
      <c r="C68">
        <v>27</v>
      </c>
      <c r="D68" t="s">
        <v>117</v>
      </c>
      <c r="E68">
        <v>5</v>
      </c>
    </row>
    <row r="69" spans="1:5" x14ac:dyDescent="0.35">
      <c r="A69">
        <v>4</v>
      </c>
      <c r="B69" t="s">
        <v>37</v>
      </c>
      <c r="C69">
        <v>0</v>
      </c>
      <c r="D69" t="s">
        <v>117</v>
      </c>
      <c r="E69">
        <v>5</v>
      </c>
    </row>
    <row r="70" spans="1:5" x14ac:dyDescent="0.35">
      <c r="A70">
        <v>5</v>
      </c>
      <c r="B70" t="s">
        <v>38</v>
      </c>
      <c r="C70">
        <v>0</v>
      </c>
      <c r="D70" t="s">
        <v>117</v>
      </c>
      <c r="E70">
        <v>5</v>
      </c>
    </row>
    <row r="71" spans="1:5" x14ac:dyDescent="0.35">
      <c r="A71">
        <v>6</v>
      </c>
      <c r="B71" t="s">
        <v>46</v>
      </c>
      <c r="C71">
        <v>1</v>
      </c>
      <c r="D71" t="s">
        <v>117</v>
      </c>
      <c r="E71">
        <v>5</v>
      </c>
    </row>
    <row r="72" spans="1:5" x14ac:dyDescent="0.35">
      <c r="A72">
        <v>7</v>
      </c>
      <c r="B72" t="s">
        <v>116</v>
      </c>
      <c r="C72">
        <v>0</v>
      </c>
      <c r="D72" t="s">
        <v>117</v>
      </c>
      <c r="E72">
        <v>5</v>
      </c>
    </row>
    <row r="73" spans="1:5" x14ac:dyDescent="0.35">
      <c r="A73">
        <v>8</v>
      </c>
      <c r="B73" t="s">
        <v>4</v>
      </c>
      <c r="C73">
        <v>0</v>
      </c>
      <c r="D73" t="s">
        <v>117</v>
      </c>
      <c r="E73">
        <v>5</v>
      </c>
    </row>
    <row r="74" spans="1:5" x14ac:dyDescent="0.35">
      <c r="A74">
        <v>9</v>
      </c>
      <c r="B74" t="s">
        <v>39</v>
      </c>
      <c r="C74">
        <v>0</v>
      </c>
      <c r="D74" t="s">
        <v>117</v>
      </c>
      <c r="E74">
        <v>5</v>
      </c>
    </row>
    <row r="75" spans="1:5" x14ac:dyDescent="0.35">
      <c r="A75">
        <v>10</v>
      </c>
      <c r="B75" t="s">
        <v>40</v>
      </c>
      <c r="C75">
        <v>0</v>
      </c>
      <c r="D75" t="s">
        <v>117</v>
      </c>
      <c r="E75">
        <v>5</v>
      </c>
    </row>
    <row r="76" spans="1:5" x14ac:dyDescent="0.35">
      <c r="A76">
        <v>11</v>
      </c>
      <c r="B76" t="s">
        <v>41</v>
      </c>
      <c r="C76">
        <v>6</v>
      </c>
      <c r="D76" t="s">
        <v>117</v>
      </c>
      <c r="E76">
        <v>5</v>
      </c>
    </row>
    <row r="77" spans="1:5" x14ac:dyDescent="0.35">
      <c r="A77">
        <v>12</v>
      </c>
      <c r="B77" t="s">
        <v>42</v>
      </c>
      <c r="C77">
        <v>0</v>
      </c>
      <c r="D77" t="s">
        <v>117</v>
      </c>
      <c r="E77">
        <v>5</v>
      </c>
    </row>
    <row r="78" spans="1:5" x14ac:dyDescent="0.35">
      <c r="A78">
        <v>13</v>
      </c>
      <c r="B78" t="s">
        <v>11</v>
      </c>
      <c r="C78">
        <v>19</v>
      </c>
      <c r="D78" t="s">
        <v>117</v>
      </c>
      <c r="E78">
        <v>5</v>
      </c>
    </row>
    <row r="79" spans="1:5" x14ac:dyDescent="0.35">
      <c r="A79">
        <v>14</v>
      </c>
      <c r="B79" t="s">
        <v>43</v>
      </c>
      <c r="C79">
        <v>5</v>
      </c>
      <c r="D79" t="s">
        <v>117</v>
      </c>
      <c r="E79">
        <v>5</v>
      </c>
    </row>
    <row r="80" spans="1:5" x14ac:dyDescent="0.35">
      <c r="A80">
        <v>15</v>
      </c>
      <c r="B80" t="s">
        <v>44</v>
      </c>
      <c r="C80">
        <v>0</v>
      </c>
      <c r="D80" t="s">
        <v>117</v>
      </c>
      <c r="E80">
        <v>5</v>
      </c>
    </row>
    <row r="81" spans="1:5" x14ac:dyDescent="0.35">
      <c r="A81">
        <v>16</v>
      </c>
      <c r="B81" t="s">
        <v>45</v>
      </c>
      <c r="C81">
        <v>4</v>
      </c>
      <c r="D81" t="s">
        <v>117</v>
      </c>
      <c r="E81">
        <v>5</v>
      </c>
    </row>
    <row r="82" spans="1:5" x14ac:dyDescent="0.35">
      <c r="A82">
        <v>1</v>
      </c>
      <c r="B82" t="s">
        <v>34</v>
      </c>
      <c r="C82">
        <v>0</v>
      </c>
      <c r="D82" t="s">
        <v>39</v>
      </c>
      <c r="E82">
        <v>6</v>
      </c>
    </row>
    <row r="83" spans="1:5" x14ac:dyDescent="0.35">
      <c r="A83">
        <v>2</v>
      </c>
      <c r="B83" t="s">
        <v>35</v>
      </c>
      <c r="C83">
        <v>0</v>
      </c>
      <c r="D83" t="s">
        <v>39</v>
      </c>
      <c r="E83">
        <v>6</v>
      </c>
    </row>
    <row r="84" spans="1:5" x14ac:dyDescent="0.35">
      <c r="A84">
        <v>3</v>
      </c>
      <c r="B84" t="s">
        <v>36</v>
      </c>
      <c r="C84">
        <v>0</v>
      </c>
      <c r="D84" t="s">
        <v>39</v>
      </c>
      <c r="E84">
        <v>6</v>
      </c>
    </row>
    <row r="85" spans="1:5" x14ac:dyDescent="0.35">
      <c r="A85">
        <v>4</v>
      </c>
      <c r="B85" t="s">
        <v>37</v>
      </c>
      <c r="C85">
        <v>0</v>
      </c>
      <c r="D85" t="s">
        <v>39</v>
      </c>
      <c r="E85">
        <v>6</v>
      </c>
    </row>
    <row r="86" spans="1:5" x14ac:dyDescent="0.35">
      <c r="A86">
        <v>5</v>
      </c>
      <c r="B86" t="s">
        <v>38</v>
      </c>
      <c r="C86">
        <v>0</v>
      </c>
      <c r="D86" t="s">
        <v>39</v>
      </c>
      <c r="E86">
        <v>6</v>
      </c>
    </row>
    <row r="87" spans="1:5" x14ac:dyDescent="0.35">
      <c r="A87">
        <v>6</v>
      </c>
      <c r="B87" t="s">
        <v>46</v>
      </c>
      <c r="C87">
        <v>0</v>
      </c>
      <c r="D87" t="s">
        <v>39</v>
      </c>
      <c r="E87">
        <v>6</v>
      </c>
    </row>
    <row r="88" spans="1:5" x14ac:dyDescent="0.35">
      <c r="A88">
        <v>7</v>
      </c>
      <c r="B88" t="s">
        <v>116</v>
      </c>
      <c r="C88">
        <v>0</v>
      </c>
      <c r="D88" t="s">
        <v>39</v>
      </c>
      <c r="E88">
        <v>6</v>
      </c>
    </row>
    <row r="89" spans="1:5" x14ac:dyDescent="0.35">
      <c r="A89">
        <v>8</v>
      </c>
      <c r="B89" t="s">
        <v>4</v>
      </c>
      <c r="C89">
        <v>0</v>
      </c>
      <c r="D89" t="s">
        <v>39</v>
      </c>
      <c r="E89">
        <v>6</v>
      </c>
    </row>
    <row r="90" spans="1:5" x14ac:dyDescent="0.35">
      <c r="A90">
        <v>9</v>
      </c>
      <c r="B90" t="s">
        <v>39</v>
      </c>
      <c r="C90">
        <v>0</v>
      </c>
      <c r="D90" t="s">
        <v>39</v>
      </c>
      <c r="E90">
        <v>6</v>
      </c>
    </row>
    <row r="91" spans="1:5" x14ac:dyDescent="0.35">
      <c r="A91">
        <v>10</v>
      </c>
      <c r="B91" t="s">
        <v>40</v>
      </c>
      <c r="C91">
        <v>0</v>
      </c>
      <c r="D91" t="s">
        <v>39</v>
      </c>
      <c r="E91">
        <v>6</v>
      </c>
    </row>
    <row r="92" spans="1:5" x14ac:dyDescent="0.35">
      <c r="A92">
        <v>11</v>
      </c>
      <c r="B92" t="s">
        <v>41</v>
      </c>
      <c r="C92">
        <v>2</v>
      </c>
      <c r="D92" t="s">
        <v>39</v>
      </c>
      <c r="E92">
        <v>6</v>
      </c>
    </row>
    <row r="93" spans="1:5" x14ac:dyDescent="0.35">
      <c r="A93">
        <v>12</v>
      </c>
      <c r="B93" t="s">
        <v>42</v>
      </c>
      <c r="C93">
        <v>0</v>
      </c>
      <c r="D93" t="s">
        <v>39</v>
      </c>
      <c r="E93">
        <v>6</v>
      </c>
    </row>
    <row r="94" spans="1:5" x14ac:dyDescent="0.35">
      <c r="A94">
        <v>13</v>
      </c>
      <c r="B94" t="s">
        <v>11</v>
      </c>
      <c r="C94">
        <v>0</v>
      </c>
      <c r="D94" t="s">
        <v>39</v>
      </c>
      <c r="E94">
        <v>6</v>
      </c>
    </row>
    <row r="95" spans="1:5" x14ac:dyDescent="0.35">
      <c r="A95">
        <v>14</v>
      </c>
      <c r="B95" t="s">
        <v>43</v>
      </c>
      <c r="C95">
        <v>0</v>
      </c>
      <c r="D95" t="s">
        <v>39</v>
      </c>
      <c r="E95">
        <v>6</v>
      </c>
    </row>
    <row r="96" spans="1:5" x14ac:dyDescent="0.35">
      <c r="A96">
        <v>15</v>
      </c>
      <c r="B96" t="s">
        <v>44</v>
      </c>
      <c r="C96">
        <v>0</v>
      </c>
      <c r="D96" t="s">
        <v>39</v>
      </c>
      <c r="E96">
        <v>6</v>
      </c>
    </row>
    <row r="97" spans="1:5" x14ac:dyDescent="0.35">
      <c r="A97">
        <v>16</v>
      </c>
      <c r="B97" t="s">
        <v>45</v>
      </c>
      <c r="C97">
        <v>0</v>
      </c>
      <c r="D97" t="s">
        <v>39</v>
      </c>
      <c r="E97">
        <v>6</v>
      </c>
    </row>
    <row r="98" spans="1:5" x14ac:dyDescent="0.35">
      <c r="A98">
        <v>1</v>
      </c>
      <c r="B98" t="s">
        <v>34</v>
      </c>
      <c r="C98">
        <v>0</v>
      </c>
      <c r="D98" t="s">
        <v>4</v>
      </c>
      <c r="E98">
        <v>7</v>
      </c>
    </row>
    <row r="99" spans="1:5" x14ac:dyDescent="0.35">
      <c r="A99">
        <v>2</v>
      </c>
      <c r="B99" t="s">
        <v>35</v>
      </c>
      <c r="C99">
        <v>0</v>
      </c>
      <c r="D99" t="s">
        <v>4</v>
      </c>
      <c r="E99">
        <v>7</v>
      </c>
    </row>
    <row r="100" spans="1:5" x14ac:dyDescent="0.35">
      <c r="A100">
        <v>3</v>
      </c>
      <c r="B100" t="s">
        <v>36</v>
      </c>
      <c r="C100">
        <v>0</v>
      </c>
      <c r="D100" t="s">
        <v>4</v>
      </c>
      <c r="E100">
        <v>7</v>
      </c>
    </row>
    <row r="101" spans="1:5" x14ac:dyDescent="0.35">
      <c r="A101">
        <v>4</v>
      </c>
      <c r="B101" t="s">
        <v>37</v>
      </c>
      <c r="C101">
        <v>0</v>
      </c>
      <c r="D101" t="s">
        <v>4</v>
      </c>
      <c r="E101">
        <v>7</v>
      </c>
    </row>
    <row r="102" spans="1:5" x14ac:dyDescent="0.35">
      <c r="A102">
        <v>5</v>
      </c>
      <c r="B102" t="s">
        <v>38</v>
      </c>
      <c r="C102">
        <v>0</v>
      </c>
      <c r="D102" t="s">
        <v>4</v>
      </c>
      <c r="E102">
        <v>7</v>
      </c>
    </row>
    <row r="103" spans="1:5" x14ac:dyDescent="0.35">
      <c r="A103">
        <v>6</v>
      </c>
      <c r="B103" t="s">
        <v>46</v>
      </c>
      <c r="C103">
        <v>0</v>
      </c>
      <c r="D103" t="s">
        <v>4</v>
      </c>
      <c r="E103">
        <v>7</v>
      </c>
    </row>
    <row r="104" spans="1:5" x14ac:dyDescent="0.35">
      <c r="A104">
        <v>7</v>
      </c>
      <c r="B104" t="s">
        <v>116</v>
      </c>
      <c r="C104">
        <v>0</v>
      </c>
      <c r="D104" t="s">
        <v>4</v>
      </c>
      <c r="E104">
        <v>7</v>
      </c>
    </row>
    <row r="105" spans="1:5" x14ac:dyDescent="0.35">
      <c r="A105">
        <v>8</v>
      </c>
      <c r="B105" t="s">
        <v>4</v>
      </c>
      <c r="C105">
        <v>0</v>
      </c>
      <c r="D105" t="s">
        <v>4</v>
      </c>
      <c r="E105">
        <v>7</v>
      </c>
    </row>
    <row r="106" spans="1:5" x14ac:dyDescent="0.35">
      <c r="A106">
        <v>9</v>
      </c>
      <c r="B106" t="s">
        <v>39</v>
      </c>
      <c r="C106">
        <v>0</v>
      </c>
      <c r="D106" t="s">
        <v>4</v>
      </c>
      <c r="E106">
        <v>7</v>
      </c>
    </row>
    <row r="107" spans="1:5" x14ac:dyDescent="0.35">
      <c r="A107">
        <v>10</v>
      </c>
      <c r="B107" t="s">
        <v>40</v>
      </c>
      <c r="C107">
        <v>0</v>
      </c>
      <c r="D107" t="s">
        <v>4</v>
      </c>
      <c r="E107">
        <v>7</v>
      </c>
    </row>
    <row r="108" spans="1:5" x14ac:dyDescent="0.35">
      <c r="A108">
        <v>11</v>
      </c>
      <c r="B108" t="s">
        <v>41</v>
      </c>
      <c r="C108">
        <v>0</v>
      </c>
      <c r="D108" t="s">
        <v>4</v>
      </c>
      <c r="E108">
        <v>7</v>
      </c>
    </row>
    <row r="109" spans="1:5" x14ac:dyDescent="0.35">
      <c r="A109">
        <v>12</v>
      </c>
      <c r="B109" t="s">
        <v>42</v>
      </c>
      <c r="C109">
        <v>0</v>
      </c>
      <c r="D109" t="s">
        <v>4</v>
      </c>
      <c r="E109">
        <v>7</v>
      </c>
    </row>
    <row r="110" spans="1:5" x14ac:dyDescent="0.35">
      <c r="A110">
        <v>13</v>
      </c>
      <c r="B110" t="s">
        <v>11</v>
      </c>
      <c r="C110">
        <v>0</v>
      </c>
      <c r="D110" t="s">
        <v>4</v>
      </c>
      <c r="E110">
        <v>7</v>
      </c>
    </row>
    <row r="111" spans="1:5" x14ac:dyDescent="0.35">
      <c r="A111">
        <v>14</v>
      </c>
      <c r="B111" t="s">
        <v>43</v>
      </c>
      <c r="C111">
        <v>0</v>
      </c>
      <c r="D111" t="s">
        <v>4</v>
      </c>
      <c r="E111">
        <v>7</v>
      </c>
    </row>
    <row r="112" spans="1:5" x14ac:dyDescent="0.35">
      <c r="A112">
        <v>15</v>
      </c>
      <c r="B112" t="s">
        <v>44</v>
      </c>
      <c r="C112">
        <v>0</v>
      </c>
      <c r="D112" t="s">
        <v>4</v>
      </c>
      <c r="E112">
        <v>7</v>
      </c>
    </row>
    <row r="113" spans="1:5" x14ac:dyDescent="0.35">
      <c r="A113">
        <v>16</v>
      </c>
      <c r="B113" t="s">
        <v>45</v>
      </c>
      <c r="C113">
        <v>0</v>
      </c>
      <c r="D113" t="s">
        <v>4</v>
      </c>
      <c r="E113">
        <v>7</v>
      </c>
    </row>
    <row r="114" spans="1:5" x14ac:dyDescent="0.35">
      <c r="A114">
        <v>1</v>
      </c>
      <c r="B114" t="s">
        <v>34</v>
      </c>
      <c r="C114" s="2">
        <v>0</v>
      </c>
      <c r="D114" t="s">
        <v>42</v>
      </c>
      <c r="E114">
        <v>8</v>
      </c>
    </row>
    <row r="115" spans="1:5" x14ac:dyDescent="0.35">
      <c r="A115">
        <v>2</v>
      </c>
      <c r="B115" t="s">
        <v>35</v>
      </c>
      <c r="C115" s="2">
        <v>0</v>
      </c>
      <c r="D115" s="2" t="s">
        <v>42</v>
      </c>
      <c r="E115">
        <v>8</v>
      </c>
    </row>
    <row r="116" spans="1:5" x14ac:dyDescent="0.35">
      <c r="A116">
        <v>3</v>
      </c>
      <c r="B116" t="s">
        <v>36</v>
      </c>
      <c r="C116" s="2">
        <v>0</v>
      </c>
      <c r="D116" s="2" t="s">
        <v>42</v>
      </c>
      <c r="E116">
        <v>8</v>
      </c>
    </row>
    <row r="117" spans="1:5" x14ac:dyDescent="0.35">
      <c r="A117">
        <v>4</v>
      </c>
      <c r="B117" t="s">
        <v>37</v>
      </c>
      <c r="C117" s="2">
        <v>0</v>
      </c>
      <c r="D117" s="2" t="s">
        <v>42</v>
      </c>
      <c r="E117">
        <v>8</v>
      </c>
    </row>
    <row r="118" spans="1:5" x14ac:dyDescent="0.35">
      <c r="A118">
        <v>5</v>
      </c>
      <c r="B118" t="s">
        <v>38</v>
      </c>
      <c r="C118" s="2">
        <v>0</v>
      </c>
      <c r="D118" s="2" t="s">
        <v>42</v>
      </c>
      <c r="E118">
        <v>8</v>
      </c>
    </row>
    <row r="119" spans="1:5" x14ac:dyDescent="0.35">
      <c r="A119">
        <v>6</v>
      </c>
      <c r="B119" t="s">
        <v>46</v>
      </c>
      <c r="C119" s="2">
        <v>0</v>
      </c>
      <c r="D119" s="2" t="s">
        <v>42</v>
      </c>
      <c r="E119">
        <v>8</v>
      </c>
    </row>
    <row r="120" spans="1:5" x14ac:dyDescent="0.35">
      <c r="A120">
        <v>7</v>
      </c>
      <c r="B120" t="s">
        <v>116</v>
      </c>
      <c r="C120" s="2">
        <v>0</v>
      </c>
      <c r="D120" s="2" t="s">
        <v>42</v>
      </c>
      <c r="E120">
        <v>8</v>
      </c>
    </row>
    <row r="121" spans="1:5" x14ac:dyDescent="0.35">
      <c r="A121" s="2">
        <v>8</v>
      </c>
      <c r="B121" s="2" t="s">
        <v>4</v>
      </c>
      <c r="C121" s="2">
        <v>0</v>
      </c>
      <c r="D121" s="2" t="s">
        <v>42</v>
      </c>
      <c r="E121" s="2">
        <v>8</v>
      </c>
    </row>
    <row r="122" spans="1:5" x14ac:dyDescent="0.35">
      <c r="A122" s="2">
        <v>9</v>
      </c>
      <c r="B122" s="2" t="s">
        <v>39</v>
      </c>
      <c r="C122" s="2">
        <v>0</v>
      </c>
      <c r="D122" s="2" t="s">
        <v>42</v>
      </c>
      <c r="E122" s="2">
        <v>8</v>
      </c>
    </row>
    <row r="123" spans="1:5" x14ac:dyDescent="0.35">
      <c r="A123" s="2">
        <v>10</v>
      </c>
      <c r="B123" s="2" t="s">
        <v>40</v>
      </c>
      <c r="C123" s="2">
        <v>0</v>
      </c>
      <c r="D123" s="2" t="s">
        <v>42</v>
      </c>
      <c r="E123" s="2">
        <v>8</v>
      </c>
    </row>
    <row r="124" spans="1:5" x14ac:dyDescent="0.35">
      <c r="A124" s="2">
        <v>11</v>
      </c>
      <c r="B124" s="2" t="s">
        <v>41</v>
      </c>
      <c r="C124" s="2">
        <v>2</v>
      </c>
      <c r="D124" s="2" t="s">
        <v>42</v>
      </c>
      <c r="E124" s="2">
        <v>8</v>
      </c>
    </row>
    <row r="125" spans="1:5" x14ac:dyDescent="0.35">
      <c r="A125" s="2">
        <v>12</v>
      </c>
      <c r="B125" s="2" t="s">
        <v>42</v>
      </c>
      <c r="C125" s="2">
        <v>0</v>
      </c>
      <c r="D125" s="2" t="s">
        <v>42</v>
      </c>
      <c r="E125" s="2">
        <v>8</v>
      </c>
    </row>
    <row r="126" spans="1:5" x14ac:dyDescent="0.35">
      <c r="A126" s="2">
        <v>13</v>
      </c>
      <c r="B126" s="2" t="s">
        <v>11</v>
      </c>
      <c r="C126" s="2">
        <v>0</v>
      </c>
      <c r="D126" s="2" t="s">
        <v>42</v>
      </c>
      <c r="E126" s="2">
        <v>8</v>
      </c>
    </row>
    <row r="127" spans="1:5" x14ac:dyDescent="0.35">
      <c r="A127" s="2">
        <v>14</v>
      </c>
      <c r="B127" s="2" t="s">
        <v>43</v>
      </c>
      <c r="C127" s="2">
        <v>0</v>
      </c>
      <c r="D127" s="2" t="s">
        <v>42</v>
      </c>
      <c r="E127" s="2">
        <v>8</v>
      </c>
    </row>
    <row r="128" spans="1:5" x14ac:dyDescent="0.35">
      <c r="A128" s="2">
        <v>15</v>
      </c>
      <c r="B128" s="2" t="s">
        <v>44</v>
      </c>
      <c r="C128" s="2">
        <v>0</v>
      </c>
      <c r="D128" s="2" t="s">
        <v>42</v>
      </c>
      <c r="E128" s="2">
        <v>8</v>
      </c>
    </row>
    <row r="129" spans="1:5" x14ac:dyDescent="0.35">
      <c r="A129" s="2">
        <v>16</v>
      </c>
      <c r="B129" s="2" t="s">
        <v>45</v>
      </c>
      <c r="C129" s="2">
        <v>0</v>
      </c>
      <c r="D129" s="2" t="s">
        <v>42</v>
      </c>
      <c r="E129" s="2">
        <v>8</v>
      </c>
    </row>
    <row r="130" spans="1:5" x14ac:dyDescent="0.35">
      <c r="A130" s="2">
        <v>1</v>
      </c>
      <c r="B130" s="2" t="s">
        <v>34</v>
      </c>
      <c r="C130" s="2">
        <v>14115</v>
      </c>
      <c r="D130" s="2" t="s">
        <v>83</v>
      </c>
      <c r="E130" s="2">
        <v>9</v>
      </c>
    </row>
    <row r="131" spans="1:5" x14ac:dyDescent="0.35">
      <c r="A131" s="2">
        <v>2</v>
      </c>
      <c r="B131" s="2" t="s">
        <v>35</v>
      </c>
      <c r="C131" s="2">
        <v>929</v>
      </c>
      <c r="D131" s="2" t="s">
        <v>83</v>
      </c>
      <c r="E131" s="2">
        <v>9</v>
      </c>
    </row>
    <row r="132" spans="1:5" x14ac:dyDescent="0.35">
      <c r="A132" s="2">
        <v>3</v>
      </c>
      <c r="B132" s="2" t="s">
        <v>36</v>
      </c>
      <c r="C132" s="2">
        <v>1129</v>
      </c>
      <c r="D132" s="2" t="s">
        <v>83</v>
      </c>
      <c r="E132" s="2">
        <v>9</v>
      </c>
    </row>
    <row r="133" spans="1:5" x14ac:dyDescent="0.35">
      <c r="A133" s="2">
        <v>4</v>
      </c>
      <c r="B133" s="2" t="s">
        <v>37</v>
      </c>
      <c r="C133" s="2">
        <v>32</v>
      </c>
      <c r="D133" s="2" t="s">
        <v>83</v>
      </c>
      <c r="E133" s="2">
        <v>9</v>
      </c>
    </row>
    <row r="134" spans="1:5" x14ac:dyDescent="0.35">
      <c r="A134" s="2">
        <v>5</v>
      </c>
      <c r="B134" s="2" t="s">
        <v>38</v>
      </c>
      <c r="C134" s="2">
        <v>8</v>
      </c>
      <c r="D134" s="2" t="s">
        <v>83</v>
      </c>
      <c r="E134" s="2">
        <v>9</v>
      </c>
    </row>
    <row r="135" spans="1:5" x14ac:dyDescent="0.35">
      <c r="A135" s="2">
        <v>6</v>
      </c>
      <c r="B135" s="2" t="s">
        <v>46</v>
      </c>
      <c r="C135" s="2">
        <v>12</v>
      </c>
      <c r="D135" s="2" t="s">
        <v>83</v>
      </c>
      <c r="E135" s="2">
        <v>9</v>
      </c>
    </row>
    <row r="136" spans="1:5" x14ac:dyDescent="0.35">
      <c r="A136" s="2">
        <v>7</v>
      </c>
      <c r="B136" s="2" t="s">
        <v>116</v>
      </c>
      <c r="C136" s="2">
        <v>3</v>
      </c>
      <c r="D136" s="2" t="s">
        <v>83</v>
      </c>
      <c r="E136" s="2">
        <v>9</v>
      </c>
    </row>
    <row r="137" spans="1:5" x14ac:dyDescent="0.35">
      <c r="A137" s="2">
        <v>8</v>
      </c>
      <c r="B137" s="2" t="s">
        <v>4</v>
      </c>
      <c r="C137" s="2">
        <v>0</v>
      </c>
      <c r="D137" s="2" t="s">
        <v>83</v>
      </c>
      <c r="E137" s="2">
        <v>9</v>
      </c>
    </row>
    <row r="138" spans="1:5" x14ac:dyDescent="0.35">
      <c r="A138" s="2">
        <v>9</v>
      </c>
      <c r="B138" s="2" t="s">
        <v>39</v>
      </c>
      <c r="C138" s="2">
        <v>1</v>
      </c>
      <c r="D138" s="2" t="s">
        <v>83</v>
      </c>
      <c r="E138" s="2">
        <v>9</v>
      </c>
    </row>
    <row r="139" spans="1:5" x14ac:dyDescent="0.35">
      <c r="A139" s="2">
        <v>10</v>
      </c>
      <c r="B139" s="2" t="s">
        <v>40</v>
      </c>
      <c r="C139" s="2">
        <v>0</v>
      </c>
      <c r="D139" s="2" t="s">
        <v>83</v>
      </c>
      <c r="E139" s="2">
        <v>9</v>
      </c>
    </row>
    <row r="140" spans="1:5" x14ac:dyDescent="0.35">
      <c r="A140" s="2">
        <v>11</v>
      </c>
      <c r="B140" s="2" t="s">
        <v>41</v>
      </c>
      <c r="C140" s="2">
        <v>25</v>
      </c>
      <c r="D140" s="2" t="s">
        <v>83</v>
      </c>
      <c r="E140" s="2">
        <v>9</v>
      </c>
    </row>
    <row r="141" spans="1:5" x14ac:dyDescent="0.35">
      <c r="A141" s="2">
        <v>12</v>
      </c>
      <c r="B141" s="2" t="s">
        <v>42</v>
      </c>
      <c r="C141" s="2">
        <v>0</v>
      </c>
      <c r="D141" s="2" t="s">
        <v>83</v>
      </c>
      <c r="E141" s="2">
        <v>9</v>
      </c>
    </row>
    <row r="142" spans="1:5" x14ac:dyDescent="0.35">
      <c r="A142" s="2">
        <v>13</v>
      </c>
      <c r="B142" s="2" t="s">
        <v>11</v>
      </c>
      <c r="C142" s="2">
        <v>48</v>
      </c>
      <c r="D142" s="2" t="s">
        <v>83</v>
      </c>
      <c r="E142" s="2">
        <v>9</v>
      </c>
    </row>
    <row r="143" spans="1:5" x14ac:dyDescent="0.35">
      <c r="A143" s="2">
        <v>14</v>
      </c>
      <c r="B143" s="2" t="s">
        <v>43</v>
      </c>
      <c r="C143" s="2">
        <v>137</v>
      </c>
      <c r="D143" s="2" t="s">
        <v>83</v>
      </c>
      <c r="E143" s="2">
        <v>9</v>
      </c>
    </row>
    <row r="144" spans="1:5" x14ac:dyDescent="0.35">
      <c r="A144" s="2">
        <v>15</v>
      </c>
      <c r="B144" s="2" t="s">
        <v>44</v>
      </c>
      <c r="C144" s="2">
        <v>4</v>
      </c>
      <c r="D144" s="2" t="s">
        <v>83</v>
      </c>
      <c r="E144" s="2">
        <v>9</v>
      </c>
    </row>
    <row r="145" spans="1:5" x14ac:dyDescent="0.35">
      <c r="A145" s="2">
        <v>16</v>
      </c>
      <c r="B145" s="2" t="s">
        <v>45</v>
      </c>
      <c r="C145" s="2">
        <v>9</v>
      </c>
      <c r="D145" s="2" t="s">
        <v>83</v>
      </c>
      <c r="E145" s="2">
        <v>9</v>
      </c>
    </row>
  </sheetData>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17"/>
  <dimension ref="A1:D4"/>
  <sheetViews>
    <sheetView workbookViewId="0"/>
  </sheetViews>
  <sheetFormatPr defaultRowHeight="14.5" x14ac:dyDescent="0.35"/>
  <cols>
    <col min="1" max="1" width="5.26953125" bestFit="1" customWidth="1"/>
    <col min="2" max="2" width="8.54296875" bestFit="1" customWidth="1"/>
    <col min="3" max="3" width="38.7265625" bestFit="1" customWidth="1"/>
    <col min="4" max="4" width="18.7265625" bestFit="1" customWidth="1"/>
  </cols>
  <sheetData>
    <row r="1" spans="1:4" x14ac:dyDescent="0.35">
      <c r="A1" t="s">
        <v>95</v>
      </c>
      <c r="B1" t="s">
        <v>100</v>
      </c>
      <c r="C1" t="s">
        <v>2</v>
      </c>
      <c r="D1" t="s">
        <v>110</v>
      </c>
    </row>
    <row r="2" spans="1:4" x14ac:dyDescent="0.35">
      <c r="A2">
        <v>1</v>
      </c>
      <c r="B2">
        <v>13</v>
      </c>
      <c r="C2" t="s">
        <v>85</v>
      </c>
      <c r="D2" t="s">
        <v>3</v>
      </c>
    </row>
    <row r="3" spans="1:4" x14ac:dyDescent="0.35">
      <c r="A3">
        <v>2</v>
      </c>
      <c r="B3">
        <v>10</v>
      </c>
      <c r="C3" t="s">
        <v>85</v>
      </c>
      <c r="D3" t="s">
        <v>86</v>
      </c>
    </row>
    <row r="4" spans="1:4" x14ac:dyDescent="0.35">
      <c r="A4">
        <v>3</v>
      </c>
      <c r="B4">
        <v>1</v>
      </c>
      <c r="C4" t="s">
        <v>85</v>
      </c>
      <c r="D4" t="s">
        <v>87</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Raport programu Report Builder" ma:contentTypeID="0x010100C3676CDFA2F24E1D949A8BF2B06F6B8B009A7B203AB3090D4E8EE8602E25C0B754" ma:contentTypeVersion="1" ma:contentTypeDescription="Tworzy nowy raport programu Report Builder." ma:contentTypeScope="" ma:versionID="2ec256da1ad0f54ef01f7f717a6bf986">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053771-9B70-4F39-9638-641F51FA3887}">
  <ds:schemaRefs>
    <ds:schemaRef ds:uri="http://schemas.microsoft.com/sharepoint/v3/contenttype/forms"/>
  </ds:schemaRefs>
</ds:datastoreItem>
</file>

<file path=customXml/itemProps2.xml><?xml version="1.0" encoding="utf-8"?>
<ds:datastoreItem xmlns:ds="http://schemas.openxmlformats.org/officeDocument/2006/customXml" ds:itemID="{8D5FCF27-C05A-47F7-AB6B-3FBE333CBFD7}">
  <ds:schemaRefs>
    <ds:schemaRef ds:uri="http://purl.org/dc/terms/"/>
    <ds:schemaRef ds:uri="http://schemas.microsoft.com/office/2006/metadata/properties"/>
    <ds:schemaRef ds:uri="http://purl.org/dc/dcmitype/"/>
    <ds:schemaRef ds:uri="http://schemas.microsoft.com/office/infopath/2007/PartnerControls"/>
    <ds:schemaRef ds:uri="http://purl.org/dc/elements/1.1/"/>
    <ds:schemaRef ds:uri="http://schemas.microsoft.com/office/2006/documentManagement/typ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74C4F52F-2DA3-4579-B65D-D56B93E62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19</vt:i4>
      </vt:variant>
    </vt:vector>
  </HeadingPairs>
  <TitlesOfParts>
    <vt:vector size="19" baseType="lpstr">
      <vt:lpstr>Meldunek miesięczny</vt:lpstr>
      <vt:lpstr>Arkusz15</vt:lpstr>
      <vt:lpstr>Arkusz1</vt:lpstr>
      <vt:lpstr>Arkusz2</vt:lpstr>
      <vt:lpstr>Arkusz3</vt:lpstr>
      <vt:lpstr>Arkusz4</vt:lpstr>
      <vt:lpstr>Arkusz5</vt:lpstr>
      <vt:lpstr>Arkusz18</vt:lpstr>
      <vt:lpstr>Arkusz16</vt:lpstr>
      <vt:lpstr>Arkusz17</vt:lpstr>
      <vt:lpstr>Arkusz6</vt:lpstr>
      <vt:lpstr>Arkusz7</vt:lpstr>
      <vt:lpstr>Arkusz8</vt:lpstr>
      <vt:lpstr>Arkusz9</vt:lpstr>
      <vt:lpstr>Arkusz10</vt:lpstr>
      <vt:lpstr>Arkusz11</vt:lpstr>
      <vt:lpstr>Arkusz12</vt:lpstr>
      <vt:lpstr>Arkusz13</vt:lpstr>
      <vt:lpstr>Arkusz14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Meldunek tygodniowy</dc:title>
  <dc:creator>Sebastian</dc:creator>
  <cp:lastModifiedBy>Maria Kozłowska</cp:lastModifiedBy>
  <cp:lastPrinted>2026-10-15T07:55:09Z</cp:lastPrinted>
  <dcterms:created xsi:type="dcterms:W3CDTF">2014-07-29T18:33:30Z</dcterms:created>
  <dcterms:modified xsi:type="dcterms:W3CDTF">2026-10-15T07:55:26Z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0x010100C3676CDFA2F24E1D949A8BF2B06F6B8B009A7B203AB3090D4E8EE8602E25C0B754</vt:lpwstr>
  </property>
</Properties>
</file>