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kmachowska\Desktop\"/>
    </mc:Choice>
  </mc:AlternateContent>
  <bookViews>
    <workbookView xWindow="-120" yWindow="-120" windowWidth="29040" windowHeight="15840"/>
  </bookViews>
  <sheets>
    <sheet name="Tabela_nr_1" sheetId="1" r:id="rId1"/>
    <sheet name="Tabela_2__" sheetId="2" r:id="rId2"/>
    <sheet name="Tabela__3" sheetId="3" r:id="rId3"/>
    <sheet name="Tabela_4_-1_01-28_02_2021" sheetId="4" r:id="rId4"/>
    <sheet name="Tabela__4-01_03-31_12_2021r_" sheetId="5" r:id="rId5"/>
    <sheet name="Tabela_5_1_01-28_02_2021r_" sheetId="6" r:id="rId6"/>
    <sheet name="Tabela_5_1_03-31_12_2021r" sheetId="7" r:id="rId7"/>
    <sheet name="Tabela__6" sheetId="8" r:id="rId8"/>
    <sheet name="Tabela_7" sheetId="9" r:id="rId9"/>
    <sheet name="Tabela_8" sheetId="10" r:id="rId10"/>
    <sheet name="Tabela__9" sheetId="11" r:id="rId11"/>
    <sheet name="Tabela_10" sheetId="12" r:id="rId12"/>
    <sheet name="Tabela__11" sheetId="13" r:id="rId13"/>
    <sheet name="Tabela__12" sheetId="14" r:id="rId14"/>
    <sheet name="Tabela_13" sheetId="15" r:id="rId15"/>
    <sheet name="Tabela_14__" sheetId="16" r:id="rId16"/>
    <sheet name="Tabela_15" sheetId="17" r:id="rId17"/>
    <sheet name="Tabela_16" sheetId="18" r:id="rId18"/>
    <sheet name="Tabela_17" sheetId="19" r:id="rId19"/>
  </sheets>
  <definedNames>
    <definedName name="Dysponent" localSheetId="5">"""['file:///C:/Documents%20and%20Settings/k.jankowska/Pulpit/dane%20PRM/Mazowiecki.xlsx'#$Arkusz2.$A$41:.$A$42]"""</definedName>
    <definedName name="Dysponent" localSheetId="6">"""['file:///C:/Documents%20and%20Settings/k.jankowska/Pulpit/dane%20PRM/Mazowiecki.xlsx'#$Arkusz2.$A$41:.$A$42]"""</definedName>
    <definedName name="Dysponent" localSheetId="9">"['file:///C:/Documents%20and%20Settings/k.jankowska/Pulpit/dane%20PRM/Mazowiecki.xlsx'#$Arkusz2.$A$41:.$A$42]"</definedName>
    <definedName name="Dysponent">"""['file:///C:/Documents%20and%20Settings/k.jankowska/Pulpit/dane%20PRM/Mazowiecki.xlsx'#$Arkusz2.$A$41:.$A$42]"""</definedName>
    <definedName name="_xlnm.Print_Area" localSheetId="12">Tabela__11!$A$1:$H$11</definedName>
    <definedName name="_xlnm.Print_Area" localSheetId="10">Tabela__9!$A$1:$M$25</definedName>
    <definedName name="_xlnm.Print_Area" localSheetId="11">Tabela_10!$A$1:$M$35</definedName>
    <definedName name="_xlnm.Print_Area" localSheetId="16">Tabela_15!$A$1:$L$42</definedName>
    <definedName name="_xlnm.Print_Area" localSheetId="18">Tabela_17!$A$1:$M$10</definedName>
    <definedName name="_xlnm.Print_Area" localSheetId="1">Tabela_2__!$A$1:$N$116</definedName>
    <definedName name="_xlnm.Print_Area" localSheetId="8">Tabela_7!$A$1:$N$35</definedName>
    <definedName name="_xlnm.Print_Area" localSheetId="9">Tabela_8!$A$1:$L$257</definedName>
    <definedName name="_xlnm.Print_Area" localSheetId="0">Tabela_nr_1!$A$1:$P$118</definedName>
    <definedName name="_xlnm.Print_Titles" localSheetId="9">"[Tabela_8.$A$1]:tabela_8.$xfd$5"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38" i="17" l="1"/>
  <c r="J38" i="17"/>
  <c r="H38" i="17"/>
  <c r="K23" i="17"/>
  <c r="J23" i="17"/>
  <c r="I23" i="17"/>
  <c r="H23" i="17"/>
  <c r="G23" i="17"/>
  <c r="G90" i="16"/>
  <c r="F90" i="16"/>
  <c r="E90" i="16"/>
  <c r="D90" i="16"/>
  <c r="C90" i="16"/>
  <c r="B90" i="16"/>
  <c r="G72" i="16"/>
  <c r="F72" i="16"/>
  <c r="E72" i="16"/>
  <c r="D72" i="16"/>
  <c r="C72" i="16"/>
  <c r="B72" i="16"/>
  <c r="G54" i="16"/>
  <c r="F54" i="16"/>
  <c r="E54" i="16"/>
  <c r="D54" i="16"/>
  <c r="C54" i="16"/>
  <c r="B54" i="16"/>
  <c r="G36" i="16"/>
  <c r="F36" i="16"/>
  <c r="E36" i="16"/>
  <c r="D36" i="16"/>
  <c r="C36" i="16"/>
  <c r="B36" i="16"/>
  <c r="G16" i="16"/>
  <c r="F16" i="16"/>
  <c r="E16" i="16"/>
  <c r="D16" i="16"/>
  <c r="C16" i="16"/>
  <c r="B16" i="16"/>
  <c r="J4" i="16"/>
  <c r="M31" i="12"/>
  <c r="L31" i="12"/>
  <c r="K31" i="12"/>
  <c r="J31" i="12"/>
  <c r="I31" i="12"/>
  <c r="H31" i="12"/>
  <c r="G31" i="12"/>
  <c r="F31" i="12"/>
  <c r="E31" i="12"/>
  <c r="D31" i="12"/>
  <c r="M23" i="11"/>
  <c r="L23" i="11"/>
  <c r="L24" i="11" s="1"/>
  <c r="K23" i="11"/>
  <c r="J24" i="11" s="1"/>
  <c r="J23" i="11"/>
  <c r="I23" i="11"/>
  <c r="H23" i="11"/>
  <c r="H24" i="11" s="1"/>
  <c r="G23" i="11"/>
  <c r="F24" i="11" s="1"/>
  <c r="F23" i="11"/>
  <c r="E23" i="11"/>
  <c r="D23" i="11"/>
  <c r="D24" i="11" s="1"/>
  <c r="D25" i="11" s="1"/>
  <c r="K190" i="10"/>
  <c r="K188" i="10"/>
  <c r="K170" i="10"/>
  <c r="K166" i="10"/>
  <c r="N34" i="9"/>
  <c r="M34" i="9"/>
  <c r="L34" i="9"/>
  <c r="E295" i="7"/>
  <c r="E294" i="7"/>
  <c r="E304" i="6"/>
  <c r="E303" i="6"/>
  <c r="E244" i="6"/>
  <c r="E243" i="6"/>
  <c r="E190" i="6"/>
  <c r="E189" i="6"/>
  <c r="E136" i="6"/>
  <c r="E135" i="6"/>
  <c r="E70" i="6"/>
  <c r="E69" i="6"/>
  <c r="K107" i="5"/>
  <c r="M105" i="5"/>
  <c r="M107" i="5" s="1"/>
  <c r="L105" i="5"/>
  <c r="K105" i="5"/>
  <c r="J105" i="5"/>
  <c r="I105" i="5"/>
  <c r="I107" i="5" s="1"/>
  <c r="H105" i="5"/>
  <c r="G105" i="5"/>
  <c r="G107" i="5" s="1"/>
  <c r="F105" i="5"/>
  <c r="E105" i="5"/>
  <c r="E107" i="5" s="1"/>
  <c r="E108" i="5" s="1"/>
  <c r="Y49" i="5"/>
  <c r="X49" i="5"/>
  <c r="W49" i="5"/>
  <c r="V49" i="5"/>
  <c r="U49" i="5"/>
  <c r="T49" i="5"/>
  <c r="S49" i="5"/>
  <c r="R49" i="5"/>
  <c r="Q49" i="5"/>
  <c r="M112" i="4"/>
  <c r="L112" i="4"/>
  <c r="K112" i="4"/>
  <c r="J112" i="4"/>
  <c r="I112" i="4"/>
  <c r="H112" i="4"/>
  <c r="G112" i="4"/>
  <c r="F112" i="4"/>
  <c r="E112" i="4"/>
  <c r="M91" i="4"/>
  <c r="L91" i="4"/>
  <c r="K91" i="4"/>
  <c r="J91" i="4"/>
  <c r="I91" i="4"/>
  <c r="H91" i="4"/>
  <c r="G91" i="4"/>
  <c r="F91" i="4"/>
  <c r="E91" i="4"/>
  <c r="M72" i="4"/>
  <c r="L72" i="4"/>
  <c r="K72" i="4"/>
  <c r="J72" i="4"/>
  <c r="I72" i="4"/>
  <c r="H72" i="4"/>
  <c r="G72" i="4"/>
  <c r="F72" i="4"/>
  <c r="E72" i="4"/>
  <c r="M53" i="4"/>
  <c r="L53" i="4"/>
  <c r="K53" i="4"/>
  <c r="J53" i="4"/>
  <c r="I53" i="4"/>
  <c r="H53" i="4"/>
  <c r="G53" i="4"/>
  <c r="F53" i="4"/>
  <c r="E53" i="4"/>
  <c r="M30" i="4"/>
  <c r="L30" i="4"/>
  <c r="K30" i="4"/>
  <c r="J30" i="4"/>
  <c r="I30" i="4"/>
  <c r="H30" i="4"/>
  <c r="G30" i="4"/>
  <c r="F30" i="4"/>
  <c r="E30" i="4"/>
  <c r="E102" i="2"/>
  <c r="D102" i="2"/>
  <c r="D103" i="2" s="1"/>
  <c r="E116" i="1"/>
  <c r="D116" i="1"/>
  <c r="D118" i="1" s="1"/>
  <c r="G113" i="4" l="1"/>
  <c r="G114" i="4" s="1"/>
  <c r="H113" i="4"/>
  <c r="L113" i="4"/>
  <c r="E113" i="4"/>
  <c r="I113" i="4"/>
  <c r="M113" i="4"/>
  <c r="F32" i="12"/>
  <c r="J32" i="12"/>
  <c r="K113" i="4"/>
  <c r="E306" i="6"/>
  <c r="C296" i="7"/>
  <c r="F113" i="4"/>
  <c r="J113" i="4"/>
  <c r="E307" i="6"/>
  <c r="D32" i="12"/>
  <c r="D33" i="12" s="1"/>
  <c r="H32" i="12"/>
  <c r="L32" i="12"/>
  <c r="E114" i="4" l="1"/>
  <c r="K114" i="4"/>
  <c r="I114" i="4"/>
  <c r="E115" i="4" l="1"/>
</calcChain>
</file>

<file path=xl/sharedStrings.xml><?xml version="1.0" encoding="utf-8"?>
<sst xmlns="http://schemas.openxmlformats.org/spreadsheetml/2006/main" count="5232" uniqueCount="1833">
  <si>
    <t xml:space="preserve"> Tabela nr 1– Rejony operacyjne i miejsca stacjonowania zespołów ratownictwa medycznego-  obowiązuje od 1 stycznia 2022 r.                                                                                                                                                                                                                                                                           Tabela stanowi podstawę do zawarcia umów, o których mowa w art. 49 ust. 2 ustawy z dnia 8 września 2006 r. o Państwowym Ratownictwie Medycznym (Dz. U. z 2021 r. poz. 2053, z późn. zm.).</t>
  </si>
  <si>
    <t>13</t>
  </si>
  <si>
    <r>
      <t>Numer rejonu operacyjnego</t>
    </r>
    <r>
      <rPr>
        <b/>
        <vertAlign val="superscript"/>
        <sz val="8"/>
        <color rgb="FF000000"/>
        <rFont val="Arial"/>
        <family val="2"/>
        <charset val="238"/>
      </rPr>
      <t>1)</t>
    </r>
  </si>
  <si>
    <r>
      <t>Nazwa i opis rejonu operacyjnego</t>
    </r>
    <r>
      <rPr>
        <b/>
        <vertAlign val="superscript"/>
        <sz val="8"/>
        <color rgb="FF000000"/>
        <rFont val="Arial"/>
        <family val="2"/>
        <charset val="238"/>
      </rPr>
      <t>2)</t>
    </r>
  </si>
  <si>
    <r>
      <t>Kod dyspozytorni medycznej</t>
    </r>
    <r>
      <rPr>
        <b/>
        <vertAlign val="superscript"/>
        <sz val="8"/>
        <color rgb="FF000000"/>
        <rFont val="Arial"/>
        <family val="2"/>
        <charset val="238"/>
      </rPr>
      <t>3)</t>
    </r>
  </si>
  <si>
    <r>
      <t>Liczba i rodzaj zespołów ratownictwa medycznego</t>
    </r>
    <r>
      <rPr>
        <b/>
        <vertAlign val="superscript"/>
        <sz val="8"/>
        <color rgb="FF000000"/>
        <rFont val="Arial"/>
        <family val="2"/>
        <charset val="238"/>
      </rPr>
      <t>4</t>
    </r>
    <r>
      <rPr>
        <b/>
        <sz val="8"/>
        <color rgb="FF000000"/>
        <rFont val="Arial1"/>
        <charset val="238"/>
      </rPr>
      <t>) w danym rejonie opracyjnym</t>
    </r>
  </si>
  <si>
    <r>
      <t>Obszar działania zespołu ratownictwa medycznego</t>
    </r>
    <r>
      <rPr>
        <b/>
        <vertAlign val="superscript"/>
        <sz val="8"/>
        <color rgb="FF000000"/>
        <rFont val="Arial"/>
        <family val="2"/>
        <charset val="238"/>
      </rPr>
      <t>5)</t>
    </r>
  </si>
  <si>
    <r>
      <t>Kod zespołu ratownictwa medycznego</t>
    </r>
    <r>
      <rPr>
        <b/>
        <vertAlign val="superscript"/>
        <sz val="8"/>
        <color rgb="FF000000"/>
        <rFont val="Arial"/>
        <family val="2"/>
        <charset val="238"/>
      </rPr>
      <t>6)</t>
    </r>
  </si>
  <si>
    <r>
      <t>Nazwa zespołu ratownictwa medycznego</t>
    </r>
    <r>
      <rPr>
        <b/>
        <vertAlign val="superscript"/>
        <sz val="8"/>
        <color rgb="FF000000"/>
        <rFont val="Arial"/>
        <family val="2"/>
        <charset val="238"/>
      </rPr>
      <t>7)</t>
    </r>
  </si>
  <si>
    <r>
      <t>Kod TERYT miejsca stacjonowania</t>
    </r>
    <r>
      <rPr>
        <b/>
        <vertAlign val="superscript"/>
        <sz val="8"/>
        <color rgb="FF000000"/>
        <rFont val="Arial"/>
        <family val="2"/>
        <charset val="238"/>
      </rPr>
      <t>8)</t>
    </r>
  </si>
  <si>
    <r>
      <t>Miejsce stacjonowania zespołu ratownictwa medycznego</t>
    </r>
    <r>
      <rPr>
        <b/>
        <vertAlign val="superscript"/>
        <sz val="8"/>
        <color rgb="FF000000"/>
        <rFont val="Arial"/>
        <family val="2"/>
        <charset val="238"/>
      </rPr>
      <t>9)</t>
    </r>
  </si>
  <si>
    <t>Liczba dni w roku pozostawania w gotowości zespołu ratownictwa medycznego</t>
  </si>
  <si>
    <t>Liczba godzin na dobę pozostawania w gotowości zespołu ratownictwa medycznego</t>
  </si>
  <si>
    <r>
      <t>Dni tygodnia pozostawania w gotowości zespołu ratownictwa medycznego</t>
    </r>
    <r>
      <rPr>
        <b/>
        <vertAlign val="superscript"/>
        <sz val="8"/>
        <color rgb="FF000000"/>
        <rFont val="Arial"/>
        <family val="2"/>
        <charset val="238"/>
      </rPr>
      <t>10)</t>
    </r>
  </si>
  <si>
    <t>Okres w roku pozostawania w gotowości zespołu ratownictwa medycznego</t>
  </si>
  <si>
    <t>uwagi</t>
  </si>
  <si>
    <t>4a</t>
  </si>
  <si>
    <t>4b</t>
  </si>
  <si>
    <t>13a</t>
  </si>
  <si>
    <t>13b</t>
  </si>
  <si>
    <t>S</t>
  </si>
  <si>
    <t>P</t>
  </si>
  <si>
    <t>od
dd-mm</t>
  </si>
  <si>
    <t>do
dd-mm</t>
  </si>
  <si>
    <t>RO18/01</t>
  </si>
  <si>
    <r>
      <rPr>
        <b/>
        <u/>
        <sz val="9"/>
        <color rgb="FF000000"/>
        <rFont val="Arial"/>
        <family val="2"/>
        <charset val="238"/>
      </rPr>
      <t>Rejon podkarpacki</t>
    </r>
    <r>
      <rPr>
        <b/>
        <u/>
        <sz val="9"/>
        <color rgb="FF000000"/>
        <rFont val="Arial"/>
        <family val="2"/>
        <charset val="238"/>
      </rPr>
      <t xml:space="preserve">
</t>
    </r>
    <r>
      <rPr>
        <sz val="9"/>
        <color rgb="FF000000"/>
        <rFont val="Arial"/>
        <family val="2"/>
        <charset val="238"/>
      </rPr>
      <t>1808011 - Leżajsk miasto;</t>
    </r>
    <r>
      <rPr>
        <sz val="9"/>
        <color rgb="FF000000"/>
        <rFont val="Arial"/>
        <family val="2"/>
        <charset val="238"/>
      </rPr>
      <t xml:space="preserve">
1808022 - Grodzisko Dolne;</t>
    </r>
    <r>
      <rPr>
        <sz val="9"/>
        <color rgb="FF000000"/>
        <rFont val="Arial"/>
        <family val="2"/>
        <charset val="238"/>
      </rPr>
      <t xml:space="preserve">
1808032 - Kuryłówka;</t>
    </r>
    <r>
      <rPr>
        <sz val="9"/>
        <color rgb="FF000000"/>
        <rFont val="Arial"/>
        <family val="2"/>
        <charset val="238"/>
      </rPr>
      <t xml:space="preserve">
1808042 - Leżajsk obszar wiejski;</t>
    </r>
    <r>
      <rPr>
        <sz val="9"/>
        <color rgb="FF000000"/>
        <rFont val="Arial"/>
        <family val="2"/>
        <charset val="238"/>
      </rPr>
      <t xml:space="preserve">
1808054 - Nowa Sarzyna miasto;</t>
    </r>
    <r>
      <rPr>
        <sz val="9"/>
        <color rgb="FF000000"/>
        <rFont val="Arial"/>
        <family val="2"/>
        <charset val="238"/>
      </rPr>
      <t xml:space="preserve">
1808055 - Nowa Sarzyna obszar wiejski;</t>
    </r>
    <r>
      <rPr>
        <sz val="9"/>
        <color rgb="FF000000"/>
        <rFont val="Arial"/>
        <family val="2"/>
        <charset val="238"/>
      </rPr>
      <t xml:space="preserve">
1810011 - Łańcut miasto;</t>
    </r>
    <r>
      <rPr>
        <sz val="9"/>
        <color rgb="FF000000"/>
        <rFont val="Arial"/>
        <family val="2"/>
        <charset val="238"/>
      </rPr>
      <t xml:space="preserve">
1810022 - Białobrzegi;</t>
    </r>
    <r>
      <rPr>
        <sz val="9"/>
        <color rgb="FF000000"/>
        <rFont val="Arial"/>
        <family val="2"/>
        <charset val="238"/>
      </rPr>
      <t xml:space="preserve">
1810032 - Czarna;</t>
    </r>
    <r>
      <rPr>
        <sz val="9"/>
        <color rgb="FF000000"/>
        <rFont val="Arial"/>
        <family val="2"/>
        <charset val="238"/>
      </rPr>
      <t xml:space="preserve">
1810042 - Łańcut obszar wiejski;</t>
    </r>
    <r>
      <rPr>
        <sz val="9"/>
        <color rgb="FF000000"/>
        <rFont val="Arial"/>
        <family val="2"/>
        <charset val="238"/>
      </rPr>
      <t xml:space="preserve">
1810052 - Markowa;</t>
    </r>
    <r>
      <rPr>
        <sz val="9"/>
        <color rgb="FF000000"/>
        <rFont val="Arial"/>
        <family val="2"/>
        <charset val="238"/>
      </rPr>
      <t xml:space="preserve">
1810062 - Rakszawa;</t>
    </r>
    <r>
      <rPr>
        <sz val="9"/>
        <color rgb="FF000000"/>
        <rFont val="Arial"/>
        <family val="2"/>
        <charset val="238"/>
      </rPr>
      <t xml:space="preserve">
1810072 - Żołynia;</t>
    </r>
    <r>
      <rPr>
        <sz val="9"/>
        <color rgb="FF000000"/>
        <rFont val="Arial"/>
        <family val="2"/>
        <charset val="238"/>
      </rPr>
      <t xml:space="preserve">
1812012 - Harasiuki;</t>
    </r>
    <r>
      <rPr>
        <sz val="9"/>
        <color rgb="FF000000"/>
        <rFont val="Arial"/>
        <family val="2"/>
        <charset val="238"/>
      </rPr>
      <t xml:space="preserve">
1812022 - Jarocin;</t>
    </r>
    <r>
      <rPr>
        <sz val="9"/>
        <color rgb="FF000000"/>
        <rFont val="Arial"/>
        <family val="2"/>
        <charset val="238"/>
      </rPr>
      <t xml:space="preserve">
1812032 - Jeżowe;</t>
    </r>
    <r>
      <rPr>
        <sz val="9"/>
        <color rgb="FF000000"/>
        <rFont val="Arial"/>
        <family val="2"/>
        <charset val="238"/>
      </rPr>
      <t xml:space="preserve">
1812042 - Krzeszów;</t>
    </r>
    <r>
      <rPr>
        <sz val="9"/>
        <color rgb="FF000000"/>
        <rFont val="Arial"/>
        <family val="2"/>
        <charset val="238"/>
      </rPr>
      <t xml:space="preserve">
1812054 - Nisko miasto;</t>
    </r>
    <r>
      <rPr>
        <sz val="9"/>
        <color rgb="FF000000"/>
        <rFont val="Arial"/>
        <family val="2"/>
        <charset val="238"/>
      </rPr>
      <t xml:space="preserve">
1812055 - Nisko obszar wiejski;</t>
    </r>
    <r>
      <rPr>
        <sz val="9"/>
        <color rgb="FF000000"/>
        <rFont val="Arial"/>
        <family val="2"/>
        <charset val="238"/>
      </rPr>
      <t xml:space="preserve">
1812064 - Rudnik nad Sanem miasto;</t>
    </r>
    <r>
      <rPr>
        <sz val="9"/>
        <color rgb="FF000000"/>
        <rFont val="Arial"/>
        <family val="2"/>
        <charset val="238"/>
      </rPr>
      <t xml:space="preserve">
1812065 - Rudnik nad Sanem obszar wiejski;</t>
    </r>
    <r>
      <rPr>
        <sz val="9"/>
        <color rgb="FF000000"/>
        <rFont val="Arial"/>
        <family val="2"/>
        <charset val="238"/>
      </rPr>
      <t xml:space="preserve">
1812074 - Ulanów miasto;</t>
    </r>
    <r>
      <rPr>
        <sz val="9"/>
        <color rgb="FF000000"/>
        <rFont val="Arial"/>
        <family val="2"/>
        <charset val="238"/>
      </rPr>
      <t xml:space="preserve">
1812075 - Ulanów obszar wiejski;</t>
    </r>
    <r>
      <rPr>
        <sz val="9"/>
        <color rgb="FF000000"/>
        <rFont val="Arial"/>
        <family val="2"/>
        <charset val="238"/>
      </rPr>
      <t xml:space="preserve">
1863011 - Rzeszów miasto;</t>
    </r>
    <r>
      <rPr>
        <sz val="9"/>
        <color rgb="FF000000"/>
        <rFont val="Arial"/>
        <family val="2"/>
        <charset val="238"/>
      </rPr>
      <t xml:space="preserve">
1816011 - Dynów miasto; 1816052 - Dynów obszar wiejski;</t>
    </r>
    <r>
      <rPr>
        <sz val="9"/>
        <color rgb="FF000000"/>
        <rFont val="Arial"/>
        <family val="2"/>
        <charset val="238"/>
      </rPr>
      <t xml:space="preserve">
1816024 - Błażowa miasto;</t>
    </r>
    <r>
      <rPr>
        <sz val="9"/>
        <color rgb="FF000000"/>
        <rFont val="Arial"/>
        <family val="2"/>
        <charset val="238"/>
      </rPr>
      <t xml:space="preserve">
1816025 - Błażowa obszar wiejski;</t>
    </r>
    <r>
      <rPr>
        <sz val="9"/>
        <color rgb="FF000000"/>
        <rFont val="Arial"/>
        <family val="2"/>
        <charset val="238"/>
      </rPr>
      <t xml:space="preserve">
1816034 - Boguchwała miasto;</t>
    </r>
    <r>
      <rPr>
        <sz val="9"/>
        <color rgb="FF000000"/>
        <rFont val="Arial"/>
        <family val="2"/>
        <charset val="238"/>
      </rPr>
      <t xml:space="preserve">
1816035 - Boguchwała obszar wiejski;</t>
    </r>
    <r>
      <rPr>
        <sz val="9"/>
        <color rgb="FF000000"/>
        <rFont val="Arial"/>
        <family val="2"/>
        <charset val="238"/>
      </rPr>
      <t xml:space="preserve">
1816042 - Chmielnik;</t>
    </r>
    <r>
      <rPr>
        <sz val="9"/>
        <color rgb="FF000000"/>
        <rFont val="Arial"/>
        <family val="2"/>
        <charset val="238"/>
      </rPr>
      <t xml:space="preserve">
1816064 - Głogów Małopolski miasto;</t>
    </r>
    <r>
      <rPr>
        <sz val="9"/>
        <color rgb="FF000000"/>
        <rFont val="Arial"/>
        <family val="2"/>
        <charset val="238"/>
      </rPr>
      <t xml:space="preserve">
1816065 - Głogów Małopolski obszar wiejski;</t>
    </r>
    <r>
      <rPr>
        <sz val="9"/>
        <color rgb="FF000000"/>
        <rFont val="Arial"/>
        <family val="2"/>
        <charset val="238"/>
      </rPr>
      <t xml:space="preserve">
1816072 - Hyżne;</t>
    </r>
    <r>
      <rPr>
        <sz val="9"/>
        <color rgb="FF000000"/>
        <rFont val="Arial"/>
        <family val="2"/>
        <charset val="238"/>
      </rPr>
      <t xml:space="preserve">
1816082 - Kamień;</t>
    </r>
    <r>
      <rPr>
        <sz val="9"/>
        <color rgb="FF000000"/>
        <rFont val="Arial"/>
        <family val="2"/>
        <charset val="238"/>
      </rPr>
      <t xml:space="preserve">
1816092 - Krasne;</t>
    </r>
    <r>
      <rPr>
        <sz val="9"/>
        <color rgb="FF000000"/>
        <rFont val="Arial"/>
        <family val="2"/>
        <charset val="238"/>
      </rPr>
      <t xml:space="preserve">
1816102 - Lubenia;</t>
    </r>
    <r>
      <rPr>
        <sz val="9"/>
        <color rgb="FF000000"/>
        <rFont val="Arial"/>
        <family val="2"/>
        <charset val="238"/>
      </rPr>
      <t xml:space="preserve">
1816114 - Sokołów Młp. miasto;</t>
    </r>
    <r>
      <rPr>
        <sz val="9"/>
        <color rgb="FF000000"/>
        <rFont val="Arial"/>
        <family val="2"/>
        <charset val="238"/>
      </rPr>
      <t xml:space="preserve">
1816115 - Sokołów Młp. obszar wiejski;</t>
    </r>
    <r>
      <rPr>
        <sz val="9"/>
        <color rgb="FF000000"/>
        <rFont val="Arial"/>
        <family val="2"/>
        <charset val="238"/>
      </rPr>
      <t xml:space="preserve">
1816122 - Świlcza;</t>
    </r>
    <r>
      <rPr>
        <sz val="9"/>
        <color rgb="FF000000"/>
        <rFont val="Arial"/>
        <family val="2"/>
        <charset val="238"/>
      </rPr>
      <t xml:space="preserve">
1816132 - Trzebownisko;</t>
    </r>
    <r>
      <rPr>
        <sz val="9"/>
        <color rgb="FF000000"/>
        <rFont val="Arial"/>
        <family val="2"/>
        <charset val="238"/>
      </rPr>
      <t xml:space="preserve">
1816144 - Tyczyn miasto;</t>
    </r>
    <r>
      <rPr>
        <sz val="9"/>
        <color rgb="FF000000"/>
        <rFont val="Arial"/>
        <family val="2"/>
        <charset val="238"/>
      </rPr>
      <t xml:space="preserve">
1816145 - Tyczyn obszar wiejski; 1803011 - Dębica miasto;</t>
    </r>
    <r>
      <rPr>
        <sz val="9"/>
        <color rgb="FF000000"/>
        <rFont val="Arial"/>
        <family val="2"/>
        <charset val="238"/>
      </rPr>
      <t xml:space="preserve">
1803024 - Brzostek miasto;</t>
    </r>
    <r>
      <rPr>
        <sz val="9"/>
        <color rgb="FF000000"/>
        <rFont val="Arial"/>
        <family val="2"/>
        <charset val="238"/>
      </rPr>
      <t xml:space="preserve">
1803025 - Brzostek obszar wiejski;</t>
    </r>
    <r>
      <rPr>
        <sz val="9"/>
        <color rgb="FF000000"/>
        <rFont val="Arial"/>
        <family val="2"/>
        <charset val="238"/>
      </rPr>
      <t xml:space="preserve">
1803032 - Czarna;</t>
    </r>
    <r>
      <rPr>
        <sz val="9"/>
        <color rgb="FF000000"/>
        <rFont val="Arial"/>
        <family val="2"/>
        <charset val="238"/>
      </rPr>
      <t xml:space="preserve">
1803042 - Dębica obszar wiejski;</t>
    </r>
    <r>
      <rPr>
        <sz val="9"/>
        <color rgb="FF000000"/>
        <rFont val="Arial"/>
        <family val="2"/>
        <charset val="238"/>
      </rPr>
      <t xml:space="preserve">
1803052 - Jodłowa;</t>
    </r>
    <r>
      <rPr>
        <sz val="9"/>
        <color rgb="FF000000"/>
        <rFont val="Arial"/>
        <family val="2"/>
        <charset val="238"/>
      </rPr>
      <t xml:space="preserve">
1803064 - Pilzno miasto;</t>
    </r>
    <r>
      <rPr>
        <sz val="9"/>
        <color rgb="FF000000"/>
        <rFont val="Arial"/>
        <family val="2"/>
        <charset val="238"/>
      </rPr>
      <t xml:space="preserve">
1803065 - Pilzno obszar wiejski;</t>
    </r>
    <r>
      <rPr>
        <sz val="9"/>
        <color rgb="FF000000"/>
        <rFont val="Arial"/>
        <family val="2"/>
        <charset val="238"/>
      </rPr>
      <t xml:space="preserve">
1803072 - Żyraków;</t>
    </r>
    <r>
      <rPr>
        <sz val="9"/>
        <color rgb="FF000000"/>
        <rFont val="Arial"/>
        <family val="2"/>
        <charset val="238"/>
      </rPr>
      <t xml:space="preserve">
1805011 - Jasło miasto;</t>
    </r>
    <r>
      <rPr>
        <sz val="9"/>
        <color rgb="FF000000"/>
        <rFont val="Arial"/>
        <family val="2"/>
        <charset val="238"/>
      </rPr>
      <t xml:space="preserve">
1805022 - Brzyska;</t>
    </r>
    <r>
      <rPr>
        <sz val="9"/>
        <color rgb="FF000000"/>
        <rFont val="Arial"/>
        <family val="2"/>
        <charset val="238"/>
      </rPr>
      <t xml:space="preserve">
1805032 - Dębowiec;</t>
    </r>
    <r>
      <rPr>
        <sz val="9"/>
        <color rgb="FF000000"/>
        <rFont val="Arial"/>
        <family val="2"/>
        <charset val="238"/>
      </rPr>
      <t xml:space="preserve">
1805042 - Jasło obszar wiejski;</t>
    </r>
    <r>
      <rPr>
        <sz val="9"/>
        <color rgb="FF000000"/>
        <rFont val="Arial"/>
        <family val="2"/>
        <charset val="238"/>
      </rPr>
      <t xml:space="preserve">
1805054 - Kołaczyce miasto;</t>
    </r>
    <r>
      <rPr>
        <sz val="9"/>
        <color rgb="FF000000"/>
        <rFont val="Arial"/>
        <family val="2"/>
        <charset val="238"/>
      </rPr>
      <t xml:space="preserve">
1805055 - Kołaczyce obszar wiejski;</t>
    </r>
    <r>
      <rPr>
        <sz val="9"/>
        <color rgb="FF000000"/>
        <rFont val="Arial"/>
        <family val="2"/>
        <charset val="238"/>
      </rPr>
      <t xml:space="preserve">
1805062 - Krempna;</t>
    </r>
    <r>
      <rPr>
        <sz val="9"/>
        <color rgb="FF000000"/>
        <rFont val="Arial"/>
        <family val="2"/>
        <charset val="238"/>
      </rPr>
      <t xml:space="preserve">
1805072 - Nowy Żmigród ;</t>
    </r>
    <r>
      <rPr>
        <sz val="9"/>
        <color rgb="FF000000"/>
        <rFont val="Arial"/>
        <family val="2"/>
        <charset val="238"/>
      </rPr>
      <t xml:space="preserve">
1805082 - Osiek Jasielski ;</t>
    </r>
    <r>
      <rPr>
        <sz val="9"/>
        <color rgb="FF000000"/>
        <rFont val="Arial"/>
        <family val="2"/>
        <charset val="238"/>
      </rPr>
      <t xml:space="preserve">
1805092 - Skołyszyn;</t>
    </r>
    <r>
      <rPr>
        <sz val="9"/>
        <color rgb="FF000000"/>
        <rFont val="Arial"/>
        <family val="2"/>
        <charset val="238"/>
      </rPr>
      <t xml:space="preserve">
1805112 - Tarnowiec;</t>
    </r>
    <r>
      <rPr>
        <sz val="9"/>
        <color rgb="FF000000"/>
        <rFont val="Arial"/>
        <family val="2"/>
        <charset val="238"/>
      </rPr>
      <t xml:space="preserve">
1861011 - Krosno miasto;</t>
    </r>
    <r>
      <rPr>
        <sz val="9"/>
        <color rgb="FF000000"/>
        <rFont val="Arial"/>
        <family val="2"/>
        <charset val="238"/>
      </rPr>
      <t xml:space="preserve">
1807012 - Chorkówka;</t>
    </r>
    <r>
      <rPr>
        <sz val="9"/>
        <color rgb="FF000000"/>
        <rFont val="Arial"/>
        <family val="2"/>
        <charset val="238"/>
      </rPr>
      <t xml:space="preserve">
1807024 - Dukla miasto;</t>
    </r>
    <r>
      <rPr>
        <sz val="9"/>
        <color rgb="FF000000"/>
        <rFont val="Arial"/>
        <family val="2"/>
        <charset val="238"/>
      </rPr>
      <t xml:space="preserve">
1807025 - Dukla obszar wiejski;</t>
    </r>
    <r>
      <rPr>
        <sz val="9"/>
        <color rgb="FF000000"/>
        <rFont val="Arial"/>
        <family val="2"/>
        <charset val="238"/>
      </rPr>
      <t xml:space="preserve">
1807034 - Iwonicz-Zdrój miasto;</t>
    </r>
    <r>
      <rPr>
        <sz val="9"/>
        <color rgb="FF000000"/>
        <rFont val="Arial"/>
        <family val="2"/>
        <charset val="238"/>
      </rPr>
      <t xml:space="preserve">
1807035 - Iwonicz-Zdrój obszar wiejski;</t>
    </r>
    <r>
      <rPr>
        <sz val="9"/>
        <color rgb="FF000000"/>
        <rFont val="Arial"/>
        <family val="2"/>
        <charset val="238"/>
      </rPr>
      <t xml:space="preserve">
1807102 - Jaśliska;</t>
    </r>
    <r>
      <rPr>
        <sz val="9"/>
        <color rgb="FF000000"/>
        <rFont val="Arial"/>
        <family val="2"/>
        <charset val="238"/>
      </rPr>
      <t xml:space="preserve">
1807044 - Jedlicze miasto;</t>
    </r>
    <r>
      <rPr>
        <sz val="9"/>
        <color rgb="FF000000"/>
        <rFont val="Arial"/>
        <family val="2"/>
        <charset val="238"/>
      </rPr>
      <t xml:space="preserve">
1807045 - Jedlicze obszar wiejski ;</t>
    </r>
    <r>
      <rPr>
        <sz val="9"/>
        <color rgb="FF000000"/>
        <rFont val="Arial"/>
        <family val="2"/>
        <charset val="238"/>
      </rPr>
      <t xml:space="preserve">
1807052 - Korczyna;</t>
    </r>
    <r>
      <rPr>
        <sz val="9"/>
        <color rgb="FF000000"/>
        <rFont val="Arial"/>
        <family val="2"/>
        <charset val="238"/>
      </rPr>
      <t xml:space="preserve">
1807062 - Krościenko Wyżne;</t>
    </r>
    <r>
      <rPr>
        <sz val="9"/>
        <color rgb="FF000000"/>
        <rFont val="Arial"/>
        <family val="2"/>
        <charset val="238"/>
      </rPr>
      <t xml:space="preserve">
1807072 - Miejsce Piastowe;</t>
    </r>
    <r>
      <rPr>
        <sz val="9"/>
        <color rgb="FF000000"/>
        <rFont val="Arial"/>
        <family val="2"/>
        <charset val="238"/>
      </rPr>
      <t xml:space="preserve">
1807084 - Rymanów miasto;</t>
    </r>
    <r>
      <rPr>
        <sz val="9"/>
        <color rgb="FF000000"/>
        <rFont val="Arial"/>
        <family val="2"/>
        <charset val="238"/>
      </rPr>
      <t xml:space="preserve">
1807085 - Rymanów obszar wiejski;</t>
    </r>
    <r>
      <rPr>
        <sz val="9"/>
        <color rgb="FF000000"/>
        <rFont val="Arial"/>
        <family val="2"/>
        <charset val="238"/>
      </rPr>
      <t xml:space="preserve">
1807092 - Wojaszówka;</t>
    </r>
    <r>
      <rPr>
        <sz val="9"/>
        <color rgb="FF000000"/>
        <rFont val="Arial"/>
        <family val="2"/>
        <charset val="238"/>
      </rPr>
      <t xml:space="preserve">
1815012 - Iwierzyce;</t>
    </r>
    <r>
      <rPr>
        <sz val="9"/>
        <color rgb="FF000000"/>
        <rFont val="Arial"/>
        <family val="2"/>
        <charset val="238"/>
      </rPr>
      <t xml:space="preserve">
1815022 - Ostrów; 1815034 - Ropczyce miasto;</t>
    </r>
    <r>
      <rPr>
        <sz val="9"/>
        <color rgb="FF000000"/>
        <rFont val="Arial"/>
        <family val="2"/>
        <charset val="238"/>
      </rPr>
      <t xml:space="preserve">
1815035 - Ropczyce obszar wiejski;</t>
    </r>
    <r>
      <rPr>
        <sz val="9"/>
        <color rgb="FF000000"/>
        <rFont val="Arial"/>
        <family val="2"/>
        <charset val="238"/>
      </rPr>
      <t xml:space="preserve">
1815044 - Sędziszów Młp. miasto;</t>
    </r>
    <r>
      <rPr>
        <sz val="9"/>
        <color rgb="FF000000"/>
        <rFont val="Arial"/>
        <family val="2"/>
        <charset val="238"/>
      </rPr>
      <t xml:space="preserve">
1815045 - Sędziszów Młp. obszar wiejski;</t>
    </r>
    <r>
      <rPr>
        <sz val="9"/>
        <color rgb="FF000000"/>
        <rFont val="Arial"/>
        <family val="2"/>
        <charset val="238"/>
      </rPr>
      <t xml:space="preserve">
1815052 - Wielopole Skrzyńskie;</t>
    </r>
    <r>
      <rPr>
        <sz val="9"/>
        <color rgb="FF000000"/>
        <rFont val="Arial"/>
        <family val="2"/>
        <charset val="238"/>
      </rPr>
      <t xml:space="preserve">
1819012 - Czudec;</t>
    </r>
    <r>
      <rPr>
        <sz val="9"/>
        <color rgb="FF000000"/>
        <rFont val="Arial"/>
        <family val="2"/>
        <charset val="238"/>
      </rPr>
      <t xml:space="preserve">
1819022 - Frysztak;</t>
    </r>
    <r>
      <rPr>
        <sz val="9"/>
        <color rgb="FF000000"/>
        <rFont val="Arial"/>
        <family val="2"/>
        <charset val="238"/>
      </rPr>
      <t xml:space="preserve">
1819032 - Niebylec;</t>
    </r>
    <r>
      <rPr>
        <sz val="9"/>
        <color rgb="FF000000"/>
        <rFont val="Arial"/>
        <family val="2"/>
        <charset val="238"/>
      </rPr>
      <t xml:space="preserve">
1819044 - Strzyżów miasto;</t>
    </r>
    <r>
      <rPr>
        <sz val="9"/>
        <color rgb="FF000000"/>
        <rFont val="Arial"/>
        <family val="2"/>
        <charset val="238"/>
      </rPr>
      <t xml:space="preserve">
1819045 - Strzyżów obszar wiejski;</t>
    </r>
    <r>
      <rPr>
        <sz val="9"/>
        <color rgb="FF000000"/>
        <rFont val="Arial"/>
        <family val="2"/>
        <charset val="238"/>
      </rPr>
      <t xml:space="preserve">
1819052 - Wiśniowa; 1801032 - Czarna;</t>
    </r>
    <r>
      <rPr>
        <sz val="9"/>
        <color rgb="FF000000"/>
        <rFont val="Arial"/>
        <family val="2"/>
        <charset val="238"/>
      </rPr>
      <t xml:space="preserve">
1801052 - Lutowiska;</t>
    </r>
    <r>
      <rPr>
        <sz val="9"/>
        <color rgb="FF000000"/>
        <rFont val="Arial"/>
        <family val="2"/>
        <charset val="238"/>
      </rPr>
      <t xml:space="preserve">
1801084 - Ustrzyki Dolne miasto;</t>
    </r>
    <r>
      <rPr>
        <sz val="9"/>
        <color rgb="FF000000"/>
        <rFont val="Arial"/>
        <family val="2"/>
        <charset val="238"/>
      </rPr>
      <t xml:space="preserve">
1801085 - Ustrzyki Dolne obszar wiejski;</t>
    </r>
    <r>
      <rPr>
        <sz val="9"/>
        <color rgb="FF000000"/>
        <rFont val="Arial"/>
        <family val="2"/>
        <charset val="238"/>
      </rPr>
      <t xml:space="preserve">
1802014 - Brzozów miasto;</t>
    </r>
    <r>
      <rPr>
        <sz val="9"/>
        <color rgb="FF000000"/>
        <rFont val="Arial"/>
        <family val="2"/>
        <charset val="238"/>
      </rPr>
      <t xml:space="preserve">
1802015 - Brzozów obszar wiejski;</t>
    </r>
    <r>
      <rPr>
        <sz val="9"/>
        <color rgb="FF000000"/>
        <rFont val="Arial"/>
        <family val="2"/>
        <charset val="238"/>
      </rPr>
      <t xml:space="preserve">
1802022 - Domaradz;</t>
    </r>
    <r>
      <rPr>
        <sz val="9"/>
        <color rgb="FF000000"/>
        <rFont val="Arial"/>
        <family val="2"/>
        <charset val="238"/>
      </rPr>
      <t xml:space="preserve">
1802032 - Dydnia;</t>
    </r>
    <r>
      <rPr>
        <sz val="9"/>
        <color rgb="FF000000"/>
        <rFont val="Arial"/>
        <family val="2"/>
        <charset val="238"/>
      </rPr>
      <t xml:space="preserve">
1802042 - Haczów;</t>
    </r>
    <r>
      <rPr>
        <sz val="9"/>
        <color rgb="FF000000"/>
        <rFont val="Arial"/>
        <family val="2"/>
        <charset val="238"/>
      </rPr>
      <t xml:space="preserve">
1802052 - Jasienica Rosielna;</t>
    </r>
    <r>
      <rPr>
        <sz val="9"/>
        <color rgb="FF000000"/>
        <rFont val="Arial"/>
        <family val="2"/>
        <charset val="238"/>
      </rPr>
      <t xml:space="preserve">
1802062 - Nozdrzec;</t>
    </r>
    <r>
      <rPr>
        <sz val="9"/>
        <color rgb="FF000000"/>
        <rFont val="Arial"/>
        <family val="2"/>
        <charset val="238"/>
      </rPr>
      <t xml:space="preserve">
1821012 - Baligród;</t>
    </r>
    <r>
      <rPr>
        <sz val="9"/>
        <color rgb="FF000000"/>
        <rFont val="Arial"/>
        <family val="2"/>
        <charset val="238"/>
      </rPr>
      <t xml:space="preserve">
1821022 - Cisna;</t>
    </r>
    <r>
      <rPr>
        <sz val="9"/>
        <color rgb="FF000000"/>
        <rFont val="Arial"/>
        <family val="2"/>
        <charset val="238"/>
      </rPr>
      <t xml:space="preserve">
1821034 - Lesko miasto;</t>
    </r>
    <r>
      <rPr>
        <sz val="9"/>
        <color rgb="FF000000"/>
        <rFont val="Arial"/>
        <family val="2"/>
        <charset val="238"/>
      </rPr>
      <t xml:space="preserve">
1821035 - Lesko obszar wiejski ;</t>
    </r>
    <r>
      <rPr>
        <sz val="9"/>
        <color rgb="FF000000"/>
        <rFont val="Arial"/>
        <family val="2"/>
        <charset val="238"/>
      </rPr>
      <t xml:space="preserve">
1821042 - Olszanica;</t>
    </r>
    <r>
      <rPr>
        <sz val="9"/>
        <color rgb="FF000000"/>
        <rFont val="Arial"/>
        <family val="2"/>
        <charset val="238"/>
      </rPr>
      <t xml:space="preserve">
1821052 - Solina;</t>
    </r>
    <r>
      <rPr>
        <sz val="9"/>
        <color rgb="FF000000"/>
        <rFont val="Arial"/>
        <family val="2"/>
        <charset val="238"/>
      </rPr>
      <t xml:space="preserve">
1817011 - Sanok miasto;</t>
    </r>
    <r>
      <rPr>
        <sz val="9"/>
        <color rgb="FF000000"/>
        <rFont val="Arial"/>
        <family val="2"/>
        <charset val="238"/>
      </rPr>
      <t xml:space="preserve">
1817022 - Besko;</t>
    </r>
    <r>
      <rPr>
        <sz val="9"/>
        <color rgb="FF000000"/>
        <rFont val="Arial"/>
        <family val="2"/>
        <charset val="238"/>
      </rPr>
      <t xml:space="preserve">
1817032 - Bukowsko;</t>
    </r>
    <r>
      <rPr>
        <sz val="9"/>
        <color rgb="FF000000"/>
        <rFont val="Arial"/>
        <family val="2"/>
        <charset val="238"/>
      </rPr>
      <t xml:space="preserve">
1817042 - Komańcza;</t>
    </r>
    <r>
      <rPr>
        <sz val="9"/>
        <color rgb="FF000000"/>
        <rFont val="Arial"/>
        <family val="2"/>
        <charset val="238"/>
      </rPr>
      <t xml:space="preserve">
1817052 - Sanok obszar wiejski;</t>
    </r>
    <r>
      <rPr>
        <sz val="9"/>
        <color rgb="FF000000"/>
        <rFont val="Arial"/>
        <family val="2"/>
        <charset val="238"/>
      </rPr>
      <t xml:space="preserve">
1817062 - Tyrawa Wołoska;</t>
    </r>
    <r>
      <rPr>
        <sz val="9"/>
        <color rgb="FF000000"/>
        <rFont val="Arial"/>
        <family val="2"/>
        <charset val="238"/>
      </rPr>
      <t xml:space="preserve">
1817074 - Zagórz miasto;</t>
    </r>
    <r>
      <rPr>
        <sz val="9"/>
        <color rgb="FF000000"/>
        <rFont val="Arial"/>
        <family val="2"/>
        <charset val="238"/>
      </rPr>
      <t xml:space="preserve">
1817075 - Zagórz obszar wiejsk;i</t>
    </r>
    <r>
      <rPr>
        <sz val="9"/>
        <color rgb="FF000000"/>
        <rFont val="Arial"/>
        <family val="2"/>
        <charset val="238"/>
      </rPr>
      <t xml:space="preserve">
1817082 - Zarszyn;</t>
    </r>
    <r>
      <rPr>
        <sz val="9"/>
        <color rgb="FF000000"/>
        <rFont val="Arial"/>
        <family val="2"/>
        <charset val="238"/>
      </rPr>
      <t xml:space="preserve">
Akwen Wodny –Jezioro Solińskie; 1806012 - Cmolas;</t>
    </r>
    <r>
      <rPr>
        <sz val="9"/>
        <color rgb="FF000000"/>
        <rFont val="Arial"/>
        <family val="2"/>
        <charset val="238"/>
      </rPr>
      <t xml:space="preserve">
1806062 - Dzikowiec;</t>
    </r>
    <r>
      <rPr>
        <sz val="9"/>
        <color rgb="FF000000"/>
        <rFont val="Arial"/>
        <family val="2"/>
        <charset val="238"/>
      </rPr>
      <t xml:space="preserve">
1806024 - Kolbuszowa miasto;</t>
    </r>
    <r>
      <rPr>
        <sz val="9"/>
        <color rgb="FF000000"/>
        <rFont val="Arial"/>
        <family val="2"/>
        <charset val="238"/>
      </rPr>
      <t xml:space="preserve">
1806025 - Kolbuszowa obszar wiejski;</t>
    </r>
    <r>
      <rPr>
        <sz val="9"/>
        <color rgb="FF000000"/>
        <rFont val="Arial"/>
        <family val="2"/>
        <charset val="238"/>
      </rPr>
      <t xml:space="preserve">
1806032 - Majdan Królewski;</t>
    </r>
    <r>
      <rPr>
        <sz val="9"/>
        <color rgb="FF000000"/>
        <rFont val="Arial"/>
        <family val="2"/>
        <charset val="238"/>
      </rPr>
      <t xml:space="preserve">
1806042 - Niwiska;</t>
    </r>
    <r>
      <rPr>
        <sz val="9"/>
        <color rgb="FF000000"/>
        <rFont val="Arial"/>
        <family val="2"/>
        <charset val="238"/>
      </rPr>
      <t xml:space="preserve">
1806052 - Raniżów;</t>
    </r>
    <r>
      <rPr>
        <sz val="9"/>
        <color rgb="FF000000"/>
        <rFont val="Arial"/>
        <family val="2"/>
        <charset val="238"/>
      </rPr>
      <t xml:space="preserve">
1811011 - Mielec miasto;</t>
    </r>
    <r>
      <rPr>
        <sz val="9"/>
        <color rgb="FF000000"/>
        <rFont val="Arial"/>
        <family val="2"/>
        <charset val="238"/>
      </rPr>
      <t xml:space="preserve">
1811022 - Borowa;</t>
    </r>
    <r>
      <rPr>
        <sz val="9"/>
        <color rgb="FF000000"/>
        <rFont val="Arial"/>
        <family val="2"/>
        <charset val="238"/>
      </rPr>
      <t xml:space="preserve">
1811032 - Czermin;</t>
    </r>
    <r>
      <rPr>
        <sz val="9"/>
        <color rgb="FF000000"/>
        <rFont val="Arial"/>
        <family val="2"/>
        <charset val="238"/>
      </rPr>
      <t xml:space="preserve">
1811042 - Gawłuszowice;</t>
    </r>
    <r>
      <rPr>
        <sz val="9"/>
        <color rgb="FF000000"/>
        <rFont val="Arial"/>
        <family val="2"/>
        <charset val="238"/>
      </rPr>
      <t xml:space="preserve">
1811052 - Mielec obszar wiejski;</t>
    </r>
    <r>
      <rPr>
        <sz val="9"/>
        <color rgb="FF000000"/>
        <rFont val="Arial"/>
        <family val="2"/>
        <charset val="238"/>
      </rPr>
      <t xml:space="preserve">
1811062 - Padew Narodowa;</t>
    </r>
    <r>
      <rPr>
        <sz val="9"/>
        <color rgb="FF000000"/>
        <rFont val="Arial"/>
        <family val="2"/>
        <charset val="238"/>
      </rPr>
      <t xml:space="preserve">
1811074 - Przecław miasto;</t>
    </r>
    <r>
      <rPr>
        <sz val="9"/>
        <color rgb="FF000000"/>
        <rFont val="Arial"/>
        <family val="2"/>
        <charset val="238"/>
      </rPr>
      <t xml:space="preserve">
1811075 - Przecław obszar wiejski ;</t>
    </r>
    <r>
      <rPr>
        <sz val="9"/>
        <color rgb="FF000000"/>
        <rFont val="Arial"/>
        <family val="2"/>
        <charset val="238"/>
      </rPr>
      <t xml:space="preserve">
1811084 - Radomyśl Wielki miasto</t>
    </r>
    <r>
      <rPr>
        <sz val="9"/>
        <color rgb="FF000000"/>
        <rFont val="Arial"/>
        <family val="2"/>
        <charset val="238"/>
      </rPr>
      <t xml:space="preserve">
1811085 - Radomyśl Wielki obszar wiejski;</t>
    </r>
    <r>
      <rPr>
        <sz val="9"/>
        <color rgb="FF000000"/>
        <rFont val="Arial"/>
        <family val="2"/>
        <charset val="238"/>
      </rPr>
      <t xml:space="preserve">
1811092 - Tuszów Narodowy;</t>
    </r>
    <r>
      <rPr>
        <sz val="9"/>
        <color rgb="FF000000"/>
        <rFont val="Arial"/>
        <family val="2"/>
        <charset val="238"/>
      </rPr>
      <t xml:space="preserve">
1811102 - Wadowice Górne;</t>
    </r>
    <r>
      <rPr>
        <sz val="9"/>
        <color rgb="FF000000"/>
        <rFont val="Arial"/>
        <family val="2"/>
        <charset val="238"/>
      </rPr>
      <t xml:space="preserve">
1818011 - Stalowa Wola miasto;</t>
    </r>
    <r>
      <rPr>
        <sz val="9"/>
        <color rgb="FF000000"/>
        <rFont val="Arial"/>
        <family val="2"/>
        <charset val="238"/>
      </rPr>
      <t xml:space="preserve">
1818022 - Bojanów;</t>
    </r>
    <r>
      <rPr>
        <sz val="9"/>
        <color rgb="FF000000"/>
        <rFont val="Arial"/>
        <family val="2"/>
        <charset val="238"/>
      </rPr>
      <t xml:space="preserve">
1818032 - Pysznica;</t>
    </r>
    <r>
      <rPr>
        <sz val="9"/>
        <color rgb="FF000000"/>
        <rFont val="Arial"/>
        <family val="2"/>
        <charset val="238"/>
      </rPr>
      <t xml:space="preserve">
1818042 - Radomyśl nad Sanem;</t>
    </r>
    <r>
      <rPr>
        <sz val="9"/>
        <color rgb="FF000000"/>
        <rFont val="Arial"/>
        <family val="2"/>
        <charset val="238"/>
      </rPr>
      <t xml:space="preserve">
1818054 - Zaklików miasto;</t>
    </r>
    <r>
      <rPr>
        <sz val="9"/>
        <color rgb="FF000000"/>
        <rFont val="Arial"/>
        <family val="2"/>
        <charset val="238"/>
      </rPr>
      <t xml:space="preserve">
1818055 - Zaklików obszar wiejski;</t>
    </r>
    <r>
      <rPr>
        <sz val="9"/>
        <color rgb="FF000000"/>
        <rFont val="Arial"/>
        <family val="2"/>
        <charset val="238"/>
      </rPr>
      <t xml:space="preserve">
1818062 - Zaleszany;</t>
    </r>
    <r>
      <rPr>
        <sz val="9"/>
        <color rgb="FF000000"/>
        <rFont val="Arial"/>
        <family val="2"/>
        <charset val="238"/>
      </rPr>
      <t xml:space="preserve">
1864011 - Tarnobrzeg miasto;</t>
    </r>
    <r>
      <rPr>
        <sz val="9"/>
        <color rgb="FF000000"/>
        <rFont val="Arial"/>
        <family val="2"/>
        <charset val="238"/>
      </rPr>
      <t xml:space="preserve">
1820014 - Baranów Sandomierski miasto;</t>
    </r>
    <r>
      <rPr>
        <sz val="9"/>
        <color rgb="FF000000"/>
        <rFont val="Arial"/>
        <family val="2"/>
        <charset val="238"/>
      </rPr>
      <t xml:space="preserve">
1820015 - Baranów Sandomierski obszar wiejski;</t>
    </r>
    <r>
      <rPr>
        <sz val="9"/>
        <color rgb="FF000000"/>
        <rFont val="Arial"/>
        <family val="2"/>
        <charset val="238"/>
      </rPr>
      <t xml:space="preserve">
1820022 - Gorzyce;</t>
    </r>
    <r>
      <rPr>
        <sz val="9"/>
        <color rgb="FF000000"/>
        <rFont val="Arial"/>
        <family val="2"/>
        <charset val="238"/>
      </rPr>
      <t xml:space="preserve">
1820032 - Grębów;</t>
    </r>
    <r>
      <rPr>
        <sz val="9"/>
        <color rgb="FF000000"/>
        <rFont val="Arial"/>
        <family val="2"/>
        <charset val="238"/>
      </rPr>
      <t xml:space="preserve">
1820044 - Nowa Dęba miasto;</t>
    </r>
    <r>
      <rPr>
        <sz val="9"/>
        <color rgb="FF000000"/>
        <rFont val="Arial"/>
        <family val="2"/>
        <charset val="238"/>
      </rPr>
      <t xml:space="preserve">
1820045 - Nowa Dęba obszar wiejski; 1804011 - Jarosław miasto;</t>
    </r>
    <r>
      <rPr>
        <sz val="9"/>
        <color rgb="FF000000"/>
        <rFont val="Arial"/>
        <family val="2"/>
        <charset val="238"/>
      </rPr>
      <t xml:space="preserve">
1804021 - Radymno miasto;</t>
    </r>
    <r>
      <rPr>
        <sz val="9"/>
        <color rgb="FF000000"/>
        <rFont val="Arial"/>
        <family val="2"/>
        <charset val="238"/>
      </rPr>
      <t xml:space="preserve">
1804032 - Chłopice;</t>
    </r>
    <r>
      <rPr>
        <sz val="9"/>
        <color rgb="FF000000"/>
        <rFont val="Arial"/>
        <family val="2"/>
        <charset val="238"/>
      </rPr>
      <t xml:space="preserve">
1804042 - Jarosław obszar wiejski;</t>
    </r>
    <r>
      <rPr>
        <sz val="9"/>
        <color rgb="FF000000"/>
        <rFont val="Arial"/>
        <family val="2"/>
        <charset val="238"/>
      </rPr>
      <t xml:space="preserve">
1804052 - Laszki;</t>
    </r>
    <r>
      <rPr>
        <sz val="9"/>
        <color rgb="FF000000"/>
        <rFont val="Arial"/>
        <family val="2"/>
        <charset val="238"/>
      </rPr>
      <t xml:space="preserve">
1804062 - Pawłosiów;</t>
    </r>
    <r>
      <rPr>
        <sz val="9"/>
        <color rgb="FF000000"/>
        <rFont val="Arial"/>
        <family val="2"/>
        <charset val="238"/>
      </rPr>
      <t xml:space="preserve">
1804074 - Pruchnik miasto;</t>
    </r>
    <r>
      <rPr>
        <sz val="9"/>
        <color rgb="FF000000"/>
        <rFont val="Arial"/>
        <family val="2"/>
        <charset val="238"/>
      </rPr>
      <t xml:space="preserve">
1804075 - Pruchnik obszar wiejski ;</t>
    </r>
    <r>
      <rPr>
        <sz val="9"/>
        <color rgb="FF000000"/>
        <rFont val="Arial"/>
        <family val="2"/>
        <charset val="238"/>
      </rPr>
      <t xml:space="preserve">
1804082 - Radymno obszar wiejski ;</t>
    </r>
    <r>
      <rPr>
        <sz val="9"/>
        <color rgb="FF000000"/>
        <rFont val="Arial"/>
        <family val="2"/>
        <charset val="238"/>
      </rPr>
      <t xml:space="preserve">
1804092 - Rokietnica;</t>
    </r>
    <r>
      <rPr>
        <sz val="9"/>
        <color rgb="FF000000"/>
        <rFont val="Arial"/>
        <family val="2"/>
        <charset val="238"/>
      </rPr>
      <t xml:space="preserve">
1804102 - Roźwienica;</t>
    </r>
    <r>
      <rPr>
        <sz val="9"/>
        <color rgb="FF000000"/>
        <rFont val="Arial"/>
        <family val="2"/>
        <charset val="238"/>
      </rPr>
      <t xml:space="preserve">
1804112 - Wiązownica;</t>
    </r>
    <r>
      <rPr>
        <sz val="9"/>
        <color rgb="FF000000"/>
        <rFont val="Arial"/>
        <family val="2"/>
        <charset val="238"/>
      </rPr>
      <t xml:space="preserve">
1809011 - Lubaczów miasto;</t>
    </r>
    <r>
      <rPr>
        <sz val="9"/>
        <color rgb="FF000000"/>
        <rFont val="Arial"/>
        <family val="2"/>
        <charset val="238"/>
      </rPr>
      <t xml:space="preserve">
1809024 - Cieszanów miasto;</t>
    </r>
    <r>
      <rPr>
        <sz val="9"/>
        <color rgb="FF000000"/>
        <rFont val="Arial"/>
        <family val="2"/>
        <charset val="238"/>
      </rPr>
      <t xml:space="preserve">
1809025 - Cieszanów obszar wiejski;</t>
    </r>
    <r>
      <rPr>
        <sz val="9"/>
        <color rgb="FF000000"/>
        <rFont val="Arial"/>
        <family val="2"/>
        <charset val="238"/>
      </rPr>
      <t xml:space="preserve">
1809032 - Horyniec-Zdrój ;</t>
    </r>
    <r>
      <rPr>
        <sz val="9"/>
        <color rgb="FF000000"/>
        <rFont val="Arial"/>
        <family val="2"/>
        <charset val="238"/>
      </rPr>
      <t xml:space="preserve">
1809042 - Lubaczów obszar wiejski;</t>
    </r>
    <r>
      <rPr>
        <sz val="9"/>
        <color rgb="FF000000"/>
        <rFont val="Arial"/>
        <family val="2"/>
        <charset val="238"/>
      </rPr>
      <t xml:space="preserve">
1809054 - Narol miasto;</t>
    </r>
    <r>
      <rPr>
        <sz val="9"/>
        <color rgb="FF000000"/>
        <rFont val="Arial"/>
        <family val="2"/>
        <charset val="238"/>
      </rPr>
      <t xml:space="preserve">
1809055 - Narol obszar wiejski ;</t>
    </r>
    <r>
      <rPr>
        <sz val="9"/>
        <color rgb="FF000000"/>
        <rFont val="Arial"/>
        <family val="2"/>
        <charset val="238"/>
      </rPr>
      <t xml:space="preserve">
1809064 - Oleszyce miasto;</t>
    </r>
    <r>
      <rPr>
        <sz val="9"/>
        <color rgb="FF000000"/>
        <rFont val="Arial"/>
        <family val="2"/>
        <charset val="238"/>
      </rPr>
      <t xml:space="preserve">
1809065 - Oleszyce obszar wiejski ;</t>
    </r>
    <r>
      <rPr>
        <sz val="9"/>
        <color rgb="FF000000"/>
        <rFont val="Arial"/>
        <family val="2"/>
        <charset val="238"/>
      </rPr>
      <t xml:space="preserve">
1809072 - Stary Dzików;</t>
    </r>
    <r>
      <rPr>
        <sz val="9"/>
        <color rgb="FF000000"/>
        <rFont val="Arial"/>
        <family val="2"/>
        <charset val="238"/>
      </rPr>
      <t xml:space="preserve">
1809082 - Wielkie Oczy;</t>
    </r>
    <r>
      <rPr>
        <sz val="9"/>
        <color rgb="FF000000"/>
        <rFont val="Arial"/>
        <family val="2"/>
        <charset val="238"/>
      </rPr>
      <t xml:space="preserve">
1862011 - Przemyśl miasto;</t>
    </r>
    <r>
      <rPr>
        <sz val="9"/>
        <color rgb="FF000000"/>
        <rFont val="Arial"/>
        <family val="2"/>
        <charset val="238"/>
      </rPr>
      <t xml:space="preserve">
1813012 - Bircza;</t>
    </r>
    <r>
      <rPr>
        <sz val="9"/>
        <color rgb="FF000000"/>
        <rFont val="Arial"/>
        <family val="2"/>
        <charset val="238"/>
      </rPr>
      <t xml:space="preserve">
1813025 - Dubiecko miasto;</t>
    </r>
    <r>
      <rPr>
        <sz val="9"/>
        <color rgb="FF000000"/>
        <rFont val="Arial"/>
        <family val="2"/>
        <charset val="238"/>
      </rPr>
      <t xml:space="preserve">
1813024 - Dubiecko obszar wiejski;</t>
    </r>
    <r>
      <rPr>
        <sz val="9"/>
        <color rgb="FF000000"/>
        <rFont val="Arial"/>
        <family val="2"/>
        <charset val="238"/>
      </rPr>
      <t xml:space="preserve">
1813032 - Fredropol;</t>
    </r>
    <r>
      <rPr>
        <sz val="9"/>
        <color rgb="FF000000"/>
        <rFont val="Arial"/>
        <family val="2"/>
        <charset val="238"/>
      </rPr>
      <t xml:space="preserve">
1813042 - Krasiczyn;</t>
    </r>
    <r>
      <rPr>
        <sz val="9"/>
        <color rgb="FF000000"/>
        <rFont val="Arial"/>
        <family val="2"/>
        <charset val="238"/>
      </rPr>
      <t xml:space="preserve">
1813052 - Krzywcza;</t>
    </r>
    <r>
      <rPr>
        <sz val="9"/>
        <color rgb="FF000000"/>
        <rFont val="Arial"/>
        <family val="2"/>
        <charset val="238"/>
      </rPr>
      <t xml:space="preserve">
1813062 - Medyka;</t>
    </r>
    <r>
      <rPr>
        <sz val="9"/>
        <color rgb="FF000000"/>
        <rFont val="Arial"/>
        <family val="2"/>
        <charset val="238"/>
      </rPr>
      <t xml:space="preserve">
1813072 - Orły;</t>
    </r>
    <r>
      <rPr>
        <sz val="9"/>
        <color rgb="FF000000"/>
        <rFont val="Arial"/>
        <family val="2"/>
        <charset val="238"/>
      </rPr>
      <t xml:space="preserve">
1813082 - Przemyśl obszar wiejski;</t>
    </r>
    <r>
      <rPr>
        <sz val="9"/>
        <color rgb="FF000000"/>
        <rFont val="Arial"/>
        <family val="2"/>
        <charset val="238"/>
      </rPr>
      <t xml:space="preserve">
1813092 - Stubno;</t>
    </r>
    <r>
      <rPr>
        <sz val="9"/>
        <color rgb="FF000000"/>
        <rFont val="Arial"/>
        <family val="2"/>
        <charset val="238"/>
      </rPr>
      <t xml:space="preserve">
1813102 - Żurawica ;</t>
    </r>
    <r>
      <rPr>
        <sz val="9"/>
        <color rgb="FF000000"/>
        <rFont val="Arial"/>
        <family val="2"/>
        <charset val="238"/>
      </rPr>
      <t xml:space="preserve">
1814011 - Przeworsk miasto;</t>
    </r>
    <r>
      <rPr>
        <sz val="9"/>
        <color rgb="FF000000"/>
        <rFont val="Arial"/>
        <family val="2"/>
        <charset val="238"/>
      </rPr>
      <t xml:space="preserve">
1814022 - Adamówka;</t>
    </r>
    <r>
      <rPr>
        <sz val="9"/>
        <color rgb="FF000000"/>
        <rFont val="Arial"/>
        <family val="2"/>
        <charset val="238"/>
      </rPr>
      <t xml:space="preserve">
1814032 - Gać;</t>
    </r>
    <r>
      <rPr>
        <sz val="9"/>
        <color rgb="FF000000"/>
        <rFont val="Arial"/>
        <family val="2"/>
        <charset val="238"/>
      </rPr>
      <t xml:space="preserve">
1814042 - Jawornik Polski;</t>
    </r>
    <r>
      <rPr>
        <sz val="9"/>
        <color rgb="FF000000"/>
        <rFont val="Arial"/>
        <family val="2"/>
        <charset val="238"/>
      </rPr>
      <t xml:space="preserve">
1814054 - Kańczuga miasto ;</t>
    </r>
    <r>
      <rPr>
        <sz val="9"/>
        <color rgb="FF000000"/>
        <rFont val="Arial"/>
        <family val="2"/>
        <charset val="238"/>
      </rPr>
      <t xml:space="preserve">
1814055 - Kańczuga obszar wiejski ;</t>
    </r>
    <r>
      <rPr>
        <sz val="9"/>
        <color rgb="FF000000"/>
        <rFont val="Arial"/>
        <family val="2"/>
        <charset val="238"/>
      </rPr>
      <t xml:space="preserve">
1814062 - Przeworsk obszar wiejski;</t>
    </r>
    <r>
      <rPr>
        <sz val="9"/>
        <color rgb="FF000000"/>
        <rFont val="Arial"/>
        <family val="2"/>
        <charset val="238"/>
      </rPr>
      <t xml:space="preserve">
1814074 - Sieniawa miasto;</t>
    </r>
    <r>
      <rPr>
        <sz val="9"/>
        <color rgb="FF000000"/>
        <rFont val="Arial"/>
        <family val="2"/>
        <charset val="238"/>
      </rPr>
      <t xml:space="preserve">
1814075 - Sieniawa obszar wiejski ;</t>
    </r>
    <r>
      <rPr>
        <sz val="9"/>
        <color rgb="FF000000"/>
        <rFont val="Arial"/>
        <family val="2"/>
        <charset val="238"/>
      </rPr>
      <t xml:space="preserve">
1814082 - Tryńcza;</t>
    </r>
    <r>
      <rPr>
        <sz val="9"/>
        <color rgb="FF000000"/>
        <rFont val="Arial"/>
        <family val="2"/>
        <charset val="238"/>
      </rPr>
      <t xml:space="preserve">
1814092 - Zarzecze.</t>
    </r>
    <r>
      <rPr>
        <sz val="9"/>
        <color rgb="FF000000"/>
        <rFont val="Arial"/>
        <family val="2"/>
        <charset val="238"/>
      </rPr>
      <t xml:space="preserve">
</t>
    </r>
    <r>
      <rPr>
        <b/>
        <sz val="9"/>
        <color rgb="FF000000"/>
        <rFont val="Arial1"/>
        <charset val="238"/>
      </rPr>
      <t xml:space="preserve">
</t>
    </r>
  </si>
  <si>
    <t>DM09-01</t>
  </si>
  <si>
    <t>1808011 - Leżajsk miasto;
1808022 - Grodzisko Dolne;
1808032 - Kuryłówka;
1808042 - Leżajsk obszar wiejski;
1808054 - Nowa Sarzyna miasto;
1808055 - Nowa Sarzyna obszar wiejski.</t>
  </si>
  <si>
    <t>1808011 401</t>
  </si>
  <si>
    <t>R01 01</t>
  </si>
  <si>
    <t>Leżajsk</t>
  </si>
  <si>
    <t>pon.-niedz.</t>
  </si>
  <si>
    <t>01.01</t>
  </si>
  <si>
    <t>31.12</t>
  </si>
  <si>
    <t>1808011 201</t>
  </si>
  <si>
    <t>R01 02</t>
  </si>
  <si>
    <t xml:space="preserve"> Leżajsk</t>
  </si>
  <si>
    <t>1808054 - Nowa Sarzyna miasto;
1808055 - Nowa Sarzyna obszar wiejski; 1808042 - Leżajsk obszar wiejski; 1812042 - Krzeszów;
1812065 - Rudnik nad Sanem obszar wiejski.</t>
  </si>
  <si>
    <t xml:space="preserve">1808054 201
</t>
  </si>
  <si>
    <t>R01 04</t>
  </si>
  <si>
    <t>Nowa Sarzyna</t>
  </si>
  <si>
    <t xml:space="preserve"> 01.01</t>
  </si>
  <si>
    <t>7.00-19.00</t>
  </si>
  <si>
    <t>1810011 - Łańcut miasto;
1810022 - Białobrzegi;
1810032 - Czarna;
1810042 - Łańcut obszar wiejski;
1810052 - Markowa;
1810062 - Rakszawa;
1810072 - Żołynia.</t>
  </si>
  <si>
    <t>1810011 401</t>
  </si>
  <si>
    <t>R01 03</t>
  </si>
  <si>
    <t>Łańcut</t>
  </si>
  <si>
    <t>1810011 201</t>
  </si>
  <si>
    <t>R01 06</t>
  </si>
  <si>
    <t>7.00-23.00</t>
  </si>
  <si>
    <t>1810011 202</t>
  </si>
  <si>
    <t>R01 08</t>
  </si>
  <si>
    <t>1812012 - Harasiuki;
1812042 - Krzeszów; 1812064 - Rudnik nad Sanem miasto;
1812065 - Rudnik nad Sanem obszar wiejski;
1812074 - Ulanów miasto;
1812075 - Ulanów obszar wiejski.</t>
  </si>
  <si>
    <t>1812042 201</t>
  </si>
  <si>
    <t>R01 10</t>
  </si>
  <si>
    <t>Krzeszów</t>
  </si>
  <si>
    <t>1812032 - Jeżowe; 1816082 - Kamień;
1812055 - Nisko obszar wiejski;
1816115 - Sokołów Młp. obszar wiejski; 1812065 - Rudnik nad Sanem obszar wiejski.</t>
  </si>
  <si>
    <t>1812032 201</t>
  </si>
  <si>
    <t>R01 12</t>
  </si>
  <si>
    <t>Jeżowe</t>
  </si>
  <si>
    <t>1812022 - Jarocin;
1812032 - Jeżowe;
1812054 - Nisko miasto;
1812055 - Nisko obszar wiejski;
1812064 - Rudnik nad Sanem miasto;
1812065 - Rudnik nad Sanem obszar wiejski;
1812074 - Ulanów miasto;
1812075 - Ulanów obszar wiejski; 1812012 - Harasiuki.</t>
  </si>
  <si>
    <t>1812054 201</t>
  </si>
  <si>
    <t>R01 14</t>
  </si>
  <si>
    <t>Nisko</t>
  </si>
  <si>
    <t>1816011 - Dynów miasto;
1816024 - Błażowa miasto;
1816025 - Błażowa obszar wiejski; 1816052 - Dynów obszar wiejski; 1816072 - Hyżne; 1814042 - Jawornik Polski;
1816102 - Lubenia.</t>
  </si>
  <si>
    <t>1816024 201</t>
  </si>
  <si>
    <t>R01 16</t>
  </si>
  <si>
    <t>Błażowa</t>
  </si>
  <si>
    <t>1816082 - Kamień;
1816114 - Sokołów Młp. miasto;
1816115 - Sokołów Młp. obszar wiejski; 1816065 - Głogów Małopolski obszar wiejski;
1816132 - Trzebownisko; 1812032 - Jeżowe.</t>
  </si>
  <si>
    <t>1816114 201</t>
  </si>
  <si>
    <t>R01 18</t>
  </si>
  <si>
    <t>Sokołów Młp.</t>
  </si>
  <si>
    <t>1863011 - Rzeszów miasto;
1816034 - Boguchwała miasto;
1816035 - Boguchwała obszar wiejski;
1816064 - Głogów Małopolski miasto;
1816065 - Głogów Małopolski obszar wiejski;
1816122 - Świlcza;
1816132 - Trzebownisko; 1816082 - Kamień;
1816114 - Sokołów Młp. miasto;
1816115 - Sokołów Młp. obszar wiejski.</t>
  </si>
  <si>
    <t>1863011 401</t>
  </si>
  <si>
    <t>R01 05</t>
  </si>
  <si>
    <t>Rzeszów zachodnia część miasta od rzeki Wisłok</t>
  </si>
  <si>
    <t>1863011 - Rzeszów miasto;
1816011 - Dynów miasto;
1816024 - Błażowa miasto;
1816025 - Błażowa obszar wiejski;
1816042 - Chmielnik;
1816052 - Dynów obszar wiejski;
1816072 - Hyżne;
1816092 - Krasne;
1816102 - Lubenia;
1816144 - Tyczyn miasto;
1816145 - Tyczyn obszar wiejski.</t>
  </si>
  <si>
    <t>1863011 402</t>
  </si>
  <si>
    <t>R01 07</t>
  </si>
  <si>
    <t>Rzeszów wschodnia część miasta od rzeki Wisłok</t>
  </si>
  <si>
    <t>1863011 - Rzeszów miasto;
1816064 - Głogów Małopolski miasto;
1816065 - Głogów Małopolski obszar wiejski;
1816122 - Świlcza;
1816132 - Trzebownisko; 1816082 - Kamień;
1816114 - Sokołów Młp. miasto;
1816115 - Sokołów Młp. obszar wiejski.</t>
  </si>
  <si>
    <t>1863011 201</t>
  </si>
  <si>
    <t>R01 20</t>
  </si>
  <si>
    <t>1863011 - Rzeszów miasto;
1816064 - Głogów Małopolski miasto;
1816065 - Głogów Małopolski obszar wiejski;
1816122 - Świlcza;
1816132 - Trzebownisko.</t>
  </si>
  <si>
    <t>1863011 202</t>
  </si>
  <si>
    <t>R01 22</t>
  </si>
  <si>
    <t>1863011 203</t>
  </si>
  <si>
    <t>R01 24</t>
  </si>
  <si>
    <t>1863011 - Rzeszów miasto;
1816011 - Dynów miasto;
1816024 - Błażowa miasto;
1816025 - Błażowa obszar wiejski;
1816042 - Chmielnik;
1816052 - Dynów obszar wiejski;
1816072 - Hyżne;;
1816092 - Krasne;
1816102 - Lubenia;
1816144 - Tyczyn miasto;
1816145 - Tyczyn obszar wiejski.</t>
  </si>
  <si>
    <t>1863011 204</t>
  </si>
  <si>
    <t>R01 26</t>
  </si>
  <si>
    <t>1863011 205</t>
  </si>
  <si>
    <t>R01 28</t>
  </si>
  <si>
    <t>1863011 206</t>
  </si>
  <si>
    <t>R01 30</t>
  </si>
  <si>
    <t>1863011 - Rzeszów miasto; 1816102 - Lubenia;
1816034 - Boguchwała miasto;
1816035 - Boguchwała obszar wiejski.</t>
  </si>
  <si>
    <t>1816034 201</t>
  </si>
  <si>
    <t>R01 32</t>
  </si>
  <si>
    <t>Boguchwała</t>
  </si>
  <si>
    <t>1816011 - Dynów miasto;
1816024 - Błażowa miasto;
1816025 - Błażowa obszar wiejski;
1816052 - Dynów obszar wiejski; 1814042 - Jawornik Polski; 1802062 - Nozdrzec; 1813025 - Dubiecko miasto;
1813024 - Dubiecko obszar wiejski;
1816072 - Hyżne.</t>
  </si>
  <si>
    <t>1816011 201</t>
  </si>
  <si>
    <t>R01 34</t>
  </si>
  <si>
    <t>Dynów</t>
  </si>
  <si>
    <t>zmiana terytu Dubiecko z powodu nadania praw miasta</t>
  </si>
  <si>
    <t>1803011 - Dębica miasto;
1803024 - Brzostek miasto;
1803025 - Brzostek obszar wiejski;
1803032 - Czarna;
1803042 - Dębica obszar wiejski;
1803052 - Jodłowa;
1803064 - Pilzno miasto;
1803065 - Pilzno obszar wiejski;
1803072 - Żyraków.</t>
  </si>
  <si>
    <t>1803011 401</t>
  </si>
  <si>
    <t>R01 09</t>
  </si>
  <si>
    <t>Dębica</t>
  </si>
  <si>
    <t>1803011 - Dębica miasto;
1803024 - Brzostek miasto;
1803025 - Brzostek obszar wiejski;
1803032 - Czarna;
1803042 - Dębica obszar wiejski; 1803052 - Jodłowa;
1803072 - Żyraków.</t>
  </si>
  <si>
    <t>1803011 2 01</t>
  </si>
  <si>
    <t>R01 36</t>
  </si>
  <si>
    <t>1803011 - Dębica miasto;
1803024 - Brzostek miasto;
1803025 - Brzostek obszar wiejski;
1803032 - Czarna;
1803042 - Dębica obszar wiejski;
1803052 - Jodłowa; 1803072 - Żyraków.</t>
  </si>
  <si>
    <t>1803011 202</t>
  </si>
  <si>
    <t>R01 38</t>
  </si>
  <si>
    <t>1803064 - Pilzno miasto;
1803065 - Pilzno obszar wiejski; 1803024 - Brzostek miasto;
1803025 - Brzostek obszar wiejski;
1803052 - Jodłowa.</t>
  </si>
  <si>
    <t>1803065 201</t>
  </si>
  <si>
    <t>R01 40</t>
  </si>
  <si>
    <t>gm. Pilzno                        m. Strzegocice</t>
  </si>
  <si>
    <t>1803011 - Dębica miasto;
1803032 - Czarna;
1803042 - Dębica obszar wiejski; 1811075 - Przecław obszar wiejski;
1803072 - Żyraków.</t>
  </si>
  <si>
    <t>1803072 201</t>
  </si>
  <si>
    <t>R01 42</t>
  </si>
  <si>
    <t xml:space="preserve"> Żyraków</t>
  </si>
  <si>
    <t>1805011 - Jasło miasto;
1805022 - Brzyska;
1805032 - Dębowiec;
1805042 - Jasło obszar wiejski;
1805054 - Kołaczyce miasto;
1805055 - Kołaczyce obszar wiejski;
1805062 - Krempna;
1805072 - Nowy Żmigród;
1805082 - Osiek Jasielski;
1805092 - Skołyszyn;
1805112 - Tarnowiec.</t>
  </si>
  <si>
    <t>1805011 401</t>
  </si>
  <si>
    <t>R01 11</t>
  </si>
  <si>
    <t>Jasło</t>
  </si>
  <si>
    <t>1805011 201</t>
  </si>
  <si>
    <t>R01 44</t>
  </si>
  <si>
    <t>1805011 202</t>
  </si>
  <si>
    <t>R01 46</t>
  </si>
  <si>
    <t>1805062 - Krempna;
1805072 - Nowy Żmigród; 1807012 - Chorkówka;
1807025 - Dukla obszar wiejski;
1805082 - Osiek Jasielski.</t>
  </si>
  <si>
    <t>1805072  201</t>
  </si>
  <si>
    <t>R01 48</t>
  </si>
  <si>
    <t>Nowy Żmigród</t>
  </si>
  <si>
    <t>1861011 - Krosno miasto;
1807012 - Chorkówka;
1807024 - Dukla miasto;
1807025 - Dukla obszar wiejski;
1807034 - Iwonicz-Zdrój miasto;
1807035 - Iwonicz-Zdrój obszar wiejski;
1807102 - Jaśliska;
1807044 - Jedlicze miasto;
1807045 - Jedlicze obszar wiejski;
1807052 - Korczyna;
1807062 - Krościenko Wyżne;
1807072 - Miejsce Piastowe;
1807084 - Rymanów miasto;
1807085 - Rymanów obszar wiejski;
1807092 - Wojaszówka.</t>
  </si>
  <si>
    <t>1861011 401</t>
  </si>
  <si>
    <t>R01 13</t>
  </si>
  <si>
    <t>Krosno</t>
  </si>
  <si>
    <t>1861011 201</t>
  </si>
  <si>
    <t>R01 50</t>
  </si>
  <si>
    <t>1861011 202</t>
  </si>
  <si>
    <t>R01 52</t>
  </si>
  <si>
    <t>1807024 - Dukla miasto;
1807025 - Dukla obszar wiejski;
1807102 - Jaśliska; 1805072 - Nowy Żmigród; 1807035 - Iwonicz-Zdrój obszar wiejski.</t>
  </si>
  <si>
    <t>1807024 201</t>
  </si>
  <si>
    <t>R01 54</t>
  </si>
  <si>
    <t>Dukla</t>
  </si>
  <si>
    <t>1807034 - Iwonicz-Zdrój miasto;
1807035 - Iwonicz-Zdrój obszar wiejski;
1807102 - Jaśliska; 1802042 - Haczów; 1817082 - Zarszyn; 1817022 - Besko;
1807084 - Rymanów miasto;
1807085 - Rymanów obszar wiejski.</t>
  </si>
  <si>
    <t>1807084 201</t>
  </si>
  <si>
    <t>R01 56</t>
  </si>
  <si>
    <t>Rymanów</t>
  </si>
  <si>
    <t>1807012 - Chorkówka;
1807044 - Jedlicze miasto;
1807045 - Jedlicze obszar wiejski; 1805112 - Tarnowiec;
1807092 - Wojaszówka.</t>
  </si>
  <si>
    <t>1807044 201</t>
  </si>
  <si>
    <t>R01 58</t>
  </si>
  <si>
    <t>Jedlicze</t>
  </si>
  <si>
    <t>1807012 - Chorkówka;
1807034 - Iwonicz-Zdrój miasto;
1807035 - Iwonicz-Zdrój obszar wiejski;
1807072 - Miejsce Piastowe; 1807085 - Rymanów obszar wiejski; 1807025 - Dukla obszar wiejski.</t>
  </si>
  <si>
    <t>1807072 201</t>
  </si>
  <si>
    <t>R01 60</t>
  </si>
  <si>
    <t>Miejsce Piastowe</t>
  </si>
  <si>
    <t>1815012 - Iwierzyce;
1815022 - Ostrów; 1815034 - Ropczyce miasto;
1815035 - Ropczyce obszar wiejski;
1815044 - Sędziszów Młp. miasto;
1815045 - Sędziszów Młp. obszar wiejski;
1815052 - Wielopole Skrzyńskie.</t>
  </si>
  <si>
    <t>1815034 401</t>
  </si>
  <si>
    <t>R01 15</t>
  </si>
  <si>
    <t>Ropczyce</t>
  </si>
  <si>
    <t>1815044 201</t>
  </si>
  <si>
    <t>R01 62</t>
  </si>
  <si>
    <t>Sędziszów Młp</t>
  </si>
  <si>
    <t>1815012 - Iwierzyce; 1815035 - Ropczyce obszar wiejski;
1815045 - Sędziszów Młp. obszar wiejski;
1815052 - Wielopole Skrzyńskie; 1819022 - Frysztak;
1819052 - Wiśniowa; 1819045 - Strzyżów obszar wiejski; 1819012 - Czudec.</t>
  </si>
  <si>
    <t>1815052 201</t>
  </si>
  <si>
    <t>R01 64</t>
  </si>
  <si>
    <t>Wielopole Skrzyńskie</t>
  </si>
  <si>
    <t>1819012 - Czudec;
1819022 - Frysztak;
1819032 - Niebylec;
1819044 - Strzyżów miasto;
1819045 - Strzyżów obszar wiejski;
1819052 - Wiśniowa.</t>
  </si>
  <si>
    <t>1819044 201</t>
  </si>
  <si>
    <t>R01 66</t>
  </si>
  <si>
    <t>Strzyżów</t>
  </si>
  <si>
    <t>1819044 202</t>
  </si>
  <si>
    <t>R01 68</t>
  </si>
  <si>
    <t>1801084  - Ustrzyki Dolne miasto;                                        1801085  - Ustrzyki Dolne obszar wiejski .</t>
  </si>
  <si>
    <t>1801084 201</t>
  </si>
  <si>
    <t>R01 70</t>
  </si>
  <si>
    <t>Ustrzyki Dolne</t>
  </si>
  <si>
    <t>1801084  - Ustrzyki Dolne miasto;                       1801085  - Ustrzyki Dolne obszar wiejski.</t>
  </si>
  <si>
    <t>1801084 202</t>
  </si>
  <si>
    <t>R01 72</t>
  </si>
  <si>
    <t>1801032  - Czarna;                                                      1801085  - Ustrzyki Dolne obszar wiejski                                                     1801052 -  Lutowiska.</t>
  </si>
  <si>
    <t>1801052 201</t>
  </si>
  <si>
    <t>R01 74</t>
  </si>
  <si>
    <t>Lutowiska</t>
  </si>
  <si>
    <t>1802014 - Brzozów miasto;
1802015 - Brzozów obszar wiejski; 1802032 - Dydnia;
1802042 - Haczów;
1802052 - Jasienica Rosielna; 1802062 - Nozdrzec; 1802022 - Domaradz.</t>
  </si>
  <si>
    <t>1802014 201</t>
  </si>
  <si>
    <t>R01 76</t>
  </si>
  <si>
    <t>Brzozów</t>
  </si>
  <si>
    <t>1802014 202</t>
  </si>
  <si>
    <t>R01 78</t>
  </si>
  <si>
    <t>1802022 - Domaradz; 1816052 - Dynów obszar wiejski;
1816025 - Błażowa obszar wiejski;
1802062 - Nozdrzec.</t>
  </si>
  <si>
    <t>1802062 201</t>
  </si>
  <si>
    <t>R01 80</t>
  </si>
  <si>
    <t xml:space="preserve"> Nozdrzec</t>
  </si>
  <si>
    <t>1801084 - Ustrzyki Dolne miasto;
1801085 - Ustrzyki Dolne obszar wiejski;
1821034 - Lesko miasto;
1821035 - Lesko obszar wiejski;
1821042 - Olszanica;
1821052 - Solina.</t>
  </si>
  <si>
    <t>1821042 401</t>
  </si>
  <si>
    <t>R01 17</t>
  </si>
  <si>
    <t>Olszanica</t>
  </si>
  <si>
    <t>1821034 - Lesko miasto;
1821035 - Lesko obszar wiejski; 1821052 - Solina;
1821042 - Olszanica.</t>
  </si>
  <si>
    <t>1821034 201</t>
  </si>
  <si>
    <t>R01 82</t>
  </si>
  <si>
    <t>Lesko</t>
  </si>
  <si>
    <t>1821034- Lesko miasto
1821035- Lesko obszar wiejski; 1821052 - Solina;
1821042- Olszanica</t>
  </si>
  <si>
    <t>1821034 202</t>
  </si>
  <si>
    <t>R01 84</t>
  </si>
  <si>
    <t>1821042 - Olszanica;
1821052 - Solina; 1821012 - Baligród.</t>
  </si>
  <si>
    <t>1821052 201</t>
  </si>
  <si>
    <t>R01 86</t>
  </si>
  <si>
    <t xml:space="preserve">gm.Solina                      m. Myczków              </t>
  </si>
  <si>
    <t>1821012 - Baligród; 1817042 - Komańcza; 1801052 - Lutowiska;
1821022 - Cisna.</t>
  </si>
  <si>
    <t>1821022 201</t>
  </si>
  <si>
    <t>R01 88</t>
  </si>
  <si>
    <t>Cisna</t>
  </si>
  <si>
    <t>1821052 - Solina; 1801032 - Czarna;
1801085 - Ustrzyki Dln obszar wiejski; Akwen wodny -Jezioro Solińskie.</t>
  </si>
  <si>
    <t>1821052 301</t>
  </si>
  <si>
    <t>R01 90</t>
  </si>
  <si>
    <t xml:space="preserve">gm. Solina                     </t>
  </si>
  <si>
    <t>15.06.</t>
  </si>
  <si>
    <t>15.09</t>
  </si>
  <si>
    <t>1817042 - Komańcza;
1817074 - Zagórz miasto;
1817075 - Zagórz obszar wiejski.</t>
  </si>
  <si>
    <t>1817075 201</t>
  </si>
  <si>
    <t>R01 92</t>
  </si>
  <si>
    <t xml:space="preserve">gm. Zagórz                      m. Tarnawa Górna      </t>
  </si>
  <si>
    <t>1817011 - Sanok miasto;
1817022 - Besko;
1817032 - Bukowsko;
1817052 - Sanok obszar wiejski;
1817062 - Tyrawa Wołoska;
1817082 - Zarszyn.</t>
  </si>
  <si>
    <t>1817011 201</t>
  </si>
  <si>
    <t>R01 94</t>
  </si>
  <si>
    <t>Sanok</t>
  </si>
  <si>
    <t>1817011 202</t>
  </si>
  <si>
    <t>R01 96</t>
  </si>
  <si>
    <t>1817011 - Sanok miasto;
1817022 - Besko;
1817032 - Bukowsko;
1817052 - Sanok obszar wiejski;
1817062 - Tyrawa Wołoska ;
1817082 - Zarszyn.</t>
  </si>
  <si>
    <t>1817011 203</t>
  </si>
  <si>
    <t>R01 98</t>
  </si>
  <si>
    <t>1817042 - Komańcza; 1817032 - Bukowsko;
1817075 - Zagórz obszar wiejski.</t>
  </si>
  <si>
    <t>1817042 201</t>
  </si>
  <si>
    <t>R01 100</t>
  </si>
  <si>
    <t xml:space="preserve"> Komańcza</t>
  </si>
  <si>
    <t>1806012 - Cmolas;
1806062 - Dzikowiec;
1806024 - Kolbuszowa miasto;
1806025 - Kolbuszowa obszar wiejski;
1806032 - Majdan Królewski;
1806042 - Niwiska;
1806052 - Raniżów.</t>
  </si>
  <si>
    <t>1806024 201</t>
  </si>
  <si>
    <t>R01 102</t>
  </si>
  <si>
    <t>Kolbuszowa</t>
  </si>
  <si>
    <t>1806024 202</t>
  </si>
  <si>
    <t>R01 104</t>
  </si>
  <si>
    <t>1811011 - Mielec miasto; 1811052 - Mielec obszar wiejski;
1811022 - Borowa;
1811032 - Czermin;
1811042 - Gawłuszowice;
1811062 - Padew Narodowa;
1811074 - Przecław miasto;
1811075 - Przecław obszar wiejski ;
1811084 - Radomyśl Wielki miasto;
1811085 - Radomyśl Wielki obszar wiejski;
1811092 - Tuszów Narodowy;
1811102 - Wadowice Górne.</t>
  </si>
  <si>
    <t>1811011 401</t>
  </si>
  <si>
    <t>R01 19</t>
  </si>
  <si>
    <t>Mielec</t>
  </si>
  <si>
    <t>1811011 201</t>
  </si>
  <si>
    <t>R01 106</t>
  </si>
  <si>
    <t>1811011 202</t>
  </si>
  <si>
    <t>R01 108</t>
  </si>
  <si>
    <t>1811022 - Borowa;
1811032 - Czermin;
1811042 - Gawłuszowice.</t>
  </si>
  <si>
    <t>1811022 201</t>
  </si>
  <si>
    <t>R01 110</t>
  </si>
  <si>
    <t xml:space="preserve"> Borowa</t>
  </si>
  <si>
    <t>1811074 - Przecław miasto;
1811075 - Przecław obszar wiejski;
1811084 - Radomyśl Wielki miasto;
1811085 - Radomyśl Wielki obszar wiejski; 1803032 - Czarna;
1803072 - Żyraków.
1811102 - Wadowice Górne.</t>
  </si>
  <si>
    <t>1811084 201</t>
  </si>
  <si>
    <t>R01 112</t>
  </si>
  <si>
    <t>Radomyśl Wielki</t>
  </si>
  <si>
    <t>1811042 - Gawłuszowice;
1811062 - Padew Narodowa;
1811092 - Tuszów Narodowy;
1820014 - Baranów Sandomierski miasto;
1820015 - Baranów Sandomierski obszar wiejski.</t>
  </si>
  <si>
    <t>1811062 201</t>
  </si>
  <si>
    <t>R01 114</t>
  </si>
  <si>
    <t xml:space="preserve"> Padew Narodowa</t>
  </si>
  <si>
    <t>1818011 - Stalowa Wola miasto;
1818022 - Bojanów;
1818032 - Pysznica;
1818042 - Radomyśl nad Sanem;
1818054 - Zaklików miasto;
1818055 - Zaklików obszar wiejski;
1818062 - Zaleszany.</t>
  </si>
  <si>
    <t>1818011 401</t>
  </si>
  <si>
    <t>R01 21</t>
  </si>
  <si>
    <t>Stalowa Wola</t>
  </si>
  <si>
    <t>1818011 201</t>
  </si>
  <si>
    <t>R01 116</t>
  </si>
  <si>
    <t>1818011 202</t>
  </si>
  <si>
    <t>R01 118</t>
  </si>
  <si>
    <t>1818042 - Radomyśl nad Sanem;
1818054 - Zaklików miasto;
1818055 - Zaklików obszar wiejski;
1818062 - Zaleszany</t>
  </si>
  <si>
    <t>1818054 201</t>
  </si>
  <si>
    <t>R01 120</t>
  </si>
  <si>
    <t>Zaklików</t>
  </si>
  <si>
    <t>1864011 - Tarnobrzeg miasto;
1820014 - Baranów Sandomierski miasto;
1820015 - Baranów Sandomierski obszar wiejski;
1820022 - Gorzyce;
1820032 - Grębów.</t>
  </si>
  <si>
    <t>1864011 201</t>
  </si>
  <si>
    <t>R01 122</t>
  </si>
  <si>
    <t>Tarnobrzeg</t>
  </si>
  <si>
    <t>1864011 202</t>
  </si>
  <si>
    <t>R01 124</t>
  </si>
  <si>
    <t>1820022 - Gorzyce; 1818042 - Radomyśl nad Sanem;
1818062 - Zaleszany.</t>
  </si>
  <si>
    <t>1820022 201</t>
  </si>
  <si>
    <t>R01 126</t>
  </si>
  <si>
    <t xml:space="preserve"> Gorzyce</t>
  </si>
  <si>
    <t>1820044 - Nowa Dęba miasto;
1820045 - Nowa Dęba obszar wiejski; 1818022 - Bojanów; 1806032 - Majdan Królewski.</t>
  </si>
  <si>
    <t>1820044 201</t>
  </si>
  <si>
    <t>R01 128</t>
  </si>
  <si>
    <t>Nowa Dęba</t>
  </si>
  <si>
    <t>1820044 202</t>
  </si>
  <si>
    <t>R01 130</t>
  </si>
  <si>
    <t>1804011 - Jarosław miasto;
1804021 - Radymno miasto;
1804032 - Chłopice;
1804042 - Jarosław obszar wiejski;
1804052 - Laszki;
1804062 - Pawłosiów;
1804074 - Pruchnik miasto;
1804075 - Pruchnik obszar wiejski;
1804082 - Radymno obszar wiejski;
1804092 - Rokietnica;
1804102 - Roźwienica;
1804112 - Wiązownica.</t>
  </si>
  <si>
    <t>1804011 401</t>
  </si>
  <si>
    <t>R01 23</t>
  </si>
  <si>
    <t>Jarosław</t>
  </si>
  <si>
    <t>1804011 - Jarosław miasto;
1804042 - Jarosław obszar wiejski;
1804062 - Pawłosiów; 1804052 - Laszki; 1804032 - Chłopice; 1804102 - Roźwienica;
1804112 - Wiązownica.</t>
  </si>
  <si>
    <t>1804011 201</t>
  </si>
  <si>
    <t>R01 132</t>
  </si>
  <si>
    <t>1804011 202</t>
  </si>
  <si>
    <t>R01 134</t>
  </si>
  <si>
    <t>1804021 - Radymno miasto; 1804082 - Radymno obszar wiejski;
1804032 - Chłopice;
1804052 - Laszki; 1813072 - Orły; 1813092 - Stubno.</t>
  </si>
  <si>
    <t>1804021 201</t>
  </si>
  <si>
    <t>R01 136</t>
  </si>
  <si>
    <t>Radymno</t>
  </si>
  <si>
    <t>1804032 - Chłopice;
1804074 - Pruchnik miasto;
1804075 - Pruchnik obszar wiejski;
1804092 - Rokietnica;
1804102 - Roźwienica.</t>
  </si>
  <si>
    <t>1804074 201</t>
  </si>
  <si>
    <t>R01 138</t>
  </si>
  <si>
    <t>Pruchnik</t>
  </si>
  <si>
    <t>1809011 - Lubaczów miasto;
1809024 - Cieszanów miasto;
1809025 - Cieszanów obszar wiejski;
1809032 - Horyniec-Zdrój;
1809042 - Lubaczów obszar wiejski;
1809054 - Narol miasto;
1809055 - Narol obszar wiejski;
1809064 - Oleszyce miasto;
1809065 - Oleszyce obszar wiejski;
1809072 - Stary Dzików;
1809082 - Wielkie Oczy.</t>
  </si>
  <si>
    <t>1809011 401</t>
  </si>
  <si>
    <t>R01 25</t>
  </si>
  <si>
    <t>Lubaczów</t>
  </si>
  <si>
    <t>1809011 201</t>
  </si>
  <si>
    <t>R01 140</t>
  </si>
  <si>
    <t>1809024 - Cieszanów miasto;
1809025 - Cieszanów obszar wiejski;
1809032 - Horyniec-Zdrój;
1809042 - Lubaczów obszar wiejski;
1809054 - Narol miasto;
1809055 - Narol obszar wiejski.</t>
  </si>
  <si>
    <t>1809055 201</t>
  </si>
  <si>
    <t>R01 142</t>
  </si>
  <si>
    <t>gm. Narol,                               m. Jędrzejówka</t>
  </si>
  <si>
    <t>1809024 - Cieszanów miasto;
1809025 - Cieszanów obszar wiejski;
1809064 - Oleszyce miasto;
1809065 - Oleszyce obszar wiejski;
1809072 - Stary Dzików;
1814022 - Adamówka; 1814075 - Sieniawa obszar wiejski ; 1804112 - Wiązownica.</t>
  </si>
  <si>
    <t>1809072 201</t>
  </si>
  <si>
    <t>R01 144</t>
  </si>
  <si>
    <t xml:space="preserve"> Stary Dzików</t>
  </si>
  <si>
    <t>1862011 - Przemyśl miasto;
1813012 - Bircza;
1813025 - Dubiecko miasto;
1813024 - Dubiecko obszar wiejski;
1813032 - Fredropol;
1813042 - Krasiczyn;
1813052 - Krzywcza;
1813062 - Medyka;
1813072 - Orły;
1813082 - Przemyśl obszar wiejski;
1813092 - Stubno;
1813102 - Żurawica.</t>
  </si>
  <si>
    <t>1862011 401</t>
  </si>
  <si>
    <t>R01 27</t>
  </si>
  <si>
    <t>Przemyśl    wschodnia część miasta od rzeki San</t>
  </si>
  <si>
    <t>1862011 - Przemyśl miasto;
1813032 - Fredropol;
1813042 - Krasiczyn;
1813052 - Krzywcza;
1813062 - Medyka;
1813072 - Orły;
1813082 - Przemyśl obszar wiejski;
1813092 - Stubno;
1813102 - Żurawica.</t>
  </si>
  <si>
    <t>1862011 201</t>
  </si>
  <si>
    <t>R01 146</t>
  </si>
  <si>
    <t>Przemyśl       wschodnia część miasta od rzeki San</t>
  </si>
  <si>
    <t>1862011 202</t>
  </si>
  <si>
    <t>R01 148</t>
  </si>
  <si>
    <t>Przemyśl     zachodnia część miasta od rzeki San</t>
  </si>
  <si>
    <t>1862011 203</t>
  </si>
  <si>
    <t>R01 150</t>
  </si>
  <si>
    <t>Przemyśl               zachodnia część miasta od rzeki San</t>
  </si>
  <si>
    <t>1813012 - Bircza;
1813025 - Dubiecko miasto;
1813024 - Dubiecko obszar wiejski; 1801085 - Ustrzyki Dolne obszar wiejski; 1817062 - Tyrawa Wołoska;
1813042 - Krasiczyn.</t>
  </si>
  <si>
    <t>1813012 201</t>
  </si>
  <si>
    <t>R01 152</t>
  </si>
  <si>
    <t>Bircza</t>
  </si>
  <si>
    <t>1862011 - Przemyśl miasto; 1813032 - Fredropol ;
1813042 - Krasiczyn; 1801085 - Ustrzyki Dolne obszar wiejski;
1813082 - Przemyśl obszar wiejski.</t>
  </si>
  <si>
    <t>1813032 201</t>
  </si>
  <si>
    <t>R01 154</t>
  </si>
  <si>
    <t>Fredropol</t>
  </si>
  <si>
    <t>1813012 - Bircza; 1813025 - Dubiecko miasto;
1813024 - Dubiecko obszar wiejski; 1816052 - Dynów obszar wiejski; 1804075 - Pruchnik obszar wiejski; 1814042 - Jawornik Polski;
1813052 - Krzywcza.</t>
  </si>
  <si>
    <t>1813024  201</t>
  </si>
  <si>
    <t>R01 156</t>
  </si>
  <si>
    <t>gm. Dubiecko m.Nienadowa</t>
  </si>
  <si>
    <t>1814011 - Przeworsk miasto; 1814022 - Adamówka;
1814032 - Gać;
1814042 - Jawornik Polski;
1814054 - Kańczuga miasto;
1814055 - Kańczuga obszar wiejski;
1814062 - Przeworsk obszar wiejski;
1814074 - Sieniawa miasto;
1814075 - Sieniawa obszar wiejski;
1814082 - Tryńcza;
1814092 - Zarzecze.</t>
  </si>
  <si>
    <t>1814011 201</t>
  </si>
  <si>
    <t>R01 158</t>
  </si>
  <si>
    <t>Przeworsk</t>
  </si>
  <si>
    <t>1814011 202</t>
  </si>
  <si>
    <t>R01 160</t>
  </si>
  <si>
    <t>1814032 - Gać;
1814042 - Jawornik Polski;
1814054 - Kańczuga miasto;
1814055 - Kańczuga obszar wiejski; 1804075 - Pruchnik obszar wiejski; 1810052 - Markowa;
1814092 - Zarzecze.</t>
  </si>
  <si>
    <t>1814054 201</t>
  </si>
  <si>
    <t>R01 162</t>
  </si>
  <si>
    <t>Kańczuga</t>
  </si>
  <si>
    <t>1814074 - Sieniawa miasto; 1814075 - Sieniawa obszar wiejski;
1814082 - Tryńcza; 1814022 - Adamówka; 1809072 - Stary Dzików; 1804112 - Wiązownica; 1808022 - Grodzisko Dolne</t>
  </si>
  <si>
    <t>1814074 201</t>
  </si>
  <si>
    <t>R01 164</t>
  </si>
  <si>
    <t>Sieniawa</t>
  </si>
  <si>
    <t>Razem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</si>
  <si>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oznaczenia „S” dla specjalistycznych zespołów ratownictwa medycznego i „P” dla podstawowych zespołów ratownictwa medycznego, o których mowa w art. 36 ust. 1 ustawy z dnia 8 września 2006 r. o Państwowym Ratownictwie Medycznym.
5) Stosuje się 7-znakowy kod TERYT w zakresie systemu identyfikatorów i nazw jednostek podziału administracyjnego; nie używa się kodów zakończonych cyfrą „3”, kolejne pozycje obszaru działania oddziela się średnikiem i spacją.
6)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7) Nazwy nadawane zgodnie z procedurami tworzonymi i wprowadzanymi do stosowania przez ministra właściwego do spraw zdrowia.
8)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9) Wskazuje się nazwę miejscowości lub dzielnicy, w której stacjonuje zespół ratownictwa medycznego; nie podaje się danych adresowych miejsca stacjonowania.
10) Wymienia się dni tygodnia, a w przypadku gdy zespół ratownictwa medycznego nie pozostaje w całodobowej gotowości, wskazuje się godziny pozostawania w gotowości
</t>
  </si>
  <si>
    <t xml:space="preserve">Tabela nr 2 – Zespoły ratownictwa medycznego włączone do systemu Państwowe Ratownictwo Medyczne – stan na dzień 1 marca 2022r.
</t>
  </si>
  <si>
    <r>
      <t>Numer rejonu operacyjnego</t>
    </r>
    <r>
      <rPr>
        <vertAlign val="superscript"/>
        <sz val="10"/>
        <color rgb="FF000000"/>
        <rFont val="Arial"/>
        <family val="2"/>
        <charset val="238"/>
      </rPr>
      <t>1)</t>
    </r>
  </si>
  <si>
    <r>
      <t>Nazwa i opis rejonu operacyjnego</t>
    </r>
    <r>
      <rPr>
        <vertAlign val="superscript"/>
        <sz val="10"/>
        <color rgb="FF000000"/>
        <rFont val="Arial"/>
        <family val="2"/>
        <charset val="238"/>
      </rPr>
      <t>2)</t>
    </r>
  </si>
  <si>
    <r>
      <t xml:space="preserve">Kod dyspozytorni medycznej </t>
    </r>
    <r>
      <rPr>
        <vertAlign val="superscript"/>
        <sz val="12"/>
        <color rgb="FF000000"/>
        <rFont val="Arial"/>
        <family val="2"/>
        <charset val="238"/>
      </rPr>
      <t>3)</t>
    </r>
  </si>
  <si>
    <r>
      <t>Liczba i rodzaj zespołów ratownictwa medycznego</t>
    </r>
    <r>
      <rPr>
        <vertAlign val="superscript"/>
        <sz val="11"/>
        <color rgb="FF000000"/>
        <rFont val="Arial"/>
        <family val="2"/>
        <charset val="238"/>
      </rPr>
      <t>4</t>
    </r>
    <r>
      <rPr>
        <sz val="11"/>
        <color rgb="FF000000"/>
        <rFont val="Arial"/>
        <family val="2"/>
        <charset val="238"/>
      </rPr>
      <t>) w danym rejonie operacyjnym</t>
    </r>
  </si>
  <si>
    <r>
      <t xml:space="preserve">Kod zespołu ratownictwa medycznego </t>
    </r>
    <r>
      <rPr>
        <vertAlign val="superscript"/>
        <sz val="11"/>
        <color rgb="FF000000"/>
        <rFont val="Arial"/>
        <family val="2"/>
        <charset val="238"/>
      </rPr>
      <t>5)</t>
    </r>
  </si>
  <si>
    <r>
      <t xml:space="preserve">Nazwa zespołu ratownictwa medycznego </t>
    </r>
    <r>
      <rPr>
        <vertAlign val="superscript"/>
        <sz val="11"/>
        <color rgb="FF000000"/>
        <rFont val="Arial"/>
        <family val="2"/>
        <charset val="238"/>
      </rPr>
      <t>6)</t>
    </r>
  </si>
  <si>
    <r>
      <t>Kod TERYT miejsca stacjonowania</t>
    </r>
    <r>
      <rPr>
        <vertAlign val="superscript"/>
        <sz val="11"/>
        <color rgb="FF000000"/>
        <rFont val="Arial"/>
        <family val="2"/>
        <charset val="238"/>
      </rPr>
      <t>7)</t>
    </r>
  </si>
  <si>
    <t>Adres miejsca stacjonowania zespołu ratownictwa medycznego</t>
  </si>
  <si>
    <t>Nazwa dysponenta jednostki</t>
  </si>
  <si>
    <t>Adres dysponenta jednostki</t>
  </si>
  <si>
    <r>
      <t>Numer księgi rejestrowej podmiotu leczniczego dysponenta jednostki</t>
    </r>
    <r>
      <rPr>
        <vertAlign val="superscript"/>
        <sz val="11"/>
        <color rgb="FF000000"/>
        <rFont val="Arial"/>
        <family val="2"/>
        <charset val="238"/>
      </rPr>
      <t>8)</t>
    </r>
  </si>
  <si>
    <r>
      <t>VII część kodu resortowego jednostki systemu</t>
    </r>
    <r>
      <rPr>
        <vertAlign val="superscript"/>
        <sz val="11"/>
        <color rgb="FF000000"/>
        <rFont val="Arial"/>
        <family val="2"/>
        <charset val="238"/>
      </rPr>
      <t>9)</t>
    </r>
  </si>
  <si>
    <r>
      <t>IV część kodu resortowego określającego formę organizacyjno-prawną podmiotu wykonującego działalność leczniczą</t>
    </r>
    <r>
      <rPr>
        <vertAlign val="superscript"/>
        <sz val="11"/>
        <color rgb="FF000000"/>
        <rFont val="Arial"/>
        <family val="2"/>
        <charset val="238"/>
      </rPr>
      <t>9)</t>
    </r>
  </si>
  <si>
    <r>
      <rPr>
        <b/>
        <u/>
        <sz val="10"/>
        <color rgb="FF000000"/>
        <rFont val="Arial"/>
        <family val="2"/>
        <charset val="238"/>
      </rPr>
      <t xml:space="preserve">Rejon podkarpacki </t>
    </r>
    <r>
      <rPr>
        <sz val="10"/>
        <color rgb="FF000000"/>
        <rFont val="Arial1"/>
        <charset val="238"/>
      </rPr>
      <t xml:space="preserve">1808011 - Leżajsk miasto;
1808022 - Grodzisko Dolne;
1808032 - Kuryłówka;
1808042 - Leżajsk obszar wiejski;
1808054 - Nowa Sarzyna miasto;
1808055 - Nowa Sarzyna obszar wiejski;
1810011 - Łańcut miasto;
1810022 - Białobrzegi;
1810032 - Czarna;
1810042 - Łańcut obszar wiejski;
1810052 - Markowa;
1810062 - Rakszawa;
1810072 - Żołynia;
1812012 - Harasiuki;
1812022 - Jarocin;
1812032 - Jeżowe;
1812042 - Krzeszów;
1812054 - Nisko miasto;
1812055 - Nisko obszar wiejski;
1812064 - Rudnik nad Sanem miasto;
1812065 - Rudnik nad Sanem obszar wiejski;
1812074 - Ulanów miasto;
1812075 - Ulanów obszar wiejski;
1863011 - Rzeszów miasto;
1816011 - Dynów miasto;
1816024 - Błażowa miasto;
1816025 - Błażowa obszar wiejski;
1816034 - Boguchwała miasto;
1816035 - Boguchwała obszar wiejski;
1816042 - Chmielnik;
1816052 - Dynów obszar wiejski;
1816064 - Głogów Małopolski miasto;
1816065 - Głogów Małopolski obszar wiejski;
1816072 - Hyżne;
1816082 - Kamień;
1816092 - Krasne;
1816102 - Lubenia;
1816114 - Sokołów Młp. miasto;
1816115 - Sokołów Młp. obszar wiejski;
1816122 - Świlcza;
1816132 - Trzebownisko;
1816144 - Tyczyn miasto;
1816145 - Tyczyn obszar wiejski; 1803011 - Dębica miasto;
1803024 - Brzostek miasto;
1803025 - Brzostek obszar wiejski;
1803032 - Czarna;
1803042 - Dębica obszar wiejski;
1803052 - Jodłowa;
1803064 - Pilzno miasto;
1803065 - Pilzno obszar wiejski;
1803072 - Żyraków;
1805011 - Jasło miasto;
1805022 - Brzyska;
1805032 - Dębowiec;
1805042 - Jasło obszar wiejski;
1805054 - Kołaczyce miasto;
1805055 - Kołaczyce obszar wiejski;
1805062 - Krempna;
1805072 - Nowy Żmigród;
1805082 - Osiek Jasielski;
1805092 - Skołyszyn;
1805112 - Tarnowiec;
1861011 - Krosno miasto;
1807012 - Chorkówka;
1807024 - Dukla miasto;
1807025 - Dukla obszar wiejski;
1807034 - Iwonicz-Zdrój miasto;
1807035 - Iwonicz-Zdrój obszar wiejski;
1807102 - Jaśliska;
1807044 - Jedlicze miasto;
1807045 - Jedlicze obszar wiejski ;
1807052 - Korczyna;
1807062 - Krościenko Wyżne;
1807072 - Miejsce Piastowe;
1807084 - Rymanów miasto;
1807085 - Rymanów obszar wiejski;
1807092 - Wojaszówka;
1815012 - Iwierzyce;
1815022 - Ostrów; 1815034 - Ropczyce miasto;
1815035 - Ropczyce obszar wiejski;
1815044 - Sędziszów Młp. miasto;
1815045 - Sędziszów Młp. obszar wiejski;
1815052 - Wielopole Skrzyńskie;
1819012 - Czudec;
1819022 - Frysztak;
1819032 - Niebylec;
1819044 - Strzyżów miasto;
1819045 - Strzyżów obszar wiejski;
1819052 - Wiśniowa; 1801032 - Czarna;
1801052 - Lutowiska;
1801084 - Ustrzyki Dolne miasto;
1801085 - Ustrzyki Dolne obszar wiejski;
1802014 - Brzozów miasto;
1802015 - Brzozów obszar wiejski;
1802022 - Domaradz;
1802032 - Dydnia;
1802042 - Haczów;
1802052 - Jasienica Rosielna;
1802062 - Nozdrzec;
1821012 - Baligród;
1821022 - Cisna;
1821034 - Lesko miasto;
1821035 - Lesko obszar wiejski ;
1821042 - Olszanica;
1821052 - Solina;
1817011 - Sanok miasto;
1817022 - Besko;
1817032 - Bukowsko;
1817042 - Komańcza;
1817052 - Sanok obszar wiejski;
1817062 - Tyrawa Wołoska;
1817074 - Zagórz miasto;
1817075 - Zagórz obszar wiejsk;i
1817082 - Zarszyn;
Akwen Wodny –Jezioro Solińskie; 1806012 - Cmolas;
1806062 - Dzikowiec;
1806024 - Kolbuszowa miasto;
1806025 - Kolbuszowa obszar wiejski;
1806032 - Majdan Królewski;
1806042 - Niwiska;
1806052 - Raniżów;
1811011 - Mielec miasto;
1811022 - Borowa;
1811032 - Czermin;
1811042 - Gawłuszowice;
1811052 - Mielec obszar wiejski;
1811062 - Padew Narodowa;
1811074 - Przecław miasto;
1811075 - Przecław obszar wiejski ;
1811084 - Radomyśl Wielki miasto
1811085 - Radomyśl Wielki obszar wiejski;
1811092 - Tuszów Narodowy;
1811102 - Wadowice Górne;
1818011 - Stalowa Wola miasto;
1818022 - Bojanów;
1818032 - Pysznica;
1818042 - Radomyśl nad Sanem;
1818054 - Zaklików miasto;
1818055 - Zaklików obszar wiejski;
1818062 - Zaleszany;
1864011 - Tarnobrzeg miasto;
1820014 - Baranów Sandomierski miasto;
1820015 - Baranów Sandomierski obszar wiejski;
1820022 - Gorzyce;
1820032 - Grębów;
1820044 - Nowa Dęba miasto;
1820045 - Nowa Dęba obszar wiejski; 1804011 - Jarosław miasto;
1804021 - Radymno miasto;
1804032 - Chłopice;
1804042 - Jarosław obszar wiejski;
1804052 - Laszki;
1804062 - Pawłosiów;
1804074 - Pruchnik miasto;
1804075 - Pruchnik obszar wiejski ;
1804082 - Radymno obszar wiejski ;
1804092 - Rokietnica;
1804102 - Roźwienica;
1804112 - Wiązownica;
1809011 - Lubaczów miasto;
1809024 - Cieszanów miasto;
1809025 - Cieszanów obszar wiejski;
1809032 - Horyniec-Zdrój ;
1809042 - Lubaczów obszar wiejski;
1809054 - Narol miasto;
1809055 - Narol obszar wiejski ;
1809064 - Oleszyce miasto;
1809065 - Oleszyce obszar wiejski ;
1809072 - Stary Dzików;
1809082 - Wielkie Oczy;
1862011 - Przemyśl miasto;
1813012 - Bircza;
1813025 - Dubiecko miasto;
1813024 - Dubiecko obszar wiejski;
1813032 - Fredropol;
1813042 - Krasiczyn;
1813052 - Krzywcza;
1813062 - Medyka;
1813072 - Orły;
1813082 - Przemyśl obszar wiejski;
1813092 - Stubno;
1813102 - Żurawica ;
1814011 - Przeworsk miasto;
1814022 - Adamówka;
1814032 - Gać;
1814042 - Jawornik Polski;
1814054 - Kańczuga miasto ;
1814055 - Kańczuga obszar wiejski ;
1814062 - Przeworsk obszar wiejski;
1814074 - Sieniawa miasto;
1814075 - Sieniawa obszar wiejski ;
1814082 - Tryńcza;
1814092 - Zarzecze.
</t>
    </r>
  </si>
  <si>
    <t>ul. Mickiewicza 77                 37-300 Leżajsk</t>
  </si>
  <si>
    <t>Wojewódzka Stacja Pogotowia Ratunkowego w Rzeszowie</t>
  </si>
  <si>
    <t>ul. Poniatowskiego 4 35-026 Rzeszów</t>
  </si>
  <si>
    <t>000000009974</t>
  </si>
  <si>
    <t>047</t>
  </si>
  <si>
    <t>0100</t>
  </si>
  <si>
    <t>ul. Mickiewicza 77              37-300 Leżajsk</t>
  </si>
  <si>
    <t>048</t>
  </si>
  <si>
    <t>1808054 201</t>
  </si>
  <si>
    <t>ul.Chemików 3                37-310 Nowa Sarzyna</t>
  </si>
  <si>
    <t>070</t>
  </si>
  <si>
    <t xml:space="preserve"> ul. Hrabska 4                                    37-100 Łańcut                                                                              </t>
  </si>
  <si>
    <t>064</t>
  </si>
  <si>
    <t>ul. Hrabska 4                                37-100 Łańcut</t>
  </si>
  <si>
    <t>065</t>
  </si>
  <si>
    <t>ul Podzwierzyniec 74A              37-100 Łańcut</t>
  </si>
  <si>
    <t>056</t>
  </si>
  <si>
    <t>ul. Rynek 32                                      37-418 Krzeszów</t>
  </si>
  <si>
    <t>052</t>
  </si>
  <si>
    <t>Jeżowe 662A                                         37-430 Jeżowe</t>
  </si>
  <si>
    <t>051</t>
  </si>
  <si>
    <t>ul. Kolejowa 20               37-400 Nisko</t>
  </si>
  <si>
    <t>072</t>
  </si>
  <si>
    <t xml:space="preserve">zmiana miejsca stacjonowania od 1 kwietnia 2022r. z ul. Plac Wolności 54 na ul. Kolejowa 20  </t>
  </si>
  <si>
    <t>ul. Ks Adolfa Kowala 3                36-030 Błażowa</t>
  </si>
  <si>
    <t>033</t>
  </si>
  <si>
    <t>ul. Sienkiewicza 41                      36-050 Sokołów. Młp.</t>
  </si>
  <si>
    <t>032</t>
  </si>
  <si>
    <t>ul. Poniatowskiego 4            35-026 Rzeszów</t>
  </si>
  <si>
    <t>001</t>
  </si>
  <si>
    <t>ul. Lwowska 60                                      35-301 Rzeszów</t>
  </si>
  <si>
    <t>017</t>
  </si>
  <si>
    <t>ul. Poniatowskiego 4        35-026 Rzeszów</t>
  </si>
  <si>
    <t>005</t>
  </si>
  <si>
    <t>026</t>
  </si>
  <si>
    <t>ul. Wyzwolenia 4                       35-501 Rzeszów</t>
  </si>
  <si>
    <t>037</t>
  </si>
  <si>
    <t>ul. Lwowska 60                                35-301 Rzeszów</t>
  </si>
  <si>
    <t>036</t>
  </si>
  <si>
    <t>ul. Podwisłocze 10/5         35-410 Rzeszów</t>
  </si>
  <si>
    <t>043</t>
  </si>
  <si>
    <t>ul. Podwisłocze 10/5        35-410 Rzeszów</t>
  </si>
  <si>
    <t>041</t>
  </si>
  <si>
    <t>ul. Ks. Żytkiewicza 2                      36-040 Boguchwała</t>
  </si>
  <si>
    <t>042</t>
  </si>
  <si>
    <t>ul. Ks Ożoga 11                                   36-065 Dynów</t>
  </si>
  <si>
    <t>039</t>
  </si>
  <si>
    <t xml:space="preserve"> ul. Kwiatkowskiego 20           39-200 Dębica</t>
  </si>
  <si>
    <t>Podkarpacka Stacja Pogotowia Ratunkowego Samodzielny Publiczny Zakład w Mielcu</t>
  </si>
  <si>
    <t>39-300 Mielec,                        ul. Żeromskiego 22</t>
  </si>
  <si>
    <t>000000010555</t>
  </si>
  <si>
    <t>035</t>
  </si>
  <si>
    <t>Zmiana nazwy dysponenta z Powiatowej na Podkarpacką Stację Pogotowia Ratunkowego w Mielcu</t>
  </si>
  <si>
    <t>1803011 201</t>
  </si>
  <si>
    <t>ul. Kwiatkowskiego 20          39-200 Dębica</t>
  </si>
  <si>
    <t xml:space="preserve"> ul. Kwiatkowskiego 20          39-200 Dębica</t>
  </si>
  <si>
    <t>Podkarpacka  Stacja Pogotowia Ratunkowego Samodzielny Publiczny Zakład w Mielcu</t>
  </si>
  <si>
    <t>39-300 Mielec,                     ul. Żeromskiego 22</t>
  </si>
  <si>
    <t>39-223 Strzegocice 55A</t>
  </si>
  <si>
    <t>067</t>
  </si>
  <si>
    <t>39-204 Żyraków 172</t>
  </si>
  <si>
    <t>066</t>
  </si>
  <si>
    <t xml:space="preserve">ul. Lwowska 22                 38-200 Jasło                          </t>
  </si>
  <si>
    <t>Samodzielne Publiczne Pogotowie Raunkowe w Krośnie</t>
  </si>
  <si>
    <t>ul. Grodzka 45                                 38 - 400  Krosno</t>
  </si>
  <si>
    <t>000000010088</t>
  </si>
  <si>
    <t>030</t>
  </si>
  <si>
    <t xml:space="preserve">ul. Lwowska 22                       38-200 Jasło                         </t>
  </si>
  <si>
    <t>031</t>
  </si>
  <si>
    <t xml:space="preserve">ul. Lwowska 22                   38-200 Jasło                          </t>
  </si>
  <si>
    <t xml:space="preserve">                               ul. Mickiewicza 18                   38-230 Nowy Żmigród</t>
  </si>
  <si>
    <t>034</t>
  </si>
  <si>
    <t>004</t>
  </si>
  <si>
    <t>006</t>
  </si>
  <si>
    <t xml:space="preserve">ul.Cergowska 12,                38-450 Dukla                       </t>
  </si>
  <si>
    <t>023</t>
  </si>
  <si>
    <t>ul.Piłsudskiego 2                     38-480 Rymanów</t>
  </si>
  <si>
    <t>014</t>
  </si>
  <si>
    <t xml:space="preserve">ul.  Sienkiewicza 16,                 8-460 Jedlicze                                      </t>
  </si>
  <si>
    <t>015</t>
  </si>
  <si>
    <t xml:space="preserve"> ul. Dworska 14,                     38 - 430 Miejsce Piastowe                                    </t>
  </si>
  <si>
    <t>024</t>
  </si>
  <si>
    <t xml:space="preserve">ul.Wyszyńskiego 54,             39-100 Ropczyce                           </t>
  </si>
  <si>
    <t>027</t>
  </si>
  <si>
    <t xml:space="preserve">ul. 3-maja 25                        39-120 Sędziszów Młp.                                              </t>
  </si>
  <si>
    <t>028</t>
  </si>
  <si>
    <t>39-110 Wielopole Skrzyńskie 259</t>
  </si>
  <si>
    <t>029</t>
  </si>
  <si>
    <t>R01  66</t>
  </si>
  <si>
    <t xml:space="preserve">ul.Sportowa 20                 38-100 Strzyżów                        </t>
  </si>
  <si>
    <t>025</t>
  </si>
  <si>
    <t xml:space="preserve">ul.Sportowa 20                38-100 Strzyżów                     </t>
  </si>
  <si>
    <t xml:space="preserve">ul. 29 Listopada 57                38-700 Ustrzyki Dolne,  </t>
  </si>
  <si>
    <t>Bieszczadzkie Pogotowie Ratunkowe SP ZOZ w Sanoku</t>
  </si>
  <si>
    <t xml:space="preserve">ul.Jezierskiego 21                                 38-500 Sanok                     </t>
  </si>
  <si>
    <t>007</t>
  </si>
  <si>
    <t xml:space="preserve">ul.29 Listopada 57               38-700 Ustrzyki Dolne  </t>
  </si>
  <si>
    <t>008</t>
  </si>
  <si>
    <t>38-713 Lutowiska 77</t>
  </si>
  <si>
    <t xml:space="preserve">ul. 3 Maja 62                      36-200 Brzozów                         </t>
  </si>
  <si>
    <t>011</t>
  </si>
  <si>
    <t xml:space="preserve">ul. 3 Maja 62                      36-200 Brzozów                </t>
  </si>
  <si>
    <t>012</t>
  </si>
  <si>
    <t>36-245 Nozdrzec 242</t>
  </si>
  <si>
    <t>013</t>
  </si>
  <si>
    <t>38-722 Olszanica 208</t>
  </si>
  <si>
    <t xml:space="preserve">ul. Stawowa 15                                         38-600 Lesko                 </t>
  </si>
  <si>
    <t xml:space="preserve">ul. Stawowa 15                                       38-600 Lesko                 </t>
  </si>
  <si>
    <t xml:space="preserve">Myczków 29                         38-610 Polańczyk             </t>
  </si>
  <si>
    <t>38-607 Cisna 79</t>
  </si>
  <si>
    <t>019</t>
  </si>
  <si>
    <t xml:space="preserve">ul. Zdrojowa 57                       38-610 Polańczyk,                       </t>
  </si>
  <si>
    <t>018</t>
  </si>
  <si>
    <t>38-516 Tarnawa Górna 80</t>
  </si>
  <si>
    <t>003</t>
  </si>
  <si>
    <t xml:space="preserve">ul. Wincentego Witosa 60                                           38-500 Sanok  </t>
  </si>
  <si>
    <t xml:space="preserve">ul. 800-lecia 26                        38-500 Sanok             </t>
  </si>
  <si>
    <t>002</t>
  </si>
  <si>
    <t xml:space="preserve">ul. 800-lecia 26                  38-500 Sanok                </t>
  </si>
  <si>
    <t>38-543 Komańcza 175</t>
  </si>
  <si>
    <t xml:space="preserve"> ul. Grunwaldzka 4                  36-100 Kolbuszowa</t>
  </si>
  <si>
    <t xml:space="preserve">ul. Grunwaldzka 4             36-100 Kolbuszowa  </t>
  </si>
  <si>
    <t xml:space="preserve">ul. Żeromskiego 22              39-300 Mielec  </t>
  </si>
  <si>
    <t>ul. Żeromskiego 22                39-300 Mielec</t>
  </si>
  <si>
    <t>016</t>
  </si>
  <si>
    <t xml:space="preserve"> ul. Żeromskiego 22              39-300 Mielec</t>
  </si>
  <si>
    <t>39-305 Borowa 333a</t>
  </si>
  <si>
    <t xml:space="preserve">ul. Armii Krajowej 5              39-310 Radomyśl Wielki  </t>
  </si>
  <si>
    <t>ul. Ludwiki Uzar-Krysiakowej 20                        39-340 Padew Narodowa</t>
  </si>
  <si>
    <t xml:space="preserve">ul. Stanisława Staszica 4    37-450 Stalowa Wola  </t>
  </si>
  <si>
    <t xml:space="preserve"> ul. Stanisława Staszica 4                                             37-450 Stalowa Wola</t>
  </si>
  <si>
    <t xml:space="preserve"> ul. Stanisława Staszica 4                                               37-450 Stalowa Wola</t>
  </si>
  <si>
    <t xml:space="preserve">ul. Targowa 2                               37-470 Zaklików  </t>
  </si>
  <si>
    <t xml:space="preserve"> ul. Szpitalna 1                         39-400 Tarnobrzeg</t>
  </si>
  <si>
    <t>ul. Szpitalna 1                           39-400 Tarnobrzeg</t>
  </si>
  <si>
    <t>ul. Pańska 1                              39-432 Gorzyce</t>
  </si>
  <si>
    <t xml:space="preserve"> ul. Curie-Skłodowskiej Marii 1A                                      39-460 Nowa Dęba,</t>
  </si>
  <si>
    <t>ul. Curie-Skłodowskiej Marii 1A                                      39-460 Nowa Dęba</t>
  </si>
  <si>
    <t xml:space="preserve">ul. Zygmunta   Zielińskiego 4                                                    37-500 Jarosław                     </t>
  </si>
  <si>
    <t xml:space="preserve">Wojewódzka Stacja Pogotowia Ratunkowego w Przemyślu SP ZOZ  </t>
  </si>
  <si>
    <t>37-700 Przemyśl                               ul. Juliusza Slowackiego 85</t>
  </si>
  <si>
    <t xml:space="preserve">ul.  Zygmunta Zielińskiego 4                                      37-500 Jarosław             </t>
  </si>
  <si>
    <t xml:space="preserve">ul.  Zygmunta Zielińskiego 4                                                                    37-500 Jarosław              </t>
  </si>
  <si>
    <t xml:space="preserve">ul. Legionów 1                     37-550 Radymno             </t>
  </si>
  <si>
    <t xml:space="preserve">ul. Ks.Bronisława Markiewicza 9                      37-560 Pruchnik               </t>
  </si>
  <si>
    <t xml:space="preserve">ul.Płk.Stanisława Dąbka 4,     37-600 Lubaczów               </t>
  </si>
  <si>
    <t xml:space="preserve">ul.Płk.Stanisława Dąbka 4,  37-600 Lubaczów               </t>
  </si>
  <si>
    <t xml:space="preserve">Jędrzejówka 132                         37-610 Narol        </t>
  </si>
  <si>
    <t>021</t>
  </si>
  <si>
    <t xml:space="preserve">ul. T.Kościuszki 86                    37-632 Stary Dzików                  </t>
  </si>
  <si>
    <t>022</t>
  </si>
  <si>
    <t xml:space="preserve">ul. J.Slowackiego 85              37-700 Przemyśl              </t>
  </si>
  <si>
    <t xml:space="preserve">ul. J.Słowackiego 85                37-700 Przemyśl             </t>
  </si>
  <si>
    <t>009</t>
  </si>
  <si>
    <t xml:space="preserve">ul. Monte Cassino 18            37-700 Przemyśl               </t>
  </si>
  <si>
    <t xml:space="preserve">ul. Monte Cassino 18                37-700 Przemyśl              </t>
  </si>
  <si>
    <t xml:space="preserve">ul. Rynek 3                                  37-740 Bircza                    </t>
  </si>
  <si>
    <t xml:space="preserve">Fredropol 40                             37-734 Fredropol             </t>
  </si>
  <si>
    <t>010</t>
  </si>
  <si>
    <t>1813024 201</t>
  </si>
  <si>
    <t xml:space="preserve">Nienadowa 502A                       37-750 Nienadowa          </t>
  </si>
  <si>
    <t>R01  158</t>
  </si>
  <si>
    <t xml:space="preserve">ul. Słowackiego 30                 37-200 Przeworsk            </t>
  </si>
  <si>
    <t xml:space="preserve">ul. Słowackiego 30                  37-200 Przeworsk            </t>
  </si>
  <si>
    <t xml:space="preserve">ul. Parkowa 1                              37-220 Kańczuga                             </t>
  </si>
  <si>
    <t xml:space="preserve">ul. Józefa Piłsudskiego 28                                    37-530 Sieniawa             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</si>
  <si>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oznaczenia „S” dla specjalistycznych zespołów ratownictwa medycznego i „P” dla podstawowych zespołów ratownictwa medycznego, o których mowa w art. 36 ust. 1 ustawy z dnia 8 września 2006 r. o Państwowym Ratownictwie Medycznym (Dz. U. z 2017 r. poz. 2195, z póź. zm.).
5) Jest identyfikowany 10-znakowym numerem zespołu ratownictwa medycznego, składającym się z 7-znakowego kodu TERYT w zakresie systemu identyfikatorów i nazw jednostek podziału administracyjnego oraz cyfry identyfikującej rodzaju zespołu (kody: 2 – podstawowy, 3 – wodny podstawowy, 4 – specjalistyczny, 5 – wodny specjalistyczny) i dwóch cyfr numeru kolejnego dla danego rodzaju zespołu w miejscu stacjonowania; nie używa się kodów zakończonych cyfrą „3”.
6) Nazwy nadawane zgodnie z procedurami tworzonymi i wprowadzanymi do stosowania przez ministra właściwego do spraw zdrowia.
7) Stosuje się 7-znakowy kod TERYT miejscowości lub dzielnicy w zakresie systemu identyfikatorów i nazw jednostek podziału administracyjnego, w której stacjonuje zespół ratownictwa medycznego; nie używa się kodów zakończonych cyfrą „3”; nie podaje się danych adresowych miejsca stacjonowania.
8)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9) Zgodnie z rozporządzeniem Ministra Zdrowia z dnia 17 maja 2012 r. w sprawie systemu resortowych kodów identyfikacyjnych oraz szczegółowego sposobu ich nadawania (Dz. U. poz. 594 oraz z 2017 r. poz. 999).
</t>
  </si>
  <si>
    <t>TABELA 3 – Dodatkowe zespoły ratownictwa medycznego – stan na dzień 1 marca 2022r.</t>
  </si>
  <si>
    <t>Lp.</t>
  </si>
  <si>
    <t>Liczba i rodzaj dodatkowych zespołów ratownictwa medycznego możliwych do uruchomienia wprzypadkach zdarzeń powodujących stan nagłego zagrożenia zdrowotnego znacznej liczby osób</t>
  </si>
  <si>
    <t>Dysponent jednostki (nazwa i adres)</t>
  </si>
  <si>
    <t>Maksymalny czas uruchomienia
( w minutach)</t>
  </si>
  <si>
    <t>2a</t>
  </si>
  <si>
    <t>2b</t>
  </si>
  <si>
    <t>2c</t>
  </si>
  <si>
    <t>specjalistyczne</t>
  </si>
  <si>
    <t>podstawowe</t>
  </si>
  <si>
    <r>
      <t>Nazwa zespołu ratownictwa medycznego</t>
    </r>
    <r>
      <rPr>
        <vertAlign val="superscript"/>
        <sz val="9"/>
        <color rgb="FF000000"/>
        <rFont val="Arial"/>
        <family val="2"/>
        <charset val="238"/>
      </rPr>
      <t>1)</t>
    </r>
  </si>
  <si>
    <t>1</t>
  </si>
  <si>
    <t>-</t>
  </si>
  <si>
    <t>Wojewódzka Stacja Pogotowia Ratunkowego w Przemyślu SP ZOZ                  37-700 Przemyśl                               ul. Juliusza Slowackiego 85</t>
  </si>
  <si>
    <t>2</t>
  </si>
  <si>
    <t>Wojewódzka Stacja Pogotowia Ratunkowego w Przemyślu                  SP ZOZ                                                          37-700 Przemyśl                               ul. Juliusza Slowackiego 85</t>
  </si>
  <si>
    <t>3</t>
  </si>
  <si>
    <t>39-300 Mielec,                                 ul. Żeromskiego 22</t>
  </si>
  <si>
    <t>Podkarpacka  Stacja Pogotowia Ratunkowego Samodzielny Publiczny Zakład w Mielcu              39-300 Mielec,                                                      ul. Żeromskiego 22</t>
  </si>
  <si>
    <t>Wojewódzka Stacja Pogotowia Ratunkowego w Rzeszowie                                           ul. Poniatowskiego 4                         35-026 Rzeszów</t>
  </si>
  <si>
    <t>R01 D10</t>
  </si>
  <si>
    <t>38-400 Krosno ul. Grodzka 45</t>
  </si>
  <si>
    <t>Samodzielne Publiczne Pogotowie Ratunkowe W Krośnie 38-400 Krosno ul. Grodzka 45</t>
  </si>
  <si>
    <t>Tabela nr 4 – Wyjazdy zespołów ratownictwa medycznego w 2021 roku (1.01.-28.02 2021r. dane wygenerowane z SWD PRM w dniu 05.01.2022r.</t>
  </si>
  <si>
    <t>Wyjazdy zespołów ratownictwa medycznego</t>
  </si>
  <si>
    <t>Liczba wyjazdów zespołów ratownictwa medycznego zakończonych przewiezieniem pacjenta do szpitala</t>
  </si>
  <si>
    <r>
      <t xml:space="preserve">Obszar
działania
zespołu
ratownictwa
medycznego </t>
    </r>
    <r>
      <rPr>
        <vertAlign val="superscript"/>
        <sz val="10"/>
        <color rgb="FF000000"/>
        <rFont val="Arial"/>
        <family val="2"/>
        <charset val="238"/>
      </rPr>
      <t>1)</t>
    </r>
  </si>
  <si>
    <t>Adres miejsca
stacjonowania zespołu ratownictwa medycznego</t>
  </si>
  <si>
    <r>
      <t xml:space="preserve">Nazwa zespołu ratownictwa medycznego </t>
    </r>
    <r>
      <rPr>
        <vertAlign val="superscript"/>
        <sz val="10"/>
        <color rgb="FF000000"/>
        <rFont val="Arial"/>
        <family val="2"/>
        <charset val="238"/>
      </rPr>
      <t>2)</t>
    </r>
  </si>
  <si>
    <t>Wyjazdy do stanu nagłego zagrożenia zdrowotnego</t>
  </si>
  <si>
    <t>Wyjazdy niezwiązane ze stanem nagłego zagrożenia zdrowotnego</t>
  </si>
  <si>
    <t>Zgony przed podjęciem albo w trakcie wykonywania medycznych czynności ratunkowych</t>
  </si>
  <si>
    <t>ogółem</t>
  </si>
  <si>
    <t>w tym pacjenci urazowi</t>
  </si>
  <si>
    <t>5a</t>
  </si>
  <si>
    <t>5b</t>
  </si>
  <si>
    <t>5c</t>
  </si>
  <si>
    <t>5d</t>
  </si>
  <si>
    <t>6a</t>
  </si>
  <si>
    <t>6b</t>
  </si>
  <si>
    <t>7a</t>
  </si>
  <si>
    <t>7b</t>
  </si>
  <si>
    <t>0-18 lat</t>
  </si>
  <si>
    <t>&gt; 18 lat</t>
  </si>
  <si>
    <r>
      <t xml:space="preserve">Rejon operacyjny </t>
    </r>
    <r>
      <rPr>
        <vertAlign val="superscript"/>
        <sz val="10"/>
        <color rgb="FF000000"/>
        <rFont val="Arial"/>
        <family val="2"/>
        <charset val="238"/>
      </rPr>
      <t>3)</t>
    </r>
    <r>
      <rPr>
        <sz val="10"/>
        <color rgb="FF000000"/>
        <rFont val="Arial"/>
        <family val="2"/>
        <charset val="238"/>
      </rPr>
      <t xml:space="preserve"> nr:RO18/01 z dyspozytornią medyczną w Rzeszowie DM09-01</t>
    </r>
  </si>
  <si>
    <t>ul. Mickiewicza 77                    37-300 Leżajsk</t>
  </si>
  <si>
    <t>ul. Mickiewicza 77                       37-300 Leżajsk</t>
  </si>
  <si>
    <t>1808054 - Nowa Sarzyna miasto;
1808055 - Nowa Sarzyna obszar wiejski; 1808042 - Leżajsk obszar wiejski.</t>
  </si>
  <si>
    <t>ul. Mickiewicza 2                       37-310 Nowa Sarzyna</t>
  </si>
  <si>
    <t>ul. Hrabska 4                             37-100 Łańcut</t>
  </si>
  <si>
    <t>ul. Hrabska 4                 37-100 Łańcut</t>
  </si>
  <si>
    <t>Podzwierzyniec 74a                  37-100 Łańcut</t>
  </si>
  <si>
    <t>1812012 - Harasiuki; 1812022 - Jarocin;
1812042 - Krzeszów; 1812064 - Rudnik nad Sanem miasto;
1812065 - Rudnik nad Sanem obszar wiejski;
1812074 - Ulanów miasto;
1812075 - Ulanów obszar wiejski.</t>
  </si>
  <si>
    <t>1812032 - Jeżowe; 1816082 - Kamień;
1812055 - Nisko obszar wiejski;
1816115 - Sokołów Młp. obszar wiejski.</t>
  </si>
  <si>
    <t xml:space="preserve">Jeżowe 662a                          37-418 Jeżowe  </t>
  </si>
  <si>
    <t>ul. PL.Wolności 54                         37-400 Nisko</t>
  </si>
  <si>
    <t>1816011 - Dynów miasto;
1816024 - Błażowa miasto;
1816025 - Błażowa obszar wiejski; 1816052 - Dynów obszar wiejski; 1816072 - Hyżne;
1816102 - Lubenia.</t>
  </si>
  <si>
    <t>ul. KS.Adolfa Kowala 3                 36-030 Błażowa</t>
  </si>
  <si>
    <t>1816082 - Kamień;
1816114 - Sokołów Młp. miasto;
1816115 - Sokołów Młp. obszar wiejski; 1812032 - Jeżowe.</t>
  </si>
  <si>
    <t>u. Sienkiewica 41                            36-050 Sokołów Młp.</t>
  </si>
  <si>
    <t>ul. Poniatowskiego 4                    35-026 Rzeszów</t>
  </si>
  <si>
    <t xml:space="preserve">ul. Lwowska 60                                35-301  Rzeszów  </t>
  </si>
  <si>
    <t>ul. Poniatowskiego 4                   35-026 Rzeszów</t>
  </si>
  <si>
    <t>ul. Poniatowskiego 4                      35-026 Rzeszów</t>
  </si>
  <si>
    <t>ul. Wyzwolenia 4                             35-501 Rzeszów</t>
  </si>
  <si>
    <t>ul. Lwowska 60                      35-301  Rzeszów</t>
  </si>
  <si>
    <t>ul. Podwisłocze 10/5                   35-309 Rzeszów</t>
  </si>
  <si>
    <t>ul. Podwisłocze 10/5              35-309 Rzeszów</t>
  </si>
  <si>
    <t>1863011 - Rzeszów miasto;
1816034 - Boguchwała miasto;
1816035 - Boguchwała obszar wiejski.</t>
  </si>
  <si>
    <t>ul. Ks.Żytkiewicza 2                36-040 Boguchwała</t>
  </si>
  <si>
    <t>1816011 - Dynów miasto;
1816024 - Błażowa miasto;
1816025 - Błażowa obszar wiejski;
1816052 - Dynów obszar wiejski;
1816072 - Hyżne.</t>
  </si>
  <si>
    <t>ul. Ks Ożoga 11                              36-065  Dynów</t>
  </si>
  <si>
    <r>
      <t xml:space="preserve">Rejon operacyjny </t>
    </r>
    <r>
      <rPr>
        <vertAlign val="superscript"/>
        <sz val="9"/>
        <color rgb="FF000000"/>
        <rFont val="Arial"/>
        <family val="2"/>
        <charset val="238"/>
      </rPr>
      <t xml:space="preserve">3) </t>
    </r>
    <r>
      <rPr>
        <sz val="9"/>
        <color rgb="FF000000"/>
        <rFont val="Arial"/>
        <family val="2"/>
        <charset val="238"/>
      </rPr>
      <t>nr:RO18/02 z dyspozytornią medyczną w Krośnie DM09-02</t>
    </r>
  </si>
  <si>
    <t xml:space="preserve"> ul. Kwiatkowskiego 6 /20      39 -200 Dębica</t>
  </si>
  <si>
    <t>R02 01                /R01 09- od 24.02.2021r./</t>
  </si>
  <si>
    <t>1803011 - Dębica miasto;
1803024 - Brzostek miasto;
1803025 - Brzostek obszar wiejski;
1803032 - Czarna;
1803042 - Dębica obszar wiejski;
1803072 - Żyraków.</t>
  </si>
  <si>
    <t xml:space="preserve"> ul. Kwiatkowskiego 6/20        39 -200 Dębica</t>
  </si>
  <si>
    <t>R02 02               /R01 36 od 24.02.2021r./</t>
  </si>
  <si>
    <t>1803011 - Dębica miasto;
1803024 - Brzostek miasto;
1803025 - Brzostek obszar wiejski;
1803032 - Czarna;
1803042 - Dębica obszar wiejski;
1803052 - Jodłowa.</t>
  </si>
  <si>
    <t xml:space="preserve"> ul. Kwiatkowskiego 6 /20       39 -200 Dębica</t>
  </si>
  <si>
    <t>R02 04                /R01 38 od 24.02.2021r./</t>
  </si>
  <si>
    <t>39-223 Strzegocice 55a</t>
  </si>
  <si>
    <t>R02 06              /R01 40 od 24.02.2021r./</t>
  </si>
  <si>
    <t>1803011 - Dębica miasto;
1803032 - Czarna;
1803042 - Dębica obszar wiejski;
1803072 - Żyraków.</t>
  </si>
  <si>
    <t>R02 08/R01 42 od 24.02.2021r./</t>
  </si>
  <si>
    <t>38-200 Jasło,                         ul. Lwowska 22</t>
  </si>
  <si>
    <t>R02 03/R01 11od 24.02.2021r./</t>
  </si>
  <si>
    <t>1805011 - Jasło miasto;
1805022 - Brzyska;
1805032 - Dębowiec;
1805042 - Jasło obszar wiejski;
1805054 - Kołaczyce miasto;
1805055 - Kołaczyce obszar wiejski;
1805092 - Skołyszyn;
1805112 - Tarnowiec; 1805082 - Osiek Jasielski.</t>
  </si>
  <si>
    <t>R02 10               /R01 44 od 24.02.2021r./</t>
  </si>
  <si>
    <t>1805011 - Jasło miasto;
1805022 - Brzyska;
1805032 - Dębowiec;
1805042 - Jasło obszar wiejski;
1805054 - Kołaczyce miasto;
1805055 - Kołaczyce obszar wiejski;
1805092 - Skołyszyn;
1805112 - Tarnowiec.</t>
  </si>
  <si>
    <t>38-200 Jasło,                        ul. Lwowska 22</t>
  </si>
  <si>
    <t>R02 12                /R01 46 od 24.02.2021r./</t>
  </si>
  <si>
    <t>1805062 - Krempna;
1805072 - Nowy Żmigród;
1805082 - Osiek Jasielski.</t>
  </si>
  <si>
    <t>38-230 Nowy Żmigród ul. Krakowska 11</t>
  </si>
  <si>
    <t>R02 14                 /R01 48 od 24.02.2021r./</t>
  </si>
  <si>
    <t>ul.Grodzka 45                             38 - 400 KROSNO</t>
  </si>
  <si>
    <t>R02 05                /R01 13 od 24.02.2021r./</t>
  </si>
  <si>
    <t>1861011 - Krosno miasto;
1807052 - Korczyna;
1807062 - Krościenko Wyżne; 1807092 - Wojaszówka; 1807045 - Jedlicze obszar wiejski.</t>
  </si>
  <si>
    <t>ul.Grodzka 45                              38 - 400 KROSNO</t>
  </si>
  <si>
    <t>R02 16               /R01 50 od 24.02.2021r./</t>
  </si>
  <si>
    <t>1861011 - Krosno miasto;
1807012 - Chorkówka;
1807072 - Miejsce Piastowe; 1807062 - Krościenko Wyżne.</t>
  </si>
  <si>
    <t>ul.Grodzka 45                            38 - 400 KROSNO</t>
  </si>
  <si>
    <t>R02 18               /R01 52 od 24.02.2021r./</t>
  </si>
  <si>
    <t>1807024 - Dukla miasto;
1807025 - Dukla obszar wiejski;
1807102 - Jaśliska; 1807035 - Iwonicz-Zdrój obszar wiejski.</t>
  </si>
  <si>
    <t>38-450 Dukla,                      ul.Cergowska 12</t>
  </si>
  <si>
    <t>R02 20             /R01 54 od 24.02.2021r./</t>
  </si>
  <si>
    <t>1807034 - Iwonicz-Zdrój miasto;
1807035 - Iwonicz-Zdrój obszar wiejski;
1807102 - Jaśliska;
1807084 - Rymanów miasto;
1807085 - Rymanów obszar wiejski.</t>
  </si>
  <si>
    <t>38-480 Rymanów, ul.Piłsudskiego 2</t>
  </si>
  <si>
    <t>R02 22          /R01 5 6od 24.02.2021r./</t>
  </si>
  <si>
    <t>1807012 - Chorkówka;
1807044 - Jedlicze miasto;
1807045 - Jedlicze obszar wiejski;
1807092 - Wojaszówka.</t>
  </si>
  <si>
    <t>8-460 Jedlicze,                                     ul.  Sienkiewicza 16</t>
  </si>
  <si>
    <t>R02 24                /R01 58 od 24.02.2021r./</t>
  </si>
  <si>
    <t>ul. Dworska 14,                                    38 - 430 Miejsce Piastowe</t>
  </si>
  <si>
    <t>R02 26             /R01 60 od 24.02.2021r./</t>
  </si>
  <si>
    <t>ul.Wyszyńskiego 54,                           39-100 Ropczyce</t>
  </si>
  <si>
    <t>R02 07                /R01 15 od 24.02.2021r./</t>
  </si>
  <si>
    <t>ul. 3-Maja 25                                        39-120 Sędziszów Młp.</t>
  </si>
  <si>
    <t>R02 28                 /R01 62 od 24.02.2021r./</t>
  </si>
  <si>
    <t>1815012 - Iwierzyce; 1815035 - Ropczyce obszar wiejski;
1815045 - Sędziszów Młp. obszar wiejski;
1815052 - Wielopole Skrzyńskie; 1819022 - Frysztak;
1819052 - Wiśniowa; 1819012 - Czudec.</t>
  </si>
  <si>
    <t>R02 30             /R01 64 od 24.02.2021r./</t>
  </si>
  <si>
    <t>ul.Sportowa 20                          38-100 Strzyżów</t>
  </si>
  <si>
    <t>R02 09              /R01 68 od 24.02.2021r./</t>
  </si>
  <si>
    <t xml:space="preserve">    ul.Sportowa 20                      38-100 Strzyżów</t>
  </si>
  <si>
    <t>R02 32        /R01 66 od 24.02.2021r./</t>
  </si>
  <si>
    <r>
      <t xml:space="preserve">Rejon operacyjny </t>
    </r>
    <r>
      <rPr>
        <vertAlign val="superscript"/>
        <sz val="9"/>
        <color rgb="FF000000"/>
        <rFont val="Arial"/>
        <family val="2"/>
        <charset val="238"/>
      </rPr>
      <t>3)</t>
    </r>
    <r>
      <rPr>
        <sz val="9"/>
        <color rgb="FF000000"/>
        <rFont val="Arial"/>
        <family val="2"/>
        <charset val="238"/>
      </rPr>
      <t xml:space="preserve"> nr: RO18/03 z dyspozytornią medyczną w Sanoku DM09-03</t>
    </r>
  </si>
  <si>
    <t>38-700 Ustrzyki Dolne, 29 Listopada 57</t>
  </si>
  <si>
    <r>
      <t>R03</t>
    </r>
    <r>
      <rPr>
        <sz val="9"/>
        <color rgb="FFFF0000"/>
        <rFont val="Arial"/>
        <family val="2"/>
        <charset val="238"/>
      </rPr>
      <t xml:space="preserve"> </t>
    </r>
    <r>
      <rPr>
        <sz val="9"/>
        <color rgb="FF000000"/>
        <rFont val="Arial1"/>
        <charset val="238"/>
      </rPr>
      <t>02 /R01 70 od 26.02.2021r./</t>
    </r>
  </si>
  <si>
    <t>R03 04                /R01 72od 26.02.2021r./</t>
  </si>
  <si>
    <t>1801032  - Czarna;                                      1801052 -  Lutowiska.</t>
  </si>
  <si>
    <t>38-713 Lutowiska 14</t>
  </si>
  <si>
    <t>R03 06/R01 74od 26.02.2021r./</t>
  </si>
  <si>
    <t>1802014 - Brzozów miasto;
1802015 - Brzozów obszar wiejski; 1802032 - Dydnia;
1802042 - Haczów;
1802052 - Jasienica Rosielna; 1802022 - Domaradz.</t>
  </si>
  <si>
    <t>36-200 Brzozów,                        3 Maja 62</t>
  </si>
  <si>
    <t>R03 10/R01 76 od 26.02.2021r./</t>
  </si>
  <si>
    <t>36-200 Brzozów,                3 Maja 62</t>
  </si>
  <si>
    <t>R03 12/R01 78 od 26.02.2021r./</t>
  </si>
  <si>
    <t>1802022 - Domaradz;
1802062 - Nozdrzec.</t>
  </si>
  <si>
    <t>R03 14/R01 80 od 26.02.2021r./</t>
  </si>
  <si>
    <t>R03 01/R01 17od 26.02.2021r./</t>
  </si>
  <si>
    <t>1821034 - Lesko miasto;
1821035 - Lesko obszar wiejski;
1821042 - Olszanica.</t>
  </si>
  <si>
    <t xml:space="preserve"> 38-600 Lesko, Plac Konstytucji 3 Maja 7/ ul. Stawowa 15</t>
  </si>
  <si>
    <t>R03 16/R01 82 od 26.02.2021r./</t>
  </si>
  <si>
    <t>38-610 Polańczyk, Zdrojowa 27/ Myczków  29</t>
  </si>
  <si>
    <t>R03 18/R01 86 od 26.02.2021r./</t>
  </si>
  <si>
    <t>1821012 - Baligród;
1821022 - Cisna.</t>
  </si>
  <si>
    <t>38-607 Cisna 97</t>
  </si>
  <si>
    <t>R03 20/R01 88 od 26.02.2021r./</t>
  </si>
  <si>
    <t>38-610 Polańczyk, Zdrojowa 57</t>
  </si>
  <si>
    <t>R03 22</t>
  </si>
  <si>
    <t>R03 24/R01 92 od 26.02.2021r./</t>
  </si>
  <si>
    <t>38-500 Sanok, Wincentego Witosa 60</t>
  </si>
  <si>
    <t>R03 26/R01 94 od 26.02.2021r./</t>
  </si>
  <si>
    <t>38-500 Sanok,              800-lecia 26</t>
  </si>
  <si>
    <t>R03 28          /R01 96 od 26.02.2021r./</t>
  </si>
  <si>
    <t>R03 30          /R01 98 od 26.02.2021r./</t>
  </si>
  <si>
    <t>1817042 - Komańcza;
1817075 - Zagórz obszar wiejski.</t>
  </si>
  <si>
    <t>R03 32           /R01 100 od 26.02.2021r./</t>
  </si>
  <si>
    <t>1821034 Lesko miasto
1821035 Lesko obszar wiejski
1821042 Olszanica</t>
  </si>
  <si>
    <t>38-600 Lesko,                          ul. Plac Konstytucji 3 maja 7/ul. Stawowa 15</t>
  </si>
  <si>
    <t>R03 34                /R01 84 od 26.02.2021r./</t>
  </si>
  <si>
    <r>
      <t>Rejon operacyjny</t>
    </r>
    <r>
      <rPr>
        <vertAlign val="superscript"/>
        <sz val="9"/>
        <color rgb="FF000000"/>
        <rFont val="Arial"/>
        <family val="2"/>
        <charset val="238"/>
      </rPr>
      <t xml:space="preserve"> 3) </t>
    </r>
    <r>
      <rPr>
        <sz val="9"/>
        <color rgb="FF000000"/>
        <rFont val="Arial"/>
        <family val="2"/>
        <charset val="238"/>
      </rPr>
      <t>nr: RO18/04 z dyspozytornią medyczną w Mielcu DM09-04</t>
    </r>
  </si>
  <si>
    <t>ul. Grunwaldzka 4,          36-100 Kolbuszowa</t>
  </si>
  <si>
    <t>R04 02               /R01 102od 25.02.2021r./</t>
  </si>
  <si>
    <t>ul. Grunwaldzka 4,         36-100 Kolbuszowa</t>
  </si>
  <si>
    <t>R04 04              /R01 104 od 25.02.2021r./</t>
  </si>
  <si>
    <t>1811011 - Mielec miasto;
1811022 - Borowa;
1811032 - Czermin;
1811042 - Gawłuszowice;
1811052 - Mielec obszar wiejski;
1811062 - Padew Narodowa;
1811074 - Przecław miasto;
1811075 - Przecław obszar wiejski ;
1811084 - Radomyśl Wielki miasto;
1811085 - Radomyśl Wielki obszar wiejski;
1811092 - Tuszów Narodowy;
1811102 - Wadowice Górne.</t>
  </si>
  <si>
    <t>ul. Żeromskiego 22,        39-300 Mielec</t>
  </si>
  <si>
    <t>R04 01/R01 19 od 25.02.2021r./</t>
  </si>
  <si>
    <t>1811011 - Mielec miasto;
1811052 - Mielec obszar wiejski;
1811032 - Czermin;
1811074 - Przecław miasto;
1811075 - Przecław obszar wiejski;
1811092 - Tuszów Narodowy.</t>
  </si>
  <si>
    <t>ul. Żeromskiego 22,              39-300 Mielec</t>
  </si>
  <si>
    <t>R04 06/R01 106 od 25.02.2021r./</t>
  </si>
  <si>
    <t>ul. Żeromskiego 22,             39-300 Mielec</t>
  </si>
  <si>
    <t>R04 08/R01 108 od 25.02.2021r./</t>
  </si>
  <si>
    <t>Borowa 333a,                    39-305 Borowa</t>
  </si>
  <si>
    <t>R04 10/R01 110 od 25.02.2021r./</t>
  </si>
  <si>
    <t>1811074 - Przecław miasto;
1811075 - Przecław obszar wiejski;
1811084 - Radomyśl Wielki miasto;
1811085 - Radomyśl Wielki obszar wiejski;
1811102 - Wadowice Górne.</t>
  </si>
  <si>
    <t>ul. Armii Krajowej 5,             39-310 Radomyśl Wielki</t>
  </si>
  <si>
    <t>R04 12/R01 112 od 25.02.2021r./</t>
  </si>
  <si>
    <t>ul. Uzar-Krysiakowej 20, 39-340 Padew Narodowa</t>
  </si>
  <si>
    <t>R04 14/R01 114 od 25.02.2021r./</t>
  </si>
  <si>
    <t>37-450 Stalowa Wola                           ul. Staszica 4</t>
  </si>
  <si>
    <t>R04 03/R01 21 od 25.02.2021r./</t>
  </si>
  <si>
    <t>R04 16               /R01 116 od 25.02.2021r./</t>
  </si>
  <si>
    <t>R04 18               /R01 118od 25.02.2021r./</t>
  </si>
  <si>
    <t xml:space="preserve"> 37-470 Zaklików                       ul. Targowa 2</t>
  </si>
  <si>
    <t>R04 20/R01 120 od 25.02.2021r./</t>
  </si>
  <si>
    <t>ul. Szpitalna 1                   39-400 Tarnobrzeg</t>
  </si>
  <si>
    <t>R04 05/R01 124 od 25.02.2021r./</t>
  </si>
  <si>
    <t>R04 22/R01 122 od 25.02.2021r./</t>
  </si>
  <si>
    <t>ul. Pańska 1                      39-432 Gorzyce</t>
  </si>
  <si>
    <t>R04 24/R01 126 od 25.02.2021r./</t>
  </si>
  <si>
    <t>1820044 - Nowa Dęba miasto;
1820045 - Nowa Dęba obszar wiejski; 1806032 - Majdan Królewski.</t>
  </si>
  <si>
    <t>ul.M.C.Skłodowskiej 1A  39-460 Nowa Dęba</t>
  </si>
  <si>
    <t>R04 26/R01 128 od 25.02.2021r./</t>
  </si>
  <si>
    <t>ul.M.C.Skłodowskiej 1A   39-460 Nowa Dęba</t>
  </si>
  <si>
    <t>R04 28/R01 130 od 25.02.2021r./</t>
  </si>
  <si>
    <r>
      <t xml:space="preserve">Rejon operacyjny </t>
    </r>
    <r>
      <rPr>
        <vertAlign val="superscript"/>
        <sz val="9"/>
        <color rgb="FF000000"/>
        <rFont val="Arial"/>
        <family val="2"/>
        <charset val="238"/>
      </rPr>
      <t>3)</t>
    </r>
    <r>
      <rPr>
        <sz val="9"/>
        <color rgb="FF000000"/>
        <rFont val="Arial"/>
        <family val="2"/>
        <charset val="238"/>
      </rPr>
      <t xml:space="preserve"> nr: RO18/05 z dyspozytornią medyczną w Przemyślu DM09-05</t>
    </r>
  </si>
  <si>
    <t>37-500 Jarosław                     ul. 3-go Maja 70</t>
  </si>
  <si>
    <t>R05 01/R01 23 od 26.02.2021r./</t>
  </si>
  <si>
    <t>1804011 - Jarosław miasto;
1804042 - Jarosław obszar wiejski;
1804062 - Pawłosiów;
1804112 - Wiązownica.</t>
  </si>
  <si>
    <t>37-500 Jarosław             ul. 3-go Maja 70</t>
  </si>
  <si>
    <t>R05 02                  /R01 132 od 26.02.2021r.</t>
  </si>
  <si>
    <t>37-500 Jarosław              ul. 3-go Maja 70</t>
  </si>
  <si>
    <t>R05 04/R01 134 od 26.02.2021r.</t>
  </si>
  <si>
    <t>1804021 - Radymno miasto;
1804032 - Chłopice;
1804052 - Laszki;
1804082 - Radymno obszar wiejski; 1813092 - Stubno.</t>
  </si>
  <si>
    <t>37-550 Radymno             ul. Legionów 1</t>
  </si>
  <si>
    <t>R05 06/R01 136 od 26.02.2021r.</t>
  </si>
  <si>
    <t>37-560 Pruchnik               ul. Ks.Bronisława Markiewicza 9</t>
  </si>
  <si>
    <t>R05 08/R01 138 od 26.02.2021r.</t>
  </si>
  <si>
    <t>37-600 Lubaczów             ul. A.Mickiewicza 168</t>
  </si>
  <si>
    <t>R05 03/R01 25 od 26.02.2021r.</t>
  </si>
  <si>
    <t>1809011 - Lubaczów miasto;
1809024 - Cieszanów miasto;
1809025 - Cieszanów obszar wiejski;
1809032 - Horyniec-Zdrój;
1809042 - Lubaczów obszar wiejski;
1809064 - Oleszyce miasto;
1809065 - Oleszyce obszar wiejski ;
1809072 - Stary Dzików;
1809082 - Wielkie Oczy.</t>
  </si>
  <si>
    <t>R05 10/R01 140 od 26.02.2021r.</t>
  </si>
  <si>
    <t>37-610 Jędrzejówka         Jędzrzejówka 132</t>
  </si>
  <si>
    <t>R05 12/R01 142 od 26.02.2021r.</t>
  </si>
  <si>
    <t>1809024 - Cieszanów miasto;
1809025 - Cieszanów obszar wiejski;
1809064 - Oleszyce miasto;
1809065 - Oleszyce obszar wiejski;
1809072 - Stary Dzików;
1814022 - Adamówka; 1804112 - Wiązownica.</t>
  </si>
  <si>
    <t>37-632 Stary Dzików                  ul. T.Kościuszki 83</t>
  </si>
  <si>
    <t>R05 14/R01 144 od 26.02.2021r.</t>
  </si>
  <si>
    <t>1862011 - Przemyśl miasto;
1813012 - Bircza;
1813022 - Dubiecko;
1813032 - Fredropol;
1813042 - Krasiczyn;
1813052 - Krzywcza;
1813062 - Medyka;
1813072 - Orły;
1813082 - Przemyśl obszar wiejski;
1813092 - Stubno;
1813102 - Żurawica.</t>
  </si>
  <si>
    <t>37-700 Przemyśl              ul. J.Slowackiego 85</t>
  </si>
  <si>
    <t>R05 05/R01 27 od 26.02.2021r.</t>
  </si>
  <si>
    <t>370700 Przemyśl             ul. J.Słowackiego 85</t>
  </si>
  <si>
    <t>R05 16/R01 146 od 26.02.2021r.</t>
  </si>
  <si>
    <t>37-700 Przemyśl               ul. Monte Cassino 18 /ul. J.Slowackiego 85</t>
  </si>
  <si>
    <t>R05 18/R01 148 od 26.02.2021r.</t>
  </si>
  <si>
    <t>37-700 Przemyśl              ul. Monte Cassino 18</t>
  </si>
  <si>
    <t>R05 20/R01 150 od 26.02.2021r.</t>
  </si>
  <si>
    <t>1813012 - Bircza;
1813022 - Dubiecko;
1813042 - Krasiczyn.</t>
  </si>
  <si>
    <t>37-740 Bircza                    ul. Rynek 1</t>
  </si>
  <si>
    <t>R05 22/R01 152 od 26.02.2021r.</t>
  </si>
  <si>
    <t>1862011 - Przemyśl miasto; 1813032 - Fredropol ;
1813042 - Krasiczyn;
1813082 - Przemyśl obszar wiejski.</t>
  </si>
  <si>
    <t>37-734 Fredropol             Fredropol 40</t>
  </si>
  <si>
    <t>R05 24/R01 154 od 26.02.2021r.</t>
  </si>
  <si>
    <t>37-750 Nienadowa          Nienadowa 502A</t>
  </si>
  <si>
    <t>R05 26/R01 156 od 26.02.2021r.</t>
  </si>
  <si>
    <t>1814011 - Przeworsk miasto; 1814022 - Adamówka;
1814032 - Gać;
1814042 - Jawornik Polski;
1814054 - Kańczuga miasto;
1814055 - Kańczuga obszar wiej;
1814062 - Przeworsk obszar wiej;
1814074 - Sieniawa miasto;
1814075 - Sieniawa obszar wiej;
1814082 - Tryńcza;
1814092 - Zarzecze.</t>
  </si>
  <si>
    <t>37-200 Przeworsk            ul. Lubomirskich 1E</t>
  </si>
  <si>
    <t>R05 07/R01 160 od 26.02.2021r.</t>
  </si>
  <si>
    <t>R05 28/R01 158 od 26.02.2021r.</t>
  </si>
  <si>
    <t>1814032 - Gać;
1814042 - Jawornik Polski;
1814054 - Kańczuga miasto;
1814055 - Kańczuga obszar wiejski;
1814092 - Zarzecze.</t>
  </si>
  <si>
    <t>37-220 Kańczuga                             ul. Parkowa 1</t>
  </si>
  <si>
    <t>R05 3/0R01 162 od 26.02.2021r.</t>
  </si>
  <si>
    <t>Razem za województwo</t>
  </si>
  <si>
    <r>
      <rPr>
        <sz val="10"/>
        <color rgb="FF000000"/>
        <rFont val="Arial"/>
        <family val="2"/>
        <charset val="238"/>
      </rPr>
      <t>1) Stosuje się 7-znakowy kod TERYT w zakresie systemu identyfikatorów i nazw jednostek podziału administracyjnego; nie używa się kodów zakończonych cyfrą „3”, kolejne pozycje obszaru działania oddziela się średnikiem i spacją.</t>
    </r>
    <r>
      <rPr>
        <sz val="10"/>
        <color rgb="FF000000"/>
        <rFont val="Arial"/>
        <family val="2"/>
        <charset val="238"/>
      </rPr>
      <t xml:space="preserve">
2) Nazwy nadawane zgodnie z procedurami tworzonymi i wprowadzanymi do stosowania przez ministra właściwego do spraw zdrowia.</t>
    </r>
    <r>
      <rPr>
        <sz val="10"/>
        <color rgb="FF000000"/>
        <rFont val="Arial"/>
        <family val="2"/>
        <charset val="238"/>
      </rPr>
      <t xml:space="preserve">
3) Jest identyfikowany przez numer województwa – 2 cyfry kodu TERYT/numer kolejny rejonu na obszarze województwa – 2 cyfry.</t>
    </r>
    <r>
      <rPr>
        <sz val="10"/>
        <color rgb="FF000000"/>
        <rFont val="Arial"/>
        <family val="2"/>
        <charset val="238"/>
      </rPr>
      <t xml:space="preserve">
4) Kody nadawane zgodnie z procedurami tworzonymi i wprowadzanymi do stosowania przez ministra właściwego do spraw zdrowia</t>
    </r>
    <r>
      <rPr>
        <sz val="10"/>
        <color rgb="FF000000"/>
        <rFont val="Arial"/>
        <family val="2"/>
        <charset val="238"/>
      </rPr>
      <t xml:space="preserve">
</t>
    </r>
  </si>
  <si>
    <t xml:space="preserve"> </t>
  </si>
  <si>
    <t>Tabela nr 4 – Wyjazdy zespołów ratownictwa medycznego od 01.03.2021-do 31.12.2021r  (dane  wygenerowane z SWD PRM w dniu 05.01.2022r.</t>
  </si>
  <si>
    <t xml:space="preserve"> ul. Hrabska 4                    37-100 Łańcut</t>
  </si>
  <si>
    <t xml:space="preserve"> ul. Hrabska 4                     37-100 Łańcut</t>
  </si>
  <si>
    <t>1812032 - Jeżowe; 1816082 - Kamień;
1812055 - Nisko obszar wiejski;
1816115 - Sokołów Młp. obszar wiejski; 1812065 - Rudnik nad Sanem obszar wiejski;</t>
  </si>
  <si>
    <t>u. Sienkiewicza 41                            36-050 Sokołów Młp.</t>
  </si>
  <si>
    <t xml:space="preserve"> ul. Kwiatkowskiego 20        39 -200 Dębica</t>
  </si>
  <si>
    <t xml:space="preserve"> ul. Kwiatkowskiego 20       39 -200 Dębica</t>
  </si>
  <si>
    <t>38-600 Lesko,                             Stawowa 15</t>
  </si>
  <si>
    <t>38-600 Lesko,                      Stawowa 15</t>
  </si>
  <si>
    <t>38-610 Polańczyk, Zdrojowa 27/ Myczków 29</t>
  </si>
  <si>
    <t>ul. Ludwiki Uzar-Krysiakowej 20, 39-340 Padew Narodowa</t>
  </si>
  <si>
    <t>37-500 Jarosław                     ul. Zielińskiego Zygmunta 4</t>
  </si>
  <si>
    <t>37-500 Jarosław         Zielińskiego Zygmunta 4</t>
  </si>
  <si>
    <t>37-500 Jarosław               Zielińskiego Zygmunta 4</t>
  </si>
  <si>
    <t>37-600 Lubaczów        ul.Płk.Stanisława Dąbka 4,</t>
  </si>
  <si>
    <t>37-600 Lubaczów         ul.Płk.Stanisława Dąbka 4,</t>
  </si>
  <si>
    <t>37-632 Stary Dzików                  ul. T.Kościuszki 86</t>
  </si>
  <si>
    <t>37-700 Przemyśl               ul. Monte Cassino 18</t>
  </si>
  <si>
    <t>37-200 Przeworsk            ul.Słowackiego Juliusza 30</t>
  </si>
  <si>
    <t xml:space="preserve">ul. Józefa Piłsudskiego 28                                    37-530 Sieniawa   </t>
  </si>
  <si>
    <t>Tabela nr 5 – Czasy dotarcia zespołów ratownictwa medycznego  od 01.01-28.02.2021r (wygenrowane z SWD PRM  w dniu5.01.2022r.)*</t>
  </si>
  <si>
    <t>Wyjazdy zespołów ratownictwa medycznego, licząc od chwili przyjęcia zgłoszenia przez dyspozytora medycznego do przybycia zespołu ratownictwa medycznego na miejsce zdarzenia</t>
  </si>
  <si>
    <t>Kryterium gęstości zaludnienia</t>
  </si>
  <si>
    <t xml:space="preserve">Mediana czasu dotarcia na miejsce zdarzenia
[gg:mm:ss]
</t>
  </si>
  <si>
    <t xml:space="preserve">Maksymalny czas dotarcia na miejsce zdarzenia
[gg:mm:ss]
</t>
  </si>
  <si>
    <t>Liczba wyjazdów przekraczających maksymalny czas dotarcia na miejsce zdarzenia</t>
  </si>
  <si>
    <t>Średni czas interwencji zespołu ratownictwa medycznego od przyjęcia zgłoszenia o zdarzeniu do powrotu do gotowości operacyjnej
[gg:mm:ss]</t>
  </si>
  <si>
    <t>Maksymalny czas interwencji zespołu ratownictwa medycznego od przyjęcia zgłoszenia o zdarzeniu do powrotu do gotowości operacyjnej
[gg:mm:ss]</t>
  </si>
  <si>
    <r>
      <t xml:space="preserve">Nazwa ZRM </t>
    </r>
    <r>
      <rPr>
        <b/>
        <vertAlign val="superscript"/>
        <sz val="9"/>
        <color rgb="FF000000"/>
        <rFont val="Arial"/>
        <family val="2"/>
        <charset val="238"/>
      </rPr>
      <t xml:space="preserve">1) </t>
    </r>
    <r>
      <rPr>
        <b/>
        <sz val="9"/>
        <color rgb="FF000000"/>
        <rFont val="Arial"/>
        <family val="2"/>
        <charset val="238"/>
      </rPr>
      <t xml:space="preserve">i obszar działania </t>
    </r>
    <r>
      <rPr>
        <b/>
        <vertAlign val="superscript"/>
        <sz val="9"/>
        <color rgb="FF000000"/>
        <rFont val="Arial"/>
        <family val="2"/>
        <charset val="238"/>
      </rPr>
      <t xml:space="preserve">2) </t>
    </r>
    <r>
      <rPr>
        <b/>
        <sz val="9"/>
        <color rgb="FF000000"/>
        <rFont val="Arial"/>
        <family val="2"/>
        <charset val="238"/>
      </rPr>
      <t>z opisem</t>
    </r>
  </si>
  <si>
    <t>Miasta powyżej 10 tys. mieszkańców</t>
  </si>
  <si>
    <t>Poza miastem powyżej 10 tys. mieszkańców</t>
  </si>
  <si>
    <t xml:space="preserve">R01 20                                                                         </t>
  </si>
  <si>
    <t xml:space="preserve">1863011 - Rzeszów miasto;
1816064 - Głogów Małopolski miasto;
1816065 - Głogów Małopolski obszar wiejski;
1816122 - Świlcza;
1816132 - Trzebownisko; 1816082 - Kamień.
</t>
  </si>
  <si>
    <t xml:space="preserve">R01 28                                                                         </t>
  </si>
  <si>
    <t xml:space="preserve"> R01 30</t>
  </si>
  <si>
    <r>
      <t>Numer rejonu operacyjnego</t>
    </r>
    <r>
      <rPr>
        <b/>
        <vertAlign val="superscript"/>
        <sz val="9"/>
        <color rgb="FF000000"/>
        <rFont val="Arial"/>
        <family val="2"/>
        <charset val="238"/>
      </rPr>
      <t>3)</t>
    </r>
  </si>
  <si>
    <t>R02 01                                                                           /R01 09 od 24.02.2021r./</t>
  </si>
  <si>
    <t xml:space="preserve">R02 02                                                                           /R01 36  od 24.02.2021r./                                                                 </t>
  </si>
  <si>
    <t xml:space="preserve">R02 04                                                                       /R01 38   od 24.02.2021r./                </t>
  </si>
  <si>
    <t xml:space="preserve">R02 06                                                                      /R01 40 od 24.02.2021r./                </t>
  </si>
  <si>
    <t xml:space="preserve">  01:22:17</t>
  </si>
  <si>
    <t xml:space="preserve">R02 08                                                                         /R01 42 od 24.02.2021r./                </t>
  </si>
  <si>
    <t xml:space="preserve">R02 03                                                                        /R01 11  od 24.02.2021r./                </t>
  </si>
  <si>
    <t xml:space="preserve">R02 10                                                           /R01 44  od 24.02.2021r./                                                                                        </t>
  </si>
  <si>
    <t xml:space="preserve">R02 12                                                                           /R01 46 od 24.02.2021r./   </t>
  </si>
  <si>
    <t xml:space="preserve">R02 14                                                                                           /R01 48 od 24.02.2021r./                </t>
  </si>
  <si>
    <t xml:space="preserve">R02 05                                                                              /R01 13  od 24.02.2021r./                </t>
  </si>
  <si>
    <t xml:space="preserve">R02 16                                                                                    /R01 50 od 24.02.2021r./                                                                                   </t>
  </si>
  <si>
    <t xml:space="preserve">R02 18                                                                        /R01 52 od 24.02.2021r./                </t>
  </si>
  <si>
    <t xml:space="preserve">R02 20                                                                          /R01 54  od 24.02.2021r./                </t>
  </si>
  <si>
    <t xml:space="preserve">R02 22                                                                         /R01 56  od 24.02.2021r./                </t>
  </si>
  <si>
    <t xml:space="preserve">R02 24                                                                           /R01 58 od 24.02.2021r./                </t>
  </si>
  <si>
    <t xml:space="preserve">R02 26                                                                                                /R01 60 od 24.02.2021r./                </t>
  </si>
  <si>
    <t xml:space="preserve">R02 07                                                                         /R01 15 od 24.02.2021r./                </t>
  </si>
  <si>
    <t xml:space="preserve">R02 28                                                                                                  /R01 62 od 24.02.2021r./                </t>
  </si>
  <si>
    <t xml:space="preserve">R02 30                                                                            /R01 64  od 24.02.2021r./                </t>
  </si>
  <si>
    <t xml:space="preserve">R02 09                                                                           /R01 68   od 24.02.2021r./                </t>
  </si>
  <si>
    <t xml:space="preserve">R02 32/                                                                    R01 66   od 24.02.2021r./                </t>
  </si>
  <si>
    <t>RO18/02</t>
  </si>
  <si>
    <t xml:space="preserve">R03 02                                                                      /R01 70 od 26.02.2021r./                                                              </t>
  </si>
  <si>
    <t>1801084  - Ustrzyki Dolne miasto;                                        1801085  - Ustrzyki Dolne obszar wiejski.</t>
  </si>
  <si>
    <t>R03 04                                                                                    /R01 72 od 26.02.2021r./</t>
  </si>
  <si>
    <t>R03 06                                                                            /R01 74 od 26.02.2021r./</t>
  </si>
  <si>
    <t>1801032  - Czarna;                                                                  1801052 -  Lutowiska.</t>
  </si>
  <si>
    <t xml:space="preserve">R03 10                                                                      /R01 76 od 26.02.2021r./                                              </t>
  </si>
  <si>
    <t xml:space="preserve">  R03 12                                                                        /R01 78 od 26.02.2021r./</t>
  </si>
  <si>
    <t>R03 14                                                                               /R01 80 od 26.02.2021r./</t>
  </si>
  <si>
    <t>R03 01                                                                          /R01 17od 26.02.2021r./</t>
  </si>
  <si>
    <t>R03 16                                                                             /R01 82 od 26.02.2021r./</t>
  </si>
  <si>
    <t>R03 18                                                                          /R01 86 od 26.02.2021r./</t>
  </si>
  <si>
    <t>R03 20                                                                          /R01 88 od 26.02.2021r./</t>
  </si>
  <si>
    <t xml:space="preserve">R03 22                                                                     </t>
  </si>
  <si>
    <t>R03 24                                                                                                    R01 92 od 26.02.2021r./</t>
  </si>
  <si>
    <t>R03 26                                                                         /R01 94 od 26.02.2021r./</t>
  </si>
  <si>
    <t>R03 28                                                                            /R01 96 od 26.02.2021r./</t>
  </si>
  <si>
    <t>R03 30                                                                                                   /R01 98 od 26.02.2021r./</t>
  </si>
  <si>
    <t>R03 32                                                                           /R01 100 od 26.02.2021r./</t>
  </si>
  <si>
    <t>R03 34                                                                                                   /R01 84 od 26.02.2021r./</t>
  </si>
  <si>
    <t>RO18/03</t>
  </si>
  <si>
    <t xml:space="preserve">R04 02                                                                     /R01 102od 25.02.2021r./                                                                     </t>
  </si>
  <si>
    <t>1806024 - Kolbuszowa miasto;
1806025 - Kolbuszowa obszar wiejski; 1806012 - Cmolas;
1806062 - Dzikowiec;
1806032 - Majdan Królewski;
1806042 - Niwiska;
1806052 - Raniżów.</t>
  </si>
  <si>
    <t xml:space="preserve">      R04 04                                                              /R01 104 od 25.02.2021r./</t>
  </si>
  <si>
    <t>R04 01                                                                                 /R01 19 od 25.02.2021r./</t>
  </si>
  <si>
    <t>R04 06                                                                           /R01 106 od 25.02.2021r./</t>
  </si>
  <si>
    <t>R04 08                                                                         /R01 108 od 25.02.2021r./</t>
  </si>
  <si>
    <t>R04 10                                                               /R01 110 od 25.02.2021r./</t>
  </si>
  <si>
    <t>R04 12                                                                                                                                    /R01 112 od 25.02.2021r./</t>
  </si>
  <si>
    <t>R04 14                                                                       /R01 114 od 25.02.2021r./</t>
  </si>
  <si>
    <t>R04 03                                                                        /R01 21 od 25.02.2021r./</t>
  </si>
  <si>
    <t>R04 16                                                                     /R01 116 od 25.02.2021r./</t>
  </si>
  <si>
    <t>R04 18                                                                                 /R01 118od 25.02.2021r./</t>
  </si>
  <si>
    <t>R04 20                                                                                       /R01 120 od 25.02.2021r./</t>
  </si>
  <si>
    <t>Miasta powyżej 10 tyś. mieszkańców</t>
  </si>
  <si>
    <t>Poza miastem powyżej 10 tyś. mieszkańców</t>
  </si>
  <si>
    <t>R04 05                                                                      R01 124 od 25.02.2021r./</t>
  </si>
  <si>
    <t>R04 22                                                                      /R01 122 od 25.02.2021r./</t>
  </si>
  <si>
    <t>R04 24                                                                        /R01 126 od 25.02.2021r./</t>
  </si>
  <si>
    <t xml:space="preserve">R04 26                                                                  /R01 128 od 25.02.2021r./                                                                           </t>
  </si>
  <si>
    <t>1820022-Nowa Dęba;                                                             1820045- Nowa Dęba obszar wiejski;                                           1806032 - Majdan Królewski.</t>
  </si>
  <si>
    <t xml:space="preserve">        R04 28                                                   /R01 130 od 25.02.2021r./    </t>
  </si>
  <si>
    <t>1820022 - Nowa Dęba;                                                             1820045- Nowa Dęba obszar wiejski;                                           1806032 - Majdan Królewski.</t>
  </si>
  <si>
    <t>RO18/04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</si>
  <si>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R05 01                                                                             /R01 23 od 26.02.2021r./</t>
  </si>
  <si>
    <t xml:space="preserve">R05 02                                                                          /R01 132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</si>
  <si>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R05 04                                                                      /R01 134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</si>
  <si>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R05 06                                                                                                                                                                                                                                                                                                                                                                                /R01 136 od 26.02.2021r.</t>
  </si>
  <si>
    <t xml:space="preserve">R05 08                                                                        /R01 138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</si>
  <si>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03                                                                         /R01 25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</si>
  <si>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R05 10                                                                                                                                                                                                                                                                                                                                                                                 /R01 140 od 26.02.2021r.</t>
  </si>
  <si>
    <t xml:space="preserve">R05 12                                                                  /R01 142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</si>
  <si>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14                                                                         /R01 144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</si>
  <si>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05                                                                       /R01 27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</si>
  <si>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16                                                                         /R01 146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</si>
  <si>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18                                                                       /R01 148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</si>
  <si>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 20                                                                  /R01 150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</si>
  <si>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22                                                                             /R01 152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</si>
  <si>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24                                                                      /R01 154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</si>
  <si>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26                                                                        /R01 156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</si>
  <si>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07                                                                             /R01 160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</si>
  <si>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R05 28                                                                       /R01 158 od 26.02.2021r.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</si>
  <si>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1814011 - Przeworsk miasto; 1814022 - Adamówka;
1814032 - Gać;
1814062 - Przeworsk obszar wiejski;
1814074 - Sieniawa miasto;
1814075 - Sieniawa obszar wiejski;
1814082 - Tryńcza;
1814092 - Zarzecze.</t>
  </si>
  <si>
    <t xml:space="preserve">R05 30                                                                           / R01 162 od 26.02.2021r. 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</si>
  <si>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RO18/05</t>
  </si>
  <si>
    <t>Województwo podkarpackie</t>
  </si>
  <si>
    <t xml:space="preserve">1) Nazwy nadawane zgodnie z procedurami tworzonymi i wprowadzanymi do stosowania przez ministra właściwego do spraw zdrowia.
2) Stosuje się 7-znakowy kod TERYT w zakresie systemu identyfikatorów i nazw jednostek podziału administracyjnego; nie używa się kodów zakończonych cyfrą „3”, kolejne pozycje obszaru działania oddziela się średnikiem i spacją.
3) Jest identyfikowany przez numer województwa – 2 cyfry kodu TERYT/numer kolejny rejonu na obszarze województwa – 2 cyfry
</t>
  </si>
  <si>
    <t>Tabela nr 5 – Czasy dotarcia zespołów ratownictwa medycznego  od 01.03-31.12.2021r (wygenrowane z SWD PRM  w dniu5.01.2022r.)*</t>
  </si>
  <si>
    <t>,</t>
  </si>
  <si>
    <t>1816011 - Dynów miasto; 1816052 - Dynów obszar wiejski;
1816024 - Błażowa miasto;
1816025 - Błażowa obszar wiejski; 1816072 - Hyżne; 1814042 - Jawornik Polski;
1816102 - Lubenia.</t>
  </si>
  <si>
    <t xml:space="preserve">R01 36                                                                             </t>
  </si>
  <si>
    <t>1803011 - Dębica miasto;
1803024 - Brzostek miasto;
1803025 - Brzostek obszar wiejski;
1803032 - Czarna;
1803042 - Dębica obszar wiejski;
1803052 - Jodłowa;
1803072 - Żyraków.</t>
  </si>
  <si>
    <t xml:space="preserve">R01 38   </t>
  </si>
  <si>
    <t xml:space="preserve">R01 40  </t>
  </si>
  <si>
    <t xml:space="preserve">R01 42  </t>
  </si>
  <si>
    <t xml:space="preserve">R01 44                                                                            </t>
  </si>
  <si>
    <t xml:space="preserve">R01 50                                                                      </t>
  </si>
  <si>
    <t xml:space="preserve">R01 70                                                                </t>
  </si>
  <si>
    <t xml:space="preserve">R01 72    </t>
  </si>
  <si>
    <t xml:space="preserve">R01 74    </t>
  </si>
  <si>
    <t>1801032  - Czarna;                                                                             1801085  - Ustrzyki Dolne obszar wiejski                                                                 1801052 -  Lutowiska.</t>
  </si>
  <si>
    <t xml:space="preserve">R01 76                                                        </t>
  </si>
  <si>
    <t xml:space="preserve">R01 78  </t>
  </si>
  <si>
    <t xml:space="preserve">R01 80  </t>
  </si>
  <si>
    <t xml:space="preserve">R01 94                                                                           </t>
  </si>
  <si>
    <t xml:space="preserve">R01 96                                                                         </t>
  </si>
  <si>
    <t xml:space="preserve">R01 102                                                                      </t>
  </si>
  <si>
    <t xml:space="preserve">R01 104                                                                     </t>
  </si>
  <si>
    <t xml:space="preserve">R01 116                                                                     </t>
  </si>
  <si>
    <t xml:space="preserve">R01 128                                                                                 </t>
  </si>
  <si>
    <t xml:space="preserve">        R01 130           </t>
  </si>
  <si>
    <t xml:space="preserve">R01 23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</si>
  <si>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R01 132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</si>
  <si>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R01 134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</si>
  <si>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R01 136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</si>
  <si>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R01 138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</si>
  <si>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25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</si>
  <si>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R01 140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</si>
  <si>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R01 142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</si>
  <si>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R01 144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</si>
  <si>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1809024 - Cieszanów miasto;
1809025 - Cieszanów obszar wiejski;
1809064 - Oleszyce miasto;
1809065 - Oleszyce obszar wiejski;
1809072 - Stary Dzików;
1814022 - Adamówka; 1804112 - Wiązownic</t>
  </si>
  <si>
    <t xml:space="preserve">R01 27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</si>
  <si>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R01 146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</si>
  <si>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R01 148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</si>
  <si>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R01 150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</si>
  <si>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R01 152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</si>
  <si>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R01 154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</si>
  <si>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R01 156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</si>
  <si>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R01 158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</si>
  <si>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R01 160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</si>
  <si>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R01 162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</si>
  <si>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R01 164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</si>
  <si>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00:16.35</t>
  </si>
  <si>
    <t>Tabela nr 6 - Lotnicze zespoły ratownictwa medycznego</t>
  </si>
  <si>
    <t>Województwo</t>
  </si>
  <si>
    <t>Nazwa,adres, miejsca stacjionowania lotniczego zespołu ratownictwa medycznego</t>
  </si>
  <si>
    <t>Czas dyżuru</t>
  </si>
  <si>
    <t>podkarpackie</t>
  </si>
  <si>
    <t xml:space="preserve">Filia LPR w Sanoku
38-500 Sanok, ul. Biała Góra
</t>
  </si>
  <si>
    <t>7.00-20.00</t>
  </si>
  <si>
    <t>Tabela nr 7 – Szpitalne oddziały ratunkowe – stan na dzień 1 stycznia 2022r.</t>
  </si>
  <si>
    <t>Dysponent jednostki</t>
  </si>
  <si>
    <t>Jednostka organizacyjna podmiotu leczniczego,
w którego strukturach funkcjonuje szpitalny oddział ratunkowy</t>
  </si>
  <si>
    <t>Lądowisko zlokalizowane bezpośrednio przy szpitalnym oddziale ratunkowym (podać odległość w metrach od szpitalnego oddziału ratunkowego)</t>
  </si>
  <si>
    <t xml:space="preserve">Lądowisko w odległości wymagającej użycia specjalistycznych środków transportu sanitarnego
(podać odległość w metrach od szpitalnego oddziału ratunkowego)
</t>
  </si>
  <si>
    <t>Liczba stanowisk resuscytacyjnych</t>
  </si>
  <si>
    <t>Liczba stanowisk intensywnej terapii</t>
  </si>
  <si>
    <t>Liczba stanowisk obserwacyjnych</t>
  </si>
  <si>
    <t>3a</t>
  </si>
  <si>
    <t>3b</t>
  </si>
  <si>
    <t>3c</t>
  </si>
  <si>
    <t>3d</t>
  </si>
  <si>
    <t>Nazwa</t>
  </si>
  <si>
    <t>Adres</t>
  </si>
  <si>
    <r>
      <t>Numer księgi rejestrowej podmiotu wykonującego działalnośc leczniczą</t>
    </r>
    <r>
      <rPr>
        <vertAlign val="superscript"/>
        <sz val="11"/>
        <color rgb="FF000000"/>
        <rFont val="Arial"/>
        <family val="2"/>
        <charset val="238"/>
      </rPr>
      <t>1)</t>
    </r>
  </si>
  <si>
    <r>
      <t>V część kodu resortowego</t>
    </r>
    <r>
      <rPr>
        <vertAlign val="superscript"/>
        <sz val="11"/>
        <color rgb="FF000000"/>
        <rFont val="Arial"/>
        <family val="2"/>
        <charset val="238"/>
      </rPr>
      <t>2)</t>
    </r>
  </si>
  <si>
    <t>Nazwa jednostki organizacyjnej</t>
  </si>
  <si>
    <t>Adres jednostki organizacyjnej</t>
  </si>
  <si>
    <r>
      <t xml:space="preserve">Kod TERYT </t>
    </r>
    <r>
      <rPr>
        <vertAlign val="superscript"/>
        <sz val="11"/>
        <color rgb="FF000000"/>
        <rFont val="Arial"/>
        <family val="2"/>
        <charset val="238"/>
      </rPr>
      <t>3)</t>
    </r>
  </si>
  <si>
    <t xml:space="preserve"> całodobowe</t>
  </si>
  <si>
    <t>nieprzystosowane do startów i lądowań w nocy</t>
  </si>
  <si>
    <t>Powiat: brzozowski</t>
  </si>
  <si>
    <t>Szpital Specjalistyczny w Brzozowie Podkarpacki Ośrodek Onkologiczny im. Ks. B.Markiewicza</t>
  </si>
  <si>
    <t>36-200 Brzozów,                        ul. Bielawskiego 18</t>
  </si>
  <si>
    <t>000000010076</t>
  </si>
  <si>
    <t>01</t>
  </si>
  <si>
    <t>36-200 Brzozów,                                 ul. Bielawskiego 18</t>
  </si>
  <si>
    <t>1802014 Brzozów</t>
  </si>
  <si>
    <t>tak</t>
  </si>
  <si>
    <t>Powiat: dębicki</t>
  </si>
  <si>
    <t>Zespół Opieki Zdrowotnej w Dębicy</t>
  </si>
  <si>
    <t>39 - 200 Dębica,                        ul. Krakowska 91</t>
  </si>
  <si>
    <t>000000010193</t>
  </si>
  <si>
    <t>szpital</t>
  </si>
  <si>
    <t>39 - 200 Dębica                   ul. Krakowska 91</t>
  </si>
  <si>
    <t>1803011 Dębica</t>
  </si>
  <si>
    <t>tak, 80</t>
  </si>
  <si>
    <t>Powiat: jasielski</t>
  </si>
  <si>
    <t>Szpital Specjalistyczny w Jaśle</t>
  </si>
  <si>
    <t>38-200 Jasło                              ul. Lwowska 22</t>
  </si>
  <si>
    <t>000000010074</t>
  </si>
  <si>
    <t>38-200 Jasło                     ul. Lwowska 22</t>
  </si>
  <si>
    <t>1805011 Jasło</t>
  </si>
  <si>
    <t>nie</t>
  </si>
  <si>
    <t xml:space="preserve"> -</t>
  </si>
  <si>
    <t>Powiat: jarosławski</t>
  </si>
  <si>
    <t>Centrum Opieki Medycznej</t>
  </si>
  <si>
    <t>ul. 3 Maja 70,                  37-500 Jarosław</t>
  </si>
  <si>
    <t>000000010150</t>
  </si>
  <si>
    <t>05</t>
  </si>
  <si>
    <t>Szpital</t>
  </si>
  <si>
    <t>ul. 3 Maja 70, 37-500 Jarosław</t>
  </si>
  <si>
    <t>Powiat: krośnieński</t>
  </si>
  <si>
    <t>Wojewódzki Szpital Podkarpacki im. Jana Pawła II w Krośnie</t>
  </si>
  <si>
    <t>38-400 Krosno                        ul. Korczyńska 57</t>
  </si>
  <si>
    <t>000000010080</t>
  </si>
  <si>
    <t>30</t>
  </si>
  <si>
    <t>Szpitalny oddział Ratunkowy     z Izbą Przyjęć Planowych</t>
  </si>
  <si>
    <t>38-400 Krosno                          ul. Korczyńska 57</t>
  </si>
  <si>
    <t>1861011 Miasto Krosno</t>
  </si>
  <si>
    <t>120 m w linii prostej (po drodze 300m)</t>
  </si>
  <si>
    <t>Powiat: leski</t>
  </si>
  <si>
    <t xml:space="preserve">Samodzielny Publiczny Zespół Opieki Zdrowotnej w Lesku         </t>
  </si>
  <si>
    <t>38-600 Lesko ul K.Wielkiego 4</t>
  </si>
  <si>
    <t>000000010077</t>
  </si>
  <si>
    <t>Szpital Powiatowy</t>
  </si>
  <si>
    <t>38-600 Lesko ul.Kochanowskiego 2</t>
  </si>
  <si>
    <t>1821034 Lesko-miasto</t>
  </si>
  <si>
    <t xml:space="preserve">tak, 140          </t>
  </si>
  <si>
    <t>Powiat: leżajski</t>
  </si>
  <si>
    <t>Samodzielny Publiczny Zespół Opieki Zdrowotnej w  Leżajsku</t>
  </si>
  <si>
    <t>37-300 Leżajsk  ul.Leśna 22</t>
  </si>
  <si>
    <t>000000009967</t>
  </si>
  <si>
    <t>Szpital p.w.Matki Bożej  Pocieszenia</t>
  </si>
  <si>
    <t>37-300  Leżajsk          ul.  Leśna  22</t>
  </si>
  <si>
    <t>1808011  Leżajsk</t>
  </si>
  <si>
    <t>­</t>
  </si>
  <si>
    <t>Powiat: lubaczowski</t>
  </si>
  <si>
    <t>Samodzielny Publiczny Zakład Opieki Zdrowotnej w Lubaczowie</t>
  </si>
  <si>
    <t>37-600 Lubaczów,        ul. Mickiewicza 168</t>
  </si>
  <si>
    <t>000000010196</t>
  </si>
  <si>
    <t>Szpita Powiatowy im.dr.Ludwika Rydygiera</t>
  </si>
  <si>
    <t>37-600 Lubaczów,                                ul. Mickiewcza168</t>
  </si>
  <si>
    <t>1809011 Lubaczów</t>
  </si>
  <si>
    <t>tak, 50</t>
  </si>
  <si>
    <t>Powiat: mielecki</t>
  </si>
  <si>
    <t>Szpita Specjalistyczny im. Edmunda Biernackiego w Mielcu</t>
  </si>
  <si>
    <t>39-300 Mielec,                    ul. Żeromskiego 22</t>
  </si>
  <si>
    <t>000000009957</t>
  </si>
  <si>
    <t>Szpitalny Oddział Ratunkowy</t>
  </si>
  <si>
    <t>39-300 Mielec, ul. Żeromskiego 22</t>
  </si>
  <si>
    <t>1811011-Mielec</t>
  </si>
  <si>
    <t xml:space="preserve">tak                    </t>
  </si>
  <si>
    <t>Powiat: przemyski</t>
  </si>
  <si>
    <t>Wojewódzki Szpital im. Św. Ojca Pio w Przemyślu</t>
  </si>
  <si>
    <t>ul. Monte Cassino 18
37-700 Przemyśl</t>
  </si>
  <si>
    <t>000000010152</t>
  </si>
  <si>
    <t>Wojewódzki Szpital im.  Św. Ojca Pio w Przemyślu</t>
  </si>
  <si>
    <t>37-700 Przemyśl                               ul. Monte Cassino 18</t>
  </si>
  <si>
    <t>1862011 Przemyśl</t>
  </si>
  <si>
    <t>Powiat: rzeszowski</t>
  </si>
  <si>
    <t>Kliniczny Szpital Wojewódzki Nr 2 im. Św.Jadwigi Królowej w Rzeszowie</t>
  </si>
  <si>
    <t>35-301 Rzeszów,        ul. Lwowska 60</t>
  </si>
  <si>
    <t>000000009968</t>
  </si>
  <si>
    <t>Szpital Ogólny</t>
  </si>
  <si>
    <t>ul. Lwowska 60                            35 - 301 Rzeszów</t>
  </si>
  <si>
    <t>1863011 Rzeszów</t>
  </si>
  <si>
    <t xml:space="preserve">tak                </t>
  </si>
  <si>
    <t>Powiat: sanocki</t>
  </si>
  <si>
    <t>Samodzielny Publiczny Zespół Opieki Zdrowotnej
w Sanoku</t>
  </si>
  <si>
    <t>ul. 800-lecia 26                   38-500 Sanok</t>
  </si>
  <si>
    <t>000000010075</t>
  </si>
  <si>
    <t>Szpital Specjalistyczny</t>
  </si>
  <si>
    <t>38-500 Sanok                 ul. 800-lecia 26</t>
  </si>
  <si>
    <t>1817011 Sanok</t>
  </si>
  <si>
    <t>Powiat: stalowowolski</t>
  </si>
  <si>
    <t>SPZZOZ Powiatowy Szpital Specjalistyczny w Stalowej Woli</t>
  </si>
  <si>
    <t>Stalowa Wola               ul. Staszica 4</t>
  </si>
  <si>
    <t>000000010188</t>
  </si>
  <si>
    <t>Powiatowy Szpital Specjalistyczny</t>
  </si>
  <si>
    <t>37-450 Stalowa Wola                    ul. Staszica 4</t>
  </si>
  <si>
    <t>1818011 Stalowa Wola</t>
  </si>
  <si>
    <t>Powiat: tarnobrzeski</t>
  </si>
  <si>
    <t>Wojewódzki Szpital im. Zofii z Zamoyskich Tarnowskiej w Tarnobrzegu</t>
  </si>
  <si>
    <t>39-400 Tarnobrzeg               ul. Szpitalna 1</t>
  </si>
  <si>
    <t>000000010157</t>
  </si>
  <si>
    <t>02</t>
  </si>
  <si>
    <t>39-400 Tarnobrzeg              ul. Szpitalna 1</t>
  </si>
  <si>
    <t>1864011 Tarnobrzeg</t>
  </si>
  <si>
    <t>brak</t>
  </si>
  <si>
    <t>Razem:</t>
  </si>
  <si>
    <t xml:space="preserve"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2) Zgodnie z rozporządzeniem Ministra Zdrowia z dnia 17 maja 2012 r. w sprawie systemu resortowych kodów identyfikacyjnych oraz szczegółowego sposobu ich nadawania (Dz. U. poz. 594 oraz z 2017 r. poz. 999).
3) Stosuje się 7-znakowy kod TERYT miejscowości lub dzielnicy w zakresie systemu identyfikatorów i nazw jednostek podziału administracyjnego, w której znajduje się szpitalny oddział ratunkowy.
</t>
  </si>
  <si>
    <t>Tabela nr 8 –Jednostki organizacyjne szpitala wyspecjalizowane w zakresie udzielania świadczeń zdrowotnych niezbędnych dla ratownictwa medycznego  stan na dzień 1 marca 2022r.</t>
  </si>
  <si>
    <t>Powiat</t>
  </si>
  <si>
    <t>Nazwa szpitala</t>
  </si>
  <si>
    <t>Adres szpitala</t>
  </si>
  <si>
    <r>
      <t>Numer księgi rejestrowej podmiotu wykonującego działalność leczniczą</t>
    </r>
    <r>
      <rPr>
        <vertAlign val="superscript"/>
        <sz val="10"/>
        <color rgb="FF000000"/>
        <rFont val="Arial"/>
        <family val="2"/>
        <charset val="238"/>
      </rPr>
      <t>1)</t>
    </r>
  </si>
  <si>
    <t>Adres lokalizacji oddziału szpitalnego</t>
  </si>
  <si>
    <r>
      <t>Kod TERYT lokalizacji oddziału szpitalnego</t>
    </r>
    <r>
      <rPr>
        <vertAlign val="superscript"/>
        <sz val="10"/>
        <color rgb="FF000000"/>
        <rFont val="Arial"/>
        <family val="2"/>
        <charset val="238"/>
      </rPr>
      <t>2)</t>
    </r>
  </si>
  <si>
    <t>Oddział szpitalny wyspecjalizowany w zakresie udzielania świadczeń zdrowotnych niezbędnych dla ratownictwa medycznego</t>
  </si>
  <si>
    <t>8a</t>
  </si>
  <si>
    <t>8b</t>
  </si>
  <si>
    <t>8c</t>
  </si>
  <si>
    <t>8d</t>
  </si>
  <si>
    <t>8e</t>
  </si>
  <si>
    <t>Nazwa własna oddzialu szpitalnego</t>
  </si>
  <si>
    <r>
      <t>VII część kodu resortowego</t>
    </r>
    <r>
      <rPr>
        <vertAlign val="superscript"/>
        <sz val="10"/>
        <color rgb="FF000000"/>
        <rFont val="Arial"/>
        <family val="2"/>
        <charset val="238"/>
      </rPr>
      <t>3)</t>
    </r>
  </si>
  <si>
    <r>
      <t xml:space="preserve">Specjalność zgodnie z VIII częścia kodu resortowego </t>
    </r>
    <r>
      <rPr>
        <vertAlign val="superscript"/>
        <sz val="10"/>
        <color rgb="FF000000"/>
        <rFont val="Arial"/>
        <family val="2"/>
        <charset val="238"/>
      </rPr>
      <t>3)</t>
    </r>
  </si>
  <si>
    <t>Liczba łóżek według stanu w dniu 31 XII</t>
  </si>
  <si>
    <r>
      <t>Dziedzina medyczna zgodnie z X częścią kodu resortowego</t>
    </r>
    <r>
      <rPr>
        <vertAlign val="superscript"/>
        <sz val="10"/>
        <color rgb="FF000000"/>
        <rFont val="Arial"/>
        <family val="2"/>
        <charset val="238"/>
      </rPr>
      <t>3)</t>
    </r>
  </si>
  <si>
    <t>kod świadcz.</t>
  </si>
  <si>
    <t>bieszczadzki</t>
  </si>
  <si>
    <t>Samodzielny Publiczny Zespół Opieki Zdrowotnej   w Ustrzykach  Dln.</t>
  </si>
  <si>
    <t>38-700 Ustrzyki Dolne                          ul. 29 Listopada 57</t>
  </si>
  <si>
    <t>000000010078</t>
  </si>
  <si>
    <t>38-700 Ustrzyki Dolne   ul. 29 Listopada 57</t>
  </si>
  <si>
    <t>Oddział Chorób Wewnętrznych</t>
  </si>
  <si>
    <t>07</t>
  </si>
  <si>
    <t>09R/010024</t>
  </si>
  <si>
    <t>Dziecięcy</t>
  </si>
  <si>
    <t>4401</t>
  </si>
  <si>
    <t>9</t>
  </si>
  <si>
    <t>28</t>
  </si>
  <si>
    <t>brzozowski</t>
  </si>
  <si>
    <t>Szpital Specjalistyczny w Brzozowie Podkarpacki Osrodek Onkologiczny                        im. ks. B. Markiewicza</t>
  </si>
  <si>
    <t>36-200 Brzozów,               ul. Bielawskiego 18</t>
  </si>
  <si>
    <t>36-200 Brzozów, ul.Bielawskiego 18</t>
  </si>
  <si>
    <t>Oddział Chorób Wewnętrznych z Pododdziałem Reumatologii</t>
  </si>
  <si>
    <t>09R/010001</t>
  </si>
  <si>
    <t>Ginekologiczno-Położniczy</t>
  </si>
  <si>
    <t>057</t>
  </si>
  <si>
    <t>Chirurgii Ogólnej</t>
  </si>
  <si>
    <t>4500</t>
  </si>
  <si>
    <t>35</t>
  </si>
  <si>
    <t>Kardiologiczny</t>
  </si>
  <si>
    <t>103</t>
  </si>
  <si>
    <t>Neurologii z Pododdziałem Udarowym</t>
  </si>
  <si>
    <t>Anestezjologii i Intensywnej Terapii</t>
  </si>
  <si>
    <t>Ortopedii Onkologicznej</t>
  </si>
  <si>
    <t>074</t>
  </si>
  <si>
    <t>dębicki</t>
  </si>
  <si>
    <t>Zespół Opieki Zdrowotnej</t>
  </si>
  <si>
    <t>39-200 Debica,                     ul. Krakowska 91</t>
  </si>
  <si>
    <t>39-200 Dębica,                     ul. Krakowska 91</t>
  </si>
  <si>
    <t>Wewnętrzny I</t>
  </si>
  <si>
    <t>09R/010002</t>
  </si>
  <si>
    <t>Chorób Wewnętrznych i Kardiologii</t>
  </si>
  <si>
    <t>07, 53</t>
  </si>
  <si>
    <t>Chirurgii Ogólnej z Pododdziałem Gastroenterologii</t>
  </si>
  <si>
    <t>Ginekologiczno - Położniczy z Pododdziałem Ginekologii Onkologicznej</t>
  </si>
  <si>
    <t>29</t>
  </si>
  <si>
    <t>Neurologiczny</t>
  </si>
  <si>
    <t>22</t>
  </si>
  <si>
    <t>Obserwacyjno - Zakaźny i Chorób Wątroby</t>
  </si>
  <si>
    <t>08</t>
  </si>
  <si>
    <t>Anestezjologii i Intensywnej Terepii</t>
  </si>
  <si>
    <t>Chirurgii Urazowej i Ortopedii</t>
  </si>
  <si>
    <t>25</t>
  </si>
  <si>
    <t>39-218 Straszęcin 295</t>
  </si>
  <si>
    <t>Psychiatryczny I</t>
  </si>
  <si>
    <t>Psychiatryczny II</t>
  </si>
  <si>
    <t>Psychiatryczny III</t>
  </si>
  <si>
    <t>Psych. Sądowej o wzmoc. zabezp.</t>
  </si>
  <si>
    <t>188</t>
  </si>
  <si>
    <t>jarosławski</t>
  </si>
  <si>
    <t>Centrum Opieki Medycznej w Jarosławiu</t>
  </si>
  <si>
    <t>37 – 500 Jarosław,           ul. 3 Maja 70</t>
  </si>
  <si>
    <t>37 – 500 Jarosław,                      ul. 3 Maja 70</t>
  </si>
  <si>
    <t>060</t>
  </si>
  <si>
    <t>09R/010003</t>
  </si>
  <si>
    <t>063</t>
  </si>
  <si>
    <t>Urazowo- Ortopedyczny</t>
  </si>
  <si>
    <t>141</t>
  </si>
  <si>
    <t>4580</t>
  </si>
  <si>
    <t>20</t>
  </si>
  <si>
    <t>Chirurgiczny</t>
  </si>
  <si>
    <t>061</t>
  </si>
  <si>
    <t>Intensywnej Terapii i Anestezjologii</t>
  </si>
  <si>
    <t>Położniczo Ginekologczny</t>
  </si>
  <si>
    <t>062</t>
  </si>
  <si>
    <t>078</t>
  </si>
  <si>
    <t>Obserwacyno-Zakaźny z Pododdziałem hepatologicznym i Osrodkiem Leczenia WZW</t>
  </si>
  <si>
    <t>Neurologiczny z pododdz. Udarowym</t>
  </si>
  <si>
    <t>142</t>
  </si>
  <si>
    <t>Specjalistyczny Psychiatryczny Zespół Opieki Zdrowotnej im. prof. Antoniego Kępińskiego w Jarosławiu</t>
  </si>
  <si>
    <t>37-500 Jarosław,                      ul. Kościuszki 18</t>
  </si>
  <si>
    <t>000000010148</t>
  </si>
  <si>
    <t>Psychiatrii Sądowej o wzmocnionym zabezpieczeniu</t>
  </si>
  <si>
    <t>09R/010041</t>
  </si>
  <si>
    <t>Psychatryczny II</t>
  </si>
  <si>
    <t>Psychatryczny III</t>
  </si>
  <si>
    <t>040</t>
  </si>
  <si>
    <t>Psychiatrii Sądowej o podstawowym zabezpieczeniu</t>
  </si>
  <si>
    <t>jasielski</t>
  </si>
  <si>
    <t>38-200 Jasło                        ul. Lwowska 22</t>
  </si>
  <si>
    <t>38-200 Jasło                       ul. Lwowska 22</t>
  </si>
  <si>
    <t>Oddział Chorób Wewnętrznych i Kardiologii</t>
  </si>
  <si>
    <t>53, 07</t>
  </si>
  <si>
    <t>09R/010004</t>
  </si>
  <si>
    <t>Geriatryczny</t>
  </si>
  <si>
    <t>094</t>
  </si>
  <si>
    <t>48</t>
  </si>
  <si>
    <t>Pediatrii i Alergologii</t>
  </si>
  <si>
    <t>28,36</t>
  </si>
  <si>
    <t>Chirurgii Ogólnej i Onkologicznej</t>
  </si>
  <si>
    <t>58</t>
  </si>
  <si>
    <t>05,24</t>
  </si>
  <si>
    <t>Oddział Ortopedii, Traumatologii, Mikrochirurgii i Chirurgii Ręki</t>
  </si>
  <si>
    <t>Obserwacyjno-Zakażny</t>
  </si>
  <si>
    <t>038</t>
  </si>
  <si>
    <t>Otolaryngologiczny</t>
  </si>
  <si>
    <t>38-200 Jasło                       ul. Za Bursą 1</t>
  </si>
  <si>
    <t>Psychiatryczny</t>
  </si>
  <si>
    <t>kolbuszowski</t>
  </si>
  <si>
    <t>Samodzielny Publiczy Zespół Opieki Zdrowotnej Szpital Powiatowy im. J.P. II</t>
  </si>
  <si>
    <t>36-100 Kolbuszowa,                ul. Grunwaldzka 4</t>
  </si>
  <si>
    <t>000000009966</t>
  </si>
  <si>
    <t>36-100 Kolbuszowa                    ul. Grunwaldzka 4</t>
  </si>
  <si>
    <t>19</t>
  </si>
  <si>
    <t>05,25,</t>
  </si>
  <si>
    <t>09R/010005</t>
  </si>
  <si>
    <t>Urologii</t>
  </si>
  <si>
    <t>169</t>
  </si>
  <si>
    <t>4640</t>
  </si>
  <si>
    <t>18</t>
  </si>
  <si>
    <t>34</t>
  </si>
  <si>
    <t>160</t>
  </si>
  <si>
    <t>4260</t>
  </si>
  <si>
    <t>4</t>
  </si>
  <si>
    <t>Nefrologii</t>
  </si>
  <si>
    <t>4130</t>
  </si>
  <si>
    <t>57</t>
  </si>
  <si>
    <t>Dializoterapii</t>
  </si>
  <si>
    <t>154</t>
  </si>
  <si>
    <t>4132</t>
  </si>
  <si>
    <t>16</t>
  </si>
  <si>
    <t>m. Krosno</t>
  </si>
  <si>
    <t>38-400 Krosno                    ul. Korczyńska 57</t>
  </si>
  <si>
    <t>38-400 Krosno                   ul. Korczyńska 57</t>
  </si>
  <si>
    <t>Chirurgii Ogólnej, Onkologicznej i Naczyniowej</t>
  </si>
  <si>
    <t>05, 39,40</t>
  </si>
  <si>
    <t>09R/010040</t>
  </si>
  <si>
    <t>Urazowo-Ortopedyczny</t>
  </si>
  <si>
    <t>Choroby Płuc</t>
  </si>
  <si>
    <t>42</t>
  </si>
  <si>
    <t>Chorób Wewnętrznych i Metabolicznych</t>
  </si>
  <si>
    <t>Gastroenterologiczny</t>
  </si>
  <si>
    <t>225</t>
  </si>
  <si>
    <t>47</t>
  </si>
  <si>
    <t>Kardiologiczny z Ośrodkiem Implantacji Stymulatorów Serca</t>
  </si>
  <si>
    <t>020</t>
  </si>
  <si>
    <t>Okulistyczny i Okulistyki Dziecięcej</t>
  </si>
  <si>
    <t>016,246</t>
  </si>
  <si>
    <t>4600, 4601</t>
  </si>
  <si>
    <t>Urologii i Urologii Onkologicznej</t>
  </si>
  <si>
    <t>Neurologiczny z Pododdziałem Udarów Mózgowych</t>
  </si>
  <si>
    <t>Otolaryngologii i Otolaryngologii Dziecięcej</t>
  </si>
  <si>
    <t>125,245</t>
  </si>
  <si>
    <t>4610, 4611</t>
  </si>
  <si>
    <t>26 ,61</t>
  </si>
  <si>
    <t>INTERCARD Sp z o.o. Centrum Kardiologii Inwazyjnej, Elektroterapii  i Angiologii NZOZ</t>
  </si>
  <si>
    <t>000000020109</t>
  </si>
  <si>
    <t>Oddział Kardiologiczny ze Stanowiskiem Intensywnej Terapii</t>
  </si>
  <si>
    <t>53, 37, 07</t>
  </si>
  <si>
    <t>09R/030797</t>
  </si>
  <si>
    <t>Intensywnego Nadzoru Kardiologicznego</t>
  </si>
  <si>
    <t>53,37,07</t>
  </si>
  <si>
    <t>leski</t>
  </si>
  <si>
    <t>SP ZOZ- Szpital Powiatowy w Lesku</t>
  </si>
  <si>
    <t>15</t>
  </si>
  <si>
    <t>09R/010006</t>
  </si>
  <si>
    <t>Pododdział Urazowo-Ortopedyczny</t>
  </si>
  <si>
    <t>055</t>
  </si>
  <si>
    <t>14</t>
  </si>
  <si>
    <t>Położniczo-Ginekologiczny</t>
  </si>
  <si>
    <t>Chorób wewnętrznych</t>
  </si>
  <si>
    <t>086</t>
  </si>
  <si>
    <t>leżajski</t>
  </si>
  <si>
    <t>SP ZOZ -Szpital  p.w. Matki Bożej Pocieszenia w Leżajsku</t>
  </si>
  <si>
    <t>37-300 Leżajsk                      ul.Leśna 22</t>
  </si>
  <si>
    <t>37-300 Leżajsk ul.Leśna 22</t>
  </si>
  <si>
    <t>Chorób Wewnętrznychi Gastroeneterologii</t>
  </si>
  <si>
    <t>087</t>
  </si>
  <si>
    <t>4000</t>
  </si>
  <si>
    <t>07,47</t>
  </si>
  <si>
    <t>09R/010007</t>
  </si>
  <si>
    <t>Urazowo-ortopedyczny</t>
  </si>
  <si>
    <t>Chirurgii ogólnej</t>
  </si>
  <si>
    <t>Udarowy</t>
  </si>
  <si>
    <t>081</t>
  </si>
  <si>
    <t xml:space="preserve">Intensywnej opieki medycznej i Anestezjologii  </t>
  </si>
  <si>
    <t>4220</t>
  </si>
  <si>
    <t>4700</t>
  </si>
  <si>
    <t>Ginekologiczno-położniczy</t>
  </si>
  <si>
    <t>4450</t>
  </si>
  <si>
    <t>088</t>
  </si>
  <si>
    <t>07,53</t>
  </si>
  <si>
    <t>lubaczowski</t>
  </si>
  <si>
    <t>SP ZOZ- Szpital Powiatowy im.L.Rydygiera</t>
  </si>
  <si>
    <t>37-600 Lubaczów,               ul. Mickiewicza 168</t>
  </si>
  <si>
    <t>37-600 Lubaczów, ul.Mickiewicza 168</t>
  </si>
  <si>
    <t>Anestezjologii i intensywnej terapii</t>
  </si>
  <si>
    <t>5</t>
  </si>
  <si>
    <t>09R/010008</t>
  </si>
  <si>
    <t>Pediatryczny</t>
  </si>
  <si>
    <t>Chirurgiczny ogólny</t>
  </si>
  <si>
    <t>Chirurgii urazowo-ortopedycznej</t>
  </si>
  <si>
    <t>łańcucki</t>
  </si>
  <si>
    <t>CENTRUM MEDYCZNE W ŁAŃCUCIE Sp. z oo</t>
  </si>
  <si>
    <t>ul. Paderewskiego 5, 37-100 Łańcut</t>
  </si>
  <si>
    <t>000000023148</t>
  </si>
  <si>
    <t>37-100 Łańcut                  ul. Paderewskiego 5</t>
  </si>
  <si>
    <t>09R/030686</t>
  </si>
  <si>
    <t>25 </t>
  </si>
  <si>
    <t>Chorób Wewnętrznych</t>
  </si>
  <si>
    <t>07 </t>
  </si>
  <si>
    <t>Kliniczny Oddział Chorób Zakaźnych</t>
  </si>
  <si>
    <t>08 </t>
  </si>
  <si>
    <t>28 </t>
  </si>
  <si>
    <t>29 </t>
  </si>
  <si>
    <t>22 </t>
  </si>
  <si>
    <t>097</t>
  </si>
  <si>
    <t>Kliniczny Oddział Geriatryczny</t>
  </si>
  <si>
    <t>104</t>
  </si>
  <si>
    <t>48 </t>
  </si>
  <si>
    <t>Kliniczny Oddział Psychiatrii dla Dzieci i Młodzieży</t>
  </si>
  <si>
    <t>30 </t>
  </si>
  <si>
    <t>Urologiczny</t>
  </si>
  <si>
    <t>153</t>
  </si>
  <si>
    <t>mielecki</t>
  </si>
  <si>
    <t>Szpital Specjalistyczny im. E. Biernackiego</t>
  </si>
  <si>
    <t>39-300 Mielec,                              ul. Żeromskiego 22</t>
  </si>
  <si>
    <t>09R/010010</t>
  </si>
  <si>
    <t>Chirurgii Urazowo-Ortopedycznej</t>
  </si>
  <si>
    <t>Neurologii</t>
  </si>
  <si>
    <t>Chorob wewnętrznych i kardiologii</t>
  </si>
  <si>
    <t>083</t>
  </si>
  <si>
    <t>Neurochiurgii</t>
  </si>
  <si>
    <t>099</t>
  </si>
  <si>
    <t>075</t>
  </si>
  <si>
    <t>Chirurgii Naczyniowej</t>
  </si>
  <si>
    <t>Polsko-Amerykańskie Kliniki Serca v Oddział Kardiologii Inwazyjnej i Angiologii</t>
  </si>
  <si>
    <t>000000012184</t>
  </si>
  <si>
    <t>Kardiologiczno-angiologiczny</t>
  </si>
  <si>
    <t>4100</t>
  </si>
  <si>
    <t>53</t>
  </si>
  <si>
    <t>09R/030690</t>
  </si>
  <si>
    <t>Intensywnej opieki kardiologicznej</t>
  </si>
  <si>
    <t>4106</t>
  </si>
  <si>
    <t>niżański</t>
  </si>
  <si>
    <t>Samodzielny Publiczny Zespół Zakładów Opieki Zdrowotnej w Nisku</t>
  </si>
  <si>
    <t>37-400 Nisko,                               ul. Kościuszki 1</t>
  </si>
  <si>
    <t>000000010158</t>
  </si>
  <si>
    <t>37-400 Nisko,                      ul. Kościuszki 1</t>
  </si>
  <si>
    <t>09R/010011</t>
  </si>
  <si>
    <t>Chirurgiczny Ogólny</t>
  </si>
  <si>
    <t>Ortopedyczny</t>
  </si>
  <si>
    <t>091</t>
  </si>
  <si>
    <t>Ginekologiczno – Położniczy</t>
  </si>
  <si>
    <t>przemyski</t>
  </si>
  <si>
    <t>Wojewódzki Podkarpacki Szpital Psychiatryczny im. Eugeniusza Brzezickiego w Żurawicy</t>
  </si>
  <si>
    <t>37-700 Żurawica                    ul. Różana 9</t>
  </si>
  <si>
    <t>000000010147</t>
  </si>
  <si>
    <t>37-700 Żurawica                     ul. Różana</t>
  </si>
  <si>
    <t>Psychiatryczny Ogólny Nr 1</t>
  </si>
  <si>
    <t>09R/010043</t>
  </si>
  <si>
    <t>Psychiatryczny Ogólny Nr 2</t>
  </si>
  <si>
    <t>Terapii Uzależnienia od Alkoholu</t>
  </si>
  <si>
    <t>Leczenia Alkoholowych Zespołów Abstynencyjnych</t>
  </si>
  <si>
    <t>Psychogeriatryczny</t>
  </si>
  <si>
    <t>m. Przemyśl</t>
  </si>
  <si>
    <t>Wojewódzki Szpital  im. Św. Ojca Pio  w Przemyślu</t>
  </si>
  <si>
    <t>ul. Monte Cassino 18                37-700 Przemyśl</t>
  </si>
  <si>
    <t>ul. Monte Cassino 18                 37-700 Przemyśl</t>
  </si>
  <si>
    <t>09R/010037</t>
  </si>
  <si>
    <t>10</t>
  </si>
  <si>
    <t>33</t>
  </si>
  <si>
    <t>Chirurgii Ogólnej z Pododdziałem Chirurgii Onkologicznej</t>
  </si>
  <si>
    <t>38</t>
  </si>
  <si>
    <t>Okulistyczny</t>
  </si>
  <si>
    <t>4600</t>
  </si>
  <si>
    <t>7</t>
  </si>
  <si>
    <t>23</t>
  </si>
  <si>
    <t>Otolaryngologiczny z Pododdziałem Laryngologii Dziecięcej</t>
  </si>
  <si>
    <t>4610</t>
  </si>
  <si>
    <t>26</t>
  </si>
  <si>
    <t>Oddział Urologiczny z Pododdziałem Urologii Onkologicznej</t>
  </si>
  <si>
    <t>Obserwacyjno-Zakaźny</t>
  </si>
  <si>
    <t>Chirurgii Naczyniowej z Blokiem operacyjnym i pracownią Angiografii</t>
  </si>
  <si>
    <t>101</t>
  </si>
  <si>
    <t>Kardiologii z Pododdziałem Intensywnego Nadzoru Kardiologicznego</t>
  </si>
  <si>
    <t>Chirurgiczny dla Dzieci</t>
  </si>
  <si>
    <t>03</t>
  </si>
  <si>
    <t>przeworski</t>
  </si>
  <si>
    <t>Samodzielny Publiczny Zakład Opieki Zdrowotnej w Przeworsku</t>
  </si>
  <si>
    <t>37-200 Przeworsk                ul. Szpitalna 16</t>
  </si>
  <si>
    <t>000000010130</t>
  </si>
  <si>
    <t>37-200 Przeworsk           ul. Szpitalna 16</t>
  </si>
  <si>
    <t>068</t>
  </si>
  <si>
    <t>27</t>
  </si>
  <si>
    <t>09R/010014</t>
  </si>
  <si>
    <t>071</t>
  </si>
  <si>
    <t>073</t>
  </si>
  <si>
    <t>Ortopedii i Traumatologii Narządu Ruchu</t>
  </si>
  <si>
    <t>076</t>
  </si>
  <si>
    <t>ropczycko - sędziszowski</t>
  </si>
  <si>
    <t>ZOZ Ropczyce - Szpital Powiatowy w Sędziszowie Młp.</t>
  </si>
  <si>
    <t>39-120 Sędziszów Młp.                               ul. Wyspiańskiego 14</t>
  </si>
  <si>
    <t>000000009960</t>
  </si>
  <si>
    <t>39-120Sędziszów Młp.                ul. Wyspiańskiego 14</t>
  </si>
  <si>
    <t>161</t>
  </si>
  <si>
    <t>40</t>
  </si>
  <si>
    <t>09R/010015</t>
  </si>
  <si>
    <t>163</t>
  </si>
  <si>
    <t>m. Rzeszów</t>
  </si>
  <si>
    <t>35-301 Rzeszów,                   ul. Lwowska 60</t>
  </si>
  <si>
    <t>35-301 Rzeszów,                ul. Lwowska 60</t>
  </si>
  <si>
    <t>Klinika Chorób Wewnętrznych, Nefrologii i Endokrynologii z Pracownią Medycyny Nuklearnej i Ośrodkiem Dializoterapii</t>
  </si>
  <si>
    <t>07, 44, 57, 13</t>
  </si>
  <si>
    <t>09R/010046</t>
  </si>
  <si>
    <t>Klinika Pediatrii</t>
  </si>
  <si>
    <t>28, 47, 44, 43</t>
  </si>
  <si>
    <t>Pododdział Kardiologii Dziecięcej</t>
  </si>
  <si>
    <t>54</t>
  </si>
  <si>
    <t>Klinika  Neurochirurgii  i Neurotraumatologii z Pododdziałem Urazów Kręgosłupa</t>
  </si>
  <si>
    <t>4570</t>
  </si>
  <si>
    <t>21</t>
  </si>
  <si>
    <t>Klinika Ortopedii i  Traumatologii Narządu Ruchu Dzieci i Dorosłych w tym:  Oddział Ortopedii i Traumatologii Narządu Ruchu Dorosłych,Oddział Ortopedii i Traumatologii Narządu Ruchu Dzieci</t>
  </si>
  <si>
    <t>013, 014</t>
  </si>
  <si>
    <t>4580, 4581</t>
  </si>
  <si>
    <t>25, 25</t>
  </si>
  <si>
    <t>Klinika Chirurgii Ogólnej</t>
  </si>
  <si>
    <t>32</t>
  </si>
  <si>
    <t>Klinika Intensywnej Terapii                                                     i Anestezjologii z Ośrodkiem Ostrych Zatruć</t>
  </si>
  <si>
    <t>39</t>
  </si>
  <si>
    <t>01,69</t>
  </si>
  <si>
    <t>Klinika Chirurgii Dziecięcej</t>
  </si>
  <si>
    <t>03,35</t>
  </si>
  <si>
    <t>Klinika Onkohematologii Dziecięcej</t>
  </si>
  <si>
    <t>162</t>
  </si>
  <si>
    <t>60</t>
  </si>
  <si>
    <t>Klinika Kardiochirurgii</t>
  </si>
  <si>
    <t>107</t>
  </si>
  <si>
    <t>46</t>
  </si>
  <si>
    <t>Klinika Neurologii  z Pododdziałem Leczenia Udaru Mózgu</t>
  </si>
  <si>
    <t>Klinika Kardiologii z Pododdziałem Ostrych Zespołów Wieńcowych</t>
  </si>
  <si>
    <t>59</t>
  </si>
  <si>
    <t>Klinika Gastroenterologii i Centralna Pracownia Endoskopii</t>
  </si>
  <si>
    <t>Kliniczny Szpital Wojewódzki  Nr 1 im. Fryderyka Chopina w Rzeszowie</t>
  </si>
  <si>
    <t>35-055 Rzeszów                      ul. Szopena 2</t>
  </si>
  <si>
    <t>000000009964</t>
  </si>
  <si>
    <t>Klinika Chirurgii Ogólnej i Onkologicznej</t>
  </si>
  <si>
    <t>50</t>
  </si>
  <si>
    <t>05,40</t>
  </si>
  <si>
    <t>09R/010044</t>
  </si>
  <si>
    <t>Klinika Gastroenterologii i Hepatologii z Pododdziałem Chorób Wewnętrznych</t>
  </si>
  <si>
    <t>07, 47, 43, 44</t>
  </si>
  <si>
    <t>Klinika Nefrologii</t>
  </si>
  <si>
    <t>Klinika Ginekologii, Ginekologii Onkologicznej i Położnictwa</t>
  </si>
  <si>
    <t>Klinika Okulistyki</t>
  </si>
  <si>
    <t>Klinika Otorynolaryngologii</t>
  </si>
  <si>
    <t>Klinika Chirurgii Szczękowo - Twarzowej</t>
  </si>
  <si>
    <t>06</t>
  </si>
  <si>
    <t>Klinika Anesteziologii i Intensywnej Terapii</t>
  </si>
  <si>
    <t>Klinika Urologii i Urologii Onkologicznej</t>
  </si>
  <si>
    <t>35-001 Rzeszów                      ul. Rycerska 2</t>
  </si>
  <si>
    <t>Klinika Pulmonologii</t>
  </si>
  <si>
    <t>063, 064,</t>
  </si>
  <si>
    <t>42, 36</t>
  </si>
  <si>
    <t>Klinika Gruźlicy i Chorób Płuc</t>
  </si>
  <si>
    <t>42, 08</t>
  </si>
  <si>
    <t>004, 066</t>
  </si>
  <si>
    <t>Klinika Chirurgii Klatki Piersiowej</t>
  </si>
  <si>
    <t>4520</t>
  </si>
  <si>
    <t>04</t>
  </si>
  <si>
    <t>Samodzielny Publiczny Zakład Opieki Zdrowotnej MSWiA w Rzeszowie</t>
  </si>
  <si>
    <t>35-111 Rzeszów                 ul. Krakowska 16</t>
  </si>
  <si>
    <t>000000018635</t>
  </si>
  <si>
    <t>01,07,42,43,44,47,48,50,53,55,57,67,22,33</t>
  </si>
  <si>
    <t>09R/010047</t>
  </si>
  <si>
    <t>131</t>
  </si>
  <si>
    <t>129</t>
  </si>
  <si>
    <t>01,12,31,33,53,85,04,37,91</t>
  </si>
  <si>
    <t>Chirurgiczny Ogólny z Pododdziałem Endoskopii Zabiegowej</t>
  </si>
  <si>
    <t>01,04,05,09,24,25,33,34,39,40,42,47</t>
  </si>
  <si>
    <t>Anestezjologii  i Intensywnej Terapii</t>
  </si>
  <si>
    <t>01,07,15,22,24,25,26,28,29,34,35,39,40,42,43,44,47,51,53,70</t>
  </si>
  <si>
    <t>SP ZOZ Nr 1- Szpital Miejski                                  im. Jana Pawła II</t>
  </si>
  <si>
    <t>35-241 Rzeszów                 ul. Rycerska 4</t>
  </si>
  <si>
    <t>000000009958</t>
  </si>
  <si>
    <t>35-241 Rzeszów                         ul. Rycerska 4</t>
  </si>
  <si>
    <t>109</t>
  </si>
  <si>
    <t>41</t>
  </si>
  <si>
    <t>09R/010016</t>
  </si>
  <si>
    <t>Urologiii Ogólnej i Onkologicznej</t>
  </si>
  <si>
    <t>232</t>
  </si>
  <si>
    <t>24</t>
  </si>
  <si>
    <t>34,24</t>
  </si>
  <si>
    <t>110</t>
  </si>
  <si>
    <t>Okulistyki</t>
  </si>
  <si>
    <t>150</t>
  </si>
  <si>
    <t>108</t>
  </si>
  <si>
    <t>Pediatryczno-Pulmonologiczny</t>
  </si>
  <si>
    <t>111</t>
  </si>
  <si>
    <t>Kardiologiczny z Pododdziałem Chorób Wewnętrznych</t>
  </si>
  <si>
    <t>114</t>
  </si>
  <si>
    <t>07,51,53</t>
  </si>
  <si>
    <t>Polsko-Amerykańskie Kliniki Serca v Oddział Kardiologii Inwazyjnej i Angiologii
(Rzeszowskie Centrum Chirurgii Naczyniowej i Endowaskularnej)</t>
  </si>
  <si>
    <t>ul. ks. Józefa Jałowego 10</t>
  </si>
  <si>
    <t>Szpital Specjalistyczny Pro-Familia Tomasz Łoziński spółka komandytowa</t>
  </si>
  <si>
    <t>ul. Witolda 6B</t>
  </si>
  <si>
    <t xml:space="preserve"> 000000024008</t>
  </si>
  <si>
    <t>046</t>
  </si>
  <si>
    <t>76</t>
  </si>
  <si>
    <t>09R/030944</t>
  </si>
  <si>
    <t>Nowe Techniki Medyczne Szpital Specjalistyczny im. Św. Rodziny Sp. z o.o.</t>
  </si>
  <si>
    <t>Rudna Mała 600,                 36-060 Głogów Małopolski</t>
  </si>
  <si>
    <t>000000152360</t>
  </si>
  <si>
    <t>Rudna Mała 600, 36-060 Głogów Małopolski</t>
  </si>
  <si>
    <t>09R/031114</t>
  </si>
  <si>
    <t>Chirurgii Klatki Piersiowej (Torakochirurgia)</t>
  </si>
  <si>
    <t>sanocki</t>
  </si>
  <si>
    <t>Podkarpackie Centrum Interwencji Sercowo - Naczyniowych</t>
  </si>
  <si>
    <t>38-500 Sanok                      ul. 800-lecia 26</t>
  </si>
  <si>
    <t>000000022021</t>
  </si>
  <si>
    <t>1817011</t>
  </si>
  <si>
    <t>Kardiologii</t>
  </si>
  <si>
    <t>11</t>
  </si>
  <si>
    <t>09R/030832</t>
  </si>
  <si>
    <t>Intensywnego Nadzoru Kardiologicznego ze stanowiskiem Intensywnej Terapii</t>
  </si>
  <si>
    <t>6</t>
  </si>
  <si>
    <t>SP ZOZ Szpital Specjalistyczny</t>
  </si>
  <si>
    <t>38-500 Sanok                           ul. 800-lecia 26</t>
  </si>
  <si>
    <t>Chirurgii Ogólnej i Naczyniowej z Pododdziałem Urologicznym</t>
  </si>
  <si>
    <t>4500, 4530, 4640</t>
  </si>
  <si>
    <t>05,34,39</t>
  </si>
  <si>
    <t>09R/010019</t>
  </si>
  <si>
    <t>135</t>
  </si>
  <si>
    <t>Neurologiczny z Pododdziałem Udarowym</t>
  </si>
  <si>
    <t>Choroby Pluc</t>
  </si>
  <si>
    <t>4272</t>
  </si>
  <si>
    <t>4348</t>
  </si>
  <si>
    <t>55</t>
  </si>
  <si>
    <t>05, 34, 39</t>
  </si>
  <si>
    <t>166</t>
  </si>
  <si>
    <t>Wewnętrzny</t>
  </si>
  <si>
    <t>stalowowolski</t>
  </si>
  <si>
    <t>SP ZOZ Powiatowy Szpital Specjalistyczny</t>
  </si>
  <si>
    <t>37-450 Stalowa Wola       ul. Staszica 4</t>
  </si>
  <si>
    <t>37-450 Stalowa Wola                ul. Staszica 4</t>
  </si>
  <si>
    <t>09R/010021</t>
  </si>
  <si>
    <t>Chirurgiczny Ogólny z Poododziałem Urologicznym i Pododdziałem Chirurgii Naczyniowej</t>
  </si>
  <si>
    <t>05,34</t>
  </si>
  <si>
    <t>Kardiologii Inwazyjnej i Angiologii z Pracownią Hemodynamiki</t>
  </si>
  <si>
    <t>127</t>
  </si>
  <si>
    <t>53, 37</t>
  </si>
  <si>
    <t>Nefrologii i Dializoterapii</t>
  </si>
  <si>
    <t>126</t>
  </si>
  <si>
    <t>strzyżowski</t>
  </si>
  <si>
    <t>ZOZ-Szpital Powiatowy w Strzyżowie</t>
  </si>
  <si>
    <t>38-100 Strzyżów                    ul.700-lecia 1</t>
  </si>
  <si>
    <t>000000009963</t>
  </si>
  <si>
    <t>09R/010022</t>
  </si>
  <si>
    <t>Chirurgii z Pododdziałem Urazowo-Ortopedycznym</t>
  </si>
  <si>
    <t>37</t>
  </si>
  <si>
    <t>05, 25</t>
  </si>
  <si>
    <t>tarnobrzeski</t>
  </si>
  <si>
    <t>39-400 Tarnobrzeg          ul. Szpitalna 1</t>
  </si>
  <si>
    <t>05; 24; 40</t>
  </si>
  <si>
    <t>09R/010038</t>
  </si>
  <si>
    <t>Kardiologiczny z Intensywnym Nadzorem Kardiologicznym</t>
  </si>
  <si>
    <t>132</t>
  </si>
  <si>
    <t>25; 33</t>
  </si>
  <si>
    <t>144</t>
  </si>
  <si>
    <t>Oddział Otolaryngologiczny z Pododdziałem Chirurgii Szczękowo-Twarzowej oraz Pododdziałem Otolaryngologii Dziecięcej</t>
  </si>
  <si>
    <t>8</t>
  </si>
  <si>
    <t>134</t>
  </si>
  <si>
    <t>Samodzielny Publiczny Zespół Zakładów Opieki Zdrowotnej w Nowej Dębie</t>
  </si>
  <si>
    <t>39-460 Nowa Dęba
ul. Skłodowskiej 1a</t>
  </si>
  <si>
    <t>000000010159</t>
  </si>
  <si>
    <t>39-460 Nowa Dęba                          ul. Skłodowskiej 1a</t>
  </si>
  <si>
    <t>Chirurgi ogólnej</t>
  </si>
  <si>
    <t>09R/010012</t>
  </si>
  <si>
    <t>Chorób wewnetrznych z pododdziałem chorób płuc</t>
  </si>
  <si>
    <t>4000, 4272</t>
  </si>
  <si>
    <t xml:space="preserve"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 (Dz. U. z 2014 r. poz. 325 oraz z 2017 r. poz. 1540).
2) Stosuje się 7-znakowy kod TERYT miejscowości lub dzielnicy w zakresie systemu identyfikatorów i nazw jednostek podziału administracyjnego, w której znajduje się jednostka organizacyjna.
3) Zgodnie z rozporządzeniem Ministra Zdrowia z dnia 17 maja 2012 r. w sprawie systemu resortowych kodów identyfikacyjnych oraz szczegółowego sposobu ich nadawania (Dz. U. poz. 594 oraz z 2017 r. poz. 999).
</t>
  </si>
  <si>
    <t>Tabela nr 9 – Liczba przyjęć pacjentów w szpitalnym oddziale ratunkowym w roku 2021r.</t>
  </si>
  <si>
    <t>Szpitalny oddział ratunkowy</t>
  </si>
  <si>
    <t>Lp</t>
  </si>
  <si>
    <t>Dysponent jednostki      (nazwa i adres)</t>
  </si>
  <si>
    <t>Stan nagłego zagrożenia zdrowotnego</t>
  </si>
  <si>
    <t>Inne</t>
  </si>
  <si>
    <t>Liczba zgonów                      w szpitalnym oddziale ratunkowym</t>
  </si>
  <si>
    <t>liczba pacjentów przekazanych przez zespoły ratownictwa medycznego</t>
  </si>
  <si>
    <t>w tym pacjenci urazowi:</t>
  </si>
  <si>
    <t>4 b</t>
  </si>
  <si>
    <t>4 d</t>
  </si>
  <si>
    <t>4 e</t>
  </si>
  <si>
    <t>5 b</t>
  </si>
  <si>
    <t>6 b</t>
  </si>
  <si>
    <t>&gt;18 lat</t>
  </si>
  <si>
    <t>Szpital Specjalistyczny w Brzozowie Podkarpacki Ośrodek Onkologiczny im. Ks. B. Markiewicza                                        36-200 Brzozów,                                              ul. Ks. J.Bielawskiego 18</t>
  </si>
  <si>
    <t>Zespół Opieki Zdrowotnej w Dębicy,  39 - 200 Dębica,                                                ul. Krakowska 91</t>
  </si>
  <si>
    <t>Szpital Specjalistyczny w Jaśle                                                    38-200 Jasło                                                       ul. Lwowska 22</t>
  </si>
  <si>
    <t>Centrum Opieki Medycznej, ul. 3 Maja 70; 37-500 Jarosław</t>
  </si>
  <si>
    <t>Samodzielny Publiczny Zespół Opieki Zdrowotnej w Lesku                                         38-600 Lesko ul.Kochanowskiego 2</t>
  </si>
  <si>
    <t>krośnieński</t>
  </si>
  <si>
    <t>Wojewódzki Szpital Podkarpacki im. Jana Pawła II 38-400 Krosno                                  ul. Korczyńska 57</t>
  </si>
  <si>
    <t>Szpital Specjalistyczny  im. Edmunda Biernackiego w Mielcu   39-300 Mielec                                                         ul. Żeromskiego 22</t>
  </si>
  <si>
    <t>Samodzielny Publiczny Zespół Opieki Zdrowotnej                   w   Leżajsku  37-300 Leżajsk                             ul.Leśna 22</t>
  </si>
  <si>
    <t>Samodzielny Publiczny Zakład Opieki Zdrowotnej                                                        37-600 Lubaczów,                                              ul. Mickiewicza 168</t>
  </si>
  <si>
    <t>Wojewódzki Szpital im. Św. Ojca Pio w Przemyślu                                       ul. Monte Cassino 18                                  37-700 Przemyśl</t>
  </si>
  <si>
    <t>rzeszowki</t>
  </si>
  <si>
    <t>Kliniczny Szpital Wojewódzki Nr 2  im. Św. Jadwigi Królowej w Rzeszowie,  ul. Lwowska 60                     35 - 301 Rzeszów</t>
  </si>
  <si>
    <t>Samodzielny Publiczny Zespół  Opieki Zdrowotnej  w Sanoku                                                   38-500 Sanok                                                          ul. 800-lecia 26</t>
  </si>
  <si>
    <t>SPZZOZ Powiatowy Szpital Specjalistyczny w Stalowej Woli                                                      37-450 Stalowa Wola                                         ul. Staszica 4</t>
  </si>
  <si>
    <t>Wojewódzki Szpital im. Zofii z Zamoyskich Tarnowskiej w Tarnobrzegu ul. Szpitalna 1,                     39-400 Tarnobrzeg</t>
  </si>
  <si>
    <t>Tabela nr 10 – Liczba przyjęć pacjentów w izbie przyjęć szpitala w roku 2021</t>
  </si>
  <si>
    <t>Izba przyjęć szpitala</t>
  </si>
  <si>
    <t>Nazwa i adres szpitala</t>
  </si>
  <si>
    <t>Liczba zgonów w izbie przyjęć</t>
  </si>
  <si>
    <t xml:space="preserve"> w tym pacjenci urazowi</t>
  </si>
  <si>
    <t>4c</t>
  </si>
  <si>
    <t>4d</t>
  </si>
  <si>
    <t>1.</t>
  </si>
  <si>
    <t>SP ZOZ w Ustrzykach Dolnych                                  ul. 29 Listopada 57,                                             38-700 Ustrzyki Dolne</t>
  </si>
  <si>
    <t>Specjalistyczny Psychiatryczny Zespół Opieki Zdrowotnej im. Prof. Antoniego Kępińskiego w Jarosławiu,                                                              37-500 Jarosław,                                         ul. Kościuszki 18</t>
  </si>
  <si>
    <t>SPZOZ w Kolbuszowej                          ul. Grunwaldzka 4, 36-100 Kolbuszowa</t>
  </si>
  <si>
    <t>krośnieński                m. Krosno</t>
  </si>
  <si>
    <t>INTERCARD Sp z o.o Centrum Kardiologii Inwazyjnej, Elektroterapii  i Angiologii NZOZ  38-400 Krosno,  ul Korczyńska 57</t>
  </si>
  <si>
    <t>CENTUM MEDYCZNE w Łańcucie sp. z.o.o  ul. Paderewskiego  5,                            37-100 Łańcut</t>
  </si>
  <si>
    <t>Polsko - Amerykańskie Kliniki Serca V Oddział Kardiologii Inwazyjnej i Angiologii,  39-300 Mielec, ul. Żeromskiego 22</t>
  </si>
  <si>
    <t>Samodzielny Publiczny Zespół Zakładów Opieki Zdrowotnej w Nisku                                              37-400 Nisko, ul. Kościuszki 1</t>
  </si>
  <si>
    <t>Wojewódzki Podkarpacki Szpital Psychiatryczny im. prof. Eugeniusza Brzezickiego w Żurawicy                                     37-700 Żurawica, ul. Różana 9</t>
  </si>
  <si>
    <t>Samodzielny Publiczny Zakład Opieki Zdrowotnej  w Przeworsku,                    37-200 Przeworsk ul. Szpitalna 16</t>
  </si>
  <si>
    <t>ZOZ Szpital Powiatowy                                                      ul. Wyspiańskiego 14, 39-120 Sędziszów Młp.</t>
  </si>
  <si>
    <t>rzeszowski                 M. Rzeszów</t>
  </si>
  <si>
    <t>SP ZOZ MSWiA w Rzeszowie
ul. Krakowska 16, 35-111 Rzeszów</t>
  </si>
  <si>
    <t>Nowe Techniki Medyczne Szpital Specjalistyczny im. Św. Rodziny Sp. z o.o.                                                        36-060 Głogów Młp.,                         Rudna Mała 600</t>
  </si>
  <si>
    <t>Szpital Specjalistyczny Pro-Familia Tomasz Łoziński Spółka Komandytowa
ul. Witolda 6B
35-302 Rzeszów</t>
  </si>
  <si>
    <t>American Heart of Poland S.A. 43-450 Ustroń, ul. Sanatoryjna 1; Polsko-Amerykańskie Kliniki Serca V Oddział Kardiologii Inwazyjnej i Angiologii 39-300 Mielec, ul. Żeromskiego 22  ,  Rzeszowskie Centrum Chirurgii Naczyniowej i Endowaskularnej PAKS IX Rzeszów,                                              ul. Ks. Jałowego 10, 35-010 Rzeszów</t>
  </si>
  <si>
    <t>Kliniczny Szpital Wojewódzki Nr 2  im. Św. Jadwigi Królowej w Rzeszowie                                                       ul. Lwowska 60,  35 - 301 Rzeszów</t>
  </si>
  <si>
    <t>NZOZ ASKLEPIOS B.P.35-309 Rzeszów Podwisłocze 22A</t>
  </si>
  <si>
    <t>Kliniczny Szpital Wojewódzki Nr 1  im. Fryderyka Chopina w Rzeszowie          ul. Szopena 2, 35-055 Rzeszów</t>
  </si>
  <si>
    <t>SP ZOZ nr 1  Szpital Miejski im. Jana Pawła II  ul. Rycerska 4                             35-241 Rzeszów</t>
  </si>
  <si>
    <t>Wojewódzka Stacja Pogotowia Ratunkowego  Rzeszów                          ul. Poniatowskiego 4                                          35-026 Rzeszów</t>
  </si>
  <si>
    <t>Podkarpackie Centrum Interwencji Sercwowo-Naczyniowych w Sanoku                                         ul. 800-lecia 26,38-500 Sanok</t>
  </si>
  <si>
    <t>Szpital Powiatowy                                                            ul. 700-lecia 1, 38-100 Strzyżów</t>
  </si>
  <si>
    <t>Wojewódzki Szpital im. Zofii z Zamoyskich Tarnowskiej w Tarnobrzegu                                             ul. Szpitalna 1                                           39-400 Tarnobrzeg</t>
  </si>
  <si>
    <t>Samodzielny Publiczny Zespół Zakładów Opieki Zdrowotnej w Nowej Dębie   ul. M.C.Skłodowskiej 1a, 39-460 Nowa Dęba</t>
  </si>
  <si>
    <t>Tabela nr 11– Centra urazowe – dane za rok 2021.</t>
  </si>
  <si>
    <t>Podmiot leczniczy, w którego strukturach działa centrum urazowe</t>
  </si>
  <si>
    <t>Liczba pacjentów zakwalifikowanych jako pacjent urazowy przez:</t>
  </si>
  <si>
    <t>Średni czas pobytu pacjenta urazowego w centrum urazowym
(dni)</t>
  </si>
  <si>
    <t>Maksymalny czas pobytu pacjenta w centrum urazowym
(dni)</t>
  </si>
  <si>
    <t>Liczba zgonów pacjentów urazowych</t>
  </si>
  <si>
    <t xml:space="preserve"> kierownika zespołu ratownictwa medycznego</t>
  </si>
  <si>
    <t>kierownika zespołu urazowego</t>
  </si>
  <si>
    <t>Kliniczny Szpital Wojewódzki  Nr 2 im. Św. Jadwigi Królowej</t>
  </si>
  <si>
    <t>ul. Lwowska 60                        35 - 301 Rzeszów</t>
  </si>
  <si>
    <t>89</t>
  </si>
  <si>
    <t>Tabela nr 12– Centra urazowe dla dzieci – dane za rok …nie dotyczy</t>
  </si>
  <si>
    <t>Liczba pacjentów zakwalifikowanych jako pacjent urazowy dzieciecy przez:</t>
  </si>
  <si>
    <t>Średni czas pobytu pacjenta uraowego w centrum urazowym dla dzieci
(dni)</t>
  </si>
  <si>
    <t>Maksymalny czas pobytu pacjenta w centrum urazowym dla dzieci
(dni)</t>
  </si>
  <si>
    <t>Liczba zgonów pacjentów urazowych dziecięcych</t>
  </si>
  <si>
    <t>kierownika zespołu urazowego dziecięcego</t>
  </si>
  <si>
    <t>Tabela nr 13 – Stanowiska dyspozytorów medycznych – dane za rok 2021</t>
  </si>
  <si>
    <r>
      <t>Kod dyspozytorni medycznej</t>
    </r>
    <r>
      <rPr>
        <vertAlign val="superscript"/>
        <sz val="11"/>
        <color rgb="FF000000"/>
        <rFont val="Arial"/>
        <family val="2"/>
        <charset val="238"/>
      </rPr>
      <t>1)</t>
    </r>
  </si>
  <si>
    <t>Okres czasu w jakim funkcjonowała wskazana liczba stanowisk dyspozytorów medycznych w danej lokalizacji w ciągu roku</t>
  </si>
  <si>
    <t>Liczba stanowisk dyspozytorów medycznych w danej lokalizacji</t>
  </si>
  <si>
    <t>Liczba dyspozytorów medycznych wykonujących zadania w danej lokalizacji</t>
  </si>
  <si>
    <t>liczba dyspozytorów medycznych posiadających wykształcenie wymagane dla pielęgniarki systemu lub ratownika medycznego</t>
  </si>
  <si>
    <t>liczba dyspozytorów medycznych, o których mowa w art. 58 ust. 3 ustawy z dnia 8 września 2006 r. o Państwowym Ratownictwie Medycznym (Dz. U. z 2017 r. poz. 2195, z późn. zm.)</t>
  </si>
  <si>
    <t>DM09 01</t>
  </si>
  <si>
    <t>DM09 02</t>
  </si>
  <si>
    <t>DM09 03</t>
  </si>
  <si>
    <t>DM09 04</t>
  </si>
  <si>
    <t>DM09 05</t>
  </si>
  <si>
    <t>1) Kody nadawane zgodnie z procedurami tworzonymi i wprowadzanymi do stosowania przez ministra właściwego do spraw zdrowia.</t>
  </si>
  <si>
    <t>Tabela nr 14 - Liczba połączeń i czas obsługi zgłoszeń w dyspozytorni medycznej w Rzeszowie DM09-01 za rok 2021</t>
  </si>
  <si>
    <t>Miesiąc</t>
  </si>
  <si>
    <t>Liczba odebranych
połączeń</t>
  </si>
  <si>
    <t>Liczba połączeń
rozłączonych przed
podjęciem obsługi</t>
  </si>
  <si>
    <t>Średni czas oczekiwania
na połączenie [mm:ss]</t>
  </si>
  <si>
    <t>Średni czas trwania
połączenia [mm:ss]</t>
  </si>
  <si>
    <t>Łączny średni czas
obsługi zgłoszenia (czas
oczekiwania + czas
trwania połączenia) [mm:ss]</t>
  </si>
  <si>
    <t>ze 112</t>
  </si>
  <si>
    <t>z 999</t>
  </si>
  <si>
    <t>suma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</si>
  <si>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</si>
  <si>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</si>
  <si>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</si>
  <si>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</si>
  <si>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</si>
  <si>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</si>
  <si>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</si>
  <si>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</si>
  <si>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</si>
  <si>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</si>
  <si>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</si>
  <si>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</si>
  <si>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Suma</t>
  </si>
  <si>
    <t>Średnia</t>
  </si>
  <si>
    <t xml:space="preserve">1) Kody nadawane zgodnie z procedurami tworzonymi i wprowadzanymi do stosowania przez ministra właściwego do spraw zdrowia.  </t>
  </si>
  <si>
    <t>Tabela nr 14 - Liczba połączeń i czas obsługi zgłoszeń w dyspozytorni medycznej w Krośnie DM09-02</t>
  </si>
  <si>
    <t>Tabela nr 14 - Liczba połączeń i czas obsługi zgłoszeń w dyspozytorni medycznej w Sanoku DM09-03</t>
  </si>
  <si>
    <t>Tabela nr 14 - Liczba połączeń i czas obsługi zgłoszeń w dyspozytorni medycznej w Mielcu DM09-04</t>
  </si>
  <si>
    <t>Tabela nr 14 - Liczba połączeń i czas obsługi zgłoszeń w dyspozytorni medycznej w Przemyslu DM09-05</t>
  </si>
  <si>
    <t>ze112</t>
  </si>
  <si>
    <t>Tabela nr 15- Liczba osób  wykonująca zawód medyczny w jednostkach systemu Państwowe Ratownictwo Medyczne za rok 2021</t>
  </si>
  <si>
    <t>L.p.</t>
  </si>
  <si>
    <t>Rodzaj jednostki systemu Państwowe Ratownictwo Medyczne</t>
  </si>
  <si>
    <t>Liczba wszystkich lekarzy</t>
  </si>
  <si>
    <t>W tym liczba lekarzy systemu Państwowe Ratownictwo Medyczne</t>
  </si>
  <si>
    <t>Liczba wszystkich pielęgniarek</t>
  </si>
  <si>
    <t>W tym liczba pielęgniarek systemu Państwowe Ratownictwo Medyczne</t>
  </si>
  <si>
    <t>Liczba ratowników medycznych</t>
  </si>
  <si>
    <t>2d</t>
  </si>
  <si>
    <r>
      <t xml:space="preserve">Numer księgi rejestrowej podmiotu wykonującego działalność leczniczą </t>
    </r>
    <r>
      <rPr>
        <vertAlign val="superscript"/>
        <sz val="11"/>
        <color rgb="FF000000"/>
        <rFont val="Arial"/>
        <family val="2"/>
        <charset val="238"/>
      </rPr>
      <t>1)</t>
    </r>
  </si>
  <si>
    <r>
      <t xml:space="preserve">Kod TERYT lokalizacji jednostki z opisem </t>
    </r>
    <r>
      <rPr>
        <vertAlign val="superscript"/>
        <sz val="11"/>
        <color rgb="FF000000"/>
        <rFont val="Arial"/>
        <family val="2"/>
        <charset val="238"/>
      </rPr>
      <t>2)</t>
    </r>
  </si>
  <si>
    <t>szpitalny oddział ratunkowy</t>
  </si>
  <si>
    <t>zespół ratownictwa medycznego</t>
  </si>
  <si>
    <t>lotniczy zespół ratownictwa medycznego</t>
  </si>
  <si>
    <t>Szpitalne Oddziały Ratunkowe</t>
  </si>
  <si>
    <t>Szpital Specjalistyczny w Brzozowie Podkarpacki Ośrodek Onkologiczny</t>
  </si>
  <si>
    <t>36-200 Brzozów,                         ul. Bielawskiego 18</t>
  </si>
  <si>
    <t>39 - 200 Dębica,                 ul. Krakowska 91</t>
  </si>
  <si>
    <t>1803011                   Dębica</t>
  </si>
  <si>
    <t>1805011                 Jasło</t>
  </si>
  <si>
    <t>u. 3 Maja 70; 37-500 Jaroslaw</t>
  </si>
  <si>
    <t>1804011 Jarosław</t>
  </si>
  <si>
    <t>Wojewódzki Szpital Podkarpacki im. Jana Pawła II   w Krośnie</t>
  </si>
  <si>
    <t>38-400 Krosno ul. Korczyńska 57</t>
  </si>
  <si>
    <t>1861011 Krosno</t>
  </si>
  <si>
    <t>Samodzielny Publiczny Zespół Opieki Zdrowotnej w Lesku</t>
  </si>
  <si>
    <t>38-600 Lesko                                 ul. Kazimierza Wlk 4</t>
  </si>
  <si>
    <t>1821034                   Lesko</t>
  </si>
  <si>
    <t>SP ZOZ  w  Leżajsku</t>
  </si>
  <si>
    <t>37-300  Leżajsk                             ul.  Leśna  22</t>
  </si>
  <si>
    <t>1808011              Leżajsk</t>
  </si>
  <si>
    <t>37-600 Lubaczów,              ul. Mickiewicza 168</t>
  </si>
  <si>
    <t>SzpitalSpecjalistyczny  im. E. Biernackiego w Mielcu</t>
  </si>
  <si>
    <t>39-300 Mielec,                      ul. Żeromskiego 22</t>
  </si>
  <si>
    <t>1811011                 Mielec</t>
  </si>
  <si>
    <t>35-301 Rzeszów,         ul. Lwowska 60</t>
  </si>
  <si>
    <t>12</t>
  </si>
  <si>
    <t xml:space="preserve">Samodzielny Publiczny Zespół Opieki Zdrowotnej   w Sanoku  </t>
  </si>
  <si>
    <t>ul. 800-lecia 26                      38-500 Sanok</t>
  </si>
  <si>
    <t>1817011           Sanok</t>
  </si>
  <si>
    <t>Stalowa Wola                        ul. Staszica 4</t>
  </si>
  <si>
    <t>Zespoły Ratownictwa Medycznego</t>
  </si>
  <si>
    <t>od 01.01.-28.02.2021r.</t>
  </si>
  <si>
    <t>Samodzielny Publiczny Zespół Opieki Zdrowotnej w Kolbuszowej</t>
  </si>
  <si>
    <t>36-100 Kolbuszowa,                    ul. Grunwaldzka 4</t>
  </si>
  <si>
    <t>1806024 Kolbuszowa</t>
  </si>
  <si>
    <t>Samodzielne Publiczne Pogotowie Ratunkowe w Krośnie</t>
  </si>
  <si>
    <t>38-400 Krosno                   ul. Grodzka 45</t>
  </si>
  <si>
    <t>Podkarpacka (Powiatowa) Stacja Pogotowia Ratunkowego Samodzielny Publiczny Zakład w Mielcu</t>
  </si>
  <si>
    <t>ul. Żeromskiego22, 39-300 Mielec</t>
  </si>
  <si>
    <t>1811011-Mielec miasto</t>
  </si>
  <si>
    <t>39-460 Nowa Dęba ul.M.C.Skłodowskiej 1a</t>
  </si>
  <si>
    <t>1820044                 Nowa Dęba</t>
  </si>
  <si>
    <t>Wojewódzka Stacja Pogotowia Ratunkowego w Przemyślu Samodzielny Publiczny Zakład Opieki Zdrowtnej</t>
  </si>
  <si>
    <t>ul. Juliusza Słowackiego 85 37-700 Przemyśl</t>
  </si>
  <si>
    <t>000000200222</t>
  </si>
  <si>
    <t>Zespół Opieki Zdrowotnej w Ropczycach</t>
  </si>
  <si>
    <t>39-100 Ropczyce                             ul. Wyszyńskiego 54</t>
  </si>
  <si>
    <t>1815034 Ropczyce</t>
  </si>
  <si>
    <t>ul. Poniatowskiego 4,                           35-026 Rzeszów</t>
  </si>
  <si>
    <t>ul. Jezierskiego 21              38-500 Sanok</t>
  </si>
  <si>
    <t>000000201516</t>
  </si>
  <si>
    <t>Zespół Opieki Zdrowotnej w Strzyżowie</t>
  </si>
  <si>
    <t>38-100 Strzyżów,                     ul. Dąbrowskiego 10</t>
  </si>
  <si>
    <t>1819044 Strzyżów</t>
  </si>
  <si>
    <t>razem</t>
  </si>
  <si>
    <t>Lotnicze Pogotowie Ratunkowe</t>
  </si>
  <si>
    <t>SP ZOZ LPR
Filia w Sanoku</t>
  </si>
  <si>
    <t>38-500 Sanok
ul. Biała Góra
Lotnisko-Sanok</t>
  </si>
  <si>
    <t>000000018716</t>
  </si>
  <si>
    <t>1817011                         Sanok</t>
  </si>
  <si>
    <t>1) Zgodnie z rozporządzeniem Ministra Zdrowia z dnia 29 września 2011 r. w sprawie szczegółowego zakresu danych objętych wpisem do rejestru podmiotów wykonujących działalność leczniczą oraz szczegółowego trybu postępowania w sprawach dokonywania wpisów, zmian w rejestrze oraz wykreśleń z tego rejestru.
2) Zgodnie z rozporządzeniem Ministra Zdrowia z dnia 17 maja 2012 r. w sprawie systemu resortowych kodów identyfikacyjnych oraz szczegółowego sposobu ich nadawania.</t>
  </si>
  <si>
    <t xml:space="preserve">  </t>
  </si>
  <si>
    <t xml:space="preserve">   </t>
  </si>
  <si>
    <t xml:space="preserve">Tabela nr 16 – Rejony operacyjne i miejsca stacjonowania planowanych do uruchomienia zespołów ratownictwa medycznego
</t>
  </si>
  <si>
    <r>
      <t>Numer rejonu operacyjnego</t>
    </r>
    <r>
      <rPr>
        <vertAlign val="superscript"/>
        <sz val="11"/>
        <color rgb="FF000000"/>
        <rFont val="Arial"/>
        <family val="2"/>
        <charset val="238"/>
      </rPr>
      <t>1)</t>
    </r>
  </si>
  <si>
    <r>
      <t>Nazwa i opis rejonu operacyjnego</t>
    </r>
    <r>
      <rPr>
        <vertAlign val="superscript"/>
        <sz val="11"/>
        <color rgb="FF000000"/>
        <rFont val="Arial"/>
        <family val="2"/>
        <charset val="238"/>
      </rPr>
      <t>2)</t>
    </r>
  </si>
  <si>
    <r>
      <t xml:space="preserve">Kod dyspozytorni medycznej </t>
    </r>
    <r>
      <rPr>
        <vertAlign val="superscript"/>
        <sz val="11"/>
        <color rgb="FF000000"/>
        <rFont val="Arial"/>
        <family val="2"/>
        <charset val="238"/>
      </rPr>
      <t>3)</t>
    </r>
  </si>
  <si>
    <t>Liczba zespołów ratownictwa medycznego w danym rejonie operacyjnym</t>
  </si>
  <si>
    <r>
      <t xml:space="preserve">Obszar działania zespołu ratownictwa medycznego </t>
    </r>
    <r>
      <rPr>
        <vertAlign val="superscript"/>
        <sz val="11"/>
        <color rgb="FF000000"/>
        <rFont val="Arial"/>
        <family val="2"/>
        <charset val="238"/>
      </rPr>
      <t>4)</t>
    </r>
  </si>
  <si>
    <r>
      <t xml:space="preserve">Miejsce stacjonowania zespołu ratownictwa medycznego </t>
    </r>
    <r>
      <rPr>
        <vertAlign val="superscript"/>
        <sz val="11"/>
        <color rgb="FF000000"/>
        <rFont val="Arial"/>
        <family val="2"/>
        <charset val="238"/>
      </rPr>
      <t>5)</t>
    </r>
  </si>
  <si>
    <t>Liczba dni w roku pozostawania w gotowości zespołu ratownictwa medyczngo</t>
  </si>
  <si>
    <r>
      <t xml:space="preserve">Dni tygodnia pozostawania w gotowości zespołu ratownictwa medycznego </t>
    </r>
    <r>
      <rPr>
        <vertAlign val="superscript"/>
        <sz val="11"/>
        <color rgb="FF000000"/>
        <rFont val="Arial"/>
        <family val="2"/>
        <charset val="238"/>
      </rPr>
      <t>6)</t>
    </r>
  </si>
  <si>
    <t>Planowany termin uruchomienia zespołu ratownictwa medycznego</t>
  </si>
  <si>
    <t>Uwagi</t>
  </si>
  <si>
    <t>10a</t>
  </si>
  <si>
    <t>10b</t>
  </si>
  <si>
    <t xml:space="preserve">od
dd-mm
</t>
  </si>
  <si>
    <t xml:space="preserve">do
dd-mm
</t>
  </si>
  <si>
    <t>Rejon podkarpacki</t>
  </si>
  <si>
    <t>1813092 - Stubno; 1813062 - Medyka; 1804082 - Radymno obszar wiejski;
1809082 - Wielkie Oczy</t>
  </si>
  <si>
    <t>Stubno</t>
  </si>
  <si>
    <t>2023r.</t>
  </si>
  <si>
    <t>utworzenie nowego ZRM</t>
  </si>
  <si>
    <t xml:space="preserve">wydłuzenie czasu                          z 16 na 24 h   </t>
  </si>
  <si>
    <t xml:space="preserve">1) Jest identyfikowany przez numer województwa – 2 cyfry kodu TERYT/numer kolejny rejonu na obszarze województwa – 2 cyfry.
2) W opisie rejonu operacyjnego stosuje się 7-znakowy kod TERYT w zakresie systemu identyfikatorów i nazw jednostek podziału administracyjnego; nie używa się kodów zakończonych cyfrą „3”, kolejne pozycje rejonu operacyjnego oddziela się średnikiem i spacją.
3) Kody nadawane zgodnie z procedurami tworzonymi i wprowadzanymi do stosowania przez ministra właściwego do spraw zdrowia.
4) Stosuje się 7-znakowy kod TERYT w zakresie systemu identyfikatorów i nazw jednostek podziału administracyjnego; nie używa się kodów zakończonych cyfrą „3”, kolejne pozycje obszaru działania oddziela się średnikiem i spacją.
5) Wskazuje się nazwę miejscowości lub dzielnicy, w której stacjonuje zespół ratownictwa medycznego; nie podaje się danych adresowych miejsca stacjonowania.
6) Wymienia się dni tygodnia, a w przypadku, gdy zespół ratownictwa medycznego nie pozostaje w całodobowej gotowości, wskazuje się godziny pozostawania w gotowości
</t>
  </si>
  <si>
    <t>Tabela nr 17 – Szpitalne oddziały ratunkowe planowane do uruchomienia – stan na dzień  1 marca 2022r.</t>
  </si>
  <si>
    <t>Jednostka organizacyjna podmiotu
leczniczego, w którego strukturach
planuje się utworzyć szpitalny oddział
ratunkowy</t>
  </si>
  <si>
    <t>Lądowisko w odległości wymagającej użycia specjalistycznych środków transportu sanitarnego (podać odległość w metrach od szpitalnego oddziału ratunkowego)</t>
  </si>
  <si>
    <t>Planowany termin uruchomienia szpitalnego oddziału medyucznegop</t>
  </si>
  <si>
    <r>
      <t xml:space="preserve">Kod TERYT z opisem </t>
    </r>
    <r>
      <rPr>
        <vertAlign val="superscript"/>
        <sz val="11"/>
        <color rgb="FF000000"/>
        <rFont val="Arial"/>
        <family val="2"/>
        <charset val="238"/>
      </rPr>
      <t>1)</t>
    </r>
  </si>
  <si>
    <t>Powiat:rzeszowski</t>
  </si>
  <si>
    <t xml:space="preserve">Samodzielny Publiczny Zakład Opieki Zdrowotnej Ministerstwa Spraw Wewnętrznych i Administracji
w Rzeszowie
</t>
  </si>
  <si>
    <t>ul. Krakowska 16, 35-111 Rzeszów</t>
  </si>
  <si>
    <t>ze względu na czas epidemii nie ma mozliwości określenia daty planowanego uruchomienia</t>
  </si>
  <si>
    <t>1) Stosuje się 7-znakowy kod TERYT miejscowości lub dzielnicy w zakresie systemu identyfikatorów i nazw jednostek podziału administracyjnego, w której znajduje się planowany do uruchomienia szpitalny oddział ratunkowy.</t>
  </si>
  <si>
    <t xml:space="preserve">R01 D08  </t>
  </si>
  <si>
    <t xml:space="preserve">R01 D06  </t>
  </si>
  <si>
    <t xml:space="preserve">R01 D04  </t>
  </si>
  <si>
    <t xml:space="preserve">R01 D02  </t>
  </si>
  <si>
    <t>2967 *</t>
  </si>
  <si>
    <t>2934 *</t>
  </si>
  <si>
    <t>* dane pozyskane KSW nr 2 w Rzeszowie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</si>
</sst>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0.000"/>
    <numFmt numFmtId="165" formatCode="dd\-mmm"/>
    <numFmt numFmtId="166" formatCode="hh&quot;:&quot;mm&quot;:&quot;ss"/>
    <numFmt numFmtId="167" formatCode="[h]&quot;:&quot;mm&quot;:&quot;ss"/>
    <numFmt numFmtId="168" formatCode="h&quot;:&quot;mm&quot; &quot;AM/PM"/>
    <numFmt numFmtId="169" formatCode="hh&quot;:&quot;mm&quot; &quot;AM/PM"/>
    <numFmt numFmtId="170" formatCode="[$-415]0"/>
    <numFmt numFmtId="171" formatCode="yyyy\-mm\-dd"/>
    <numFmt numFmtId="172" formatCode="000000000000"/>
    <numFmt numFmtId="173" formatCode="&quot; &quot;#,##0.00&quot;      &quot;;&quot;-&quot;#,##0.00&quot;      &quot;;&quot;-&quot;#&quot;      &quot;;&quot; &quot;@&quot; &quot;"/>
    <numFmt numFmtId="174" formatCode="&quot; &quot;#,##0.00,&quot;     &quot;;&quot;-&quot;#,##0.00,&quot;     &quot;;&quot;-&quot;#&quot;      &quot;;&quot; &quot;@&quot; &quot;"/>
    <numFmt numFmtId="175" formatCode="&quot; &quot;#,##0.00,&quot;   &quot;;&quot;-&quot;#,##0.00,&quot;   &quot;;&quot;-&quot;00&quot;    &quot;;&quot; &quot;@&quot; &quot;"/>
    <numFmt numFmtId="176" formatCode="[$-415]General"/>
    <numFmt numFmtId="177" formatCode="[$-415]0%"/>
    <numFmt numFmtId="178" formatCode="#,##0.00&quot; &quot;[$zł-415];[Red]&quot;-&quot;#,##0.00&quot; &quot;[$zł-415]"/>
  </numFmts>
  <fonts count="63"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FFFFFF"/>
      <name val="Arial"/>
      <family val="2"/>
      <charset val="238"/>
    </font>
    <font>
      <sz val="10"/>
      <color rgb="FFCC0000"/>
      <name val="Arial"/>
      <family val="2"/>
      <charset val="238"/>
    </font>
    <font>
      <sz val="11"/>
      <color rgb="FF000000"/>
      <name val="Calibri"/>
      <family val="2"/>
      <charset val="238"/>
    </font>
    <font>
      <b/>
      <sz val="10"/>
      <color rgb="FFFFFFFF"/>
      <name val="Arial"/>
      <family val="2"/>
      <charset val="238"/>
    </font>
    <font>
      <i/>
      <sz val="11"/>
      <color rgb="FF7F7F7F"/>
      <name val="Calibri"/>
      <family val="2"/>
      <charset val="238"/>
    </font>
    <font>
      <u/>
      <sz val="10"/>
      <color rgb="FF0000FF"/>
      <name val="Arial"/>
      <family val="2"/>
      <charset val="238"/>
    </font>
    <font>
      <sz val="10"/>
      <color rgb="FF000000"/>
      <name val="Arial"/>
      <family val="2"/>
      <charset val="238"/>
    </font>
    <font>
      <i/>
      <sz val="10"/>
      <color rgb="FF808080"/>
      <name val="Arial"/>
      <family val="2"/>
      <charset val="238"/>
    </font>
    <font>
      <sz val="10"/>
      <color rgb="FF006600"/>
      <name val="Arial"/>
      <family val="2"/>
      <charset val="238"/>
    </font>
    <font>
      <b/>
      <sz val="24"/>
      <color rgb="FF000000"/>
      <name val="Arial"/>
      <family val="2"/>
      <charset val="238"/>
    </font>
    <font>
      <sz val="18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b/>
      <i/>
      <sz val="16"/>
      <color rgb="FF000000"/>
      <name val="Arial"/>
      <family val="2"/>
      <charset val="238"/>
    </font>
    <font>
      <u/>
      <sz val="10"/>
      <color rgb="FF0000EE"/>
      <name val="Arial"/>
      <family val="2"/>
      <charset val="238"/>
    </font>
    <font>
      <sz val="10"/>
      <color rgb="FF996600"/>
      <name val="Arial"/>
      <family val="2"/>
      <charset val="238"/>
    </font>
    <font>
      <sz val="11"/>
      <color rgb="FF000000"/>
      <name val="Czcionka tekstu podstawowego"/>
      <charset val="238"/>
    </font>
    <font>
      <sz val="10"/>
      <color rgb="FF333333"/>
      <name val="Arial"/>
      <family val="2"/>
      <charset val="238"/>
    </font>
    <font>
      <b/>
      <i/>
      <u/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alibri"/>
      <family val="2"/>
      <charset val="238"/>
    </font>
    <font>
      <b/>
      <sz val="10"/>
      <color rgb="FF000000"/>
      <name val="Arial1"/>
      <charset val="238"/>
    </font>
    <font>
      <b/>
      <sz val="8"/>
      <color rgb="FF000000"/>
      <name val="Arial1"/>
      <charset val="238"/>
    </font>
    <font>
      <b/>
      <vertAlign val="superscript"/>
      <sz val="8"/>
      <color rgb="FF000000"/>
      <name val="Arial"/>
      <family val="2"/>
      <charset val="238"/>
    </font>
    <font>
      <b/>
      <sz val="9"/>
      <color rgb="FF000000"/>
      <name val="Arial1"/>
      <charset val="238"/>
    </font>
    <font>
      <b/>
      <sz val="12"/>
      <color rgb="FF000000"/>
      <name val="Arial1"/>
      <charset val="238"/>
    </font>
    <font>
      <b/>
      <u/>
      <sz val="9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rgb="FF000000"/>
      <name val="Arial1"/>
      <charset val="238"/>
    </font>
    <font>
      <b/>
      <sz val="11"/>
      <color rgb="FF000000"/>
      <name val="Arial1"/>
      <charset val="238"/>
    </font>
    <font>
      <sz val="8"/>
      <color rgb="FF000000"/>
      <name val="Arial1"/>
      <charset val="238"/>
    </font>
    <font>
      <vertAlign val="superscript"/>
      <sz val="10"/>
      <color rgb="FF000000"/>
      <name val="Arial"/>
      <family val="2"/>
      <charset val="238"/>
    </font>
    <font>
      <vertAlign val="superscript"/>
      <sz val="12"/>
      <color rgb="FF000000"/>
      <name val="Arial"/>
      <family val="2"/>
      <charset val="238"/>
    </font>
    <font>
      <vertAlign val="superscript"/>
      <sz val="11"/>
      <color rgb="FF000000"/>
      <name val="Arial"/>
      <family val="2"/>
      <charset val="238"/>
    </font>
    <font>
      <sz val="10"/>
      <color rgb="FF000000"/>
      <name val="Arial1"/>
      <charset val="238"/>
    </font>
    <font>
      <b/>
      <u/>
      <sz val="10"/>
      <color rgb="FF000000"/>
      <name val="Arial"/>
      <family val="2"/>
      <charset val="238"/>
    </font>
    <font>
      <sz val="12"/>
      <color rgb="FF000000"/>
      <name val="Times New Roman"/>
      <family val="1"/>
      <charset val="238"/>
    </font>
    <font>
      <sz val="10"/>
      <color rgb="FFFF0000"/>
      <name val="Arial"/>
      <family val="2"/>
      <charset val="238"/>
    </font>
    <font>
      <vertAlign val="superscript"/>
      <sz val="9"/>
      <color rgb="FF000000"/>
      <name val="Arial"/>
      <family val="2"/>
      <charset val="238"/>
    </font>
    <font>
      <sz val="10"/>
      <color rgb="FF7F7F7F"/>
      <name val="Arial"/>
      <family val="2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sz val="9"/>
      <color rgb="FF000000"/>
      <name val="Arial"/>
      <family val="2"/>
      <charset val="238"/>
    </font>
    <font>
      <sz val="10"/>
      <color rgb="FF000000"/>
      <name val="Calibri"/>
      <family val="2"/>
      <charset val="238"/>
    </font>
    <font>
      <sz val="9"/>
      <color rgb="FFFF0000"/>
      <name val="Arial"/>
      <family val="2"/>
      <charset val="238"/>
    </font>
    <font>
      <sz val="8"/>
      <color rgb="FF000000"/>
      <name val="Arial"/>
      <family val="2"/>
      <charset val="238"/>
    </font>
    <font>
      <sz val="14"/>
      <color rgb="FF000000"/>
      <name val="Calibri"/>
      <family val="2"/>
      <charset val="238"/>
    </font>
    <font>
      <b/>
      <vertAlign val="superscript"/>
      <sz val="9"/>
      <color rgb="FF000000"/>
      <name val="Arial"/>
      <family val="2"/>
      <charset val="238"/>
    </font>
    <font>
      <b/>
      <sz val="9"/>
      <color rgb="FF003366"/>
      <name val="Arial"/>
      <family val="2"/>
      <charset val="238"/>
    </font>
    <font>
      <sz val="9"/>
      <color rgb="FF003366"/>
      <name val="Arial"/>
      <family val="2"/>
      <charset val="238"/>
    </font>
    <font>
      <b/>
      <sz val="11"/>
      <color rgb="FF000000"/>
      <name val="Times New Roman"/>
      <family val="1"/>
      <charset val="238"/>
    </font>
    <font>
      <b/>
      <sz val="11"/>
      <color rgb="FF000000"/>
      <name val="Arial"/>
      <family val="2"/>
      <charset val="238"/>
    </font>
    <font>
      <sz val="12"/>
      <color rgb="FF000000"/>
      <name val="Czcionka tekstu podstawowego"/>
      <charset val="238"/>
    </font>
    <font>
      <b/>
      <sz val="10"/>
      <color rgb="FF333333"/>
      <name val="Arial"/>
      <family val="2"/>
      <charset val="238"/>
    </font>
    <font>
      <sz val="8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color rgb="FF000000"/>
      <name val="Times New Roman"/>
      <family val="1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95B3D7"/>
        <bgColor rgb="FF95B3D7"/>
      </patternFill>
    </fill>
    <fill>
      <patternFill patternType="solid">
        <fgColor rgb="FFDCE6F2"/>
        <bgColor rgb="FFDCE6F2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92D050"/>
        <bgColor rgb="FF92D050"/>
      </patternFill>
    </fill>
    <fill>
      <patternFill patternType="solid">
        <fgColor rgb="FFB9CDE5"/>
        <bgColor rgb="FFB9CDE5"/>
      </patternFill>
    </fill>
    <fill>
      <patternFill patternType="solid">
        <fgColor rgb="FFC6D9F1"/>
        <bgColor rgb="FFC6D9F1"/>
      </patternFill>
    </fill>
    <fill>
      <patternFill patternType="solid">
        <fgColor rgb="FFD7E4BD"/>
        <bgColor rgb="FFD7E4BD"/>
      </patternFill>
    </fill>
    <fill>
      <patternFill patternType="solid">
        <fgColor rgb="FF8EB4E3"/>
        <bgColor rgb="FF8EB4E3"/>
      </patternFill>
    </fill>
    <fill>
      <patternFill patternType="solid">
        <fgColor rgb="FFDDEBF7"/>
        <bgColor rgb="FFDDEBF7"/>
      </patternFill>
    </fill>
    <fill>
      <patternFill patternType="solid">
        <fgColor rgb="FFE2EFDA"/>
        <bgColor rgb="FFE2EFDA"/>
      </patternFill>
    </fill>
    <fill>
      <patternFill patternType="solid">
        <fgColor theme="0"/>
        <bgColor rgb="FFFFFF00"/>
      </patternFill>
    </fill>
  </fills>
  <borders count="1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/>
      <right/>
      <top/>
      <bottom style="thin">
        <color rgb="FF000000"/>
      </bottom>
      <diagonal/>
    </border>
  </borders>
  <cellStyleXfs count="70">
    <xf numFmtId="0" fontId="0" fillId="0" borderId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1" fillId="4" borderId="0" applyNumberFormat="0" applyFont="0" applyBorder="0" applyProtection="0"/>
    <xf numFmtId="0" fontId="4" fillId="5" borderId="0" applyNumberFormat="0" applyBorder="0" applyProtection="0"/>
    <xf numFmtId="173" fontId="1" fillId="0" borderId="0" applyFont="0" applyBorder="0" applyProtection="0"/>
    <xf numFmtId="174" fontId="5" fillId="0" borderId="0" applyBorder="0" applyProtection="0"/>
    <xf numFmtId="175" fontId="5" fillId="0" borderId="0" applyBorder="0" applyProtection="0"/>
    <xf numFmtId="0" fontId="6" fillId="6" borderId="0" applyNumberFormat="0" applyBorder="0" applyProtection="0"/>
    <xf numFmtId="0" fontId="7" fillId="0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176" fontId="9" fillId="0" borderId="0" applyBorder="0" applyProtection="0"/>
    <xf numFmtId="176" fontId="9" fillId="0" borderId="0" applyBorder="0" applyProtection="0"/>
    <xf numFmtId="177" fontId="9" fillId="0" borderId="0" applyBorder="0" applyProtection="0"/>
    <xf numFmtId="0" fontId="10" fillId="0" borderId="0" applyNumberFormat="0" applyBorder="0" applyProtection="0"/>
    <xf numFmtId="0" fontId="11" fillId="7" borderId="0" applyNumberFormat="0" applyBorder="0" applyProtection="0"/>
    <xf numFmtId="0" fontId="12" fillId="0" borderId="0" applyNumberFormat="0" applyBorder="0" applyProtection="0"/>
    <xf numFmtId="0" fontId="13" fillId="0" borderId="0" applyNumberFormat="0" applyBorder="0" applyProtection="0"/>
    <xf numFmtId="0" fontId="14" fillId="0" borderId="0" applyNumberFormat="0" applyBorder="0" applyProtection="0"/>
    <xf numFmtId="0" fontId="15" fillId="0" borderId="0" applyNumberFormat="0" applyBorder="0" applyProtection="0">
      <alignment horizontal="center"/>
    </xf>
    <xf numFmtId="0" fontId="15" fillId="0" borderId="0" applyNumberFormat="0" applyBorder="0" applyProtection="0">
      <alignment horizontal="center"/>
    </xf>
    <xf numFmtId="0" fontId="15" fillId="0" borderId="0" applyNumberFormat="0" applyBorder="0" applyProtection="0">
      <alignment horizontal="center" textRotation="90"/>
    </xf>
    <xf numFmtId="0" fontId="16" fillId="0" borderId="0" applyNumberFormat="0" applyBorder="0" applyProtection="0"/>
    <xf numFmtId="0" fontId="17" fillId="8" borderId="0" applyNumberForma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176" fontId="9" fillId="0" borderId="0" applyBorder="0" applyProtection="0"/>
    <xf numFmtId="0" fontId="9" fillId="0" borderId="0" applyNumberFormat="0" applyBorder="0" applyProtection="0"/>
    <xf numFmtId="176" fontId="9" fillId="0" borderId="0" applyBorder="0" applyProtection="0"/>
    <xf numFmtId="0" fontId="9" fillId="0" borderId="0" applyNumberFormat="0" applyBorder="0" applyProtection="0"/>
    <xf numFmtId="0" fontId="18" fillId="0" borderId="0" applyNumberFormat="0" applyBorder="0" applyProtection="0"/>
    <xf numFmtId="0" fontId="5" fillId="0" borderId="0" applyNumberFormat="0" applyBorder="0" applyProtection="0"/>
    <xf numFmtId="176" fontId="9" fillId="0" borderId="0" applyBorder="0" applyProtection="0"/>
    <xf numFmtId="176" fontId="9" fillId="0" borderId="0" applyBorder="0" applyProtection="0"/>
    <xf numFmtId="0" fontId="5" fillId="0" borderId="0" applyNumberFormat="0" applyBorder="0" applyProtection="0"/>
    <xf numFmtId="0" fontId="9" fillId="0" borderId="0" applyNumberFormat="0" applyBorder="0" applyProtection="0"/>
    <xf numFmtId="176" fontId="9" fillId="0" borderId="0" applyBorder="0" applyProtection="0"/>
    <xf numFmtId="0" fontId="9" fillId="0" borderId="0" applyNumberFormat="0" applyBorder="0" applyProtection="0"/>
    <xf numFmtId="176" fontId="9" fillId="0" borderId="0" applyBorder="0" applyProtection="0"/>
    <xf numFmtId="0" fontId="9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5" fillId="0" borderId="0" applyNumberFormat="0" applyBorder="0" applyProtection="0"/>
    <xf numFmtId="0" fontId="5" fillId="0" borderId="0" applyNumberFormat="0" applyBorder="0" applyProtection="0"/>
    <xf numFmtId="0" fontId="19" fillId="8" borderId="1" applyNumberFormat="0" applyProtection="0"/>
    <xf numFmtId="0" fontId="20" fillId="0" borderId="0" applyNumberFormat="0" applyBorder="0" applyProtection="0"/>
    <xf numFmtId="0" fontId="21" fillId="0" borderId="0" applyNumberFormat="0" applyBorder="0" applyProtection="0"/>
    <xf numFmtId="0" fontId="21" fillId="0" borderId="0" applyNumberFormat="0" applyBorder="0" applyProtection="0"/>
    <xf numFmtId="178" fontId="21" fillId="0" borderId="0" applyBorder="0" applyProtection="0"/>
    <xf numFmtId="178" fontId="21" fillId="0" borderId="0" applyBorder="0" applyProtection="0"/>
    <xf numFmtId="0" fontId="1" fillId="0" borderId="0" applyNumberFormat="0" applyFont="0" applyBorder="0" applyProtection="0"/>
    <xf numFmtId="0" fontId="22" fillId="0" borderId="0" applyNumberFormat="0" applyBorder="0" applyProtection="0"/>
    <xf numFmtId="0" fontId="22" fillId="0" borderId="0" applyNumberForma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598">
    <xf numFmtId="0" fontId="0" fillId="0" borderId="0" xfId="0"/>
    <xf numFmtId="0" fontId="0" fillId="0" borderId="0" xfId="49" applyFont="1" applyFill="1" applyAlignment="1"/>
    <xf numFmtId="0" fontId="23" fillId="10" borderId="2" xfId="34" applyFont="1" applyFill="1" applyBorder="1" applyAlignment="1">
      <alignment horizontal="center" vertical="center" wrapText="1"/>
    </xf>
    <xf numFmtId="0" fontId="23" fillId="10" borderId="3" xfId="34" applyFont="1" applyFill="1" applyBorder="1" applyAlignment="1">
      <alignment horizontal="center" vertical="center" wrapText="1"/>
    </xf>
    <xf numFmtId="0" fontId="0" fillId="10" borderId="2" xfId="49" applyFont="1" applyFill="1" applyBorder="1" applyAlignment="1"/>
    <xf numFmtId="49" fontId="24" fillId="10" borderId="2" xfId="34" applyNumberFormat="1" applyFont="1" applyFill="1" applyBorder="1" applyAlignment="1">
      <alignment horizontal="center" vertical="center" wrapText="1"/>
    </xf>
    <xf numFmtId="0" fontId="24" fillId="10" borderId="2" xfId="34" applyFont="1" applyFill="1" applyBorder="1" applyAlignment="1">
      <alignment horizontal="center" vertical="center" wrapText="1"/>
    </xf>
    <xf numFmtId="0" fontId="14" fillId="10" borderId="2" xfId="49" applyFont="1" applyFill="1" applyBorder="1" applyAlignment="1">
      <alignment horizontal="center" vertical="center"/>
    </xf>
    <xf numFmtId="2" fontId="31" fillId="0" borderId="2" xfId="34" applyNumberFormat="1" applyFont="1" applyFill="1" applyBorder="1" applyAlignment="1">
      <alignment horizontal="center" vertical="center" wrapText="1"/>
    </xf>
    <xf numFmtId="0" fontId="31" fillId="0" borderId="2" xfId="34" applyFont="1" applyFill="1" applyBorder="1" applyAlignment="1">
      <alignment horizontal="left" vertical="center" wrapText="1"/>
    </xf>
    <xf numFmtId="49" fontId="31" fillId="0" borderId="2" xfId="34" applyNumberFormat="1" applyFont="1" applyFill="1" applyBorder="1" applyAlignment="1">
      <alignment horizontal="center" vertical="center" wrapText="1"/>
    </xf>
    <xf numFmtId="164" fontId="31" fillId="0" borderId="2" xfId="34" applyNumberFormat="1" applyFont="1" applyFill="1" applyBorder="1" applyAlignment="1">
      <alignment horizontal="center" vertical="center" wrapText="1"/>
    </xf>
    <xf numFmtId="0" fontId="31" fillId="0" borderId="2" xfId="34" applyFont="1" applyFill="1" applyBorder="1" applyAlignment="1">
      <alignment horizontal="center" vertical="center" wrapText="1"/>
    </xf>
    <xf numFmtId="165" fontId="31" fillId="0" borderId="2" xfId="34" applyNumberFormat="1" applyFont="1" applyFill="1" applyBorder="1" applyAlignment="1">
      <alignment horizontal="center" vertical="center" wrapText="1"/>
    </xf>
    <xf numFmtId="0" fontId="0" fillId="0" borderId="2" xfId="49" applyFont="1" applyFill="1" applyBorder="1" applyAlignment="1">
      <alignment horizontal="center" vertical="center" wrapText="1"/>
    </xf>
    <xf numFmtId="0" fontId="0" fillId="0" borderId="0" xfId="49" applyFont="1" applyFill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31" fillId="11" borderId="2" xfId="34" applyFont="1" applyFill="1" applyBorder="1" applyAlignment="1">
      <alignment horizontal="center" vertical="center" wrapText="1"/>
    </xf>
    <xf numFmtId="2" fontId="31" fillId="11" borderId="2" xfId="34" applyNumberFormat="1" applyFont="1" applyFill="1" applyBorder="1" applyAlignment="1">
      <alignment horizontal="center" vertical="center" wrapText="1"/>
    </xf>
    <xf numFmtId="0" fontId="31" fillId="11" borderId="2" xfId="34" applyFont="1" applyFill="1" applyBorder="1" applyAlignment="1">
      <alignment horizontal="left" vertical="center" wrapText="1"/>
    </xf>
    <xf numFmtId="49" fontId="31" fillId="11" borderId="2" xfId="34" applyNumberFormat="1" applyFont="1" applyFill="1" applyBorder="1" applyAlignment="1">
      <alignment horizontal="center" vertical="center" wrapText="1"/>
    </xf>
    <xf numFmtId="164" fontId="31" fillId="11" borderId="2" xfId="34" applyNumberFormat="1" applyFont="1" applyFill="1" applyBorder="1" applyAlignment="1">
      <alignment horizontal="center" vertical="center" wrapText="1"/>
    </xf>
    <xf numFmtId="2" fontId="9" fillId="0" borderId="2" xfId="49" applyNumberFormat="1" applyFont="1" applyFill="1" applyBorder="1" applyAlignment="1">
      <alignment horizontal="center" vertical="center" wrapText="1"/>
    </xf>
    <xf numFmtId="2" fontId="29" fillId="0" borderId="2" xfId="49" applyNumberFormat="1" applyFont="1" applyFill="1" applyBorder="1" applyAlignment="1">
      <alignment horizontal="center" vertical="center" wrapText="1"/>
    </xf>
    <xf numFmtId="0" fontId="0" fillId="0" borderId="0" xfId="49" applyFont="1" applyFill="1" applyAlignment="1">
      <alignment wrapText="1"/>
    </xf>
    <xf numFmtId="0" fontId="8" fillId="0" borderId="0" xfId="11" applyFont="1" applyFill="1" applyAlignment="1"/>
    <xf numFmtId="2" fontId="23" fillId="12" borderId="2" xfId="34" applyNumberFormat="1" applyFont="1" applyFill="1" applyBorder="1" applyAlignment="1">
      <alignment horizontal="center" vertical="center" wrapText="1"/>
    </xf>
    <xf numFmtId="2" fontId="23" fillId="13" borderId="2" xfId="34" applyNumberFormat="1" applyFont="1" applyFill="1" applyBorder="1" applyAlignment="1">
      <alignment horizontal="center" vertical="center" wrapText="1"/>
    </xf>
    <xf numFmtId="0" fontId="33" fillId="0" borderId="2" xfId="34" applyFont="1" applyFill="1" applyBorder="1" applyAlignment="1">
      <alignment horizontal="center" vertical="center" wrapText="1"/>
    </xf>
    <xf numFmtId="0" fontId="0" fillId="0" borderId="2" xfId="49" applyFont="1" applyFill="1" applyBorder="1" applyAlignment="1"/>
    <xf numFmtId="49" fontId="0" fillId="0" borderId="0" xfId="49" applyNumberFormat="1" applyFont="1" applyFill="1" applyAlignment="1">
      <alignment horizontal="left" vertical="top" wrapText="1"/>
    </xf>
    <xf numFmtId="49" fontId="9" fillId="0" borderId="5" xfId="0" applyNumberFormat="1" applyFont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0" fillId="10" borderId="2" xfId="0" applyNumberFormat="1" applyFill="1" applyBorder="1" applyAlignment="1">
      <alignment horizontal="center" vertical="center" wrapText="1"/>
    </xf>
    <xf numFmtId="49" fontId="0" fillId="10" borderId="3" xfId="0" applyNumberFormat="1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49" fontId="0" fillId="10" borderId="2" xfId="0" applyNumberFormat="1" applyFill="1" applyBorder="1" applyAlignment="1">
      <alignment horizontal="center" vertical="center" textRotation="90" wrapText="1"/>
    </xf>
    <xf numFmtId="1" fontId="0" fillId="10" borderId="2" xfId="0" applyNumberFormat="1" applyFill="1" applyBorder="1" applyAlignment="1">
      <alignment horizontal="center" vertical="center" wrapText="1"/>
    </xf>
    <xf numFmtId="1" fontId="0" fillId="10" borderId="4" xfId="0" applyNumberFormat="1" applyFill="1" applyBorder="1" applyAlignment="1">
      <alignment horizontal="center" vertical="center" wrapText="1"/>
    </xf>
    <xf numFmtId="49" fontId="0" fillId="10" borderId="4" xfId="0" applyNumberForma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center" vertical="center" wrapText="1"/>
    </xf>
    <xf numFmtId="2" fontId="37" fillId="0" borderId="2" xfId="34" applyNumberFormat="1" applyFont="1" applyFill="1" applyBorder="1" applyAlignment="1">
      <alignment horizontal="center" vertical="center" wrapText="1"/>
    </xf>
    <xf numFmtId="49" fontId="37" fillId="0" borderId="2" xfId="34" applyNumberFormat="1" applyFont="1" applyFill="1" applyBorder="1" applyAlignment="1">
      <alignment horizontal="center" vertical="center" wrapText="1"/>
    </xf>
    <xf numFmtId="164" fontId="37" fillId="0" borderId="2" xfId="34" applyNumberFormat="1" applyFont="1" applyFill="1" applyBorder="1" applyAlignment="1">
      <alignment horizontal="center" vertical="center" wrapText="1"/>
    </xf>
    <xf numFmtId="0" fontId="37" fillId="0" borderId="2" xfId="34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2" fontId="37" fillId="0" borderId="4" xfId="34" applyNumberFormat="1" applyFont="1" applyFill="1" applyBorder="1" applyAlignment="1">
      <alignment horizontal="center" vertical="center" wrapText="1"/>
    </xf>
    <xf numFmtId="49" fontId="37" fillId="0" borderId="4" xfId="34" applyNumberFormat="1" applyFont="1" applyFill="1" applyBorder="1" applyAlignment="1">
      <alignment horizontal="center" vertical="center" wrapText="1"/>
    </xf>
    <xf numFmtId="0" fontId="37" fillId="0" borderId="4" xfId="34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39" fillId="0" borderId="0" xfId="0" applyFont="1" applyFill="1" applyAlignment="1">
      <alignment wrapText="1"/>
    </xf>
    <xf numFmtId="0" fontId="9" fillId="0" borderId="2" xfId="66" applyFont="1" applyFill="1" applyBorder="1" applyAlignment="1">
      <alignment horizontal="center" vertical="center" wrapText="1"/>
    </xf>
    <xf numFmtId="172" fontId="9" fillId="0" borderId="4" xfId="0" applyNumberFormat="1" applyFont="1" applyFill="1" applyBorder="1" applyAlignment="1">
      <alignment horizontal="center" vertical="center" wrapText="1"/>
    </xf>
    <xf numFmtId="2" fontId="9" fillId="0" borderId="6" xfId="49" applyNumberFormat="1" applyFont="1" applyFill="1" applyBorder="1" applyAlignment="1">
      <alignment horizontal="center" vertical="center" wrapText="1"/>
    </xf>
    <xf numFmtId="172" fontId="9" fillId="0" borderId="2" xfId="0" applyNumberFormat="1" applyFont="1" applyFill="1" applyBorder="1" applyAlignment="1">
      <alignment horizontal="center" vertical="center" wrapText="1"/>
    </xf>
    <xf numFmtId="0" fontId="29" fillId="0" borderId="0" xfId="49" applyFont="1" applyFill="1" applyAlignment="1">
      <alignment wrapText="1"/>
    </xf>
    <xf numFmtId="3" fontId="37" fillId="0" borderId="2" xfId="34" applyNumberFormat="1" applyFont="1" applyFill="1" applyBorder="1" applyAlignment="1">
      <alignment horizontal="center" vertical="center" wrapText="1"/>
    </xf>
    <xf numFmtId="49" fontId="9" fillId="15" borderId="3" xfId="0" applyNumberFormat="1" applyFont="1" applyFill="1" applyBorder="1" applyAlignment="1">
      <alignment horizontal="center" vertical="center" wrapText="1"/>
    </xf>
    <xf numFmtId="2" fontId="9" fillId="15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Fill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40" fillId="11" borderId="5" xfId="0" applyNumberFormat="1" applyFont="1" applyFill="1" applyBorder="1" applyAlignment="1">
      <alignment horizontal="center" vertical="center" wrapText="1"/>
    </xf>
    <xf numFmtId="49" fontId="40" fillId="11" borderId="0" xfId="0" applyNumberFormat="1" applyFont="1" applyFill="1" applyAlignment="1">
      <alignment horizontal="center" vertical="center" wrapText="1"/>
    </xf>
    <xf numFmtId="49" fontId="40" fillId="0" borderId="0" xfId="0" applyNumberFormat="1" applyFont="1" applyAlignment="1">
      <alignment horizontal="center" vertical="center" wrapText="1"/>
    </xf>
    <xf numFmtId="49" fontId="0" fillId="11" borderId="4" xfId="0" applyNumberFormat="1" applyFill="1" applyBorder="1" applyAlignment="1">
      <alignment horizontal="center" vertical="center" wrapText="1"/>
    </xf>
    <xf numFmtId="49" fontId="0" fillId="11" borderId="2" xfId="0" applyNumberFormat="1" applyFill="1" applyBorder="1" applyAlignment="1">
      <alignment horizontal="center" vertical="center" wrapText="1"/>
    </xf>
    <xf numFmtId="49" fontId="0" fillId="11" borderId="8" xfId="0" applyNumberFormat="1" applyFill="1" applyBorder="1" applyAlignment="1">
      <alignment horizontal="center" vertical="center" wrapText="1"/>
    </xf>
    <xf numFmtId="49" fontId="29" fillId="11" borderId="2" xfId="0" applyNumberFormat="1" applyFont="1" applyFill="1" applyBorder="1" applyAlignment="1">
      <alignment horizontal="center" vertical="center" wrapText="1"/>
    </xf>
    <xf numFmtId="0" fontId="9" fillId="11" borderId="2" xfId="28" applyFont="1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9" fillId="11" borderId="3" xfId="28" applyFont="1" applyFill="1" applyBorder="1" applyAlignment="1">
      <alignment horizontal="center" vertical="center" wrapText="1"/>
    </xf>
    <xf numFmtId="0" fontId="9" fillId="11" borderId="2" xfId="28" applyFont="1" applyFill="1" applyBorder="1" applyAlignment="1">
      <alignment horizontal="center" vertical="center"/>
    </xf>
    <xf numFmtId="49" fontId="9" fillId="11" borderId="2" xfId="28" applyNumberFormat="1" applyFont="1" applyFill="1" applyBorder="1" applyAlignment="1">
      <alignment horizontal="center" vertical="center"/>
    </xf>
    <xf numFmtId="0" fontId="9" fillId="11" borderId="2" xfId="0" applyFont="1" applyFill="1" applyBorder="1" applyAlignment="1">
      <alignment horizontal="center" vertical="center" wrapText="1"/>
    </xf>
    <xf numFmtId="49" fontId="0" fillId="11" borderId="7" xfId="0" applyNumberFormat="1" applyFill="1" applyBorder="1" applyAlignment="1">
      <alignment horizontal="center" vertical="center" wrapText="1"/>
    </xf>
    <xf numFmtId="0" fontId="9" fillId="0" borderId="2" xfId="28" applyFont="1" applyFill="1" applyBorder="1" applyAlignment="1">
      <alignment horizontal="center" vertical="center"/>
    </xf>
    <xf numFmtId="0" fontId="9" fillId="0" borderId="3" xfId="28" applyFont="1" applyFill="1" applyBorder="1" applyAlignment="1">
      <alignment horizontal="center" vertical="center" wrapText="1"/>
    </xf>
    <xf numFmtId="0" fontId="9" fillId="0" borderId="2" xfId="28" applyFont="1" applyFill="1" applyBorder="1" applyAlignment="1">
      <alignment horizontal="center" vertical="center" wrapText="1"/>
    </xf>
    <xf numFmtId="49" fontId="0" fillId="11" borderId="0" xfId="0" applyNumberFormat="1" applyFill="1" applyAlignment="1">
      <alignment horizontal="center" vertical="center" wrapText="1"/>
    </xf>
    <xf numFmtId="49" fontId="0" fillId="10" borderId="0" xfId="0" applyNumberFormat="1" applyFill="1" applyAlignment="1">
      <alignment horizontal="center" vertical="center" wrapText="1"/>
    </xf>
    <xf numFmtId="0" fontId="42" fillId="0" borderId="0" xfId="10" applyFont="1" applyFill="1" applyAlignment="1">
      <alignment horizontal="center" vertical="center" wrapText="1"/>
    </xf>
    <xf numFmtId="0" fontId="9" fillId="0" borderId="0" xfId="28" applyFont="1" applyFill="1" applyAlignment="1">
      <alignment horizontal="center" vertical="center"/>
    </xf>
    <xf numFmtId="0" fontId="9" fillId="0" borderId="0" xfId="28" applyFont="1" applyFill="1" applyAlignment="1">
      <alignment horizontal="center" vertical="center" wrapText="1"/>
    </xf>
    <xf numFmtId="0" fontId="42" fillId="0" borderId="0" xfId="1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0" fillId="0" borderId="0" xfId="0" applyFont="1" applyAlignment="1">
      <alignment horizontal="center"/>
    </xf>
    <xf numFmtId="0" fontId="43" fillId="11" borderId="0" xfId="0" applyFont="1" applyFill="1" applyAlignment="1">
      <alignment horizontal="center" vertical="center"/>
    </xf>
    <xf numFmtId="0" fontId="43" fillId="11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43" fillId="0" borderId="0" xfId="0" applyFont="1" applyFill="1" applyAlignment="1">
      <alignment horizontal="center" vertical="center"/>
    </xf>
    <xf numFmtId="0" fontId="43" fillId="0" borderId="0" xfId="0" applyFont="1" applyAlignment="1">
      <alignment horizontal="center" vertical="center" wrapText="1"/>
    </xf>
    <xf numFmtId="0" fontId="43" fillId="0" borderId="0" xfId="0" applyFont="1" applyFill="1" applyAlignment="1">
      <alignment horizontal="left" vertical="center" wrapText="1"/>
    </xf>
    <xf numFmtId="0" fontId="43" fillId="0" borderId="0" xfId="0" applyFont="1" applyFill="1" applyAlignment="1">
      <alignment horizontal="center" vertical="center" wrapText="1"/>
    </xf>
    <xf numFmtId="0" fontId="43" fillId="0" borderId="0" xfId="0" applyFont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9" fillId="0" borderId="0" xfId="66" applyFont="1" applyFill="1" applyAlignment="1"/>
    <xf numFmtId="49" fontId="40" fillId="0" borderId="2" xfId="0" applyNumberFormat="1" applyFont="1" applyBorder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49" fontId="9" fillId="10" borderId="2" xfId="0" applyNumberFormat="1" applyFont="1" applyFill="1" applyBorder="1" applyAlignment="1">
      <alignment horizontal="center" vertical="center" wrapText="1"/>
    </xf>
    <xf numFmtId="0" fontId="9" fillId="1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29" fillId="0" borderId="2" xfId="39" applyFont="1" applyFill="1" applyBorder="1" applyAlignment="1">
      <alignment horizontal="left" vertical="center" wrapText="1"/>
    </xf>
    <xf numFmtId="0" fontId="31" fillId="0" borderId="4" xfId="34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 vertical="center" wrapText="1"/>
    </xf>
    <xf numFmtId="0" fontId="40" fillId="0" borderId="0" xfId="0" applyFont="1" applyFill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9" fillId="16" borderId="2" xfId="0" applyFont="1" applyFill="1" applyBorder="1" applyAlignment="1">
      <alignment horizontal="left" vertical="center" wrapText="1"/>
    </xf>
    <xf numFmtId="0" fontId="45" fillId="16" borderId="2" xfId="0" applyFont="1" applyFill="1" applyBorder="1" applyAlignment="1">
      <alignment horizontal="left" vertical="center" wrapText="1"/>
    </xf>
    <xf numFmtId="3" fontId="45" fillId="16" borderId="2" xfId="0" applyNumberFormat="1" applyFont="1" applyFill="1" applyBorder="1" applyAlignment="1">
      <alignment horizontal="center" vertical="center" wrapText="1"/>
    </xf>
    <xf numFmtId="3" fontId="9" fillId="0" borderId="0" xfId="0" applyNumberFormat="1" applyFont="1" applyFill="1" applyAlignment="1">
      <alignment horizontal="center" vertical="center" wrapText="1"/>
    </xf>
    <xf numFmtId="49" fontId="29" fillId="10" borderId="2" xfId="0" applyNumberFormat="1" applyFont="1" applyFill="1" applyBorder="1" applyAlignment="1">
      <alignment horizontal="center" vertical="center" wrapText="1"/>
    </xf>
    <xf numFmtId="0" fontId="46" fillId="0" borderId="2" xfId="0" applyFont="1" applyFill="1" applyBorder="1" applyAlignment="1">
      <alignment horizontal="center" vertical="center"/>
    </xf>
    <xf numFmtId="164" fontId="31" fillId="0" borderId="4" xfId="34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164" fontId="31" fillId="0" borderId="3" xfId="34" applyNumberFormat="1" applyFont="1" applyFill="1" applyBorder="1" applyAlignment="1">
      <alignment horizontal="center" vertical="center" wrapText="1"/>
    </xf>
    <xf numFmtId="164" fontId="31" fillId="0" borderId="8" xfId="34" applyNumberFormat="1" applyFont="1" applyFill="1" applyBorder="1" applyAlignment="1">
      <alignment horizontal="center" vertical="center" wrapText="1"/>
    </xf>
    <xf numFmtId="0" fontId="29" fillId="0" borderId="2" xfId="66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49" fontId="29" fillId="16" borderId="2" xfId="0" applyNumberFormat="1" applyFont="1" applyFill="1" applyBorder="1" applyAlignment="1">
      <alignment horizontal="center" vertical="center" wrapText="1"/>
    </xf>
    <xf numFmtId="3" fontId="45" fillId="16" borderId="6" xfId="0" applyNumberFormat="1" applyFont="1" applyFill="1" applyBorder="1" applyAlignment="1">
      <alignment horizontal="center" vertical="center" wrapText="1"/>
    </xf>
    <xf numFmtId="3" fontId="45" fillId="16" borderId="6" xfId="0" applyNumberFormat="1" applyFont="1" applyFill="1" applyBorder="1" applyAlignment="1">
      <alignment horizontal="center" vertical="center"/>
    </xf>
    <xf numFmtId="1" fontId="45" fillId="16" borderId="6" xfId="0" applyNumberFormat="1" applyFont="1" applyFill="1" applyBorder="1" applyAlignment="1">
      <alignment horizontal="center" vertical="center" wrapText="1"/>
    </xf>
    <xf numFmtId="0" fontId="29" fillId="0" borderId="9" xfId="0" applyFont="1" applyBorder="1" applyAlignment="1">
      <alignment vertical="center" wrapText="1"/>
    </xf>
    <xf numFmtId="1" fontId="45" fillId="16" borderId="2" xfId="0" applyNumberFormat="1" applyFont="1" applyFill="1" applyBorder="1" applyAlignment="1">
      <alignment horizontal="center" vertical="center" wrapText="1"/>
    </xf>
    <xf numFmtId="3" fontId="45" fillId="16" borderId="2" xfId="0" applyNumberFormat="1" applyFont="1" applyFill="1" applyBorder="1" applyAlignment="1">
      <alignment horizontal="center" vertical="center"/>
    </xf>
    <xf numFmtId="0" fontId="48" fillId="0" borderId="0" xfId="0" applyFont="1" applyAlignment="1">
      <alignment horizontal="center" vertical="center" wrapText="1"/>
    </xf>
    <xf numFmtId="0" fontId="48" fillId="0" borderId="0" xfId="0" applyFont="1" applyAlignment="1">
      <alignment horizontal="center" vertical="center"/>
    </xf>
    <xf numFmtId="3" fontId="45" fillId="16" borderId="10" xfId="0" applyNumberFormat="1" applyFont="1" applyFill="1" applyBorder="1" applyAlignment="1">
      <alignment horizontal="center" vertical="center"/>
    </xf>
    <xf numFmtId="3" fontId="9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3" fontId="45" fillId="10" borderId="2" xfId="0" applyNumberFormat="1" applyFont="1" applyFill="1" applyBorder="1" applyAlignment="1">
      <alignment horizontal="center" vertical="center"/>
    </xf>
    <xf numFmtId="3" fontId="45" fillId="10" borderId="2" xfId="66" applyNumberFormat="1" applyFont="1" applyFill="1" applyBorder="1" applyAlignment="1">
      <alignment horizontal="center" vertical="center"/>
    </xf>
    <xf numFmtId="1" fontId="45" fillId="10" borderId="2" xfId="0" applyNumberFormat="1" applyFont="1" applyFill="1" applyBorder="1" applyAlignment="1">
      <alignment horizontal="center" vertical="center" wrapText="1"/>
    </xf>
    <xf numFmtId="1" fontId="45" fillId="15" borderId="2" xfId="0" applyNumberFormat="1" applyFont="1" applyFill="1" applyBorder="1" applyAlignment="1">
      <alignment horizontal="center" vertical="center" wrapText="1"/>
    </xf>
    <xf numFmtId="1" fontId="47" fillId="15" borderId="2" xfId="0" applyNumberFormat="1" applyFont="1" applyFill="1" applyBorder="1" applyAlignment="1">
      <alignment horizontal="center" vertical="center" wrapText="1"/>
    </xf>
    <xf numFmtId="49" fontId="40" fillId="0" borderId="0" xfId="0" applyNumberFormat="1" applyFont="1" applyAlignment="1">
      <alignment horizontal="left" vertical="top" wrapText="1"/>
    </xf>
    <xf numFmtId="49" fontId="40" fillId="0" borderId="0" xfId="0" applyNumberFormat="1" applyFont="1" applyAlignment="1">
      <alignment horizontal="left" vertical="center" wrapText="1"/>
    </xf>
    <xf numFmtId="0" fontId="49" fillId="0" borderId="0" xfId="0" applyFont="1"/>
    <xf numFmtId="0" fontId="9" fillId="0" borderId="2" xfId="0" applyFont="1" applyBorder="1" applyAlignment="1">
      <alignment horizontal="center" vertical="center" wrapText="1"/>
    </xf>
    <xf numFmtId="0" fontId="0" fillId="9" borderId="2" xfId="0" applyFill="1" applyBorder="1" applyAlignment="1">
      <alignment horizontal="center" vertical="center"/>
    </xf>
    <xf numFmtId="2" fontId="40" fillId="0" borderId="0" xfId="0" applyNumberFormat="1" applyFont="1" applyAlignment="1">
      <alignment horizontal="center" vertical="center" wrapText="1"/>
    </xf>
    <xf numFmtId="0" fontId="5" fillId="0" borderId="0" xfId="54" applyFont="1" applyFill="1" applyAlignment="1"/>
    <xf numFmtId="0" fontId="22" fillId="0" borderId="0" xfId="66" applyFont="1" applyFill="1" applyAlignment="1">
      <alignment wrapText="1"/>
    </xf>
    <xf numFmtId="0" fontId="22" fillId="0" borderId="0" xfId="0" applyFont="1" applyAlignment="1">
      <alignment wrapText="1"/>
    </xf>
    <xf numFmtId="0" fontId="29" fillId="0" borderId="0" xfId="54" applyFont="1" applyFill="1" applyAlignment="1"/>
    <xf numFmtId="0" fontId="29" fillId="10" borderId="2" xfId="0" applyFont="1" applyFill="1" applyBorder="1" applyAlignment="1">
      <alignment horizontal="center" vertical="center" wrapText="1"/>
    </xf>
    <xf numFmtId="49" fontId="29" fillId="10" borderId="2" xfId="0" applyNumberFormat="1" applyFont="1" applyFill="1" applyBorder="1" applyAlignment="1">
      <alignment vertical="center" wrapText="1"/>
    </xf>
    <xf numFmtId="49" fontId="45" fillId="10" borderId="2" xfId="0" applyNumberFormat="1" applyFont="1" applyFill="1" applyBorder="1" applyAlignment="1">
      <alignment horizontal="left" vertical="center" wrapText="1"/>
    </xf>
    <xf numFmtId="0" fontId="29" fillId="10" borderId="11" xfId="0" applyFont="1" applyFill="1" applyBorder="1" applyAlignment="1">
      <alignment wrapText="1"/>
    </xf>
    <xf numFmtId="0" fontId="51" fillId="0" borderId="0" xfId="54" applyFont="1" applyFill="1" applyAlignment="1">
      <alignment wrapText="1"/>
    </xf>
    <xf numFmtId="0" fontId="29" fillId="10" borderId="3" xfId="54" applyFont="1" applyFill="1" applyBorder="1" applyAlignment="1">
      <alignment horizontal="left" vertical="center" wrapText="1"/>
    </xf>
    <xf numFmtId="166" fontId="29" fillId="0" borderId="2" xfId="0" applyNumberFormat="1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 vertical="center"/>
    </xf>
    <xf numFmtId="0" fontId="22" fillId="0" borderId="0" xfId="54" applyFont="1" applyFill="1" applyAlignment="1">
      <alignment wrapText="1"/>
    </xf>
    <xf numFmtId="3" fontId="51" fillId="0" borderId="0" xfId="54" applyNumberFormat="1" applyFont="1" applyFill="1" applyAlignment="1">
      <alignment wrapText="1"/>
    </xf>
    <xf numFmtId="166" fontId="29" fillId="10" borderId="9" xfId="0" applyNumberFormat="1" applyFont="1" applyFill="1" applyBorder="1" applyAlignment="1">
      <alignment vertical="center" wrapText="1"/>
    </xf>
    <xf numFmtId="166" fontId="29" fillId="10" borderId="12" xfId="0" applyNumberFormat="1" applyFont="1" applyFill="1" applyBorder="1" applyAlignment="1">
      <alignment vertical="center" wrapText="1"/>
    </xf>
    <xf numFmtId="166" fontId="29" fillId="10" borderId="13" xfId="0" applyNumberFormat="1" applyFont="1" applyFill="1" applyBorder="1" applyAlignment="1">
      <alignment vertical="center" wrapText="1"/>
    </xf>
    <xf numFmtId="0" fontId="29" fillId="10" borderId="2" xfId="54" applyFont="1" applyFill="1" applyBorder="1" applyAlignment="1">
      <alignment horizontal="left" vertical="center" wrapText="1"/>
    </xf>
    <xf numFmtId="166" fontId="29" fillId="10" borderId="11" xfId="0" applyNumberFormat="1" applyFont="1" applyFill="1" applyBorder="1" applyAlignment="1">
      <alignment vertical="center" wrapText="1"/>
    </xf>
    <xf numFmtId="166" fontId="29" fillId="10" borderId="4" xfId="0" applyNumberFormat="1" applyFont="1" applyFill="1" applyBorder="1" applyAlignment="1">
      <alignment vertical="center" wrapText="1"/>
    </xf>
    <xf numFmtId="166" fontId="29" fillId="10" borderId="10" xfId="0" applyNumberFormat="1" applyFont="1" applyFill="1" applyBorder="1" applyAlignment="1">
      <alignment vertical="center" wrapText="1"/>
    </xf>
    <xf numFmtId="166" fontId="29" fillId="10" borderId="10" xfId="0" applyNumberFormat="1" applyFont="1" applyFill="1" applyBorder="1" applyAlignment="1">
      <alignment horizontal="center" vertical="center"/>
    </xf>
    <xf numFmtId="166" fontId="29" fillId="10" borderId="13" xfId="0" applyNumberFormat="1" applyFont="1" applyFill="1" applyBorder="1" applyAlignment="1">
      <alignment horizontal="center" vertical="center" wrapText="1"/>
    </xf>
    <xf numFmtId="166" fontId="29" fillId="10" borderId="10" xfId="0" applyNumberFormat="1" applyFont="1" applyFill="1" applyBorder="1" applyAlignment="1">
      <alignment horizontal="center" vertical="center" wrapText="1"/>
    </xf>
    <xf numFmtId="166" fontId="29" fillId="10" borderId="11" xfId="0" applyNumberFormat="1" applyFont="1" applyFill="1" applyBorder="1" applyAlignment="1">
      <alignment horizontal="center" vertical="center" wrapText="1"/>
    </xf>
    <xf numFmtId="166" fontId="29" fillId="10" borderId="12" xfId="0" applyNumberFormat="1" applyFont="1" applyFill="1" applyBorder="1" applyAlignment="1">
      <alignment horizontal="center" vertical="center" wrapText="1"/>
    </xf>
    <xf numFmtId="166" fontId="29" fillId="0" borderId="2" xfId="0" applyNumberFormat="1" applyFont="1" applyFill="1" applyBorder="1" applyAlignment="1">
      <alignment horizontal="center" vertical="center" wrapText="1"/>
    </xf>
    <xf numFmtId="49" fontId="45" fillId="15" borderId="2" xfId="0" applyNumberFormat="1" applyFont="1" applyFill="1" applyBorder="1" applyAlignment="1">
      <alignment horizontal="left" vertical="center" wrapText="1"/>
    </xf>
    <xf numFmtId="0" fontId="29" fillId="15" borderId="3" xfId="54" applyFont="1" applyFill="1" applyBorder="1" applyAlignment="1">
      <alignment horizontal="left" vertical="center" wrapText="1"/>
    </xf>
    <xf numFmtId="166" fontId="45" fillId="15" borderId="2" xfId="0" applyNumberFormat="1" applyFont="1" applyFill="1" applyBorder="1" applyAlignment="1">
      <alignment horizontal="center" vertical="center"/>
    </xf>
    <xf numFmtId="0" fontId="45" fillId="15" borderId="2" xfId="0" applyFont="1" applyFill="1" applyBorder="1" applyAlignment="1">
      <alignment horizontal="center" vertical="center"/>
    </xf>
    <xf numFmtId="0" fontId="52" fillId="0" borderId="0" xfId="54" applyFont="1" applyFill="1" applyAlignment="1">
      <alignment wrapText="1"/>
    </xf>
    <xf numFmtId="166" fontId="29" fillId="0" borderId="2" xfId="38" applyNumberFormat="1" applyFont="1" applyFill="1" applyBorder="1" applyAlignment="1">
      <alignment horizontal="center" vertical="center"/>
    </xf>
    <xf numFmtId="0" fontId="29" fillId="0" borderId="2" xfId="38" applyFont="1" applyFill="1" applyBorder="1" applyAlignment="1">
      <alignment horizontal="center" vertical="center"/>
    </xf>
    <xf numFmtId="166" fontId="29" fillId="10" borderId="12" xfId="0" applyNumberFormat="1" applyFont="1" applyFill="1" applyBorder="1" applyAlignment="1">
      <alignment wrapText="1"/>
    </xf>
    <xf numFmtId="166" fontId="29" fillId="0" borderId="2" xfId="0" applyNumberFormat="1" applyFont="1" applyFill="1" applyBorder="1" applyAlignment="1">
      <alignment horizontal="center" wrapText="1"/>
    </xf>
    <xf numFmtId="0" fontId="29" fillId="0" borderId="2" xfId="0" applyFont="1" applyFill="1" applyBorder="1" applyAlignment="1">
      <alignment horizontal="center" wrapText="1"/>
    </xf>
    <xf numFmtId="0" fontId="29" fillId="10" borderId="3" xfId="54" applyFont="1" applyFill="1" applyBorder="1" applyAlignment="1">
      <alignment vertical="center" wrapText="1"/>
    </xf>
    <xf numFmtId="49" fontId="45" fillId="10" borderId="2" xfId="0" applyNumberFormat="1" applyFont="1" applyFill="1" applyBorder="1" applyAlignment="1">
      <alignment vertical="center" wrapText="1"/>
    </xf>
    <xf numFmtId="166" fontId="29" fillId="10" borderId="11" xfId="0" applyNumberFormat="1" applyFont="1" applyFill="1" applyBorder="1" applyAlignment="1">
      <alignment wrapText="1"/>
    </xf>
    <xf numFmtId="166" fontId="29" fillId="10" borderId="10" xfId="0" applyNumberFormat="1" applyFont="1" applyFill="1" applyBorder="1" applyAlignment="1">
      <alignment wrapText="1"/>
    </xf>
    <xf numFmtId="0" fontId="29" fillId="10" borderId="2" xfId="54" applyFont="1" applyFill="1" applyBorder="1" applyAlignment="1">
      <alignment vertical="center" wrapText="1"/>
    </xf>
    <xf numFmtId="166" fontId="29" fillId="10" borderId="2" xfId="39" applyNumberFormat="1" applyFont="1" applyFill="1" applyBorder="1" applyAlignment="1">
      <alignment horizontal="center" vertical="center" wrapText="1"/>
    </xf>
    <xf numFmtId="166" fontId="29" fillId="10" borderId="4" xfId="39" applyNumberFormat="1" applyFont="1" applyFill="1" applyBorder="1" applyAlignment="1">
      <alignment horizontal="center" vertical="center" wrapText="1"/>
    </xf>
    <xf numFmtId="49" fontId="45" fillId="10" borderId="3" xfId="0" applyNumberFormat="1" applyFont="1" applyFill="1" applyBorder="1" applyAlignment="1">
      <alignment vertical="center" wrapText="1"/>
    </xf>
    <xf numFmtId="166" fontId="29" fillId="10" borderId="6" xfId="39" applyNumberFormat="1" applyFont="1" applyFill="1" applyBorder="1" applyAlignment="1">
      <alignment horizontal="center" vertical="center" wrapText="1"/>
    </xf>
    <xf numFmtId="49" fontId="45" fillId="15" borderId="2" xfId="0" applyNumberFormat="1" applyFont="1" applyFill="1" applyBorder="1" applyAlignment="1">
      <alignment horizontal="center" vertical="center" wrapText="1"/>
    </xf>
    <xf numFmtId="0" fontId="29" fillId="15" borderId="2" xfId="54" applyFont="1" applyFill="1" applyBorder="1" applyAlignment="1">
      <alignment horizontal="left" vertical="center" wrapText="1"/>
    </xf>
    <xf numFmtId="166" fontId="29" fillId="15" borderId="2" xfId="38" applyNumberFormat="1" applyFont="1" applyFill="1" applyBorder="1" applyAlignment="1">
      <alignment horizontal="center" vertical="center"/>
    </xf>
    <xf numFmtId="164" fontId="5" fillId="0" borderId="0" xfId="54" applyNumberFormat="1" applyFont="1" applyFill="1" applyAlignment="1"/>
    <xf numFmtId="166" fontId="29" fillId="15" borderId="2" xfId="0" applyNumberFormat="1" applyFont="1" applyFill="1" applyBorder="1" applyAlignment="1">
      <alignment horizontal="center" vertical="center" wrapText="1"/>
    </xf>
    <xf numFmtId="164" fontId="31" fillId="0" borderId="0" xfId="34" applyNumberFormat="1" applyFont="1" applyFill="1" applyAlignment="1">
      <alignment horizontal="center" vertical="center" wrapText="1"/>
    </xf>
    <xf numFmtId="164" fontId="22" fillId="0" borderId="0" xfId="54" applyNumberFormat="1" applyFont="1" applyFill="1" applyAlignment="1">
      <alignment wrapText="1"/>
    </xf>
    <xf numFmtId="0" fontId="29" fillId="0" borderId="9" xfId="0" applyFont="1" applyBorder="1" applyAlignment="1">
      <alignment horizontal="center" vertical="center" wrapText="1"/>
    </xf>
    <xf numFmtId="0" fontId="45" fillId="10" borderId="2" xfId="54" applyFont="1" applyFill="1" applyBorder="1" applyAlignment="1">
      <alignment horizontal="center" wrapText="1"/>
    </xf>
    <xf numFmtId="164" fontId="31" fillId="0" borderId="5" xfId="34" applyNumberFormat="1" applyFont="1" applyFill="1" applyBorder="1" applyAlignment="1">
      <alignment horizontal="center" vertical="center" wrapText="1"/>
    </xf>
    <xf numFmtId="166" fontId="29" fillId="0" borderId="4" xfId="0" applyNumberFormat="1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166" fontId="45" fillId="10" borderId="2" xfId="54" applyNumberFormat="1" applyFont="1" applyFill="1" applyBorder="1" applyAlignment="1">
      <alignment horizontal="center" wrapText="1"/>
    </xf>
    <xf numFmtId="0" fontId="51" fillId="0" borderId="5" xfId="54" applyFont="1" applyFill="1" applyBorder="1" applyAlignment="1">
      <alignment wrapText="1"/>
    </xf>
    <xf numFmtId="3" fontId="29" fillId="0" borderId="2" xfId="0" applyNumberFormat="1" applyFont="1" applyFill="1" applyBorder="1" applyAlignment="1">
      <alignment horizontal="center" vertical="center" wrapText="1"/>
    </xf>
    <xf numFmtId="166" fontId="45" fillId="10" borderId="4" xfId="54" applyNumberFormat="1" applyFont="1" applyFill="1" applyBorder="1" applyAlignment="1">
      <alignment horizontal="center" wrapText="1"/>
    </xf>
    <xf numFmtId="164" fontId="31" fillId="11" borderId="0" xfId="34" applyNumberFormat="1" applyFont="1" applyFill="1" applyAlignment="1">
      <alignment horizontal="center" vertical="center" wrapText="1"/>
    </xf>
    <xf numFmtId="49" fontId="53" fillId="0" borderId="0" xfId="66" applyNumberFormat="1" applyFont="1" applyFill="1" applyAlignment="1">
      <alignment vertical="center" wrapText="1"/>
    </xf>
    <xf numFmtId="3" fontId="45" fillId="15" borderId="2" xfId="0" applyNumberFormat="1" applyFont="1" applyFill="1" applyBorder="1" applyAlignment="1">
      <alignment horizontal="center" vertical="center"/>
    </xf>
    <xf numFmtId="0" fontId="22" fillId="0" borderId="5" xfId="66" applyFont="1" applyFill="1" applyBorder="1" applyAlignment="1">
      <alignment wrapText="1"/>
    </xf>
    <xf numFmtId="166" fontId="45" fillId="10" borderId="9" xfId="54" applyNumberFormat="1" applyFont="1" applyFill="1" applyBorder="1" applyAlignment="1">
      <alignment horizontal="center" wrapText="1"/>
    </xf>
    <xf numFmtId="49" fontId="29" fillId="10" borderId="3" xfId="0" applyNumberFormat="1" applyFont="1" applyFill="1" applyBorder="1" applyAlignment="1">
      <alignment horizontal="center" vertical="center" wrapText="1"/>
    </xf>
    <xf numFmtId="49" fontId="45" fillId="10" borderId="2" xfId="0" applyNumberFormat="1" applyFont="1" applyFill="1" applyBorder="1" applyAlignment="1">
      <alignment horizontal="center" vertical="center" wrapText="1"/>
    </xf>
    <xf numFmtId="49" fontId="29" fillId="10" borderId="3" xfId="0" applyNumberFormat="1" applyFont="1" applyFill="1" applyBorder="1" applyAlignment="1">
      <alignment vertical="center" wrapText="1"/>
    </xf>
    <xf numFmtId="49" fontId="29" fillId="15" borderId="2" xfId="0" applyNumberFormat="1" applyFont="1" applyFill="1" applyBorder="1" applyAlignment="1">
      <alignment horizontal="center" vertical="center" wrapText="1"/>
    </xf>
    <xf numFmtId="166" fontId="29" fillId="15" borderId="2" xfId="0" applyNumberFormat="1" applyFont="1" applyFill="1" applyBorder="1" applyAlignment="1">
      <alignment horizontal="center" vertical="center"/>
    </xf>
    <xf numFmtId="49" fontId="45" fillId="10" borderId="3" xfId="0" applyNumberFormat="1" applyFont="1" applyFill="1" applyBorder="1" applyAlignment="1">
      <alignment horizontal="left" vertical="center" wrapText="1"/>
    </xf>
    <xf numFmtId="0" fontId="45" fillId="10" borderId="2" xfId="54" applyFont="1" applyFill="1" applyBorder="1" applyAlignment="1">
      <alignment wrapText="1"/>
    </xf>
    <xf numFmtId="166" fontId="45" fillId="10" borderId="2" xfId="54" applyNumberFormat="1" applyFont="1" applyFill="1" applyBorder="1" applyAlignment="1">
      <alignment wrapText="1"/>
    </xf>
    <xf numFmtId="0" fontId="31" fillId="0" borderId="5" xfId="34" applyFont="1" applyFill="1" applyBorder="1" applyAlignment="1">
      <alignment horizontal="center" vertical="center" wrapText="1"/>
    </xf>
    <xf numFmtId="49" fontId="45" fillId="10" borderId="3" xfId="0" applyNumberFormat="1" applyFont="1" applyFill="1" applyBorder="1" applyAlignment="1">
      <alignment horizontal="center" vertical="center" wrapText="1"/>
    </xf>
    <xf numFmtId="166" fontId="45" fillId="10" borderId="4" xfId="54" applyNumberFormat="1" applyFont="1" applyFill="1" applyBorder="1" applyAlignment="1">
      <alignment wrapText="1"/>
    </xf>
    <xf numFmtId="166" fontId="45" fillId="10" borderId="6" xfId="54" applyNumberFormat="1" applyFont="1" applyFill="1" applyBorder="1" applyAlignment="1">
      <alignment wrapText="1"/>
    </xf>
    <xf numFmtId="0" fontId="53" fillId="0" borderId="0" xfId="0" applyFont="1" applyFill="1" applyAlignment="1">
      <alignment horizontal="left" vertical="center" wrapText="1"/>
    </xf>
    <xf numFmtId="49" fontId="45" fillId="15" borderId="3" xfId="0" applyNumberFormat="1" applyFont="1" applyFill="1" applyBorder="1" applyAlignment="1">
      <alignment horizontal="center" vertical="center" wrapText="1"/>
    </xf>
    <xf numFmtId="1" fontId="45" fillId="15" borderId="6" xfId="54" applyNumberFormat="1" applyFont="1" applyFill="1" applyBorder="1" applyAlignment="1">
      <alignment horizontal="center" vertical="center" wrapText="1"/>
    </xf>
    <xf numFmtId="166" fontId="45" fillId="15" borderId="2" xfId="57" applyNumberFormat="1" applyFont="1" applyFill="1" applyBorder="1" applyAlignment="1">
      <alignment horizontal="center" vertical="center"/>
    </xf>
    <xf numFmtId="3" fontId="45" fillId="15" borderId="2" xfId="54" applyNumberFormat="1" applyFont="1" applyFill="1" applyBorder="1" applyAlignment="1">
      <alignment horizontal="center" vertical="center" wrapText="1"/>
    </xf>
    <xf numFmtId="166" fontId="45" fillId="15" borderId="4" xfId="57" applyNumberFormat="1" applyFont="1" applyFill="1" applyBorder="1" applyAlignment="1">
      <alignment horizontal="center" vertical="center"/>
    </xf>
    <xf numFmtId="0" fontId="45" fillId="0" borderId="0" xfId="66" applyFont="1" applyFill="1" applyAlignment="1">
      <alignment wrapText="1"/>
    </xf>
    <xf numFmtId="49" fontId="45" fillId="0" borderId="8" xfId="0" applyNumberFormat="1" applyFont="1" applyFill="1" applyBorder="1" applyAlignment="1">
      <alignment horizontal="center" vertical="center" wrapText="1"/>
    </xf>
    <xf numFmtId="166" fontId="22" fillId="0" borderId="0" xfId="66" applyNumberFormat="1" applyFont="1" applyFill="1" applyAlignment="1">
      <alignment wrapText="1"/>
    </xf>
    <xf numFmtId="1" fontId="22" fillId="0" borderId="0" xfId="66" applyNumberFormat="1" applyFont="1" applyFill="1" applyAlignment="1">
      <alignment wrapText="1"/>
    </xf>
    <xf numFmtId="0" fontId="53" fillId="0" borderId="5" xfId="66" applyFont="1" applyFill="1" applyBorder="1" applyAlignment="1">
      <alignment horizontal="left" vertical="center" wrapText="1"/>
    </xf>
    <xf numFmtId="166" fontId="0" fillId="0" borderId="2" xfId="0" applyNumberFormat="1" applyFill="1" applyBorder="1" applyAlignment="1">
      <alignment horizontal="center" vertical="center"/>
    </xf>
    <xf numFmtId="166" fontId="29" fillId="10" borderId="2" xfId="0" applyNumberFormat="1" applyFont="1" applyFill="1" applyBorder="1" applyAlignment="1">
      <alignment vertical="center" wrapText="1"/>
    </xf>
    <xf numFmtId="167" fontId="0" fillId="0" borderId="2" xfId="0" applyNumberFormat="1" applyFill="1" applyBorder="1" applyAlignment="1">
      <alignment horizontal="center" vertical="center"/>
    </xf>
    <xf numFmtId="168" fontId="0" fillId="0" borderId="2" xfId="0" applyNumberFormat="1" applyFill="1" applyBorder="1" applyAlignment="1">
      <alignment horizontal="center" vertical="center"/>
    </xf>
    <xf numFmtId="166" fontId="48" fillId="0" borderId="2" xfId="0" applyNumberFormat="1" applyFont="1" applyFill="1" applyBorder="1" applyAlignment="1">
      <alignment horizontal="center" vertical="center"/>
    </xf>
    <xf numFmtId="0" fontId="48" fillId="0" borderId="2" xfId="0" applyFont="1" applyFill="1" applyBorder="1" applyAlignment="1">
      <alignment horizontal="center" vertical="center"/>
    </xf>
    <xf numFmtId="166" fontId="29" fillId="10" borderId="12" xfId="0" applyNumberFormat="1" applyFont="1" applyFill="1" applyBorder="1" applyAlignment="1"/>
    <xf numFmtId="166" fontId="29" fillId="10" borderId="9" xfId="39" applyNumberFormat="1" applyFont="1" applyFill="1" applyBorder="1" applyAlignment="1">
      <alignment horizontal="center" vertical="center" wrapText="1"/>
    </xf>
    <xf numFmtId="0" fontId="45" fillId="10" borderId="6" xfId="54" applyFont="1" applyFill="1" applyBorder="1" applyAlignment="1">
      <alignment horizontal="center" wrapText="1"/>
    </xf>
    <xf numFmtId="49" fontId="45" fillId="16" borderId="3" xfId="0" applyNumberFormat="1" applyFont="1" applyFill="1" applyBorder="1" applyAlignment="1">
      <alignment horizontal="center" vertical="center" wrapText="1"/>
    </xf>
    <xf numFmtId="166" fontId="2" fillId="17" borderId="2" xfId="0" applyNumberFormat="1" applyFont="1" applyFill="1" applyBorder="1" applyAlignment="1">
      <alignment horizontal="center" vertical="center"/>
    </xf>
    <xf numFmtId="166" fontId="2" fillId="17" borderId="2" xfId="0" applyNumberFormat="1" applyFont="1" applyFill="1" applyBorder="1" applyAlignment="1">
      <alignment horizontal="center" vertical="center" wrapText="1"/>
    </xf>
    <xf numFmtId="1" fontId="2" fillId="17" borderId="6" xfId="54" applyNumberFormat="1" applyFont="1" applyFill="1" applyBorder="1" applyAlignment="1">
      <alignment horizontal="center" vertical="center" wrapText="1"/>
    </xf>
    <xf numFmtId="166" fontId="2" fillId="17" borderId="2" xfId="57" applyNumberFormat="1" applyFont="1" applyFill="1" applyBorder="1" applyAlignment="1">
      <alignment horizontal="center" vertical="center"/>
    </xf>
    <xf numFmtId="166" fontId="2" fillId="17" borderId="0" xfId="0" applyNumberFormat="1" applyFont="1" applyFill="1" applyAlignment="1">
      <alignment horizontal="center" vertical="center"/>
    </xf>
    <xf numFmtId="3" fontId="2" fillId="17" borderId="2" xfId="54" applyNumberFormat="1" applyFont="1" applyFill="1" applyBorder="1" applyAlignment="1">
      <alignment horizontal="center" vertical="center" wrapText="1"/>
    </xf>
    <xf numFmtId="166" fontId="2" fillId="17" borderId="4" xfId="57" applyNumberFormat="1" applyFont="1" applyFill="1" applyBorder="1" applyAlignment="1">
      <alignment horizontal="center" vertical="center"/>
    </xf>
    <xf numFmtId="0" fontId="9" fillId="0" borderId="0" xfId="0" applyFont="1" applyProtection="1"/>
    <xf numFmtId="0" fontId="0" fillId="10" borderId="2" xfId="0" applyFill="1" applyBorder="1" applyAlignment="1" applyProtection="1">
      <alignment horizontal="center" vertical="center" wrapText="1"/>
    </xf>
    <xf numFmtId="0" fontId="0" fillId="10" borderId="2" xfId="0" applyFill="1" applyBorder="1" applyAlignment="1" applyProtection="1">
      <alignment horizontal="center"/>
    </xf>
    <xf numFmtId="0" fontId="0" fillId="10" borderId="2" xfId="0" applyFill="1" applyBorder="1" applyAlignment="1" applyProtection="1">
      <alignment horizontal="center" wrapText="1"/>
    </xf>
    <xf numFmtId="0" fontId="55" fillId="0" borderId="0" xfId="0" applyFont="1" applyAlignment="1" applyProtection="1">
      <alignment horizontal="center"/>
    </xf>
    <xf numFmtId="0" fontId="0" fillId="0" borderId="2" xfId="0" applyFill="1" applyBorder="1" applyAlignment="1" applyProtection="1">
      <alignment horizontal="center" vertical="center" wrapText="1"/>
    </xf>
    <xf numFmtId="0" fontId="0" fillId="0" borderId="0" xfId="0" applyProtection="1"/>
    <xf numFmtId="0" fontId="0" fillId="0" borderId="0" xfId="0" applyAlignment="1" applyProtection="1">
      <alignment wrapText="1"/>
    </xf>
    <xf numFmtId="0" fontId="0" fillId="0" borderId="2" xfId="54" applyFont="1" applyFill="1" applyBorder="1" applyAlignment="1">
      <alignment horizontal="left" vertical="center" wrapText="1"/>
    </xf>
    <xf numFmtId="0" fontId="0" fillId="0" borderId="2" xfId="54" applyFont="1" applyFill="1" applyBorder="1" applyAlignment="1">
      <alignment horizontal="center" vertical="center" wrapText="1"/>
    </xf>
    <xf numFmtId="49" fontId="0" fillId="0" borderId="2" xfId="54" applyNumberFormat="1" applyFont="1" applyFill="1" applyBorder="1" applyAlignment="1">
      <alignment horizontal="center" vertical="center" wrapText="1"/>
    </xf>
    <xf numFmtId="0" fontId="9" fillId="0" borderId="2" xfId="54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2" xfId="54" applyFont="1" applyFill="1" applyBorder="1" applyAlignment="1">
      <alignment horizontal="center" vertical="center"/>
    </xf>
    <xf numFmtId="49" fontId="0" fillId="0" borderId="2" xfId="54" applyNumberFormat="1" applyFont="1" applyFill="1" applyBorder="1" applyAlignment="1">
      <alignment horizontal="center" vertical="center" textRotation="90" wrapText="1"/>
    </xf>
    <xf numFmtId="0" fontId="0" fillId="0" borderId="2" xfId="54" applyFont="1" applyFill="1" applyBorder="1" applyAlignment="1">
      <alignment horizontal="center" vertical="center" textRotation="90" wrapText="1"/>
    </xf>
    <xf numFmtId="49" fontId="48" fillId="0" borderId="4" xfId="0" applyNumberFormat="1" applyFont="1" applyFill="1" applyBorder="1" applyAlignment="1">
      <alignment horizontal="center" vertical="center" wrapText="1"/>
    </xf>
    <xf numFmtId="0" fontId="0" fillId="0" borderId="2" xfId="54" applyFont="1" applyFill="1" applyBorder="1" applyAlignment="1">
      <alignment horizontal="left" vertical="center"/>
    </xf>
    <xf numFmtId="0" fontId="0" fillId="0" borderId="0" xfId="54" applyFont="1" applyFill="1" applyAlignment="1">
      <alignment horizontal="center" vertical="center" textRotation="90" wrapText="1"/>
    </xf>
    <xf numFmtId="0" fontId="48" fillId="0" borderId="2" xfId="0" applyFont="1" applyFill="1" applyBorder="1" applyAlignment="1">
      <alignment horizontal="center" vertical="center" wrapText="1"/>
    </xf>
    <xf numFmtId="3" fontId="0" fillId="0" borderId="2" xfId="54" applyNumberFormat="1" applyFont="1" applyFill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0" fontId="9" fillId="0" borderId="0" xfId="54" applyFont="1" applyFill="1" applyAlignment="1">
      <alignment horizontal="center" vertical="center"/>
    </xf>
    <xf numFmtId="0" fontId="9" fillId="0" borderId="0" xfId="54" applyFont="1" applyFill="1" applyAlignment="1">
      <alignment vertical="center"/>
    </xf>
    <xf numFmtId="0" fontId="56" fillId="0" borderId="0" xfId="67" applyFont="1" applyFill="1" applyAlignment="1">
      <alignment vertical="center"/>
    </xf>
    <xf numFmtId="49" fontId="9" fillId="19" borderId="2" xfId="54" applyNumberFormat="1" applyFont="1" applyFill="1" applyBorder="1" applyAlignment="1">
      <alignment horizontal="center" vertical="center" wrapText="1"/>
    </xf>
    <xf numFmtId="0" fontId="9" fillId="19" borderId="2" xfId="54" applyFont="1" applyFill="1" applyBorder="1" applyAlignment="1">
      <alignment horizontal="center" vertical="center" wrapText="1"/>
    </xf>
    <xf numFmtId="49" fontId="9" fillId="19" borderId="2" xfId="54" applyNumberFormat="1" applyFont="1" applyFill="1" applyBorder="1" applyAlignment="1">
      <alignment horizontal="center" vertical="center" textRotation="90" wrapText="1"/>
    </xf>
    <xf numFmtId="0" fontId="9" fillId="19" borderId="2" xfId="54" applyFont="1" applyFill="1" applyBorder="1" applyAlignment="1">
      <alignment horizontal="center" vertical="center" textRotation="90" wrapText="1"/>
    </xf>
    <xf numFmtId="0" fontId="9" fillId="0" borderId="5" xfId="54" applyFont="1" applyFill="1" applyBorder="1" applyAlignment="1">
      <alignment horizontal="center" vertical="center"/>
    </xf>
    <xf numFmtId="49" fontId="9" fillId="0" borderId="2" xfId="54" applyNumberFormat="1" applyFont="1" applyFill="1" applyBorder="1" applyAlignment="1">
      <alignment horizontal="center" vertical="center" wrapText="1"/>
    </xf>
    <xf numFmtId="0" fontId="9" fillId="0" borderId="2" xfId="54" applyFont="1" applyFill="1" applyBorder="1" applyAlignment="1">
      <alignment horizontal="left" vertical="center" wrapText="1"/>
    </xf>
    <xf numFmtId="49" fontId="9" fillId="0" borderId="2" xfId="54" applyNumberFormat="1" applyFont="1" applyFill="1" applyBorder="1" applyAlignment="1">
      <alignment horizontal="center" vertical="center"/>
    </xf>
    <xf numFmtId="0" fontId="9" fillId="0" borderId="2" xfId="54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54" applyFont="1" applyFill="1" applyBorder="1" applyAlignment="1">
      <alignment vertical="center" wrapText="1"/>
    </xf>
    <xf numFmtId="0" fontId="9" fillId="0" borderId="13" xfId="54" applyFont="1" applyFill="1" applyBorder="1" applyAlignment="1">
      <alignment vertical="center"/>
    </xf>
    <xf numFmtId="49" fontId="9" fillId="0" borderId="6" xfId="54" applyNumberFormat="1" applyFont="1" applyFill="1" applyBorder="1" applyAlignment="1">
      <alignment horizontal="center" vertical="center"/>
    </xf>
    <xf numFmtId="0" fontId="9" fillId="0" borderId="6" xfId="54" applyFont="1" applyFill="1" applyBorder="1" applyAlignment="1">
      <alignment horizontal="center" vertical="center"/>
    </xf>
    <xf numFmtId="0" fontId="9" fillId="0" borderId="10" xfId="54" applyFont="1" applyFill="1" applyBorder="1" applyAlignment="1">
      <alignment vertical="center"/>
    </xf>
    <xf numFmtId="0" fontId="9" fillId="0" borderId="10" xfId="54" applyFont="1" applyFill="1" applyBorder="1" applyAlignment="1">
      <alignment horizontal="left" vertical="center" wrapText="1"/>
    </xf>
    <xf numFmtId="0" fontId="9" fillId="0" borderId="11" xfId="54" applyFont="1" applyFill="1" applyBorder="1" applyAlignment="1">
      <alignment horizontal="left" vertical="center" wrapText="1"/>
    </xf>
    <xf numFmtId="49" fontId="9" fillId="0" borderId="4" xfId="54" applyNumberFormat="1" applyFont="1" applyFill="1" applyBorder="1" applyAlignment="1">
      <alignment horizontal="center" vertical="center"/>
    </xf>
    <xf numFmtId="49" fontId="9" fillId="0" borderId="4" xfId="54" applyNumberFormat="1" applyFont="1" applyFill="1" applyBorder="1" applyAlignment="1">
      <alignment horizontal="center" vertical="center" wrapText="1"/>
    </xf>
    <xf numFmtId="0" fontId="9" fillId="0" borderId="0" xfId="27" applyFont="1" applyFill="1" applyAlignment="1">
      <alignment vertical="center" wrapText="1"/>
    </xf>
    <xf numFmtId="0" fontId="9" fillId="0" borderId="2" xfId="54" applyFont="1" applyFill="1" applyBorder="1" applyAlignment="1">
      <alignment vertical="center" wrapText="1"/>
    </xf>
    <xf numFmtId="0" fontId="9" fillId="0" borderId="13" xfId="54" applyFont="1" applyFill="1" applyBorder="1" applyAlignment="1">
      <alignment horizontal="left" vertical="center" wrapText="1"/>
    </xf>
    <xf numFmtId="49" fontId="9" fillId="0" borderId="6" xfId="54" applyNumberFormat="1" applyFont="1" applyFill="1" applyBorder="1" applyAlignment="1">
      <alignment horizontal="center" vertical="center" wrapText="1"/>
    </xf>
    <xf numFmtId="0" fontId="9" fillId="0" borderId="4" xfId="54" applyFont="1" applyFill="1" applyBorder="1" applyAlignment="1">
      <alignment horizontal="center" vertical="center" wrapText="1"/>
    </xf>
    <xf numFmtId="0" fontId="2" fillId="0" borderId="0" xfId="67" applyFont="1" applyFill="1" applyAlignment="1">
      <alignment vertical="center"/>
    </xf>
    <xf numFmtId="0" fontId="2" fillId="0" borderId="0" xfId="54" applyFont="1" applyFill="1" applyAlignment="1">
      <alignment horizontal="center" vertical="center"/>
    </xf>
    <xf numFmtId="0" fontId="9" fillId="11" borderId="2" xfId="54" applyFont="1" applyFill="1" applyBorder="1" applyAlignment="1">
      <alignment horizontal="left" vertical="center" wrapText="1"/>
    </xf>
    <xf numFmtId="49" fontId="9" fillId="11" borderId="2" xfId="54" applyNumberFormat="1" applyFont="1" applyFill="1" applyBorder="1" applyAlignment="1">
      <alignment horizontal="center" vertical="center"/>
    </xf>
    <xf numFmtId="0" fontId="9" fillId="11" borderId="2" xfId="54" applyFont="1" applyFill="1" applyBorder="1" applyAlignment="1">
      <alignment horizontal="center" vertical="center"/>
    </xf>
    <xf numFmtId="49" fontId="9" fillId="11" borderId="2" xfId="54" applyNumberFormat="1" applyFont="1" applyFill="1" applyBorder="1" applyAlignment="1">
      <alignment horizontal="center" vertical="center" wrapText="1"/>
    </xf>
    <xf numFmtId="0" fontId="9" fillId="11" borderId="5" xfId="54" applyFont="1" applyFill="1" applyBorder="1" applyAlignment="1">
      <alignment horizontal="center" vertical="center"/>
    </xf>
    <xf numFmtId="0" fontId="9" fillId="11" borderId="0" xfId="54" applyFont="1" applyFill="1" applyAlignment="1">
      <alignment vertical="center"/>
    </xf>
    <xf numFmtId="0" fontId="56" fillId="11" borderId="0" xfId="67" applyFont="1" applyFill="1" applyAlignment="1">
      <alignment vertical="center"/>
    </xf>
    <xf numFmtId="0" fontId="9" fillId="0" borderId="2" xfId="52" applyFont="1" applyFill="1" applyBorder="1" applyAlignment="1">
      <alignment horizontal="center" vertical="center" wrapText="1"/>
    </xf>
    <xf numFmtId="0" fontId="9" fillId="0" borderId="10" xfId="54" applyFont="1" applyFill="1" applyBorder="1" applyAlignment="1">
      <alignment horizontal="left" vertical="center"/>
    </xf>
    <xf numFmtId="0" fontId="9" fillId="0" borderId="2" xfId="27" applyFont="1" applyFill="1" applyBorder="1" applyAlignment="1">
      <alignment vertical="center" wrapText="1"/>
    </xf>
    <xf numFmtId="49" fontId="9" fillId="0" borderId="11" xfId="54" applyNumberFormat="1" applyFont="1" applyFill="1" applyBorder="1" applyAlignment="1">
      <alignment horizontal="center" vertical="center"/>
    </xf>
    <xf numFmtId="49" fontId="9" fillId="0" borderId="10" xfId="54" applyNumberFormat="1" applyFont="1" applyFill="1" applyBorder="1" applyAlignment="1">
      <alignment horizontal="center" vertical="center"/>
    </xf>
    <xf numFmtId="0" fontId="9" fillId="0" borderId="2" xfId="67" applyFont="1" applyFill="1" applyBorder="1" applyAlignment="1">
      <alignment vertical="center"/>
    </xf>
    <xf numFmtId="49" fontId="9" fillId="0" borderId="2" xfId="67" applyNumberFormat="1" applyFont="1" applyFill="1" applyBorder="1" applyAlignment="1">
      <alignment horizontal="center" vertical="center"/>
    </xf>
    <xf numFmtId="0" fontId="9" fillId="0" borderId="0" xfId="67" applyFont="1" applyFill="1" applyAlignment="1">
      <alignment horizontal="center" vertical="center"/>
    </xf>
    <xf numFmtId="0" fontId="9" fillId="0" borderId="0" xfId="67" applyFont="1" applyFill="1" applyAlignment="1">
      <alignment vertical="center"/>
    </xf>
    <xf numFmtId="49" fontId="9" fillId="0" borderId="10" xfId="54" applyNumberFormat="1" applyFont="1" applyFill="1" applyBorder="1" applyAlignment="1">
      <alignment horizontal="center" vertical="center" wrapText="1"/>
    </xf>
    <xf numFmtId="49" fontId="0" fillId="0" borderId="11" xfId="54" applyNumberFormat="1" applyFont="1" applyFill="1" applyBorder="1" applyAlignment="1">
      <alignment horizontal="center" vertical="center" wrapText="1"/>
    </xf>
    <xf numFmtId="49" fontId="0" fillId="0" borderId="4" xfId="54" applyNumberFormat="1" applyFont="1" applyFill="1" applyBorder="1" applyAlignment="1">
      <alignment horizontal="center" vertical="center" wrapText="1"/>
    </xf>
    <xf numFmtId="0" fontId="0" fillId="0" borderId="4" xfId="54" applyFont="1" applyFill="1" applyBorder="1" applyAlignment="1">
      <alignment horizontal="center" vertical="center" wrapText="1"/>
    </xf>
    <xf numFmtId="0" fontId="9" fillId="0" borderId="0" xfId="27" applyFont="1" applyFill="1" applyAlignment="1">
      <alignment horizontal="center" vertical="center"/>
    </xf>
    <xf numFmtId="49" fontId="9" fillId="0" borderId="2" xfId="8" applyNumberFormat="1" applyFont="1" applyFill="1" applyBorder="1" applyAlignment="1">
      <alignment horizontal="center" vertical="center" wrapText="1"/>
    </xf>
    <xf numFmtId="0" fontId="0" fillId="0" borderId="10" xfId="54" applyFont="1" applyFill="1" applyBorder="1" applyAlignment="1">
      <alignment horizontal="left" vertical="center" wrapText="1"/>
    </xf>
    <xf numFmtId="49" fontId="9" fillId="0" borderId="2" xfId="27" applyNumberFormat="1" applyFont="1" applyFill="1" applyBorder="1" applyAlignment="1">
      <alignment horizontal="left" vertical="center" wrapText="1"/>
    </xf>
    <xf numFmtId="49" fontId="9" fillId="0" borderId="2" xfId="27" applyNumberFormat="1" applyFont="1" applyFill="1" applyBorder="1" applyAlignment="1">
      <alignment horizontal="center" vertical="center" wrapText="1"/>
    </xf>
    <xf numFmtId="0" fontId="9" fillId="0" borderId="2" xfId="27" applyFont="1" applyFill="1" applyBorder="1" applyAlignment="1">
      <alignment horizontal="center" vertical="center" wrapText="1"/>
    </xf>
    <xf numFmtId="0" fontId="9" fillId="0" borderId="6" xfId="54" applyFont="1" applyFill="1" applyBorder="1" applyAlignment="1">
      <alignment horizontal="center" vertical="center" wrapText="1"/>
    </xf>
    <xf numFmtId="1" fontId="9" fillId="0" borderId="2" xfId="54" applyNumberFormat="1" applyFont="1" applyFill="1" applyBorder="1" applyAlignment="1">
      <alignment horizontal="center" vertical="center" wrapText="1"/>
    </xf>
    <xf numFmtId="1" fontId="9" fillId="0" borderId="4" xfId="54" applyNumberFormat="1" applyFont="1" applyFill="1" applyBorder="1" applyAlignment="1">
      <alignment horizontal="center" vertical="center" wrapText="1"/>
    </xf>
    <xf numFmtId="1" fontId="9" fillId="0" borderId="2" xfId="54" applyNumberFormat="1" applyFont="1" applyFill="1" applyBorder="1" applyAlignment="1">
      <alignment horizontal="center" vertical="center"/>
    </xf>
    <xf numFmtId="0" fontId="56" fillId="20" borderId="0" xfId="67" applyFont="1" applyFill="1" applyAlignment="1">
      <alignment vertical="center"/>
    </xf>
    <xf numFmtId="0" fontId="9" fillId="20" borderId="0" xfId="54" applyFont="1" applyFill="1" applyAlignment="1">
      <alignment vertical="center"/>
    </xf>
    <xf numFmtId="0" fontId="9" fillId="0" borderId="9" xfId="54" applyFont="1" applyFill="1" applyBorder="1" applyAlignment="1">
      <alignment horizontal="center" vertical="center" wrapText="1"/>
    </xf>
    <xf numFmtId="0" fontId="0" fillId="0" borderId="11" xfId="54" applyFont="1" applyFill="1" applyBorder="1" applyAlignment="1">
      <alignment horizontal="left" vertical="center" wrapText="1"/>
    </xf>
    <xf numFmtId="49" fontId="0" fillId="0" borderId="2" xfId="54" applyNumberFormat="1" applyFont="1" applyFill="1" applyBorder="1" applyAlignment="1">
      <alignment horizontal="center" vertical="center"/>
    </xf>
    <xf numFmtId="49" fontId="9" fillId="0" borderId="2" xfId="54" applyNumberFormat="1" applyFont="1" applyFill="1" applyBorder="1" applyAlignment="1">
      <alignment horizontal="left" vertical="center" wrapText="1"/>
    </xf>
    <xf numFmtId="0" fontId="9" fillId="0" borderId="6" xfId="54" applyFont="1" applyFill="1" applyBorder="1" applyAlignment="1">
      <alignment horizontal="left" vertical="center" wrapText="1"/>
    </xf>
    <xf numFmtId="0" fontId="9" fillId="0" borderId="11" xfId="54" applyFont="1" applyFill="1" applyBorder="1" applyAlignment="1">
      <alignment vertical="center" wrapText="1"/>
    </xf>
    <xf numFmtId="0" fontId="9" fillId="11" borderId="0" xfId="54" applyFont="1" applyFill="1" applyAlignment="1">
      <alignment horizontal="center" vertical="center"/>
    </xf>
    <xf numFmtId="0" fontId="9" fillId="11" borderId="0" xfId="54" applyFont="1" applyFill="1" applyAlignment="1">
      <alignment horizontal="center" vertical="center" wrapText="1"/>
    </xf>
    <xf numFmtId="0" fontId="9" fillId="0" borderId="0" xfId="54" applyFont="1" applyFill="1" applyAlignment="1">
      <alignment horizontal="left" vertical="center" wrapText="1"/>
    </xf>
    <xf numFmtId="0" fontId="56" fillId="0" borderId="0" xfId="67" applyFont="1" applyFill="1" applyAlignment="1">
      <alignment horizontal="center" vertical="center"/>
    </xf>
    <xf numFmtId="0" fontId="2" fillId="0" borderId="0" xfId="54" applyFont="1" applyFill="1" applyAlignment="1">
      <alignment vertical="center"/>
    </xf>
    <xf numFmtId="0" fontId="2" fillId="11" borderId="0" xfId="54" applyFont="1" applyFill="1" applyAlignment="1">
      <alignment vertical="center"/>
    </xf>
    <xf numFmtId="0" fontId="2" fillId="0" borderId="0" xfId="54" applyFont="1" applyFill="1" applyAlignment="1">
      <alignment horizontal="left" vertical="center" wrapText="1"/>
    </xf>
    <xf numFmtId="0" fontId="56" fillId="0" borderId="0" xfId="67" applyFont="1" applyFill="1" applyAlignment="1">
      <alignment horizontal="left" vertical="center" wrapText="1"/>
    </xf>
    <xf numFmtId="49" fontId="57" fillId="0" borderId="0" xfId="0" applyNumberFormat="1" applyFont="1" applyAlignment="1">
      <alignment horizontal="center" vertical="center" wrapText="1"/>
    </xf>
    <xf numFmtId="0" fontId="0" fillId="10" borderId="6" xfId="54" applyFont="1" applyFill="1" applyBorder="1" applyAlignment="1">
      <alignment horizontal="center" wrapText="1"/>
    </xf>
    <xf numFmtId="0" fontId="0" fillId="10" borderId="10" xfId="54" applyFont="1" applyFill="1" applyBorder="1" applyAlignment="1"/>
    <xf numFmtId="0" fontId="0" fillId="10" borderId="2" xfId="54" applyFont="1" applyFill="1" applyBorder="1" applyAlignment="1">
      <alignment horizontal="center" vertical="center" wrapText="1"/>
    </xf>
    <xf numFmtId="169" fontId="0" fillId="10" borderId="10" xfId="54" applyNumberFormat="1" applyFont="1" applyFill="1" applyBorder="1" applyAlignment="1">
      <alignment horizontal="center" vertical="center" wrapText="1"/>
    </xf>
    <xf numFmtId="169" fontId="0" fillId="10" borderId="11" xfId="54" applyNumberFormat="1" applyFont="1" applyFill="1" applyBorder="1" applyAlignment="1">
      <alignment horizontal="center" vertical="center" wrapText="1"/>
    </xf>
    <xf numFmtId="0" fontId="0" fillId="10" borderId="4" xfId="54" applyFont="1" applyFill="1" applyBorder="1" applyAlignment="1">
      <alignment horizontal="center" vertical="center" wrapText="1"/>
    </xf>
    <xf numFmtId="169" fontId="0" fillId="10" borderId="4" xfId="54" applyNumberFormat="1" applyFont="1" applyFill="1" applyBorder="1" applyAlignment="1">
      <alignment horizontal="center" vertical="center" wrapText="1"/>
    </xf>
    <xf numFmtId="0" fontId="0" fillId="10" borderId="8" xfId="54" applyFont="1" applyFill="1" applyBorder="1" applyAlignment="1">
      <alignment horizontal="center" vertical="center" wrapText="1"/>
    </xf>
    <xf numFmtId="0" fontId="0" fillId="10" borderId="11" xfId="54" applyFont="1" applyFill="1" applyBorder="1" applyAlignment="1">
      <alignment horizontal="center" vertical="center" wrapText="1"/>
    </xf>
    <xf numFmtId="0" fontId="29" fillId="0" borderId="3" xfId="54" applyFont="1" applyFill="1" applyBorder="1" applyAlignment="1">
      <alignment horizontal="center" vertical="center" wrapText="1"/>
    </xf>
    <xf numFmtId="0" fontId="29" fillId="0" borderId="2" xfId="54" applyFont="1" applyFill="1" applyBorder="1" applyAlignment="1">
      <alignment horizontal="left" vertical="center" wrapText="1"/>
    </xf>
    <xf numFmtId="3" fontId="29" fillId="0" borderId="2" xfId="0" applyNumberFormat="1" applyFont="1" applyFill="1" applyBorder="1" applyAlignment="1">
      <alignment horizontal="center" vertical="center"/>
    </xf>
    <xf numFmtId="0" fontId="29" fillId="0" borderId="2" xfId="54" applyFont="1" applyFill="1" applyBorder="1" applyAlignment="1">
      <alignment horizontal="center" vertical="center" wrapText="1"/>
    </xf>
    <xf numFmtId="3" fontId="48" fillId="0" borderId="2" xfId="0" applyNumberFormat="1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vertical="center" wrapText="1"/>
    </xf>
    <xf numFmtId="3" fontId="29" fillId="0" borderId="4" xfId="0" applyNumberFormat="1" applyFont="1" applyFill="1" applyBorder="1" applyAlignment="1">
      <alignment horizontal="center" vertical="center"/>
    </xf>
    <xf numFmtId="3" fontId="29" fillId="0" borderId="0" xfId="0" applyNumberFormat="1" applyFont="1" applyFill="1" applyAlignment="1">
      <alignment horizontal="center" vertical="center"/>
    </xf>
    <xf numFmtId="49" fontId="48" fillId="0" borderId="0" xfId="0" applyNumberFormat="1" applyFont="1" applyAlignment="1">
      <alignment horizontal="center" vertical="center" wrapText="1"/>
    </xf>
    <xf numFmtId="0" fontId="29" fillId="0" borderId="6" xfId="54" applyFont="1" applyFill="1" applyBorder="1" applyAlignment="1">
      <alignment horizontal="left" vertical="center" wrapText="1"/>
    </xf>
    <xf numFmtId="0" fontId="29" fillId="0" borderId="14" xfId="54" applyFont="1" applyFill="1" applyBorder="1" applyAlignment="1">
      <alignment horizontal="left" vertical="center" wrapText="1"/>
    </xf>
    <xf numFmtId="0" fontId="29" fillId="0" borderId="4" xfId="54" applyFont="1" applyFill="1" applyBorder="1" applyAlignment="1">
      <alignment horizontal="left" vertical="center" wrapText="1"/>
    </xf>
    <xf numFmtId="0" fontId="29" fillId="0" borderId="8" xfId="54" applyFont="1" applyFill="1" applyBorder="1" applyAlignment="1">
      <alignment horizontal="left" vertical="center" wrapText="1"/>
    </xf>
    <xf numFmtId="0" fontId="29" fillId="0" borderId="9" xfId="54" applyFont="1" applyFill="1" applyBorder="1" applyAlignment="1">
      <alignment horizontal="left" vertical="center" wrapText="1"/>
    </xf>
    <xf numFmtId="0" fontId="29" fillId="0" borderId="5" xfId="54" applyFont="1" applyFill="1" applyBorder="1" applyAlignment="1">
      <alignment horizontal="left" vertical="center" wrapText="1"/>
    </xf>
    <xf numFmtId="3" fontId="45" fillId="10" borderId="2" xfId="54" applyNumberFormat="1" applyFont="1" applyFill="1" applyBorder="1" applyAlignment="1">
      <alignment horizontal="center" vertical="center"/>
    </xf>
    <xf numFmtId="3" fontId="45" fillId="10" borderId="3" xfId="54" applyNumberFormat="1" applyFont="1" applyFill="1" applyBorder="1" applyAlignment="1">
      <alignment horizontal="center" vertical="center"/>
    </xf>
    <xf numFmtId="3" fontId="29" fillId="10" borderId="3" xfId="54" applyNumberFormat="1" applyFont="1" applyFill="1" applyBorder="1" applyAlignment="1"/>
    <xf numFmtId="0" fontId="29" fillId="10" borderId="15" xfId="54" applyFont="1" applyFill="1" applyBorder="1" applyAlignment="1"/>
    <xf numFmtId="0" fontId="29" fillId="10" borderId="10" xfId="54" applyFont="1" applyFill="1" applyBorder="1" applyAlignment="1"/>
    <xf numFmtId="0" fontId="29" fillId="10" borderId="2" xfId="66" applyFont="1" applyFill="1" applyBorder="1" applyAlignment="1"/>
    <xf numFmtId="49" fontId="57" fillId="0" borderId="0" xfId="0" applyNumberFormat="1" applyFont="1" applyAlignment="1">
      <alignment horizontal="left" vertical="center" wrapText="1"/>
    </xf>
    <xf numFmtId="0" fontId="29" fillId="0" borderId="4" xfId="54" applyFont="1" applyFill="1" applyBorder="1" applyAlignment="1">
      <alignment horizontal="center" vertical="center" wrapText="1"/>
    </xf>
    <xf numFmtId="2" fontId="29" fillId="0" borderId="4" xfId="54" applyNumberFormat="1" applyFont="1" applyFill="1" applyBorder="1" applyAlignment="1">
      <alignment horizontal="left" vertical="center" wrapText="1"/>
    </xf>
    <xf numFmtId="0" fontId="29" fillId="0" borderId="4" xfId="54" applyFont="1" applyFill="1" applyBorder="1" applyAlignment="1">
      <alignment vertical="center" wrapText="1"/>
    </xf>
    <xf numFmtId="2" fontId="29" fillId="0" borderId="4" xfId="54" applyNumberFormat="1" applyFont="1" applyFill="1" applyBorder="1" applyAlignment="1">
      <alignment vertical="center" wrapText="1"/>
    </xf>
    <xf numFmtId="2" fontId="29" fillId="0" borderId="2" xfId="54" applyNumberFormat="1" applyFont="1" applyFill="1" applyBorder="1" applyAlignment="1">
      <alignment vertical="center" wrapText="1"/>
    </xf>
    <xf numFmtId="49" fontId="48" fillId="0" borderId="0" xfId="0" applyNumberFormat="1" applyFont="1" applyFill="1" applyAlignment="1">
      <alignment horizontal="center" vertical="center" wrapText="1"/>
    </xf>
    <xf numFmtId="2" fontId="29" fillId="0" borderId="2" xfId="54" applyNumberFormat="1" applyFont="1" applyFill="1" applyBorder="1" applyAlignment="1">
      <alignment horizontal="left" vertical="center" wrapText="1"/>
    </xf>
    <xf numFmtId="0" fontId="29" fillId="0" borderId="2" xfId="54" applyFont="1" applyFill="1" applyBorder="1" applyAlignment="1">
      <alignment vertical="center" wrapText="1"/>
    </xf>
    <xf numFmtId="1" fontId="29" fillId="0" borderId="2" xfId="0" applyNumberFormat="1" applyFont="1" applyFill="1" applyBorder="1" applyAlignment="1">
      <alignment horizontal="center" vertical="center"/>
    </xf>
    <xf numFmtId="2" fontId="29" fillId="0" borderId="8" xfId="54" applyNumberFormat="1" applyFont="1" applyFill="1" applyBorder="1" applyAlignment="1">
      <alignment horizontal="left" vertical="center" wrapText="1"/>
    </xf>
    <xf numFmtId="1" fontId="29" fillId="0" borderId="2" xfId="0" applyNumberFormat="1" applyFont="1" applyFill="1" applyBorder="1" applyAlignment="1">
      <alignment horizontal="center" vertical="center" wrapText="1"/>
    </xf>
    <xf numFmtId="0" fontId="29" fillId="0" borderId="6" xfId="54" applyFont="1" applyFill="1" applyBorder="1" applyAlignment="1">
      <alignment horizontal="center" vertical="center" wrapText="1"/>
    </xf>
    <xf numFmtId="170" fontId="29" fillId="0" borderId="2" xfId="15" applyNumberFormat="1" applyFont="1" applyFill="1" applyBorder="1" applyAlignment="1">
      <alignment horizontal="center" vertical="center"/>
    </xf>
    <xf numFmtId="0" fontId="29" fillId="0" borderId="6" xfId="54" applyFont="1" applyFill="1" applyBorder="1" applyAlignment="1">
      <alignment vertical="center" wrapText="1"/>
    </xf>
    <xf numFmtId="1" fontId="45" fillId="15" borderId="2" xfId="54" applyNumberFormat="1" applyFont="1" applyFill="1" applyBorder="1" applyAlignment="1">
      <alignment horizontal="center" vertical="center"/>
    </xf>
    <xf numFmtId="0" fontId="29" fillId="0" borderId="3" xfId="54" applyFont="1" applyFill="1" applyBorder="1" applyAlignment="1"/>
    <xf numFmtId="0" fontId="29" fillId="0" borderId="10" xfId="54" applyFont="1" applyFill="1" applyBorder="1" applyAlignment="1"/>
    <xf numFmtId="49" fontId="47" fillId="0" borderId="2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49" fontId="58" fillId="0" borderId="0" xfId="0" applyNumberFormat="1" applyFont="1" applyAlignment="1">
      <alignment horizontal="center" vertical="center" wrapText="1"/>
    </xf>
    <xf numFmtId="1" fontId="48" fillId="0" borderId="0" xfId="0" applyNumberFormat="1" applyFont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 wrapText="1"/>
    </xf>
    <xf numFmtId="49" fontId="48" fillId="0" borderId="2" xfId="0" applyNumberFormat="1" applyFont="1" applyFill="1" applyBorder="1" applyAlignment="1">
      <alignment horizontal="center" vertical="center" wrapText="1"/>
    </xf>
    <xf numFmtId="0" fontId="59" fillId="0" borderId="5" xfId="0" applyFont="1" applyFill="1" applyBorder="1" applyAlignment="1">
      <alignment horizontal="center" vertical="center" wrapText="1"/>
    </xf>
    <xf numFmtId="10" fontId="9" fillId="0" borderId="0" xfId="0" applyNumberFormat="1" applyFont="1" applyAlignment="1">
      <alignment horizontal="center" vertical="center" wrapText="1"/>
    </xf>
    <xf numFmtId="49" fontId="48" fillId="0" borderId="2" xfId="0" applyNumberFormat="1" applyFont="1" applyBorder="1" applyAlignment="1">
      <alignment horizontal="center" vertical="center" wrapText="1"/>
    </xf>
    <xf numFmtId="0" fontId="48" fillId="0" borderId="2" xfId="0" applyFont="1" applyBorder="1" applyAlignment="1">
      <alignment horizontal="center" vertical="center" wrapText="1"/>
    </xf>
    <xf numFmtId="0" fontId="9" fillId="0" borderId="0" xfId="0" applyFont="1"/>
    <xf numFmtId="0" fontId="59" fillId="0" borderId="2" xfId="0" applyFont="1" applyFill="1" applyBorder="1" applyAlignment="1">
      <alignment horizontal="center" vertical="center" wrapText="1"/>
    </xf>
    <xf numFmtId="171" fontId="59" fillId="0" borderId="2" xfId="0" applyNumberFormat="1" applyFont="1" applyFill="1" applyBorder="1" applyAlignment="1">
      <alignment horizontal="center" vertical="center" wrapText="1"/>
    </xf>
    <xf numFmtId="0" fontId="59" fillId="11" borderId="2" xfId="0" applyFont="1" applyFill="1" applyBorder="1" applyAlignment="1">
      <alignment horizontal="center" vertical="center" wrapText="1"/>
    </xf>
    <xf numFmtId="0" fontId="59" fillId="0" borderId="4" xfId="0" applyFont="1" applyFill="1" applyBorder="1" applyAlignment="1">
      <alignment horizontal="center" vertical="center" wrapText="1"/>
    </xf>
    <xf numFmtId="171" fontId="59" fillId="0" borderId="11" xfId="0" applyNumberFormat="1" applyFont="1" applyFill="1" applyBorder="1" applyAlignment="1">
      <alignment horizontal="center" vertical="center" wrapText="1"/>
    </xf>
    <xf numFmtId="171" fontId="59" fillId="0" borderId="4" xfId="0" applyNumberFormat="1" applyFont="1" applyFill="1" applyBorder="1" applyAlignment="1">
      <alignment horizontal="center" vertical="center" wrapText="1"/>
    </xf>
    <xf numFmtId="0" fontId="59" fillId="0" borderId="7" xfId="0" applyFont="1" applyBorder="1" applyAlignment="1">
      <alignment horizontal="center" vertical="center" wrapText="1"/>
    </xf>
    <xf numFmtId="171" fontId="43" fillId="0" borderId="7" xfId="0" applyNumberFormat="1" applyFont="1" applyBorder="1" applyAlignment="1">
      <alignment horizontal="center" vertical="center" wrapText="1"/>
    </xf>
    <xf numFmtId="0" fontId="9" fillId="0" borderId="7" xfId="0" applyFont="1" applyBorder="1"/>
    <xf numFmtId="0" fontId="53" fillId="0" borderId="7" xfId="54" applyFont="1" applyFill="1" applyBorder="1" applyAlignment="1">
      <alignment horizontal="center" vertical="center" wrapText="1"/>
    </xf>
    <xf numFmtId="0" fontId="59" fillId="0" borderId="0" xfId="0" applyFont="1" applyAlignment="1">
      <alignment horizontal="center" vertical="center" wrapText="1"/>
    </xf>
    <xf numFmtId="171" fontId="43" fillId="0" borderId="0" xfId="0" applyNumberFormat="1" applyFont="1" applyAlignment="1">
      <alignment horizontal="center" vertical="center" wrapText="1"/>
    </xf>
    <xf numFmtId="0" fontId="53" fillId="0" borderId="0" xfId="54" applyFont="1" applyFill="1" applyAlignment="1">
      <alignment horizontal="center" vertical="center" wrapText="1"/>
    </xf>
    <xf numFmtId="0" fontId="59" fillId="0" borderId="0" xfId="0" applyFont="1" applyFill="1" applyAlignment="1">
      <alignment horizontal="center" vertical="center" wrapText="1"/>
    </xf>
    <xf numFmtId="171" fontId="59" fillId="0" borderId="0" xfId="0" applyNumberFormat="1" applyFont="1" applyFill="1" applyAlignment="1">
      <alignment horizontal="center" vertical="center" wrapText="1"/>
    </xf>
    <xf numFmtId="0" fontId="59" fillId="11" borderId="0" xfId="0" applyFont="1" applyFill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66" fontId="0" fillId="0" borderId="2" xfId="0" applyNumberFormat="1" applyBorder="1" applyAlignment="1">
      <alignment horizontal="center" vertical="center"/>
    </xf>
    <xf numFmtId="0" fontId="43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/>
    </xf>
    <xf numFmtId="3" fontId="54" fillId="0" borderId="2" xfId="0" applyNumberFormat="1" applyFont="1" applyBorder="1" applyAlignment="1">
      <alignment horizontal="center"/>
    </xf>
    <xf numFmtId="0" fontId="5" fillId="0" borderId="2" xfId="53" applyFont="1" applyFill="1" applyBorder="1" applyAlignment="1">
      <alignment horizontal="center" vertical="center"/>
    </xf>
    <xf numFmtId="166" fontId="5" fillId="0" borderId="2" xfId="53" applyNumberFormat="1" applyFont="1" applyFill="1" applyBorder="1" applyAlignment="1">
      <alignment horizontal="center" vertical="center"/>
    </xf>
    <xf numFmtId="0" fontId="0" fillId="11" borderId="2" xfId="0" applyFill="1" applyBorder="1" applyAlignment="1">
      <alignment horizontal="center" wrapText="1"/>
    </xf>
    <xf numFmtId="3" fontId="54" fillId="0" borderId="2" xfId="0" applyNumberFormat="1" applyFont="1" applyFill="1" applyBorder="1" applyAlignment="1">
      <alignment horizontal="center" vertical="center"/>
    </xf>
    <xf numFmtId="3" fontId="54" fillId="0" borderId="2" xfId="0" applyNumberFormat="1" applyFont="1" applyBorder="1" applyAlignment="1">
      <alignment horizontal="center" vertical="center"/>
    </xf>
    <xf numFmtId="3" fontId="54" fillId="0" borderId="2" xfId="0" applyNumberFormat="1" applyFont="1" applyBorder="1"/>
    <xf numFmtId="49" fontId="0" fillId="10" borderId="4" xfId="0" applyNumberFormat="1" applyFill="1" applyBorder="1" applyAlignment="1">
      <alignment horizontal="center" vertical="center" textRotation="90" wrapText="1"/>
    </xf>
    <xf numFmtId="49" fontId="0" fillId="10" borderId="9" xfId="0" applyNumberFormat="1" applyFill="1" applyBorder="1" applyAlignment="1">
      <alignment horizontal="center" vertical="center" textRotation="90" wrapText="1"/>
    </xf>
    <xf numFmtId="49" fontId="0" fillId="0" borderId="2" xfId="0" applyNumberFormat="1" applyFill="1" applyBorder="1" applyAlignment="1">
      <alignment horizontal="center" vertical="center" textRotation="90" wrapText="1"/>
    </xf>
    <xf numFmtId="1" fontId="0" fillId="0" borderId="16" xfId="0" applyNumberFormat="1" applyFill="1" applyBorder="1" applyAlignment="1">
      <alignment horizontal="center" vertical="center" wrapText="1"/>
    </xf>
    <xf numFmtId="1" fontId="0" fillId="0" borderId="2" xfId="0" applyNumberFormat="1" applyFill="1" applyBorder="1" applyAlignment="1">
      <alignment horizontal="center" vertical="center" wrapText="1"/>
    </xf>
    <xf numFmtId="0" fontId="0" fillId="0" borderId="6" xfId="54" applyFont="1" applyFill="1" applyBorder="1" applyAlignment="1">
      <alignment horizontal="center" vertical="center" wrapText="1"/>
    </xf>
    <xf numFmtId="49" fontId="0" fillId="0" borderId="6" xfId="54" applyNumberFormat="1" applyFont="1" applyFill="1" applyBorder="1" applyAlignment="1">
      <alignment horizontal="center" vertical="center" wrapText="1"/>
    </xf>
    <xf numFmtId="49" fontId="0" fillId="10" borderId="8" xfId="0" applyNumberFormat="1" applyFill="1" applyBorder="1" applyAlignment="1">
      <alignment horizontal="center" vertical="center" wrapText="1"/>
    </xf>
    <xf numFmtId="49" fontId="0" fillId="0" borderId="3" xfId="54" applyNumberFormat="1" applyFont="1" applyFill="1" applyBorder="1" applyAlignment="1">
      <alignment horizontal="center" vertical="center" wrapText="1"/>
    </xf>
    <xf numFmtId="1" fontId="54" fillId="10" borderId="6" xfId="0" applyNumberFormat="1" applyFont="1" applyFill="1" applyBorder="1" applyAlignment="1">
      <alignment horizontal="center" vertical="center" wrapText="1"/>
    </xf>
    <xf numFmtId="1" fontId="9" fillId="0" borderId="2" xfId="0" applyNumberFormat="1" applyFont="1" applyFill="1" applyBorder="1" applyAlignment="1">
      <alignment horizontal="center" vertical="center" wrapText="1"/>
    </xf>
    <xf numFmtId="1" fontId="9" fillId="0" borderId="16" xfId="0" applyNumberFormat="1" applyFont="1" applyFill="1" applyBorder="1" applyAlignment="1">
      <alignment horizontal="center" vertical="center" wrapText="1"/>
    </xf>
    <xf numFmtId="49" fontId="40" fillId="0" borderId="0" xfId="0" applyNumberFormat="1" applyFont="1" applyFill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1" fontId="54" fillId="10" borderId="2" xfId="54" applyNumberFormat="1" applyFont="1" applyFill="1" applyBorder="1" applyAlignment="1">
      <alignment horizontal="center" vertical="center" wrapText="1"/>
    </xf>
    <xf numFmtId="1" fontId="54" fillId="10" borderId="16" xfId="0" applyNumberFormat="1" applyFont="1" applyFill="1" applyBorder="1" applyAlignment="1">
      <alignment horizontal="center" vertical="center" wrapText="1"/>
    </xf>
    <xf numFmtId="0" fontId="0" fillId="0" borderId="2" xfId="66" applyFont="1" applyFill="1" applyBorder="1" applyAlignment="1">
      <alignment horizontal="center" vertical="center" wrapText="1"/>
    </xf>
    <xf numFmtId="0" fontId="54" fillId="0" borderId="2" xfId="54" applyFont="1" applyFill="1" applyBorder="1" applyAlignment="1">
      <alignment horizontal="center" vertical="center" wrapText="1"/>
    </xf>
    <xf numFmtId="0" fontId="29" fillId="10" borderId="0" xfId="0" applyFont="1" applyFill="1" applyAlignment="1">
      <alignment horizontal="center" vertical="center" wrapText="1"/>
    </xf>
    <xf numFmtId="0" fontId="29" fillId="0" borderId="0" xfId="0" applyFont="1" applyFill="1" applyAlignment="1">
      <alignment horizontal="center" vertical="center" wrapText="1"/>
    </xf>
    <xf numFmtId="2" fontId="0" fillId="0" borderId="6" xfId="0" applyNumberFormat="1" applyFill="1" applyBorder="1" applyAlignment="1">
      <alignment horizontal="center" vertical="center" wrapText="1"/>
    </xf>
    <xf numFmtId="0" fontId="0" fillId="0" borderId="6" xfId="0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9" fillId="0" borderId="2" xfId="0" applyFont="1" applyBorder="1" applyAlignment="1">
      <alignment horizontal="left" vertical="center" wrapText="1"/>
    </xf>
    <xf numFmtId="0" fontId="0" fillId="10" borderId="2" xfId="0" applyFill="1" applyBorder="1" applyAlignment="1">
      <alignment vertical="center" wrapText="1"/>
    </xf>
    <xf numFmtId="2" fontId="29" fillId="10" borderId="2" xfId="0" applyNumberFormat="1" applyFont="1" applyFill="1" applyBorder="1" applyAlignment="1">
      <alignment horizontal="center" vertical="center" wrapText="1"/>
    </xf>
    <xf numFmtId="2" fontId="9" fillId="10" borderId="2" xfId="0" applyNumberFormat="1" applyFont="1" applyFill="1" applyBorder="1" applyAlignment="1">
      <alignment horizontal="center" vertical="center" wrapText="1"/>
    </xf>
    <xf numFmtId="0" fontId="0" fillId="0" borderId="6" xfId="45" applyFont="1" applyFill="1" applyBorder="1" applyAlignment="1">
      <alignment horizontal="center" vertical="center" wrapText="1"/>
    </xf>
    <xf numFmtId="49" fontId="29" fillId="0" borderId="0" xfId="0" applyNumberFormat="1" applyFont="1" applyAlignment="1">
      <alignment horizontal="center" vertical="center" wrapText="1"/>
    </xf>
    <xf numFmtId="0" fontId="29" fillId="0" borderId="0" xfId="0" applyFont="1" applyAlignment="1">
      <alignment horizontal="left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3" fontId="60" fillId="0" borderId="2" xfId="0" applyNumberFormat="1" applyFont="1" applyFill="1" applyBorder="1" applyAlignment="1">
      <alignment horizontal="center" vertical="center"/>
    </xf>
    <xf numFmtId="3" fontId="61" fillId="0" borderId="2" xfId="0" applyNumberFormat="1" applyFont="1" applyFill="1" applyBorder="1" applyAlignment="1">
      <alignment horizontal="center" vertical="center"/>
    </xf>
    <xf numFmtId="49" fontId="62" fillId="0" borderId="0" xfId="0" applyNumberFormat="1" applyFont="1" applyAlignment="1">
      <alignment horizontal="center" vertical="center" wrapText="1"/>
    </xf>
    <xf numFmtId="0" fontId="9" fillId="21" borderId="2" xfId="0" applyFont="1" applyFill="1" applyBorder="1" applyAlignment="1">
      <alignment horizontal="center" vertical="center" wrapText="1"/>
    </xf>
    <xf numFmtId="49" fontId="9" fillId="21" borderId="2" xfId="0" applyNumberFormat="1" applyFont="1" applyFill="1" applyBorder="1" applyAlignment="1">
      <alignment horizontal="center" vertical="center" wrapText="1"/>
    </xf>
    <xf numFmtId="49" fontId="9" fillId="21" borderId="5" xfId="0" applyNumberFormat="1" applyFont="1" applyFill="1" applyBorder="1" applyAlignment="1">
      <alignment horizontal="center" vertical="center" wrapText="1"/>
    </xf>
    <xf numFmtId="49" fontId="9" fillId="21" borderId="0" xfId="0" applyNumberFormat="1" applyFont="1" applyFill="1" applyAlignment="1">
      <alignment horizontal="center" vertical="center" wrapText="1"/>
    </xf>
    <xf numFmtId="0" fontId="9" fillId="21" borderId="4" xfId="0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6" xfId="0" applyFill="1" applyBorder="1"/>
    <xf numFmtId="0" fontId="32" fillId="0" borderId="2" xfId="34" applyFont="1" applyFill="1" applyBorder="1" applyAlignment="1">
      <alignment vertical="center" wrapText="1"/>
    </xf>
    <xf numFmtId="2" fontId="23" fillId="14" borderId="2" xfId="34" applyNumberFormat="1" applyFont="1" applyFill="1" applyBorder="1" applyAlignment="1">
      <alignment horizontal="center" vertical="center" wrapText="1"/>
    </xf>
    <xf numFmtId="49" fontId="0" fillId="0" borderId="0" xfId="49" applyNumberFormat="1" applyFont="1" applyFill="1" applyAlignment="1">
      <alignment horizontal="left" vertical="top" wrapText="1"/>
    </xf>
    <xf numFmtId="0" fontId="31" fillId="0" borderId="2" xfId="34" applyFont="1" applyFill="1" applyBorder="1" applyAlignment="1">
      <alignment horizontal="center" vertical="center" wrapText="1"/>
    </xf>
    <xf numFmtId="49" fontId="27" fillId="0" borderId="2" xfId="34" applyNumberFormat="1" applyFont="1" applyFill="1" applyBorder="1" applyAlignment="1">
      <alignment horizontal="center" vertical="top" wrapText="1"/>
    </xf>
    <xf numFmtId="0" fontId="26" fillId="0" borderId="4" xfId="34" applyFont="1" applyFill="1" applyBorder="1" applyAlignment="1">
      <alignment horizontal="left" vertical="top" wrapText="1"/>
    </xf>
    <xf numFmtId="0" fontId="30" fillId="0" borderId="2" xfId="49" applyFont="1" applyFill="1" applyBorder="1" applyAlignment="1">
      <alignment horizontal="center" vertical="top" wrapText="1"/>
    </xf>
    <xf numFmtId="2" fontId="31" fillId="0" borderId="2" xfId="34" applyNumberFormat="1" applyFont="1" applyFill="1" applyBorder="1" applyAlignment="1">
      <alignment horizontal="center" vertical="center" wrapText="1"/>
    </xf>
    <xf numFmtId="0" fontId="31" fillId="0" borderId="2" xfId="34" applyFont="1" applyFill="1" applyBorder="1" applyAlignment="1">
      <alignment horizontal="left" vertical="center" wrapText="1"/>
    </xf>
    <xf numFmtId="49" fontId="31" fillId="0" borderId="2" xfId="34" applyNumberFormat="1" applyFont="1" applyFill="1" applyBorder="1" applyAlignment="1">
      <alignment horizontal="center" vertical="center" wrapText="1"/>
    </xf>
    <xf numFmtId="164" fontId="31" fillId="0" borderId="2" xfId="34" applyNumberFormat="1" applyFont="1" applyFill="1" applyBorder="1" applyAlignment="1">
      <alignment horizontal="center" vertical="center" wrapText="1"/>
    </xf>
    <xf numFmtId="0" fontId="0" fillId="0" borderId="5" xfId="0" applyFill="1" applyBorder="1"/>
    <xf numFmtId="0" fontId="24" fillId="10" borderId="2" xfId="34" applyFont="1" applyFill="1" applyBorder="1" applyAlignment="1">
      <alignment horizontal="center" vertical="center" textRotation="90" wrapText="1"/>
    </xf>
    <xf numFmtId="0" fontId="26" fillId="10" borderId="2" xfId="34" applyFont="1" applyFill="1" applyBorder="1" applyAlignment="1">
      <alignment horizontal="center" vertical="center" textRotation="90" wrapText="1"/>
    </xf>
    <xf numFmtId="49" fontId="24" fillId="10" borderId="2" xfId="34" applyNumberFormat="1" applyFont="1" applyFill="1" applyBorder="1" applyAlignment="1">
      <alignment horizontal="center" vertical="center" textRotation="90" wrapText="1"/>
    </xf>
    <xf numFmtId="0" fontId="23" fillId="9" borderId="2" xfId="34" applyFont="1" applyFill="1" applyBorder="1" applyAlignment="1">
      <alignment horizontal="left" vertical="center" wrapText="1"/>
    </xf>
    <xf numFmtId="0" fontId="23" fillId="10" borderId="2" xfId="34" applyFont="1" applyFill="1" applyBorder="1" applyAlignment="1">
      <alignment horizontal="center" vertical="center" wrapText="1"/>
    </xf>
    <xf numFmtId="49" fontId="23" fillId="10" borderId="2" xfId="34" applyNumberFormat="1" applyFont="1" applyFill="1" applyBorder="1" applyAlignment="1">
      <alignment horizontal="center" vertical="center" wrapText="1"/>
    </xf>
    <xf numFmtId="49" fontId="24" fillId="10" borderId="2" xfId="34" applyNumberFormat="1" applyFont="1" applyFill="1" applyBorder="1" applyAlignment="1">
      <alignment horizontal="center" vertical="center" wrapText="1"/>
    </xf>
    <xf numFmtId="0" fontId="24" fillId="10" borderId="2" xfId="34" applyFont="1" applyFill="1" applyBorder="1" applyAlignment="1">
      <alignment horizontal="center" vertical="center" wrapText="1"/>
    </xf>
    <xf numFmtId="2" fontId="9" fillId="14" borderId="7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left" vertical="top" wrapText="1"/>
    </xf>
    <xf numFmtId="49" fontId="0" fillId="10" borderId="2" xfId="0" applyNumberFormat="1" applyFill="1" applyBorder="1" applyAlignment="1">
      <alignment horizontal="center" vertical="center" textRotation="90" wrapText="1"/>
    </xf>
    <xf numFmtId="49" fontId="23" fillId="0" borderId="4" xfId="34" applyNumberFormat="1" applyFont="1" applyFill="1" applyBorder="1" applyAlignment="1">
      <alignment horizontal="center" vertical="top" wrapText="1"/>
    </xf>
    <xf numFmtId="0" fontId="37" fillId="0" borderId="4" xfId="34" applyFont="1" applyFill="1" applyBorder="1" applyAlignment="1">
      <alignment horizontal="left" vertical="top" wrapText="1"/>
    </xf>
    <xf numFmtId="0" fontId="30" fillId="9" borderId="6" xfId="0" applyFont="1" applyFill="1" applyBorder="1" applyAlignment="1">
      <alignment horizontal="left" vertical="top" wrapText="1"/>
    </xf>
    <xf numFmtId="0" fontId="0" fillId="10" borderId="2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textRotation="90" wrapText="1"/>
    </xf>
    <xf numFmtId="0" fontId="0" fillId="0" borderId="0" xfId="0" applyFill="1"/>
    <xf numFmtId="0" fontId="0" fillId="0" borderId="7" xfId="0" applyFill="1" applyBorder="1"/>
    <xf numFmtId="49" fontId="30" fillId="11" borderId="2" xfId="0" applyNumberFormat="1" applyFont="1" applyFill="1" applyBorder="1" applyAlignment="1">
      <alignment horizontal="left" vertical="center" wrapText="1"/>
    </xf>
    <xf numFmtId="49" fontId="0" fillId="11" borderId="2" xfId="0" applyNumberFormat="1" applyFill="1" applyBorder="1" applyAlignment="1">
      <alignment horizontal="center" vertical="center" wrapText="1"/>
    </xf>
    <xf numFmtId="0" fontId="0" fillId="15" borderId="2" xfId="0" applyFill="1" applyBorder="1"/>
    <xf numFmtId="49" fontId="40" fillId="0" borderId="0" xfId="0" applyNumberFormat="1" applyFont="1" applyFill="1" applyAlignment="1">
      <alignment horizontal="left" vertical="top" wrapText="1"/>
    </xf>
    <xf numFmtId="0" fontId="29" fillId="0" borderId="4" xfId="0" applyFont="1" applyFill="1" applyBorder="1" applyAlignment="1">
      <alignment horizontal="left" vertical="center" wrapText="1"/>
    </xf>
    <xf numFmtId="49" fontId="29" fillId="16" borderId="2" xfId="0" applyNumberFormat="1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left" vertical="center" wrapText="1"/>
    </xf>
    <xf numFmtId="49" fontId="29" fillId="10" borderId="2" xfId="0" applyNumberFormat="1" applyFont="1" applyFill="1" applyBorder="1" applyAlignment="1">
      <alignment horizontal="center" vertical="center" wrapText="1"/>
    </xf>
    <xf numFmtId="49" fontId="45" fillId="10" borderId="11" xfId="0" applyNumberFormat="1" applyFont="1" applyFill="1" applyBorder="1" applyAlignment="1">
      <alignment horizontal="left" vertical="center" wrapText="1"/>
    </xf>
    <xf numFmtId="1" fontId="45" fillId="15" borderId="2" xfId="0" applyNumberFormat="1" applyFont="1" applyFill="1" applyBorder="1" applyAlignment="1">
      <alignment horizontal="center" vertical="center" wrapText="1"/>
    </xf>
    <xf numFmtId="49" fontId="9" fillId="10" borderId="2" xfId="0" applyNumberFormat="1" applyFont="1" applyFill="1" applyBorder="1" applyAlignment="1">
      <alignment horizontal="center" vertical="center" wrapText="1"/>
    </xf>
    <xf numFmtId="49" fontId="2" fillId="9" borderId="2" xfId="0" applyNumberFormat="1" applyFont="1" applyFill="1" applyBorder="1" applyAlignment="1">
      <alignment horizontal="left" vertical="center" wrapText="1"/>
    </xf>
    <xf numFmtId="0" fontId="9" fillId="10" borderId="2" xfId="0" applyFont="1" applyFill="1" applyBorder="1" applyAlignment="1">
      <alignment horizontal="center" vertical="center" wrapText="1"/>
    </xf>
    <xf numFmtId="0" fontId="45" fillId="15" borderId="2" xfId="54" applyFont="1" applyFill="1" applyBorder="1" applyAlignment="1">
      <alignment horizontal="center" vertical="center" wrapText="1"/>
    </xf>
    <xf numFmtId="0" fontId="0" fillId="0" borderId="4" xfId="0" applyFill="1" applyBorder="1"/>
    <xf numFmtId="49" fontId="0" fillId="0" borderId="0" xfId="0" applyNumberFormat="1" applyFill="1" applyAlignment="1">
      <alignment horizontal="left" vertical="top" wrapText="1"/>
    </xf>
    <xf numFmtId="0" fontId="45" fillId="10" borderId="2" xfId="54" applyFont="1" applyFill="1" applyBorder="1" applyAlignment="1">
      <alignment horizontal="center" vertical="center" wrapText="1"/>
    </xf>
    <xf numFmtId="0" fontId="45" fillId="10" borderId="2" xfId="54" applyFont="1" applyFill="1" applyBorder="1" applyAlignment="1">
      <alignment horizontal="left" vertical="center" wrapText="1"/>
    </xf>
    <xf numFmtId="49" fontId="45" fillId="10" borderId="2" xfId="0" applyNumberFormat="1" applyFont="1" applyFill="1" applyBorder="1" applyAlignment="1">
      <alignment horizontal="center" vertical="center" wrapText="1"/>
    </xf>
    <xf numFmtId="0" fontId="45" fillId="11" borderId="4" xfId="54" applyFont="1" applyFill="1" applyBorder="1" applyAlignment="1">
      <alignment horizontal="center" vertical="center" wrapText="1"/>
    </xf>
    <xf numFmtId="0" fontId="45" fillId="10" borderId="2" xfId="54" applyFont="1" applyFill="1" applyBorder="1" applyAlignment="1">
      <alignment horizontal="left" wrapText="1"/>
    </xf>
    <xf numFmtId="0" fontId="45" fillId="11" borderId="2" xfId="54" applyFont="1" applyFill="1" applyBorder="1" applyAlignment="1">
      <alignment horizontal="center" vertical="center" wrapText="1"/>
    </xf>
    <xf numFmtId="0" fontId="0" fillId="11" borderId="5" xfId="0" applyFill="1" applyBorder="1"/>
    <xf numFmtId="0" fontId="45" fillId="10" borderId="2" xfId="54" applyFont="1" applyFill="1" applyBorder="1" applyAlignment="1">
      <alignment horizontal="left" vertical="top" wrapText="1"/>
    </xf>
    <xf numFmtId="0" fontId="45" fillId="10" borderId="3" xfId="54" applyFont="1" applyFill="1" applyBorder="1" applyAlignment="1">
      <alignment horizontal="left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45" fillId="16" borderId="2" xfId="54" applyFont="1" applyFill="1" applyBorder="1" applyAlignment="1">
      <alignment horizontal="left" vertical="center" wrapText="1"/>
    </xf>
    <xf numFmtId="49" fontId="29" fillId="10" borderId="10" xfId="0" applyNumberFormat="1" applyFont="1" applyFill="1" applyBorder="1" applyAlignment="1">
      <alignment horizontal="left" vertical="center" wrapText="1"/>
    </xf>
    <xf numFmtId="0" fontId="0" fillId="16" borderId="2" xfId="0" applyFill="1" applyBorder="1"/>
    <xf numFmtId="3" fontId="45" fillId="0" borderId="4" xfId="54" applyNumberFormat="1" applyFont="1" applyFill="1" applyBorder="1" applyAlignment="1">
      <alignment horizontal="center" wrapText="1"/>
    </xf>
    <xf numFmtId="0" fontId="54" fillId="16" borderId="2" xfId="54" applyFont="1" applyFill="1" applyBorder="1" applyAlignment="1">
      <alignment horizontal="left" vertical="center" wrapText="1"/>
    </xf>
    <xf numFmtId="49" fontId="30" fillId="9" borderId="2" xfId="0" applyNumberFormat="1" applyFont="1" applyFill="1" applyBorder="1" applyAlignment="1">
      <alignment horizontal="left" vertical="top" wrapText="1"/>
    </xf>
    <xf numFmtId="49" fontId="0" fillId="10" borderId="2" xfId="0" applyNumberFormat="1" applyFill="1" applyBorder="1" applyAlignment="1">
      <alignment horizontal="left" vertical="center" wrapText="1"/>
    </xf>
    <xf numFmtId="49" fontId="30" fillId="9" borderId="14" xfId="0" applyNumberFormat="1" applyFont="1" applyFill="1" applyBorder="1" applyAlignment="1">
      <alignment horizontal="left" vertical="center" wrapText="1"/>
    </xf>
    <xf numFmtId="49" fontId="0" fillId="10" borderId="2" xfId="0" applyNumberFormat="1" applyFill="1" applyBorder="1" applyAlignment="1">
      <alignment horizontal="center" vertical="center" wrapText="1"/>
    </xf>
    <xf numFmtId="49" fontId="9" fillId="0" borderId="0" xfId="27" applyNumberFormat="1" applyFont="1" applyFill="1" applyAlignment="1">
      <alignment horizontal="left" vertical="center" wrapText="1"/>
    </xf>
    <xf numFmtId="0" fontId="9" fillId="0" borderId="2" xfId="54" applyFont="1" applyFill="1" applyBorder="1" applyAlignment="1">
      <alignment horizontal="center" vertical="center" wrapText="1"/>
    </xf>
    <xf numFmtId="0" fontId="0" fillId="0" borderId="2" xfId="54" applyFont="1" applyFill="1" applyBorder="1" applyAlignment="1">
      <alignment horizontal="center" vertical="center" wrapText="1"/>
    </xf>
    <xf numFmtId="49" fontId="9" fillId="0" borderId="2" xfId="54" applyNumberFormat="1" applyFont="1" applyFill="1" applyBorder="1" applyAlignment="1">
      <alignment horizontal="center" vertical="center" wrapText="1"/>
    </xf>
    <xf numFmtId="49" fontId="0" fillId="0" borderId="2" xfId="54" applyNumberFormat="1" applyFont="1" applyFill="1" applyBorder="1" applyAlignment="1">
      <alignment horizontal="center" vertical="center" wrapText="1"/>
    </xf>
    <xf numFmtId="0" fontId="9" fillId="0" borderId="6" xfId="54" applyFont="1" applyFill="1" applyBorder="1" applyAlignment="1">
      <alignment horizontal="center" vertical="center" wrapText="1"/>
    </xf>
    <xf numFmtId="0" fontId="9" fillId="0" borderId="4" xfId="54" applyFont="1" applyFill="1" applyBorder="1" applyAlignment="1">
      <alignment horizontal="center" vertical="center" wrapText="1"/>
    </xf>
    <xf numFmtId="0" fontId="9" fillId="0" borderId="2" xfId="54" applyFont="1" applyFill="1" applyBorder="1" applyAlignment="1">
      <alignment horizontal="center" vertical="center"/>
    </xf>
    <xf numFmtId="0" fontId="9" fillId="0" borderId="3" xfId="54" applyFont="1" applyFill="1" applyBorder="1" applyAlignment="1">
      <alignment horizontal="center" vertical="center" wrapText="1"/>
    </xf>
    <xf numFmtId="0" fontId="2" fillId="18" borderId="2" xfId="54" applyFont="1" applyFill="1" applyBorder="1" applyAlignment="1">
      <alignment horizontal="left" vertical="center" wrapText="1"/>
    </xf>
    <xf numFmtId="49" fontId="9" fillId="19" borderId="2" xfId="54" applyNumberFormat="1" applyFont="1" applyFill="1" applyBorder="1" applyAlignment="1">
      <alignment horizontal="center" vertical="center" wrapText="1"/>
    </xf>
    <xf numFmtId="3" fontId="45" fillId="10" borderId="2" xfId="54" applyNumberFormat="1" applyFont="1" applyFill="1" applyBorder="1" applyAlignment="1">
      <alignment horizontal="center" vertical="center"/>
    </xf>
    <xf numFmtId="3" fontId="45" fillId="10" borderId="2" xfId="54" applyNumberFormat="1" applyFont="1" applyFill="1" applyBorder="1" applyAlignment="1">
      <alignment horizontal="center"/>
    </xf>
    <xf numFmtId="0" fontId="0" fillId="10" borderId="2" xfId="54" applyFont="1" applyFill="1" applyBorder="1" applyAlignment="1">
      <alignment horizontal="center" vertical="center" wrapText="1"/>
    </xf>
    <xf numFmtId="0" fontId="45" fillId="10" borderId="2" xfId="54" applyFont="1" applyFill="1" applyBorder="1" applyAlignment="1">
      <alignment horizontal="center" vertical="center"/>
    </xf>
    <xf numFmtId="0" fontId="54" fillId="9" borderId="14" xfId="54" applyFont="1" applyFill="1" applyBorder="1" applyAlignment="1">
      <alignment horizontal="left" vertical="center" wrapText="1"/>
    </xf>
    <xf numFmtId="0" fontId="0" fillId="10" borderId="3" xfId="54" applyFont="1" applyFill="1" applyBorder="1" applyAlignment="1">
      <alignment horizontal="center" vertical="top" wrapText="1"/>
    </xf>
    <xf numFmtId="0" fontId="0" fillId="10" borderId="2" xfId="54" applyFont="1" applyFill="1" applyBorder="1" applyAlignment="1">
      <alignment horizontal="center" wrapText="1"/>
    </xf>
    <xf numFmtId="0" fontId="0" fillId="10" borderId="2" xfId="54" applyFont="1" applyFill="1" applyBorder="1" applyAlignment="1">
      <alignment horizontal="center" vertical="top" wrapText="1"/>
    </xf>
    <xf numFmtId="1" fontId="45" fillId="15" borderId="3" xfId="54" applyNumberFormat="1" applyFont="1" applyFill="1" applyBorder="1" applyAlignment="1">
      <alignment horizontal="center" vertical="center" wrapText="1"/>
    </xf>
    <xf numFmtId="3" fontId="45" fillId="15" borderId="2" xfId="54" applyNumberFormat="1" applyFont="1" applyFill="1" applyBorder="1" applyAlignment="1">
      <alignment horizontal="center" vertical="center" wrapText="1"/>
    </xf>
    <xf numFmtId="1" fontId="45" fillId="15" borderId="2" xfId="54" applyNumberFormat="1" applyFont="1" applyFill="1" applyBorder="1" applyAlignment="1">
      <alignment horizontal="center" vertical="center" wrapText="1"/>
    </xf>
    <xf numFmtId="0" fontId="29" fillId="0" borderId="2" xfId="54" applyFont="1" applyFill="1" applyBorder="1" applyAlignment="1">
      <alignment horizontal="left" vertical="center" wrapText="1"/>
    </xf>
    <xf numFmtId="2" fontId="29" fillId="0" borderId="2" xfId="54" applyNumberFormat="1" applyFont="1" applyFill="1" applyBorder="1" applyAlignment="1">
      <alignment horizontal="left" vertical="center" wrapText="1"/>
    </xf>
    <xf numFmtId="2" fontId="45" fillId="15" borderId="2" xfId="54" applyNumberFormat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horizontal="left" vertical="center" wrapText="1"/>
    </xf>
    <xf numFmtId="49" fontId="30" fillId="9" borderId="2" xfId="0" applyNumberFormat="1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top"/>
    </xf>
    <xf numFmtId="0" fontId="0" fillId="10" borderId="16" xfId="0" applyFill="1" applyBorder="1"/>
    <xf numFmtId="0" fontId="30" fillId="10" borderId="2" xfId="0" applyFont="1" applyFill="1" applyBorder="1" applyAlignment="1">
      <alignment horizontal="left" vertical="center" wrapText="1"/>
    </xf>
    <xf numFmtId="0" fontId="9" fillId="0" borderId="17" xfId="0" applyFont="1" applyFill="1" applyBorder="1" applyAlignment="1">
      <alignment horizontal="left" vertical="top"/>
    </xf>
    <xf numFmtId="0" fontId="30" fillId="9" borderId="2" xfId="0" applyFont="1" applyFill="1" applyBorder="1" applyAlignment="1">
      <alignment horizontal="left" vertical="center" wrapText="1"/>
    </xf>
    <xf numFmtId="0" fontId="0" fillId="10" borderId="2" xfId="0" applyFill="1" applyBorder="1"/>
    <xf numFmtId="49" fontId="0" fillId="10" borderId="4" xfId="0" applyNumberFormat="1" applyFill="1" applyBorder="1" applyAlignment="1">
      <alignment horizontal="center" vertical="center" wrapText="1"/>
    </xf>
    <xf numFmtId="49" fontId="54" fillId="16" borderId="2" xfId="0" applyNumberFormat="1" applyFont="1" applyFill="1" applyBorder="1" applyAlignment="1">
      <alignment horizontal="center" vertical="center" wrapText="1"/>
    </xf>
    <xf numFmtId="0" fontId="29" fillId="10" borderId="2" xfId="0" applyFont="1" applyFill="1" applyBorder="1" applyAlignment="1">
      <alignment horizontal="center" vertical="center" wrapText="1"/>
    </xf>
    <xf numFmtId="0" fontId="37" fillId="0" borderId="2" xfId="34" applyFont="1" applyFill="1" applyBorder="1" applyAlignment="1">
      <alignment horizontal="center" vertical="center" wrapText="1"/>
    </xf>
    <xf numFmtId="171" fontId="9" fillId="0" borderId="2" xfId="0" applyNumberFormat="1" applyFont="1" applyFill="1" applyBorder="1" applyAlignment="1">
      <alignment horizontal="center" vertical="center" wrapText="1"/>
    </xf>
    <xf numFmtId="0" fontId="45" fillId="0" borderId="2" xfId="0" applyFont="1" applyFill="1" applyBorder="1" applyAlignment="1">
      <alignment horizontal="center" vertical="center" wrapText="1"/>
    </xf>
    <xf numFmtId="0" fontId="37" fillId="0" borderId="2" xfId="34" applyFont="1" applyFill="1" applyBorder="1" applyAlignment="1">
      <alignment horizontal="left" vertical="center" wrapText="1"/>
    </xf>
    <xf numFmtId="49" fontId="37" fillId="0" borderId="2" xfId="34" applyNumberFormat="1" applyFont="1" applyFill="1" applyBorder="1" applyAlignment="1">
      <alignment horizontal="center" vertical="center" wrapText="1"/>
    </xf>
    <xf numFmtId="49" fontId="30" fillId="0" borderId="10" xfId="0" applyNumberFormat="1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2" fontId="37" fillId="0" borderId="2" xfId="34" applyNumberFormat="1" applyFont="1" applyFill="1" applyBorder="1" applyAlignment="1">
      <alignment horizontal="center" vertical="center" wrapText="1"/>
    </xf>
    <xf numFmtId="0" fontId="30" fillId="9" borderId="14" xfId="0" applyFont="1" applyFill="1" applyBorder="1" applyAlignment="1">
      <alignment horizontal="left" vertical="top" wrapText="1"/>
    </xf>
    <xf numFmtId="49" fontId="9" fillId="0" borderId="2" xfId="0" applyNumberFormat="1" applyFont="1" applyFill="1" applyBorder="1" applyAlignment="1">
      <alignment horizontal="left" vertical="center" wrapText="1"/>
    </xf>
  </cellXfs>
  <cellStyles count="70">
    <cellStyle name="Accent" xfId="1"/>
    <cellStyle name="Accent 1" xfId="2"/>
    <cellStyle name="Accent 2" xfId="3"/>
    <cellStyle name="Accent 3" xfId="4"/>
    <cellStyle name="Bad" xfId="5"/>
    <cellStyle name="Dziesiętny 2" xfId="6"/>
    <cellStyle name="Dziesiętny 3" xfId="7"/>
    <cellStyle name="Dziesiętny 3 2" xfId="8"/>
    <cellStyle name="Error" xfId="9"/>
    <cellStyle name="Excel Built-in Explanatory Text" xfId="10"/>
    <cellStyle name="Excel Built-in Hyperlink" xfId="11"/>
    <cellStyle name="Excel Built-in Normal" xfId="12"/>
    <cellStyle name="Excel Built-in Normal 1" xfId="13"/>
    <cellStyle name="Excel Built-in Normal 2" xfId="14"/>
    <cellStyle name="Excel Built-in Normal 3" xfId="15"/>
    <cellStyle name="Excel Built-in Percent" xfId="16"/>
    <cellStyle name="Footnote" xfId="17"/>
    <cellStyle name="Good" xfId="18"/>
    <cellStyle name="Heading" xfId="19"/>
    <cellStyle name="Heading 1" xfId="20"/>
    <cellStyle name="Heading 2" xfId="21"/>
    <cellStyle name="Heading 2 4" xfId="22"/>
    <cellStyle name="Heading 3" xfId="23"/>
    <cellStyle name="Heading1 2" xfId="24"/>
    <cellStyle name="Hyperlink" xfId="25"/>
    <cellStyle name="Neutral" xfId="26"/>
    <cellStyle name="Normalny" xfId="0" builtinId="0" customBuiltin="1"/>
    <cellStyle name="Normalny 10" xfId="27"/>
    <cellStyle name="Normalny 2" xfId="28"/>
    <cellStyle name="Normalny 2 2" xfId="29"/>
    <cellStyle name="Normalny 2 2 2" xfId="30"/>
    <cellStyle name="Normalny 2 2 2 2" xfId="31"/>
    <cellStyle name="Normalny 2 2 3" xfId="32"/>
    <cellStyle name="Normalny 2 2 4" xfId="33"/>
    <cellStyle name="Normalny 2 3" xfId="34"/>
    <cellStyle name="Normalny 2 4" xfId="35"/>
    <cellStyle name="Normalny 2 5" xfId="36"/>
    <cellStyle name="Normalny 2 6" xfId="37"/>
    <cellStyle name="Normalny 2 7" xfId="38"/>
    <cellStyle name="Normalny 3" xfId="39"/>
    <cellStyle name="Normalny 3 2" xfId="40"/>
    <cellStyle name="Normalny 3 2 2" xfId="41"/>
    <cellStyle name="Normalny 3 3" xfId="42"/>
    <cellStyle name="Normalny 3 4" xfId="43"/>
    <cellStyle name="Normalny 4" xfId="44"/>
    <cellStyle name="Normalny 4 2" xfId="45"/>
    <cellStyle name="Normalny 4 2 2" xfId="46"/>
    <cellStyle name="Normalny 4 2 2 2" xfId="47"/>
    <cellStyle name="Normalny 4 2 2 2 2" xfId="48"/>
    <cellStyle name="Normalny 4 2 2 2 3" xfId="49"/>
    <cellStyle name="Normalny 4 3" xfId="50"/>
    <cellStyle name="Normalny 4 3 2" xfId="51"/>
    <cellStyle name="Normalny 4 3 3" xfId="52"/>
    <cellStyle name="Normalny 4 4" xfId="53"/>
    <cellStyle name="Normalny 5" xfId="54"/>
    <cellStyle name="Normalny 6" xfId="55"/>
    <cellStyle name="Normalny 7" xfId="56"/>
    <cellStyle name="Normalny 8" xfId="57"/>
    <cellStyle name="Normalny 9" xfId="58"/>
    <cellStyle name="Note" xfId="59"/>
    <cellStyle name="Result" xfId="60"/>
    <cellStyle name="Result 2" xfId="61"/>
    <cellStyle name="Result 5" xfId="62"/>
    <cellStyle name="Result2" xfId="63"/>
    <cellStyle name="Result2 2" xfId="64"/>
    <cellStyle name="Status" xfId="65"/>
    <cellStyle name="TableStyleLight1" xfId="66"/>
    <cellStyle name="TableStyleLight1 2" xfId="67"/>
    <cellStyle name="Text" xfId="68"/>
    <cellStyle name="Warning" xfId="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17/10/relationships/person" Target="persons/perso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362157</xdr:colOff>
      <xdr:row>170</xdr:row>
      <xdr:rowOff>0</xdr:rowOff>
    </xdr:from>
    <xdr:ext cx="38157" cy="4681"/>
    <xdr:sp macro="" textlink="">
      <xdr:nvSpPr>
        <xdr:cNvPr id="2" name="Line 1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SpPr/>
      </xdr:nvSpPr>
      <xdr:spPr>
        <a:xfrm flipH="1">
          <a:off x="3000582" y="50977800"/>
          <a:ext cx="38157" cy="4681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4A7EBB"/>
          </a:solidFill>
          <a:prstDash val="solid"/>
          <a:miter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  <xdr:oneCellAnchor>
    <xdr:from>
      <xdr:col>3</xdr:col>
      <xdr:colOff>362157</xdr:colOff>
      <xdr:row>233</xdr:row>
      <xdr:rowOff>190442</xdr:rowOff>
    </xdr:from>
    <xdr:ext cx="38157" cy="356"/>
    <xdr:sp macro="" textlink="">
      <xdr:nvSpPr>
        <xdr:cNvPr id="6" name="Line 1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SpPr/>
      </xdr:nvSpPr>
      <xdr:spPr>
        <a:xfrm flipH="1">
          <a:off x="3000582" y="71142167"/>
          <a:ext cx="38157" cy="356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4A7EBB"/>
          </a:solidFill>
          <a:prstDash val="solid"/>
          <a:miter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  <xdr:oneCellAnchor>
    <xdr:from>
      <xdr:col>5</xdr:col>
      <xdr:colOff>362157</xdr:colOff>
      <xdr:row>170</xdr:row>
      <xdr:rowOff>0</xdr:rowOff>
    </xdr:from>
    <xdr:ext cx="38157" cy="4681"/>
    <xdr:sp macro="" textlink="">
      <xdr:nvSpPr>
        <xdr:cNvPr id="3" name="Line 1"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SpPr/>
      </xdr:nvSpPr>
      <xdr:spPr>
        <a:xfrm flipH="1">
          <a:off x="5077032" y="50977800"/>
          <a:ext cx="38157" cy="4681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4A7EBB"/>
          </a:solidFill>
          <a:prstDash val="solid"/>
          <a:miter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  <xdr:oneCellAnchor>
    <xdr:from>
      <xdr:col>16</xdr:col>
      <xdr:colOff>356</xdr:colOff>
      <xdr:row>170</xdr:row>
      <xdr:rowOff>0</xdr:rowOff>
    </xdr:from>
    <xdr:ext cx="38157" cy="4681"/>
    <xdr:sp macro="" textlink="">
      <xdr:nvSpPr>
        <xdr:cNvPr id="4" name="Line 1"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SpPr/>
      </xdr:nvSpPr>
      <xdr:spPr>
        <a:xfrm flipH="1">
          <a:off x="15211781" y="50977800"/>
          <a:ext cx="38157" cy="4681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4A7EBB"/>
          </a:solidFill>
          <a:prstDash val="solid"/>
          <a:miter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  <xdr:oneCellAnchor>
    <xdr:from>
      <xdr:col>16</xdr:col>
      <xdr:colOff>356</xdr:colOff>
      <xdr:row>233</xdr:row>
      <xdr:rowOff>190442</xdr:rowOff>
    </xdr:from>
    <xdr:ext cx="38157" cy="356"/>
    <xdr:sp macro="" textlink="">
      <xdr:nvSpPr>
        <xdr:cNvPr id="7" name="Line 1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/>
      </xdr:nvSpPr>
      <xdr:spPr>
        <a:xfrm flipH="1">
          <a:off x="15211781" y="71142167"/>
          <a:ext cx="38157" cy="356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4A7EBB"/>
          </a:solidFill>
          <a:prstDash val="solid"/>
          <a:miter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  <xdr:oneCellAnchor>
    <xdr:from>
      <xdr:col>16</xdr:col>
      <xdr:colOff>356</xdr:colOff>
      <xdr:row>170</xdr:row>
      <xdr:rowOff>0</xdr:rowOff>
    </xdr:from>
    <xdr:ext cx="38157" cy="4681"/>
    <xdr:sp macro="" textlink="">
      <xdr:nvSpPr>
        <xdr:cNvPr id="5" name="Line 1"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SpPr/>
      </xdr:nvSpPr>
      <xdr:spPr>
        <a:xfrm flipH="1">
          <a:off x="15211781" y="50977800"/>
          <a:ext cx="38157" cy="4681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4A7EBB"/>
          </a:solidFill>
          <a:prstDash val="solid"/>
          <a:miter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28437</xdr:colOff>
      <xdr:row>9</xdr:row>
      <xdr:rowOff>286198</xdr:rowOff>
    </xdr:from>
    <xdr:ext cx="356" cy="1078"/>
    <xdr:sp macro="" textlink="">
      <xdr:nvSpPr>
        <xdr:cNvPr id="2" name="Line 1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SpPr/>
      </xdr:nvSpPr>
      <xdr:spPr>
        <a:xfrm>
          <a:off x="4486137" y="3905698"/>
          <a:ext cx="356" cy="1078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0"/>
            <a:gd name="f8" fmla="abs f3"/>
            <a:gd name="f9" fmla="abs f4"/>
            <a:gd name="f10" fmla="abs f5"/>
            <a:gd name="f11" fmla="*/ f7 f0 1"/>
            <a:gd name="f12" fmla="?: f8 f3 1"/>
            <a:gd name="f13" fmla="?: f9 f4 1"/>
            <a:gd name="f14" fmla="?: f10 f5 1"/>
            <a:gd name="f15" fmla="*/ f11 1 f2"/>
            <a:gd name="f16" fmla="*/ f12 1 21600"/>
            <a:gd name="f17" fmla="*/ f13 1 21600"/>
            <a:gd name="f18" fmla="*/ 21600 f12 1"/>
            <a:gd name="f19" fmla="*/ 21600 f13 1"/>
            <a:gd name="f20" fmla="+- f15 0 f1"/>
            <a:gd name="f21" fmla="min f17 f16"/>
            <a:gd name="f22" fmla="*/ f18 1 f14"/>
            <a:gd name="f23" fmla="*/ f19 1 f14"/>
            <a:gd name="f24" fmla="val f22"/>
            <a:gd name="f25" fmla="val f23"/>
            <a:gd name="f26" fmla="*/ f6 f21 1"/>
            <a:gd name="f27" fmla="*/ f24 f21 1"/>
            <a:gd name="f28" fmla="*/ f25 f21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0">
              <a:pos x="f26" y="f26"/>
            </a:cxn>
            <a:cxn ang="f20">
              <a:pos x="f27" y="f28"/>
            </a:cxn>
          </a:cxnLst>
          <a:rect l="f26" t="f26" r="f27" b="f28"/>
          <a:pathLst>
            <a:path>
              <a:moveTo>
                <a:pt x="f26" y="f26"/>
              </a:moveTo>
              <a:lnTo>
                <a:pt x="f27" y="f28"/>
              </a:lnTo>
            </a:path>
          </a:pathLst>
        </a:custGeom>
        <a:noFill/>
        <a:ln w="9363" cap="flat">
          <a:solidFill>
            <a:srgbClr val="000000"/>
          </a:solidFill>
          <a:prstDash val="solid"/>
          <a:round/>
        </a:ln>
      </xdr:spPr>
      <xdr:txBody>
        <a:bodyPr vert="horz" wrap="square" lIns="90004" tIns="44997" rIns="90004" bIns="44997" anchor="t" anchorCtr="1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Fijałek Adrian" id="{81CB91C4-848B-4F38-AA1C-9A4EF4339489}" userId="S::a.fijalek@mz.gov.pl::1c0b51a1-2bce-4e9c-9294-2b76e7be6554" providerId="AD"/>
</personList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6" dT="2022-06-28T10:30:23.65" personId="{81CB91C4-848B-4F38-AA1C-9A4EF4339489}" id="{49B7FDC7-3964-4170-8F85-FBFADE82D3E1}">
    <text>Proszę o ponowną weryfikację liczby pacjentów urazowych.</text>
  </threadedComment>
  <threadedComment ref="E6" dT="2022-06-28T10:30:58.99" personId="{81CB91C4-848B-4F38-AA1C-9A4EF4339489}" id="{68F03287-02B4-4368-B84A-F95E9B1070FF}">
    <text>Czy są to dane z CU? Proszę o ustalenie czy jest to liczba pacjentów z urazem czy pacjentów urazowych.</text>
  </threadedComment>
</ThreadedComment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30"/>
  <sheetViews>
    <sheetView tabSelected="1" zoomScale="80" zoomScaleNormal="80" workbookViewId="0">
      <selection activeCell="Q112" sqref="Q112"/>
    </sheetView>
  </sheetViews>
  <sheetFormatPr defaultRowHeight="13.8"/>
  <cols>
    <col min="1" max="1" width="11.5" style="1" customWidth="1"/>
    <col min="2" max="2" width="30.3984375" style="1" customWidth="1"/>
    <col min="3" max="3" width="15.8984375" style="1" customWidth="1"/>
    <col min="4" max="4" width="8.5" style="1" customWidth="1"/>
    <col min="5" max="5" width="9.3984375" style="1" customWidth="1"/>
    <col min="6" max="6" width="32.19921875" style="1" customWidth="1"/>
    <col min="7" max="7" width="14" style="1" customWidth="1"/>
    <col min="8" max="8" width="10.59765625" style="1" customWidth="1"/>
    <col min="9" max="9" width="9.69921875" style="1" customWidth="1"/>
    <col min="10" max="10" width="13.8984375" style="1" customWidth="1"/>
    <col min="11" max="11" width="12.69921875" style="1" customWidth="1"/>
    <col min="12" max="12" width="12.3984375" style="1" customWidth="1"/>
    <col min="13" max="13" width="11.69921875" style="1" customWidth="1"/>
    <col min="14" max="15" width="8.5" style="1" customWidth="1"/>
    <col min="16" max="16" width="25.3984375" style="1" customWidth="1"/>
    <col min="17" max="17" width="21.5" style="1" customWidth="1"/>
    <col min="18" max="64" width="8.5" style="1" customWidth="1"/>
    <col min="65" max="1023" width="8.5" customWidth="1"/>
    <col min="1024" max="1024" width="9" customWidth="1"/>
  </cols>
  <sheetData>
    <row r="1" spans="1:16" ht="39.75" customHeight="1">
      <c r="A1" s="502" t="s">
        <v>0</v>
      </c>
      <c r="B1" s="502"/>
      <c r="C1" s="502"/>
      <c r="D1" s="502"/>
      <c r="E1" s="502"/>
      <c r="F1" s="502"/>
      <c r="G1" s="502"/>
      <c r="H1" s="502"/>
      <c r="I1" s="502"/>
      <c r="J1" s="502"/>
      <c r="K1" s="502"/>
      <c r="L1" s="502"/>
      <c r="M1" s="502"/>
      <c r="N1" s="502"/>
      <c r="O1" s="502"/>
    </row>
    <row r="2" spans="1:16">
      <c r="A2" s="2">
        <v>1</v>
      </c>
      <c r="B2" s="2">
        <v>2</v>
      </c>
      <c r="C2" s="2">
        <v>3</v>
      </c>
      <c r="D2" s="503">
        <v>4</v>
      </c>
      <c r="E2" s="503"/>
      <c r="F2" s="2">
        <v>5</v>
      </c>
      <c r="G2" s="2">
        <v>6</v>
      </c>
      <c r="H2" s="2">
        <v>7</v>
      </c>
      <c r="I2" s="2">
        <v>8</v>
      </c>
      <c r="J2" s="2">
        <v>9</v>
      </c>
      <c r="K2" s="2">
        <v>10</v>
      </c>
      <c r="L2" s="3">
        <v>11</v>
      </c>
      <c r="M2" s="2">
        <v>12</v>
      </c>
      <c r="N2" s="504" t="s">
        <v>1</v>
      </c>
      <c r="O2" s="504"/>
      <c r="P2" s="4"/>
    </row>
    <row r="3" spans="1:16" ht="92.25" customHeight="1">
      <c r="A3" s="505" t="s">
        <v>2</v>
      </c>
      <c r="B3" s="506" t="s">
        <v>3</v>
      </c>
      <c r="C3" s="506" t="s">
        <v>4</v>
      </c>
      <c r="D3" s="499" t="s">
        <v>5</v>
      </c>
      <c r="E3" s="499"/>
      <c r="F3" s="499" t="s">
        <v>6</v>
      </c>
      <c r="G3" s="499" t="s">
        <v>7</v>
      </c>
      <c r="H3" s="499" t="s">
        <v>8</v>
      </c>
      <c r="I3" s="499" t="s">
        <v>9</v>
      </c>
      <c r="J3" s="499" t="s">
        <v>10</v>
      </c>
      <c r="K3" s="499" t="s">
        <v>11</v>
      </c>
      <c r="L3" s="500" t="s">
        <v>12</v>
      </c>
      <c r="M3" s="499" t="s">
        <v>13</v>
      </c>
      <c r="N3" s="501" t="s">
        <v>14</v>
      </c>
      <c r="O3" s="501"/>
      <c r="P3" s="7" t="s">
        <v>15</v>
      </c>
    </row>
    <row r="4" spans="1:16">
      <c r="A4" s="505"/>
      <c r="B4" s="506"/>
      <c r="C4" s="506"/>
      <c r="D4" s="6" t="s">
        <v>16</v>
      </c>
      <c r="E4" s="6" t="s">
        <v>17</v>
      </c>
      <c r="F4" s="499"/>
      <c r="G4" s="499"/>
      <c r="H4" s="499"/>
      <c r="I4" s="499"/>
      <c r="J4" s="499"/>
      <c r="K4" s="499"/>
      <c r="L4" s="500"/>
      <c r="M4" s="499"/>
      <c r="N4" s="6" t="s">
        <v>18</v>
      </c>
      <c r="O4" s="6" t="s">
        <v>19</v>
      </c>
      <c r="P4" s="4"/>
    </row>
    <row r="5" spans="1:16" ht="20.399999999999999">
      <c r="A5" s="505"/>
      <c r="B5" s="506"/>
      <c r="C5" s="506"/>
      <c r="D5" s="6" t="s">
        <v>20</v>
      </c>
      <c r="E5" s="6" t="s">
        <v>21</v>
      </c>
      <c r="F5" s="499"/>
      <c r="G5" s="499"/>
      <c r="H5" s="499"/>
      <c r="I5" s="499"/>
      <c r="J5" s="499"/>
      <c r="K5" s="499"/>
      <c r="L5" s="500"/>
      <c r="M5" s="499"/>
      <c r="N5" s="5" t="s">
        <v>22</v>
      </c>
      <c r="O5" s="5" t="s">
        <v>23</v>
      </c>
      <c r="P5" s="4"/>
    </row>
    <row r="6" spans="1:16" ht="102.75" customHeight="1">
      <c r="A6" s="491" t="s">
        <v>24</v>
      </c>
      <c r="B6" s="492" t="s">
        <v>25</v>
      </c>
      <c r="C6" s="493" t="s">
        <v>26</v>
      </c>
      <c r="D6" s="8">
        <v>1</v>
      </c>
      <c r="E6" s="8">
        <v>0</v>
      </c>
      <c r="F6" s="9" t="s">
        <v>27</v>
      </c>
      <c r="G6" s="10" t="s">
        <v>28</v>
      </c>
      <c r="H6" s="11" t="s">
        <v>29</v>
      </c>
      <c r="I6" s="12">
        <v>1808011</v>
      </c>
      <c r="J6" s="12" t="s">
        <v>30</v>
      </c>
      <c r="K6" s="12">
        <v>365</v>
      </c>
      <c r="L6" s="12">
        <v>24</v>
      </c>
      <c r="M6" s="12" t="s">
        <v>31</v>
      </c>
      <c r="N6" s="13" t="s">
        <v>32</v>
      </c>
      <c r="O6" s="12" t="s">
        <v>33</v>
      </c>
      <c r="P6" s="14"/>
    </row>
    <row r="7" spans="1:16" ht="83.25" customHeight="1">
      <c r="A7" s="491"/>
      <c r="B7" s="492"/>
      <c r="C7" s="493"/>
      <c r="D7" s="8">
        <v>0</v>
      </c>
      <c r="E7" s="8">
        <v>1</v>
      </c>
      <c r="F7" s="9" t="s">
        <v>27</v>
      </c>
      <c r="G7" s="10" t="s">
        <v>34</v>
      </c>
      <c r="H7" s="11" t="s">
        <v>35</v>
      </c>
      <c r="I7" s="12">
        <v>1808011</v>
      </c>
      <c r="J7" s="12" t="s">
        <v>36</v>
      </c>
      <c r="K7" s="12">
        <v>365</v>
      </c>
      <c r="L7" s="12">
        <v>24</v>
      </c>
      <c r="M7" s="12" t="s">
        <v>31</v>
      </c>
      <c r="N7" s="13" t="s">
        <v>32</v>
      </c>
      <c r="O7" s="12" t="s">
        <v>33</v>
      </c>
      <c r="P7" s="14"/>
    </row>
    <row r="8" spans="1:16" ht="45" customHeight="1">
      <c r="A8" s="491"/>
      <c r="B8" s="492"/>
      <c r="C8" s="493"/>
      <c r="D8" s="494">
        <v>0</v>
      </c>
      <c r="E8" s="494">
        <v>1</v>
      </c>
      <c r="F8" s="495" t="s">
        <v>37</v>
      </c>
      <c r="G8" s="496" t="s">
        <v>38</v>
      </c>
      <c r="H8" s="490" t="s">
        <v>39</v>
      </c>
      <c r="I8" s="490">
        <v>1808054</v>
      </c>
      <c r="J8" s="490" t="s">
        <v>40</v>
      </c>
      <c r="K8" s="490">
        <v>365</v>
      </c>
      <c r="L8" s="490">
        <v>12</v>
      </c>
      <c r="M8" s="12" t="s">
        <v>31</v>
      </c>
      <c r="N8" s="490" t="s">
        <v>41</v>
      </c>
      <c r="O8" s="490" t="s">
        <v>33</v>
      </c>
      <c r="P8" s="485"/>
    </row>
    <row r="9" spans="1:16" ht="57.75" customHeight="1">
      <c r="A9" s="491"/>
      <c r="B9" s="492"/>
      <c r="C9" s="493"/>
      <c r="D9" s="494"/>
      <c r="E9" s="494"/>
      <c r="F9" s="495"/>
      <c r="G9" s="496"/>
      <c r="H9" s="490"/>
      <c r="I9" s="490"/>
      <c r="J9" s="490"/>
      <c r="K9" s="490"/>
      <c r="L9" s="490"/>
      <c r="M9" s="12" t="s">
        <v>42</v>
      </c>
      <c r="N9" s="490"/>
      <c r="O9" s="490"/>
      <c r="P9" s="485"/>
    </row>
    <row r="10" spans="1:16" ht="97.5" customHeight="1">
      <c r="A10" s="491"/>
      <c r="B10" s="492"/>
      <c r="C10" s="493"/>
      <c r="D10" s="8">
        <v>1</v>
      </c>
      <c r="E10" s="8">
        <v>0</v>
      </c>
      <c r="F10" s="9" t="s">
        <v>43</v>
      </c>
      <c r="G10" s="10" t="s">
        <v>44</v>
      </c>
      <c r="H10" s="12" t="s">
        <v>45</v>
      </c>
      <c r="I10" s="12">
        <v>1810011</v>
      </c>
      <c r="J10" s="12" t="s">
        <v>46</v>
      </c>
      <c r="K10" s="12">
        <v>365</v>
      </c>
      <c r="L10" s="12">
        <v>24</v>
      </c>
      <c r="M10" s="12" t="s">
        <v>31</v>
      </c>
      <c r="N10" s="12" t="s">
        <v>32</v>
      </c>
      <c r="O10" s="12" t="s">
        <v>33</v>
      </c>
      <c r="P10" s="14"/>
    </row>
    <row r="11" spans="1:16" ht="45.75" customHeight="1">
      <c r="A11" s="491"/>
      <c r="B11" s="492"/>
      <c r="C11" s="493"/>
      <c r="D11" s="494">
        <v>0</v>
      </c>
      <c r="E11" s="494">
        <v>1</v>
      </c>
      <c r="F11" s="495" t="s">
        <v>43</v>
      </c>
      <c r="G11" s="496" t="s">
        <v>47</v>
      </c>
      <c r="H11" s="490" t="s">
        <v>48</v>
      </c>
      <c r="I11" s="490">
        <v>1810011</v>
      </c>
      <c r="J11" s="490" t="s">
        <v>46</v>
      </c>
      <c r="K11" s="490">
        <v>365</v>
      </c>
      <c r="L11" s="490">
        <v>16</v>
      </c>
      <c r="M11" s="12" t="s">
        <v>31</v>
      </c>
      <c r="N11" s="490" t="s">
        <v>32</v>
      </c>
      <c r="O11" s="490" t="s">
        <v>33</v>
      </c>
      <c r="P11" s="485"/>
    </row>
    <row r="12" spans="1:16" ht="48" customHeight="1">
      <c r="A12" s="491"/>
      <c r="B12" s="492"/>
      <c r="C12" s="493"/>
      <c r="D12" s="494"/>
      <c r="E12" s="494"/>
      <c r="F12" s="495"/>
      <c r="G12" s="496"/>
      <c r="H12" s="490"/>
      <c r="I12" s="490"/>
      <c r="J12" s="490"/>
      <c r="K12" s="490"/>
      <c r="L12" s="490"/>
      <c r="M12" s="12" t="s">
        <v>49</v>
      </c>
      <c r="N12" s="490"/>
      <c r="O12" s="490"/>
      <c r="P12" s="485"/>
    </row>
    <row r="13" spans="1:16" ht="98.25" customHeight="1">
      <c r="A13" s="491"/>
      <c r="B13" s="492"/>
      <c r="C13" s="493"/>
      <c r="D13" s="8">
        <v>0</v>
      </c>
      <c r="E13" s="8">
        <v>1</v>
      </c>
      <c r="F13" s="9" t="s">
        <v>43</v>
      </c>
      <c r="G13" s="10" t="s">
        <v>50</v>
      </c>
      <c r="H13" s="12" t="s">
        <v>51</v>
      </c>
      <c r="I13" s="12">
        <v>1810011</v>
      </c>
      <c r="J13" s="12" t="s">
        <v>46</v>
      </c>
      <c r="K13" s="12">
        <v>365</v>
      </c>
      <c r="L13" s="12">
        <v>24</v>
      </c>
      <c r="M13" s="12" t="s">
        <v>31</v>
      </c>
      <c r="N13" s="12" t="s">
        <v>32</v>
      </c>
      <c r="O13" s="12" t="s">
        <v>33</v>
      </c>
      <c r="P13" s="14"/>
    </row>
    <row r="14" spans="1:16" ht="105.75" customHeight="1">
      <c r="A14" s="491"/>
      <c r="B14" s="492"/>
      <c r="C14" s="493"/>
      <c r="D14" s="8">
        <v>0</v>
      </c>
      <c r="E14" s="8">
        <v>1</v>
      </c>
      <c r="F14" s="9" t="s">
        <v>52</v>
      </c>
      <c r="G14" s="10" t="s">
        <v>53</v>
      </c>
      <c r="H14" s="12" t="s">
        <v>54</v>
      </c>
      <c r="I14" s="12">
        <v>1812042</v>
      </c>
      <c r="J14" s="12" t="s">
        <v>55</v>
      </c>
      <c r="K14" s="12">
        <v>365</v>
      </c>
      <c r="L14" s="12">
        <v>24</v>
      </c>
      <c r="M14" s="12" t="s">
        <v>31</v>
      </c>
      <c r="N14" s="12" t="s">
        <v>32</v>
      </c>
      <c r="O14" s="12" t="s">
        <v>33</v>
      </c>
      <c r="P14" s="14"/>
    </row>
    <row r="15" spans="1:16" ht="33.75" customHeight="1">
      <c r="A15" s="491"/>
      <c r="B15" s="492"/>
      <c r="C15" s="493"/>
      <c r="D15" s="494">
        <v>0</v>
      </c>
      <c r="E15" s="494">
        <v>1</v>
      </c>
      <c r="F15" s="495" t="s">
        <v>56</v>
      </c>
      <c r="G15" s="496" t="s">
        <v>57</v>
      </c>
      <c r="H15" s="490" t="s">
        <v>58</v>
      </c>
      <c r="I15" s="490">
        <v>1812032</v>
      </c>
      <c r="J15" s="490" t="s">
        <v>59</v>
      </c>
      <c r="K15" s="490">
        <v>365</v>
      </c>
      <c r="L15" s="490">
        <v>12</v>
      </c>
      <c r="M15" s="12" t="s">
        <v>31</v>
      </c>
      <c r="N15" s="490" t="s">
        <v>32</v>
      </c>
      <c r="O15" s="490" t="s">
        <v>33</v>
      </c>
      <c r="P15" s="485"/>
    </row>
    <row r="16" spans="1:16" ht="42.75" customHeight="1">
      <c r="A16" s="491"/>
      <c r="B16" s="492"/>
      <c r="C16" s="493"/>
      <c r="D16" s="494"/>
      <c r="E16" s="494"/>
      <c r="F16" s="495"/>
      <c r="G16" s="496"/>
      <c r="H16" s="490"/>
      <c r="I16" s="490"/>
      <c r="J16" s="490"/>
      <c r="K16" s="490"/>
      <c r="L16" s="490"/>
      <c r="M16" s="12" t="s">
        <v>42</v>
      </c>
      <c r="N16" s="490"/>
      <c r="O16" s="490"/>
      <c r="P16" s="485"/>
    </row>
    <row r="17" spans="1:17" ht="126.75" customHeight="1">
      <c r="A17" s="491"/>
      <c r="B17" s="492"/>
      <c r="C17" s="493"/>
      <c r="D17" s="8">
        <v>0</v>
      </c>
      <c r="E17" s="8">
        <v>1</v>
      </c>
      <c r="F17" s="9" t="s">
        <v>60</v>
      </c>
      <c r="G17" s="10" t="s">
        <v>61</v>
      </c>
      <c r="H17" s="12" t="s">
        <v>62</v>
      </c>
      <c r="I17" s="12">
        <v>1812054</v>
      </c>
      <c r="J17" s="12" t="s">
        <v>63</v>
      </c>
      <c r="K17" s="12">
        <v>365</v>
      </c>
      <c r="L17" s="12">
        <v>24</v>
      </c>
      <c r="M17" s="12" t="s">
        <v>31</v>
      </c>
      <c r="N17" s="12" t="s">
        <v>32</v>
      </c>
      <c r="O17" s="12" t="s">
        <v>33</v>
      </c>
      <c r="P17" s="14"/>
    </row>
    <row r="18" spans="1:17" ht="104.25" customHeight="1">
      <c r="A18" s="491"/>
      <c r="B18" s="492"/>
      <c r="C18" s="493"/>
      <c r="D18" s="8">
        <v>0</v>
      </c>
      <c r="E18" s="8">
        <v>1</v>
      </c>
      <c r="F18" s="9" t="s">
        <v>64</v>
      </c>
      <c r="G18" s="10" t="s">
        <v>65</v>
      </c>
      <c r="H18" s="12" t="s">
        <v>66</v>
      </c>
      <c r="I18" s="12">
        <v>1816024</v>
      </c>
      <c r="J18" s="12" t="s">
        <v>67</v>
      </c>
      <c r="K18" s="12">
        <v>365</v>
      </c>
      <c r="L18" s="12">
        <v>24</v>
      </c>
      <c r="M18" s="12" t="s">
        <v>31</v>
      </c>
      <c r="N18" s="12" t="s">
        <v>32</v>
      </c>
      <c r="O18" s="12" t="s">
        <v>33</v>
      </c>
      <c r="P18" s="14"/>
    </row>
    <row r="19" spans="1:17" ht="107.25" customHeight="1">
      <c r="A19" s="491"/>
      <c r="B19" s="492"/>
      <c r="C19" s="493"/>
      <c r="D19" s="8">
        <v>0</v>
      </c>
      <c r="E19" s="8">
        <v>1</v>
      </c>
      <c r="F19" s="9" t="s">
        <v>68</v>
      </c>
      <c r="G19" s="10" t="s">
        <v>69</v>
      </c>
      <c r="H19" s="12" t="s">
        <v>70</v>
      </c>
      <c r="I19" s="12">
        <v>1816114</v>
      </c>
      <c r="J19" s="12" t="s">
        <v>71</v>
      </c>
      <c r="K19" s="12">
        <v>365</v>
      </c>
      <c r="L19" s="12">
        <v>24</v>
      </c>
      <c r="M19" s="12" t="s">
        <v>31</v>
      </c>
      <c r="N19" s="12" t="s">
        <v>32</v>
      </c>
      <c r="O19" s="12" t="s">
        <v>33</v>
      </c>
      <c r="P19" s="14"/>
    </row>
    <row r="20" spans="1:17" ht="145.5" customHeight="1">
      <c r="A20" s="491"/>
      <c r="B20" s="492"/>
      <c r="C20" s="493"/>
      <c r="D20" s="8">
        <v>1</v>
      </c>
      <c r="E20" s="8">
        <v>0</v>
      </c>
      <c r="F20" s="9" t="s">
        <v>72</v>
      </c>
      <c r="G20" s="10" t="s">
        <v>73</v>
      </c>
      <c r="H20" s="12" t="s">
        <v>74</v>
      </c>
      <c r="I20" s="12">
        <v>1863011</v>
      </c>
      <c r="J20" s="12" t="s">
        <v>75</v>
      </c>
      <c r="K20" s="12">
        <v>365</v>
      </c>
      <c r="L20" s="12">
        <v>24</v>
      </c>
      <c r="M20" s="12" t="s">
        <v>31</v>
      </c>
      <c r="N20" s="12" t="s">
        <v>32</v>
      </c>
      <c r="O20" s="12" t="s">
        <v>33</v>
      </c>
      <c r="P20" s="14"/>
    </row>
    <row r="21" spans="1:17" ht="142.5" customHeight="1">
      <c r="A21" s="491"/>
      <c r="B21" s="492"/>
      <c r="C21" s="493"/>
      <c r="D21" s="8">
        <v>1</v>
      </c>
      <c r="E21" s="8">
        <v>0</v>
      </c>
      <c r="F21" s="9" t="s">
        <v>76</v>
      </c>
      <c r="G21" s="10" t="s">
        <v>77</v>
      </c>
      <c r="H21" s="12" t="s">
        <v>78</v>
      </c>
      <c r="I21" s="12">
        <v>1863011</v>
      </c>
      <c r="J21" s="12" t="s">
        <v>79</v>
      </c>
      <c r="K21" s="12">
        <v>365</v>
      </c>
      <c r="L21" s="12">
        <v>24</v>
      </c>
      <c r="M21" s="12" t="s">
        <v>31</v>
      </c>
      <c r="N21" s="12" t="s">
        <v>32</v>
      </c>
      <c r="O21" s="12" t="s">
        <v>33</v>
      </c>
      <c r="P21" s="14"/>
    </row>
    <row r="22" spans="1:17" ht="116.25" customHeight="1">
      <c r="A22" s="491"/>
      <c r="B22" s="492"/>
      <c r="C22" s="493"/>
      <c r="D22" s="8">
        <v>0</v>
      </c>
      <c r="E22" s="8">
        <v>1</v>
      </c>
      <c r="F22" s="9" t="s">
        <v>80</v>
      </c>
      <c r="G22" s="10" t="s">
        <v>81</v>
      </c>
      <c r="H22" s="12" t="s">
        <v>82</v>
      </c>
      <c r="I22" s="12">
        <v>1863011</v>
      </c>
      <c r="J22" s="12" t="s">
        <v>75</v>
      </c>
      <c r="K22" s="12">
        <v>365</v>
      </c>
      <c r="L22" s="12">
        <v>24</v>
      </c>
      <c r="M22" s="12" t="s">
        <v>31</v>
      </c>
      <c r="N22" s="12" t="s">
        <v>32</v>
      </c>
      <c r="O22" s="12" t="s">
        <v>33</v>
      </c>
      <c r="P22" s="14"/>
    </row>
    <row r="23" spans="1:17" ht="87.75" customHeight="1">
      <c r="A23" s="491"/>
      <c r="B23" s="492"/>
      <c r="C23" s="493"/>
      <c r="D23" s="8">
        <v>0</v>
      </c>
      <c r="E23" s="8">
        <v>1</v>
      </c>
      <c r="F23" s="9" t="s">
        <v>83</v>
      </c>
      <c r="G23" s="10" t="s">
        <v>84</v>
      </c>
      <c r="H23" s="12" t="s">
        <v>85</v>
      </c>
      <c r="I23" s="12">
        <v>1863011</v>
      </c>
      <c r="J23" s="12" t="s">
        <v>75</v>
      </c>
      <c r="K23" s="12">
        <v>365</v>
      </c>
      <c r="L23" s="12">
        <v>24</v>
      </c>
      <c r="M23" s="12" t="s">
        <v>31</v>
      </c>
      <c r="N23" s="12" t="s">
        <v>32</v>
      </c>
      <c r="O23" s="12" t="s">
        <v>33</v>
      </c>
      <c r="P23" s="14"/>
    </row>
    <row r="24" spans="1:17" ht="93.75" customHeight="1">
      <c r="A24" s="491"/>
      <c r="B24" s="492"/>
      <c r="C24" s="493"/>
      <c r="D24" s="8">
        <v>0</v>
      </c>
      <c r="E24" s="8">
        <v>1</v>
      </c>
      <c r="F24" s="9" t="s">
        <v>83</v>
      </c>
      <c r="G24" s="10" t="s">
        <v>86</v>
      </c>
      <c r="H24" s="12" t="s">
        <v>87</v>
      </c>
      <c r="I24" s="12">
        <v>1863011</v>
      </c>
      <c r="J24" s="12" t="s">
        <v>75</v>
      </c>
      <c r="K24" s="12">
        <v>365</v>
      </c>
      <c r="L24" s="12">
        <v>24</v>
      </c>
      <c r="M24" s="12" t="s">
        <v>31</v>
      </c>
      <c r="N24" s="12" t="s">
        <v>32</v>
      </c>
      <c r="O24" s="12" t="s">
        <v>33</v>
      </c>
      <c r="P24" s="14"/>
    </row>
    <row r="25" spans="1:17" ht="140.25" customHeight="1">
      <c r="A25" s="491"/>
      <c r="B25" s="492"/>
      <c r="C25" s="493"/>
      <c r="D25" s="8">
        <v>0</v>
      </c>
      <c r="E25" s="8">
        <v>1</v>
      </c>
      <c r="F25" s="9" t="s">
        <v>88</v>
      </c>
      <c r="G25" s="10" t="s">
        <v>89</v>
      </c>
      <c r="H25" s="12" t="s">
        <v>90</v>
      </c>
      <c r="I25" s="12">
        <v>1863011</v>
      </c>
      <c r="J25" s="12" t="s">
        <v>79</v>
      </c>
      <c r="K25" s="12">
        <v>365</v>
      </c>
      <c r="L25" s="12">
        <v>24</v>
      </c>
      <c r="M25" s="12" t="s">
        <v>31</v>
      </c>
      <c r="N25" s="12" t="s">
        <v>32</v>
      </c>
      <c r="O25" s="12" t="s">
        <v>33</v>
      </c>
      <c r="P25" s="14"/>
    </row>
    <row r="26" spans="1:17" ht="63.75" customHeight="1">
      <c r="A26" s="491"/>
      <c r="B26" s="492"/>
      <c r="C26" s="493"/>
      <c r="D26" s="494">
        <v>0</v>
      </c>
      <c r="E26" s="494">
        <v>1</v>
      </c>
      <c r="F26" s="495" t="s">
        <v>76</v>
      </c>
      <c r="G26" s="496" t="s">
        <v>91</v>
      </c>
      <c r="H26" s="490" t="s">
        <v>92</v>
      </c>
      <c r="I26" s="490">
        <v>1863011</v>
      </c>
      <c r="J26" s="490" t="s">
        <v>79</v>
      </c>
      <c r="K26" s="490">
        <v>365</v>
      </c>
      <c r="L26" s="490">
        <v>16</v>
      </c>
      <c r="M26" s="490" t="s">
        <v>31</v>
      </c>
      <c r="N26" s="490" t="s">
        <v>32</v>
      </c>
      <c r="O26" s="490" t="s">
        <v>33</v>
      </c>
      <c r="P26" s="485"/>
      <c r="Q26" s="15"/>
    </row>
    <row r="27" spans="1:17" ht="87" customHeight="1">
      <c r="A27" s="491"/>
      <c r="B27" s="492"/>
      <c r="C27" s="493"/>
      <c r="D27" s="494"/>
      <c r="E27" s="494"/>
      <c r="F27" s="495"/>
      <c r="G27" s="496"/>
      <c r="H27" s="490"/>
      <c r="I27" s="490"/>
      <c r="J27" s="490"/>
      <c r="K27" s="490"/>
      <c r="L27" s="490"/>
      <c r="M27" s="490"/>
      <c r="N27" s="490"/>
      <c r="O27" s="490"/>
      <c r="P27" s="485"/>
    </row>
    <row r="28" spans="1:17" ht="147" customHeight="1">
      <c r="A28" s="491"/>
      <c r="B28" s="492"/>
      <c r="C28" s="493"/>
      <c r="D28" s="8">
        <v>0</v>
      </c>
      <c r="E28" s="8">
        <v>1</v>
      </c>
      <c r="F28" s="9" t="s">
        <v>76</v>
      </c>
      <c r="G28" s="10" t="s">
        <v>93</v>
      </c>
      <c r="H28" s="12" t="s">
        <v>94</v>
      </c>
      <c r="I28" s="12">
        <v>1863011</v>
      </c>
      <c r="J28" s="12" t="s">
        <v>79</v>
      </c>
      <c r="K28" s="12">
        <v>365</v>
      </c>
      <c r="L28" s="12">
        <v>24</v>
      </c>
      <c r="M28" s="12" t="s">
        <v>31</v>
      </c>
      <c r="N28" s="12" t="s">
        <v>32</v>
      </c>
      <c r="O28" s="12" t="s">
        <v>33</v>
      </c>
      <c r="P28" s="14"/>
    </row>
    <row r="29" spans="1:17" ht="54.75" customHeight="1">
      <c r="A29" s="491"/>
      <c r="B29" s="492"/>
      <c r="C29" s="493"/>
      <c r="D29" s="8">
        <v>0</v>
      </c>
      <c r="E29" s="8">
        <v>1</v>
      </c>
      <c r="F29" s="9" t="s">
        <v>95</v>
      </c>
      <c r="G29" s="10" t="s">
        <v>96</v>
      </c>
      <c r="H29" s="12" t="s">
        <v>97</v>
      </c>
      <c r="I29" s="12">
        <v>1816034</v>
      </c>
      <c r="J29" s="12" t="s">
        <v>98</v>
      </c>
      <c r="K29" s="12">
        <v>365</v>
      </c>
      <c r="L29" s="12">
        <v>24</v>
      </c>
      <c r="M29" s="12" t="s">
        <v>31</v>
      </c>
      <c r="N29" s="12" t="s">
        <v>32</v>
      </c>
      <c r="O29" s="12" t="s">
        <v>33</v>
      </c>
      <c r="P29" s="14"/>
    </row>
    <row r="30" spans="1:17" ht="132.75" customHeight="1">
      <c r="A30" s="491"/>
      <c r="B30" s="492"/>
      <c r="C30" s="493"/>
      <c r="D30" s="8">
        <v>0</v>
      </c>
      <c r="E30" s="8">
        <v>1</v>
      </c>
      <c r="F30" s="9" t="s">
        <v>99</v>
      </c>
      <c r="G30" s="10" t="s">
        <v>100</v>
      </c>
      <c r="H30" s="12" t="s">
        <v>101</v>
      </c>
      <c r="I30" s="12">
        <v>1816011</v>
      </c>
      <c r="J30" s="12" t="s">
        <v>102</v>
      </c>
      <c r="K30" s="12">
        <v>365</v>
      </c>
      <c r="L30" s="12">
        <v>24</v>
      </c>
      <c r="M30" s="12" t="s">
        <v>31</v>
      </c>
      <c r="N30" s="12" t="s">
        <v>32</v>
      </c>
      <c r="O30" s="12" t="s">
        <v>33</v>
      </c>
      <c r="P30" s="14" t="s">
        <v>103</v>
      </c>
    </row>
    <row r="31" spans="1:17" ht="129" customHeight="1">
      <c r="A31" s="491"/>
      <c r="B31" s="492"/>
      <c r="C31" s="493"/>
      <c r="D31" s="8">
        <v>1</v>
      </c>
      <c r="E31" s="8">
        <v>0</v>
      </c>
      <c r="F31" s="9" t="s">
        <v>104</v>
      </c>
      <c r="G31" s="10" t="s">
        <v>105</v>
      </c>
      <c r="H31" s="12" t="s">
        <v>106</v>
      </c>
      <c r="I31" s="12">
        <v>1803011</v>
      </c>
      <c r="J31" s="12" t="s">
        <v>107</v>
      </c>
      <c r="K31" s="12">
        <v>365</v>
      </c>
      <c r="L31" s="12">
        <v>24</v>
      </c>
      <c r="M31" s="12" t="s">
        <v>31</v>
      </c>
      <c r="N31" s="12" t="s">
        <v>32</v>
      </c>
      <c r="O31" s="12" t="s">
        <v>33</v>
      </c>
      <c r="P31" s="14"/>
    </row>
    <row r="32" spans="1:17" ht="91.5" customHeight="1">
      <c r="A32" s="491"/>
      <c r="B32" s="492"/>
      <c r="C32" s="493"/>
      <c r="D32" s="8">
        <v>0</v>
      </c>
      <c r="E32" s="8">
        <v>1</v>
      </c>
      <c r="F32" s="9" t="s">
        <v>108</v>
      </c>
      <c r="G32" s="10" t="s">
        <v>109</v>
      </c>
      <c r="H32" s="12" t="s">
        <v>110</v>
      </c>
      <c r="I32" s="12">
        <v>1803011</v>
      </c>
      <c r="J32" s="12" t="s">
        <v>107</v>
      </c>
      <c r="K32" s="12">
        <v>365</v>
      </c>
      <c r="L32" s="12">
        <v>24</v>
      </c>
      <c r="M32" s="12" t="s">
        <v>31</v>
      </c>
      <c r="N32" s="12" t="s">
        <v>32</v>
      </c>
      <c r="O32" s="12" t="s">
        <v>33</v>
      </c>
      <c r="P32" s="14"/>
    </row>
    <row r="33" spans="1:16" ht="34.5" customHeight="1">
      <c r="A33" s="491"/>
      <c r="B33" s="492"/>
      <c r="C33" s="493"/>
      <c r="D33" s="494">
        <v>0</v>
      </c>
      <c r="E33" s="494">
        <v>1</v>
      </c>
      <c r="F33" s="495" t="s">
        <v>111</v>
      </c>
      <c r="G33" s="496" t="s">
        <v>112</v>
      </c>
      <c r="H33" s="490" t="s">
        <v>113</v>
      </c>
      <c r="I33" s="490">
        <v>1803011</v>
      </c>
      <c r="J33" s="490" t="s">
        <v>107</v>
      </c>
      <c r="K33" s="490">
        <v>365</v>
      </c>
      <c r="L33" s="490">
        <v>16</v>
      </c>
      <c r="M33" s="12" t="s">
        <v>31</v>
      </c>
      <c r="N33" s="490" t="s">
        <v>32</v>
      </c>
      <c r="O33" s="490" t="s">
        <v>33</v>
      </c>
      <c r="P33" s="485"/>
    </row>
    <row r="34" spans="1:16" ht="57" customHeight="1">
      <c r="A34" s="491"/>
      <c r="B34" s="492"/>
      <c r="C34" s="493"/>
      <c r="D34" s="494"/>
      <c r="E34" s="494"/>
      <c r="F34" s="495"/>
      <c r="G34" s="496"/>
      <c r="H34" s="490"/>
      <c r="I34" s="490"/>
      <c r="J34" s="490"/>
      <c r="K34" s="490"/>
      <c r="L34" s="490"/>
      <c r="M34" s="12" t="s">
        <v>49</v>
      </c>
      <c r="N34" s="490"/>
      <c r="O34" s="490"/>
      <c r="P34" s="485"/>
    </row>
    <row r="35" spans="1:16" ht="73.5" customHeight="1">
      <c r="A35" s="491"/>
      <c r="B35" s="492"/>
      <c r="C35" s="493"/>
      <c r="D35" s="8">
        <v>0</v>
      </c>
      <c r="E35" s="8">
        <v>1</v>
      </c>
      <c r="F35" s="9" t="s">
        <v>114</v>
      </c>
      <c r="G35" s="10" t="s">
        <v>115</v>
      </c>
      <c r="H35" s="11" t="s">
        <v>116</v>
      </c>
      <c r="I35" s="12">
        <v>1803065</v>
      </c>
      <c r="J35" s="12" t="s">
        <v>117</v>
      </c>
      <c r="K35" s="12">
        <v>365</v>
      </c>
      <c r="L35" s="12">
        <v>24</v>
      </c>
      <c r="M35" s="12" t="s">
        <v>31</v>
      </c>
      <c r="N35" s="12" t="s">
        <v>32</v>
      </c>
      <c r="O35" s="12" t="s">
        <v>33</v>
      </c>
      <c r="P35" s="14"/>
    </row>
    <row r="36" spans="1:16" ht="72.75" customHeight="1">
      <c r="A36" s="491"/>
      <c r="B36" s="492"/>
      <c r="C36" s="493"/>
      <c r="D36" s="8">
        <v>0</v>
      </c>
      <c r="E36" s="8">
        <v>1</v>
      </c>
      <c r="F36" s="9" t="s">
        <v>118</v>
      </c>
      <c r="G36" s="10" t="s">
        <v>119</v>
      </c>
      <c r="H36" s="11" t="s">
        <v>120</v>
      </c>
      <c r="I36" s="12">
        <v>1803072</v>
      </c>
      <c r="J36" s="12" t="s">
        <v>121</v>
      </c>
      <c r="K36" s="12">
        <v>365</v>
      </c>
      <c r="L36" s="12">
        <v>24</v>
      </c>
      <c r="M36" s="12" t="s">
        <v>31</v>
      </c>
      <c r="N36" s="12" t="s">
        <v>32</v>
      </c>
      <c r="O36" s="12" t="s">
        <v>33</v>
      </c>
      <c r="P36" s="14"/>
    </row>
    <row r="37" spans="1:16" ht="138" customHeight="1">
      <c r="A37" s="491"/>
      <c r="B37" s="492"/>
      <c r="C37" s="493"/>
      <c r="D37" s="8">
        <v>1</v>
      </c>
      <c r="E37" s="8">
        <v>0</v>
      </c>
      <c r="F37" s="9" t="s">
        <v>122</v>
      </c>
      <c r="G37" s="10" t="s">
        <v>123</v>
      </c>
      <c r="H37" s="11" t="s">
        <v>124</v>
      </c>
      <c r="I37" s="12">
        <v>1805011</v>
      </c>
      <c r="J37" s="12" t="s">
        <v>125</v>
      </c>
      <c r="K37" s="12">
        <v>365</v>
      </c>
      <c r="L37" s="12">
        <v>24</v>
      </c>
      <c r="M37" s="12" t="s">
        <v>31</v>
      </c>
      <c r="N37" s="12" t="s">
        <v>32</v>
      </c>
      <c r="O37" s="12" t="s">
        <v>33</v>
      </c>
      <c r="P37" s="14"/>
    </row>
    <row r="38" spans="1:16" ht="146.25" customHeight="1">
      <c r="A38" s="491"/>
      <c r="B38" s="492"/>
      <c r="C38" s="493"/>
      <c r="D38" s="8">
        <v>0</v>
      </c>
      <c r="E38" s="8">
        <v>1</v>
      </c>
      <c r="F38" s="9" t="s">
        <v>122</v>
      </c>
      <c r="G38" s="10" t="s">
        <v>126</v>
      </c>
      <c r="H38" s="11" t="s">
        <v>127</v>
      </c>
      <c r="I38" s="12">
        <v>1805011</v>
      </c>
      <c r="J38" s="12" t="s">
        <v>125</v>
      </c>
      <c r="K38" s="12">
        <v>365</v>
      </c>
      <c r="L38" s="12">
        <v>24</v>
      </c>
      <c r="M38" s="12" t="s">
        <v>31</v>
      </c>
      <c r="N38" s="12" t="s">
        <v>32</v>
      </c>
      <c r="O38" s="12" t="s">
        <v>33</v>
      </c>
      <c r="P38" s="14"/>
    </row>
    <row r="39" spans="1:16" ht="150.75" customHeight="1">
      <c r="A39" s="491"/>
      <c r="B39" s="492"/>
      <c r="C39" s="493"/>
      <c r="D39" s="8">
        <v>0</v>
      </c>
      <c r="E39" s="8">
        <v>1</v>
      </c>
      <c r="F39" s="9" t="s">
        <v>122</v>
      </c>
      <c r="G39" s="10" t="s">
        <v>128</v>
      </c>
      <c r="H39" s="11" t="s">
        <v>129</v>
      </c>
      <c r="I39" s="12">
        <v>1805011</v>
      </c>
      <c r="J39" s="12" t="s">
        <v>125</v>
      </c>
      <c r="K39" s="12">
        <v>365</v>
      </c>
      <c r="L39" s="12">
        <v>24</v>
      </c>
      <c r="M39" s="12" t="s">
        <v>31</v>
      </c>
      <c r="N39" s="12" t="s">
        <v>32</v>
      </c>
      <c r="O39" s="12" t="s">
        <v>33</v>
      </c>
      <c r="P39" s="14"/>
    </row>
    <row r="40" spans="1:16" ht="69.75" customHeight="1">
      <c r="A40" s="491"/>
      <c r="B40" s="492"/>
      <c r="C40" s="493"/>
      <c r="D40" s="8">
        <v>0</v>
      </c>
      <c r="E40" s="8">
        <v>1</v>
      </c>
      <c r="F40" s="9" t="s">
        <v>130</v>
      </c>
      <c r="G40" s="10" t="s">
        <v>131</v>
      </c>
      <c r="H40" s="11" t="s">
        <v>132</v>
      </c>
      <c r="I40" s="12">
        <v>1805072</v>
      </c>
      <c r="J40" s="12" t="s">
        <v>133</v>
      </c>
      <c r="K40" s="12">
        <v>365</v>
      </c>
      <c r="L40" s="12">
        <v>24</v>
      </c>
      <c r="M40" s="12" t="s">
        <v>31</v>
      </c>
      <c r="N40" s="12" t="s">
        <v>32</v>
      </c>
      <c r="O40" s="12" t="s">
        <v>33</v>
      </c>
      <c r="P40" s="14"/>
    </row>
    <row r="41" spans="1:16" ht="205.5" customHeight="1">
      <c r="A41" s="491"/>
      <c r="B41" s="492"/>
      <c r="C41" s="493"/>
      <c r="D41" s="8">
        <v>1</v>
      </c>
      <c r="E41" s="8">
        <v>0</v>
      </c>
      <c r="F41" s="9" t="s">
        <v>134</v>
      </c>
      <c r="G41" s="10" t="s">
        <v>135</v>
      </c>
      <c r="H41" s="11" t="s">
        <v>136</v>
      </c>
      <c r="I41" s="12">
        <v>1861011</v>
      </c>
      <c r="J41" s="12" t="s">
        <v>137</v>
      </c>
      <c r="K41" s="12">
        <v>365</v>
      </c>
      <c r="L41" s="12">
        <v>24</v>
      </c>
      <c r="M41" s="12" t="s">
        <v>31</v>
      </c>
      <c r="N41" s="12" t="s">
        <v>32</v>
      </c>
      <c r="O41" s="12" t="s">
        <v>33</v>
      </c>
      <c r="P41" s="14"/>
    </row>
    <row r="42" spans="1:16" ht="183.75" customHeight="1">
      <c r="A42" s="491"/>
      <c r="B42" s="492"/>
      <c r="C42" s="493"/>
      <c r="D42" s="8">
        <v>0</v>
      </c>
      <c r="E42" s="8">
        <v>1</v>
      </c>
      <c r="F42" s="9" t="s">
        <v>134</v>
      </c>
      <c r="G42" s="10" t="s">
        <v>138</v>
      </c>
      <c r="H42" s="11" t="s">
        <v>139</v>
      </c>
      <c r="I42" s="12">
        <v>1861011</v>
      </c>
      <c r="J42" s="12" t="s">
        <v>137</v>
      </c>
      <c r="K42" s="12">
        <v>365</v>
      </c>
      <c r="L42" s="12">
        <v>24</v>
      </c>
      <c r="M42" s="12" t="s">
        <v>31</v>
      </c>
      <c r="N42" s="12" t="s">
        <v>32</v>
      </c>
      <c r="O42" s="12" t="s">
        <v>33</v>
      </c>
      <c r="P42" s="14"/>
    </row>
    <row r="43" spans="1:16" ht="190.5" customHeight="1">
      <c r="A43" s="491"/>
      <c r="B43" s="492"/>
      <c r="C43" s="493"/>
      <c r="D43" s="8">
        <v>0</v>
      </c>
      <c r="E43" s="8">
        <v>1</v>
      </c>
      <c r="F43" s="9" t="s">
        <v>134</v>
      </c>
      <c r="G43" s="10" t="s">
        <v>140</v>
      </c>
      <c r="H43" s="11" t="s">
        <v>141</v>
      </c>
      <c r="I43" s="12">
        <v>1861011</v>
      </c>
      <c r="J43" s="12" t="s">
        <v>137</v>
      </c>
      <c r="K43" s="12">
        <v>365</v>
      </c>
      <c r="L43" s="12">
        <v>24</v>
      </c>
      <c r="M43" s="12" t="s">
        <v>31</v>
      </c>
      <c r="N43" s="12" t="s">
        <v>32</v>
      </c>
      <c r="O43" s="12" t="s">
        <v>33</v>
      </c>
      <c r="P43" s="14"/>
    </row>
    <row r="44" spans="1:16" ht="69.75" customHeight="1">
      <c r="A44" s="491"/>
      <c r="B44" s="492"/>
      <c r="C44" s="493"/>
      <c r="D44" s="8">
        <v>0</v>
      </c>
      <c r="E44" s="8">
        <v>1</v>
      </c>
      <c r="F44" s="9" t="s">
        <v>142</v>
      </c>
      <c r="G44" s="10" t="s">
        <v>143</v>
      </c>
      <c r="H44" s="11" t="s">
        <v>144</v>
      </c>
      <c r="I44" s="12">
        <v>1807024</v>
      </c>
      <c r="J44" s="12" t="s">
        <v>145</v>
      </c>
      <c r="K44" s="12">
        <v>365</v>
      </c>
      <c r="L44" s="12">
        <v>24</v>
      </c>
      <c r="M44" s="12" t="s">
        <v>31</v>
      </c>
      <c r="N44" s="12" t="s">
        <v>32</v>
      </c>
      <c r="O44" s="12" t="s">
        <v>33</v>
      </c>
      <c r="P44" s="14"/>
    </row>
    <row r="45" spans="1:16" ht="107.25" customHeight="1">
      <c r="A45" s="491"/>
      <c r="B45" s="492"/>
      <c r="C45" s="493"/>
      <c r="D45" s="8">
        <v>0</v>
      </c>
      <c r="E45" s="8">
        <v>1</v>
      </c>
      <c r="F45" s="9" t="s">
        <v>146</v>
      </c>
      <c r="G45" s="10" t="s">
        <v>147</v>
      </c>
      <c r="H45" s="11" t="s">
        <v>148</v>
      </c>
      <c r="I45" s="12">
        <v>1807084</v>
      </c>
      <c r="J45" s="12" t="s">
        <v>149</v>
      </c>
      <c r="K45" s="12">
        <v>365</v>
      </c>
      <c r="L45" s="12">
        <v>24</v>
      </c>
      <c r="M45" s="12" t="s">
        <v>31</v>
      </c>
      <c r="N45" s="12" t="s">
        <v>32</v>
      </c>
      <c r="O45" s="12" t="s">
        <v>33</v>
      </c>
      <c r="P45" s="14"/>
    </row>
    <row r="46" spans="1:16" ht="78.75" customHeight="1">
      <c r="A46" s="491"/>
      <c r="B46" s="492"/>
      <c r="C46" s="493"/>
      <c r="D46" s="8">
        <v>0</v>
      </c>
      <c r="E46" s="8">
        <v>1</v>
      </c>
      <c r="F46" s="9" t="s">
        <v>150</v>
      </c>
      <c r="G46" s="10" t="s">
        <v>151</v>
      </c>
      <c r="H46" s="11" t="s">
        <v>152</v>
      </c>
      <c r="I46" s="12">
        <v>1807044</v>
      </c>
      <c r="J46" s="12" t="s">
        <v>153</v>
      </c>
      <c r="K46" s="12">
        <v>365</v>
      </c>
      <c r="L46" s="12">
        <v>24</v>
      </c>
      <c r="M46" s="12" t="s">
        <v>31</v>
      </c>
      <c r="N46" s="12" t="s">
        <v>32</v>
      </c>
      <c r="O46" s="12" t="s">
        <v>33</v>
      </c>
      <c r="P46" s="14"/>
    </row>
    <row r="47" spans="1:16" ht="42" customHeight="1">
      <c r="A47" s="491"/>
      <c r="B47" s="492"/>
      <c r="C47" s="493"/>
      <c r="D47" s="494">
        <v>0</v>
      </c>
      <c r="E47" s="494">
        <v>1</v>
      </c>
      <c r="F47" s="495" t="s">
        <v>154</v>
      </c>
      <c r="G47" s="496" t="s">
        <v>155</v>
      </c>
      <c r="H47" s="497" t="s">
        <v>156</v>
      </c>
      <c r="I47" s="490">
        <v>1807072</v>
      </c>
      <c r="J47" s="490" t="s">
        <v>157</v>
      </c>
      <c r="K47" s="490">
        <v>365</v>
      </c>
      <c r="L47" s="490">
        <v>16</v>
      </c>
      <c r="M47" s="12" t="s">
        <v>31</v>
      </c>
      <c r="N47" s="490" t="s">
        <v>32</v>
      </c>
      <c r="O47" s="490" t="s">
        <v>33</v>
      </c>
      <c r="P47" s="485"/>
    </row>
    <row r="48" spans="1:16" ht="43.5" customHeight="1">
      <c r="A48" s="491"/>
      <c r="B48" s="492"/>
      <c r="C48" s="493"/>
      <c r="D48" s="494"/>
      <c r="E48" s="494"/>
      <c r="F48" s="495"/>
      <c r="G48" s="496"/>
      <c r="H48" s="497"/>
      <c r="I48" s="490"/>
      <c r="J48" s="490"/>
      <c r="K48" s="490"/>
      <c r="L48" s="490"/>
      <c r="M48" s="12" t="s">
        <v>49</v>
      </c>
      <c r="N48" s="490"/>
      <c r="O48" s="490"/>
      <c r="P48" s="485"/>
    </row>
    <row r="49" spans="1:17" ht="97.5" customHeight="1">
      <c r="A49" s="491"/>
      <c r="B49" s="492"/>
      <c r="C49" s="493"/>
      <c r="D49" s="8">
        <v>1</v>
      </c>
      <c r="E49" s="8">
        <v>0</v>
      </c>
      <c r="F49" s="9" t="s">
        <v>158</v>
      </c>
      <c r="G49" s="10" t="s">
        <v>159</v>
      </c>
      <c r="H49" s="11" t="s">
        <v>160</v>
      </c>
      <c r="I49" s="12">
        <v>1815034</v>
      </c>
      <c r="J49" s="12" t="s">
        <v>161</v>
      </c>
      <c r="K49" s="12">
        <v>365</v>
      </c>
      <c r="L49" s="12">
        <v>24</v>
      </c>
      <c r="M49" s="12" t="s">
        <v>31</v>
      </c>
      <c r="N49" s="12" t="s">
        <v>32</v>
      </c>
      <c r="O49" s="12" t="s">
        <v>33</v>
      </c>
      <c r="P49" s="14"/>
    </row>
    <row r="50" spans="1:17" ht="99" customHeight="1">
      <c r="A50" s="491"/>
      <c r="B50" s="492"/>
      <c r="C50" s="493"/>
      <c r="D50" s="8">
        <v>0</v>
      </c>
      <c r="E50" s="8">
        <v>1</v>
      </c>
      <c r="F50" s="9" t="s">
        <v>158</v>
      </c>
      <c r="G50" s="10" t="s">
        <v>162</v>
      </c>
      <c r="H50" s="11" t="s">
        <v>163</v>
      </c>
      <c r="I50" s="12">
        <v>1815044</v>
      </c>
      <c r="J50" s="12" t="s">
        <v>164</v>
      </c>
      <c r="K50" s="12">
        <v>365</v>
      </c>
      <c r="L50" s="12">
        <v>24</v>
      </c>
      <c r="M50" s="12" t="s">
        <v>31</v>
      </c>
      <c r="N50" s="12" t="s">
        <v>32</v>
      </c>
      <c r="O50" s="12" t="s">
        <v>33</v>
      </c>
      <c r="P50" s="14"/>
    </row>
    <row r="51" spans="1:17" ht="63" customHeight="1">
      <c r="A51" s="491"/>
      <c r="B51" s="492"/>
      <c r="C51" s="493"/>
      <c r="D51" s="494">
        <v>0</v>
      </c>
      <c r="E51" s="494">
        <v>1</v>
      </c>
      <c r="F51" s="495" t="s">
        <v>165</v>
      </c>
      <c r="G51" s="496" t="s">
        <v>166</v>
      </c>
      <c r="H51" s="497" t="s">
        <v>167</v>
      </c>
      <c r="I51" s="490">
        <v>1815052</v>
      </c>
      <c r="J51" s="490" t="s">
        <v>168</v>
      </c>
      <c r="K51" s="490">
        <v>365</v>
      </c>
      <c r="L51" s="490">
        <v>24</v>
      </c>
      <c r="M51" s="490" t="s">
        <v>31</v>
      </c>
      <c r="N51" s="490" t="s">
        <v>32</v>
      </c>
      <c r="O51" s="490" t="s">
        <v>33</v>
      </c>
      <c r="P51" s="485"/>
    </row>
    <row r="52" spans="1:17" ht="39" customHeight="1">
      <c r="A52" s="491"/>
      <c r="B52" s="492"/>
      <c r="C52" s="493"/>
      <c r="D52" s="494"/>
      <c r="E52" s="494"/>
      <c r="F52" s="495"/>
      <c r="G52" s="496"/>
      <c r="H52" s="497"/>
      <c r="I52" s="490"/>
      <c r="J52" s="490"/>
      <c r="K52" s="490"/>
      <c r="L52" s="490"/>
      <c r="M52" s="490"/>
      <c r="N52" s="490"/>
      <c r="O52" s="490"/>
      <c r="P52" s="485"/>
    </row>
    <row r="53" spans="1:17" ht="93.75" customHeight="1">
      <c r="A53" s="491"/>
      <c r="B53" s="492"/>
      <c r="C53" s="493"/>
      <c r="D53" s="8">
        <v>0</v>
      </c>
      <c r="E53" s="8">
        <v>1</v>
      </c>
      <c r="F53" s="9" t="s">
        <v>169</v>
      </c>
      <c r="G53" s="10" t="s">
        <v>170</v>
      </c>
      <c r="H53" s="11" t="s">
        <v>171</v>
      </c>
      <c r="I53" s="12">
        <v>1819044</v>
      </c>
      <c r="J53" s="12" t="s">
        <v>172</v>
      </c>
      <c r="K53" s="12">
        <v>365</v>
      </c>
      <c r="L53" s="12">
        <v>24</v>
      </c>
      <c r="M53" s="12" t="s">
        <v>31</v>
      </c>
      <c r="N53" s="12" t="s">
        <v>32</v>
      </c>
      <c r="O53" s="12" t="s">
        <v>33</v>
      </c>
      <c r="P53" s="16"/>
    </row>
    <row r="54" spans="1:17" ht="87.75" customHeight="1">
      <c r="A54" s="491"/>
      <c r="B54" s="492"/>
      <c r="C54" s="493"/>
      <c r="D54" s="8">
        <v>0</v>
      </c>
      <c r="E54" s="8">
        <v>1</v>
      </c>
      <c r="F54" s="9" t="s">
        <v>169</v>
      </c>
      <c r="G54" s="10" t="s">
        <v>173</v>
      </c>
      <c r="H54" s="11" t="s">
        <v>174</v>
      </c>
      <c r="I54" s="12">
        <v>1819044</v>
      </c>
      <c r="J54" s="12" t="s">
        <v>172</v>
      </c>
      <c r="K54" s="12">
        <v>365</v>
      </c>
      <c r="L54" s="12">
        <v>24</v>
      </c>
      <c r="M54" s="12" t="s">
        <v>31</v>
      </c>
      <c r="N54" s="12" t="s">
        <v>32</v>
      </c>
      <c r="O54" s="12" t="s">
        <v>33</v>
      </c>
      <c r="P54" s="14"/>
    </row>
    <row r="55" spans="1:17" ht="39.75" customHeight="1">
      <c r="A55" s="491"/>
      <c r="B55" s="492"/>
      <c r="C55" s="493"/>
      <c r="D55" s="8">
        <v>0</v>
      </c>
      <c r="E55" s="8">
        <v>1</v>
      </c>
      <c r="F55" s="9" t="s">
        <v>175</v>
      </c>
      <c r="G55" s="10" t="s">
        <v>176</v>
      </c>
      <c r="H55" s="11" t="s">
        <v>177</v>
      </c>
      <c r="I55" s="12">
        <v>1801084</v>
      </c>
      <c r="J55" s="12" t="s">
        <v>178</v>
      </c>
      <c r="K55" s="12">
        <v>365</v>
      </c>
      <c r="L55" s="12">
        <v>24</v>
      </c>
      <c r="M55" s="12" t="s">
        <v>31</v>
      </c>
      <c r="N55" s="12" t="s">
        <v>32</v>
      </c>
      <c r="O55" s="12" t="s">
        <v>33</v>
      </c>
      <c r="P55" s="14"/>
    </row>
    <row r="56" spans="1:17" ht="48" customHeight="1">
      <c r="A56" s="491"/>
      <c r="B56" s="492"/>
      <c r="C56" s="493"/>
      <c r="D56" s="494">
        <v>0</v>
      </c>
      <c r="E56" s="494">
        <v>1</v>
      </c>
      <c r="F56" s="495" t="s">
        <v>179</v>
      </c>
      <c r="G56" s="496" t="s">
        <v>180</v>
      </c>
      <c r="H56" s="497" t="s">
        <v>181</v>
      </c>
      <c r="I56" s="490">
        <v>1801084</v>
      </c>
      <c r="J56" s="490" t="s">
        <v>178</v>
      </c>
      <c r="K56" s="490">
        <v>365</v>
      </c>
      <c r="L56" s="490">
        <v>24</v>
      </c>
      <c r="M56" s="490" t="s">
        <v>31</v>
      </c>
      <c r="N56" s="490" t="s">
        <v>32</v>
      </c>
      <c r="O56" s="490" t="s">
        <v>33</v>
      </c>
      <c r="P56" s="485"/>
      <c r="Q56" s="498"/>
    </row>
    <row r="57" spans="1:17" ht="40.5" customHeight="1">
      <c r="A57" s="491"/>
      <c r="B57" s="492"/>
      <c r="C57" s="493"/>
      <c r="D57" s="494"/>
      <c r="E57" s="494"/>
      <c r="F57" s="495"/>
      <c r="G57" s="496"/>
      <c r="H57" s="497"/>
      <c r="I57" s="490"/>
      <c r="J57" s="490"/>
      <c r="K57" s="490"/>
      <c r="L57" s="490"/>
      <c r="M57" s="490"/>
      <c r="N57" s="490"/>
      <c r="O57" s="490"/>
      <c r="P57" s="485"/>
      <c r="Q57" s="498"/>
    </row>
    <row r="58" spans="1:17" ht="54.75" customHeight="1">
      <c r="A58" s="491"/>
      <c r="B58" s="492"/>
      <c r="C58" s="493"/>
      <c r="D58" s="8">
        <v>0</v>
      </c>
      <c r="E58" s="8">
        <v>1</v>
      </c>
      <c r="F58" s="9" t="s">
        <v>182</v>
      </c>
      <c r="G58" s="10" t="s">
        <v>183</v>
      </c>
      <c r="H58" s="11" t="s">
        <v>184</v>
      </c>
      <c r="I58" s="12">
        <v>1801052</v>
      </c>
      <c r="J58" s="12" t="s">
        <v>185</v>
      </c>
      <c r="K58" s="17">
        <v>365</v>
      </c>
      <c r="L58" s="12">
        <v>24</v>
      </c>
      <c r="M58" s="12" t="s">
        <v>31</v>
      </c>
      <c r="N58" s="12" t="s">
        <v>32</v>
      </c>
      <c r="O58" s="12" t="s">
        <v>33</v>
      </c>
      <c r="P58" s="14"/>
    </row>
    <row r="59" spans="1:17" ht="107.25" customHeight="1">
      <c r="A59" s="491"/>
      <c r="B59" s="492"/>
      <c r="C59" s="493"/>
      <c r="D59" s="8">
        <v>0</v>
      </c>
      <c r="E59" s="8">
        <v>1</v>
      </c>
      <c r="F59" s="9" t="s">
        <v>186</v>
      </c>
      <c r="G59" s="10" t="s">
        <v>187</v>
      </c>
      <c r="H59" s="11" t="s">
        <v>188</v>
      </c>
      <c r="I59" s="12">
        <v>1802014</v>
      </c>
      <c r="J59" s="12" t="s">
        <v>189</v>
      </c>
      <c r="K59" s="17">
        <v>365</v>
      </c>
      <c r="L59" s="12">
        <v>24</v>
      </c>
      <c r="M59" s="12" t="s">
        <v>31</v>
      </c>
      <c r="N59" s="12" t="s">
        <v>32</v>
      </c>
      <c r="O59" s="12" t="s">
        <v>33</v>
      </c>
      <c r="P59" s="14"/>
    </row>
    <row r="60" spans="1:17" ht="92.25" customHeight="1">
      <c r="A60" s="491"/>
      <c r="B60" s="492"/>
      <c r="C60" s="493"/>
      <c r="D60" s="8">
        <v>0</v>
      </c>
      <c r="E60" s="8">
        <v>1</v>
      </c>
      <c r="F60" s="9" t="s">
        <v>186</v>
      </c>
      <c r="G60" s="10" t="s">
        <v>190</v>
      </c>
      <c r="H60" s="11" t="s">
        <v>191</v>
      </c>
      <c r="I60" s="12">
        <v>1802014</v>
      </c>
      <c r="J60" s="12" t="s">
        <v>189</v>
      </c>
      <c r="K60" s="17">
        <v>365</v>
      </c>
      <c r="L60" s="12">
        <v>24</v>
      </c>
      <c r="M60" s="12" t="s">
        <v>31</v>
      </c>
      <c r="N60" s="12" t="s">
        <v>32</v>
      </c>
      <c r="O60" s="12" t="s">
        <v>33</v>
      </c>
      <c r="P60" s="14"/>
    </row>
    <row r="61" spans="1:17" ht="57.75" customHeight="1">
      <c r="A61" s="491"/>
      <c r="B61" s="492"/>
      <c r="C61" s="493"/>
      <c r="D61" s="8">
        <v>0</v>
      </c>
      <c r="E61" s="8">
        <v>1</v>
      </c>
      <c r="F61" s="9" t="s">
        <v>192</v>
      </c>
      <c r="G61" s="10" t="s">
        <v>193</v>
      </c>
      <c r="H61" s="11" t="s">
        <v>194</v>
      </c>
      <c r="I61" s="12">
        <v>1802062</v>
      </c>
      <c r="J61" s="12" t="s">
        <v>195</v>
      </c>
      <c r="K61" s="17">
        <v>365</v>
      </c>
      <c r="L61" s="12">
        <v>24</v>
      </c>
      <c r="M61" s="12" t="s">
        <v>31</v>
      </c>
      <c r="N61" s="12" t="s">
        <v>32</v>
      </c>
      <c r="O61" s="12" t="s">
        <v>33</v>
      </c>
      <c r="P61" s="14"/>
    </row>
    <row r="62" spans="1:17" ht="91.5" customHeight="1">
      <c r="A62" s="491"/>
      <c r="B62" s="492"/>
      <c r="C62" s="493"/>
      <c r="D62" s="8">
        <v>1</v>
      </c>
      <c r="E62" s="8">
        <v>0</v>
      </c>
      <c r="F62" s="9" t="s">
        <v>196</v>
      </c>
      <c r="G62" s="10" t="s">
        <v>197</v>
      </c>
      <c r="H62" s="11" t="s">
        <v>198</v>
      </c>
      <c r="I62" s="12">
        <v>1821042</v>
      </c>
      <c r="J62" s="12" t="s">
        <v>199</v>
      </c>
      <c r="K62" s="17">
        <v>365</v>
      </c>
      <c r="L62" s="12">
        <v>24</v>
      </c>
      <c r="M62" s="12" t="s">
        <v>31</v>
      </c>
      <c r="N62" s="12" t="s">
        <v>32</v>
      </c>
      <c r="O62" s="12" t="s">
        <v>33</v>
      </c>
      <c r="P62" s="14"/>
    </row>
    <row r="63" spans="1:17" ht="64.5" customHeight="1">
      <c r="A63" s="491"/>
      <c r="B63" s="492"/>
      <c r="C63" s="493"/>
      <c r="D63" s="18">
        <v>0</v>
      </c>
      <c r="E63" s="18">
        <v>1</v>
      </c>
      <c r="F63" s="19" t="s">
        <v>200</v>
      </c>
      <c r="G63" s="20" t="s">
        <v>201</v>
      </c>
      <c r="H63" s="21" t="s">
        <v>202</v>
      </c>
      <c r="I63" s="17">
        <v>1821034</v>
      </c>
      <c r="J63" s="12" t="s">
        <v>203</v>
      </c>
      <c r="K63" s="12">
        <v>365</v>
      </c>
      <c r="L63" s="12">
        <v>24</v>
      </c>
      <c r="M63" s="12" t="s">
        <v>31</v>
      </c>
      <c r="N63" s="12" t="s">
        <v>32</v>
      </c>
      <c r="O63" s="12" t="s">
        <v>33</v>
      </c>
      <c r="P63" s="14"/>
    </row>
    <row r="64" spans="1:17" ht="41.25" customHeight="1">
      <c r="A64" s="491"/>
      <c r="B64" s="492"/>
      <c r="C64" s="493"/>
      <c r="D64" s="494">
        <v>0</v>
      </c>
      <c r="E64" s="494">
        <v>1</v>
      </c>
      <c r="F64" s="495" t="s">
        <v>204</v>
      </c>
      <c r="G64" s="496" t="s">
        <v>205</v>
      </c>
      <c r="H64" s="497" t="s">
        <v>206</v>
      </c>
      <c r="I64" s="490">
        <v>1821034</v>
      </c>
      <c r="J64" s="490" t="s">
        <v>203</v>
      </c>
      <c r="K64" s="490">
        <v>365</v>
      </c>
      <c r="L64" s="490">
        <v>12</v>
      </c>
      <c r="M64" s="12" t="s">
        <v>31</v>
      </c>
      <c r="N64" s="490" t="s">
        <v>32</v>
      </c>
      <c r="O64" s="490" t="s">
        <v>33</v>
      </c>
      <c r="P64" s="485"/>
    </row>
    <row r="65" spans="1:16" ht="25.5" customHeight="1">
      <c r="A65" s="491"/>
      <c r="B65" s="492"/>
      <c r="C65" s="493"/>
      <c r="D65" s="494"/>
      <c r="E65" s="494"/>
      <c r="F65" s="495"/>
      <c r="G65" s="496"/>
      <c r="H65" s="497"/>
      <c r="I65" s="490"/>
      <c r="J65" s="490"/>
      <c r="K65" s="490"/>
      <c r="L65" s="490"/>
      <c r="M65" s="12" t="s">
        <v>42</v>
      </c>
      <c r="N65" s="490"/>
      <c r="O65" s="490"/>
      <c r="P65" s="485"/>
    </row>
    <row r="66" spans="1:16" ht="52.5" customHeight="1">
      <c r="A66" s="491"/>
      <c r="B66" s="492"/>
      <c r="C66" s="493"/>
      <c r="D66" s="22">
        <v>0</v>
      </c>
      <c r="E66" s="23">
        <v>1</v>
      </c>
      <c r="F66" s="9" t="s">
        <v>207</v>
      </c>
      <c r="G66" s="10" t="s">
        <v>208</v>
      </c>
      <c r="H66" s="11" t="s">
        <v>209</v>
      </c>
      <c r="I66" s="12">
        <v>1821052</v>
      </c>
      <c r="J66" s="12" t="s">
        <v>210</v>
      </c>
      <c r="K66" s="12">
        <v>365</v>
      </c>
      <c r="L66" s="12">
        <v>24</v>
      </c>
      <c r="M66" s="12" t="s">
        <v>31</v>
      </c>
      <c r="N66" s="12" t="s">
        <v>32</v>
      </c>
      <c r="O66" s="12" t="s">
        <v>33</v>
      </c>
      <c r="P66" s="14"/>
    </row>
    <row r="67" spans="1:16" ht="55.5" customHeight="1">
      <c r="A67" s="491"/>
      <c r="B67" s="492"/>
      <c r="C67" s="493"/>
      <c r="D67" s="8">
        <v>0</v>
      </c>
      <c r="E67" s="8">
        <v>1</v>
      </c>
      <c r="F67" s="9" t="s">
        <v>211</v>
      </c>
      <c r="G67" s="10" t="s">
        <v>212</v>
      </c>
      <c r="H67" s="11" t="s">
        <v>213</v>
      </c>
      <c r="I67" s="12">
        <v>1821022</v>
      </c>
      <c r="J67" s="12" t="s">
        <v>214</v>
      </c>
      <c r="K67" s="12">
        <v>365</v>
      </c>
      <c r="L67" s="12">
        <v>24</v>
      </c>
      <c r="M67" s="12" t="s">
        <v>31</v>
      </c>
      <c r="N67" s="12" t="s">
        <v>32</v>
      </c>
      <c r="O67" s="12" t="s">
        <v>33</v>
      </c>
      <c r="P67" s="14"/>
    </row>
    <row r="68" spans="1:16" ht="57.75" customHeight="1">
      <c r="A68" s="491"/>
      <c r="B68" s="492"/>
      <c r="C68" s="493"/>
      <c r="D68" s="8">
        <v>0</v>
      </c>
      <c r="E68" s="8">
        <v>1</v>
      </c>
      <c r="F68" s="9" t="s">
        <v>215</v>
      </c>
      <c r="G68" s="10" t="s">
        <v>216</v>
      </c>
      <c r="H68" s="11" t="s">
        <v>217</v>
      </c>
      <c r="I68" s="12">
        <v>1821052</v>
      </c>
      <c r="J68" s="12" t="s">
        <v>218</v>
      </c>
      <c r="K68" s="12">
        <v>93</v>
      </c>
      <c r="L68" s="12">
        <v>24</v>
      </c>
      <c r="M68" s="12" t="s">
        <v>31</v>
      </c>
      <c r="N68" s="12" t="s">
        <v>219</v>
      </c>
      <c r="O68" s="12" t="s">
        <v>220</v>
      </c>
      <c r="P68" s="14"/>
    </row>
    <row r="69" spans="1:16" ht="39.75" customHeight="1">
      <c r="A69" s="491"/>
      <c r="B69" s="492"/>
      <c r="C69" s="493"/>
      <c r="D69" s="8">
        <v>0</v>
      </c>
      <c r="E69" s="8">
        <v>1</v>
      </c>
      <c r="F69" s="9" t="s">
        <v>221</v>
      </c>
      <c r="G69" s="10" t="s">
        <v>222</v>
      </c>
      <c r="H69" s="11" t="s">
        <v>223</v>
      </c>
      <c r="I69" s="12">
        <v>1817075</v>
      </c>
      <c r="J69" s="12" t="s">
        <v>224</v>
      </c>
      <c r="K69" s="12">
        <v>365</v>
      </c>
      <c r="L69" s="12">
        <v>24</v>
      </c>
      <c r="M69" s="12" t="s">
        <v>31</v>
      </c>
      <c r="N69" s="12" t="s">
        <v>32</v>
      </c>
      <c r="O69" s="12" t="s">
        <v>33</v>
      </c>
      <c r="P69" s="14"/>
    </row>
    <row r="70" spans="1:16" ht="83.25" customHeight="1">
      <c r="A70" s="491"/>
      <c r="B70" s="492"/>
      <c r="C70" s="493"/>
      <c r="D70" s="8">
        <v>0</v>
      </c>
      <c r="E70" s="8">
        <v>1</v>
      </c>
      <c r="F70" s="9" t="s">
        <v>225</v>
      </c>
      <c r="G70" s="10" t="s">
        <v>226</v>
      </c>
      <c r="H70" s="11" t="s">
        <v>227</v>
      </c>
      <c r="I70" s="12">
        <v>1817011</v>
      </c>
      <c r="J70" s="12" t="s">
        <v>228</v>
      </c>
      <c r="K70" s="12">
        <v>365</v>
      </c>
      <c r="L70" s="12">
        <v>24</v>
      </c>
      <c r="M70" s="12" t="s">
        <v>31</v>
      </c>
      <c r="N70" s="12" t="s">
        <v>32</v>
      </c>
      <c r="O70" s="12" t="s">
        <v>33</v>
      </c>
      <c r="P70" s="14"/>
    </row>
    <row r="71" spans="1:16" ht="80.25" customHeight="1">
      <c r="A71" s="491"/>
      <c r="B71" s="492"/>
      <c r="C71" s="493"/>
      <c r="D71" s="8">
        <v>0</v>
      </c>
      <c r="E71" s="8">
        <v>1</v>
      </c>
      <c r="F71" s="9" t="s">
        <v>225</v>
      </c>
      <c r="G71" s="10" t="s">
        <v>229</v>
      </c>
      <c r="H71" s="11" t="s">
        <v>230</v>
      </c>
      <c r="I71" s="12">
        <v>1817011</v>
      </c>
      <c r="J71" s="12" t="s">
        <v>228</v>
      </c>
      <c r="K71" s="12">
        <v>365</v>
      </c>
      <c r="L71" s="12">
        <v>24</v>
      </c>
      <c r="M71" s="12" t="s">
        <v>31</v>
      </c>
      <c r="N71" s="12" t="s">
        <v>32</v>
      </c>
      <c r="O71" s="12" t="s">
        <v>33</v>
      </c>
      <c r="P71" s="14"/>
    </row>
    <row r="72" spans="1:16" ht="77.25" customHeight="1">
      <c r="A72" s="491"/>
      <c r="B72" s="492"/>
      <c r="C72" s="493"/>
      <c r="D72" s="8">
        <v>0</v>
      </c>
      <c r="E72" s="8">
        <v>1</v>
      </c>
      <c r="F72" s="9" t="s">
        <v>231</v>
      </c>
      <c r="G72" s="10" t="s">
        <v>232</v>
      </c>
      <c r="H72" s="11" t="s">
        <v>233</v>
      </c>
      <c r="I72" s="12">
        <v>1817011</v>
      </c>
      <c r="J72" s="12" t="s">
        <v>228</v>
      </c>
      <c r="K72" s="12">
        <v>365</v>
      </c>
      <c r="L72" s="12">
        <v>24</v>
      </c>
      <c r="M72" s="12" t="s">
        <v>31</v>
      </c>
      <c r="N72" s="12" t="s">
        <v>32</v>
      </c>
      <c r="O72" s="12" t="s">
        <v>33</v>
      </c>
      <c r="P72" s="14"/>
    </row>
    <row r="73" spans="1:16" ht="14.25" customHeight="1">
      <c r="A73" s="491"/>
      <c r="B73" s="492"/>
      <c r="C73" s="493"/>
      <c r="D73" s="494">
        <v>0</v>
      </c>
      <c r="E73" s="494">
        <v>1</v>
      </c>
      <c r="F73" s="495" t="s">
        <v>234</v>
      </c>
      <c r="G73" s="496" t="s">
        <v>235</v>
      </c>
      <c r="H73" s="497" t="s">
        <v>236</v>
      </c>
      <c r="I73" s="490">
        <v>1817042</v>
      </c>
      <c r="J73" s="490" t="s">
        <v>237</v>
      </c>
      <c r="K73" s="490">
        <v>365</v>
      </c>
      <c r="L73" s="490">
        <v>24</v>
      </c>
      <c r="M73" s="490" t="s">
        <v>31</v>
      </c>
      <c r="N73" s="490" t="s">
        <v>32</v>
      </c>
      <c r="O73" s="490" t="s">
        <v>33</v>
      </c>
      <c r="P73" s="485"/>
    </row>
    <row r="74" spans="1:16" ht="51" customHeight="1">
      <c r="A74" s="491"/>
      <c r="B74" s="492"/>
      <c r="C74" s="493"/>
      <c r="D74" s="494"/>
      <c r="E74" s="494"/>
      <c r="F74" s="495"/>
      <c r="G74" s="496"/>
      <c r="H74" s="497"/>
      <c r="I74" s="490"/>
      <c r="J74" s="490"/>
      <c r="K74" s="490"/>
      <c r="L74" s="490"/>
      <c r="M74" s="490"/>
      <c r="N74" s="490"/>
      <c r="O74" s="490"/>
      <c r="P74" s="485"/>
    </row>
    <row r="75" spans="1:16" ht="93.75" customHeight="1">
      <c r="A75" s="491"/>
      <c r="B75" s="492"/>
      <c r="C75" s="493"/>
      <c r="D75" s="8">
        <v>0</v>
      </c>
      <c r="E75" s="8">
        <v>1</v>
      </c>
      <c r="F75" s="9" t="s">
        <v>238</v>
      </c>
      <c r="G75" s="10" t="s">
        <v>239</v>
      </c>
      <c r="H75" s="11" t="s">
        <v>240</v>
      </c>
      <c r="I75" s="12">
        <v>1806024</v>
      </c>
      <c r="J75" s="12" t="s">
        <v>241</v>
      </c>
      <c r="K75" s="12">
        <v>365</v>
      </c>
      <c r="L75" s="12">
        <v>24</v>
      </c>
      <c r="M75" s="12" t="s">
        <v>31</v>
      </c>
      <c r="N75" s="12" t="s">
        <v>32</v>
      </c>
      <c r="O75" s="12" t="s">
        <v>33</v>
      </c>
      <c r="P75" s="14"/>
    </row>
    <row r="76" spans="1:16" ht="103.5" customHeight="1">
      <c r="A76" s="491"/>
      <c r="B76" s="492"/>
      <c r="C76" s="493"/>
      <c r="D76" s="8">
        <v>0</v>
      </c>
      <c r="E76" s="8">
        <v>1</v>
      </c>
      <c r="F76" s="9" t="s">
        <v>238</v>
      </c>
      <c r="G76" s="10" t="s">
        <v>242</v>
      </c>
      <c r="H76" s="11" t="s">
        <v>243</v>
      </c>
      <c r="I76" s="12">
        <v>1806024</v>
      </c>
      <c r="J76" s="12" t="s">
        <v>241</v>
      </c>
      <c r="K76" s="12">
        <v>365</v>
      </c>
      <c r="L76" s="12">
        <v>24</v>
      </c>
      <c r="M76" s="12" t="s">
        <v>31</v>
      </c>
      <c r="N76" s="12" t="s">
        <v>32</v>
      </c>
      <c r="O76" s="12" t="s">
        <v>33</v>
      </c>
      <c r="P76" s="14"/>
    </row>
    <row r="77" spans="1:16" ht="179.25" customHeight="1">
      <c r="A77" s="491"/>
      <c r="B77" s="492"/>
      <c r="C77" s="493"/>
      <c r="D77" s="8">
        <v>1</v>
      </c>
      <c r="E77" s="8">
        <v>0</v>
      </c>
      <c r="F77" s="9" t="s">
        <v>244</v>
      </c>
      <c r="G77" s="10" t="s">
        <v>245</v>
      </c>
      <c r="H77" s="11" t="s">
        <v>246</v>
      </c>
      <c r="I77" s="12">
        <v>1811011</v>
      </c>
      <c r="J77" s="12" t="s">
        <v>247</v>
      </c>
      <c r="K77" s="12">
        <v>365</v>
      </c>
      <c r="L77" s="12">
        <v>24</v>
      </c>
      <c r="M77" s="12" t="s">
        <v>31</v>
      </c>
      <c r="N77" s="12" t="s">
        <v>32</v>
      </c>
      <c r="O77" s="12" t="s">
        <v>33</v>
      </c>
      <c r="P77" s="14"/>
    </row>
    <row r="78" spans="1:16" ht="171.75" customHeight="1">
      <c r="A78" s="491"/>
      <c r="B78" s="492"/>
      <c r="C78" s="493"/>
      <c r="D78" s="8">
        <v>0</v>
      </c>
      <c r="E78" s="8">
        <v>1</v>
      </c>
      <c r="F78" s="9" t="s">
        <v>244</v>
      </c>
      <c r="G78" s="10" t="s">
        <v>248</v>
      </c>
      <c r="H78" s="11" t="s">
        <v>249</v>
      </c>
      <c r="I78" s="12">
        <v>1811011</v>
      </c>
      <c r="J78" s="12" t="s">
        <v>247</v>
      </c>
      <c r="K78" s="12">
        <v>365</v>
      </c>
      <c r="L78" s="12">
        <v>24</v>
      </c>
      <c r="M78" s="12" t="s">
        <v>31</v>
      </c>
      <c r="N78" s="12" t="s">
        <v>32</v>
      </c>
      <c r="O78" s="12" t="s">
        <v>33</v>
      </c>
      <c r="P78" s="14"/>
    </row>
    <row r="79" spans="1:16" ht="180.75" customHeight="1">
      <c r="A79" s="491"/>
      <c r="B79" s="492"/>
      <c r="C79" s="493"/>
      <c r="D79" s="8">
        <v>0</v>
      </c>
      <c r="E79" s="8">
        <v>1</v>
      </c>
      <c r="F79" s="9" t="s">
        <v>244</v>
      </c>
      <c r="G79" s="10" t="s">
        <v>250</v>
      </c>
      <c r="H79" s="11" t="s">
        <v>251</v>
      </c>
      <c r="I79" s="12">
        <v>1811011</v>
      </c>
      <c r="J79" s="12" t="s">
        <v>247</v>
      </c>
      <c r="K79" s="12">
        <v>365</v>
      </c>
      <c r="L79" s="12">
        <v>24</v>
      </c>
      <c r="M79" s="12" t="s">
        <v>31</v>
      </c>
      <c r="N79" s="12" t="s">
        <v>32</v>
      </c>
      <c r="O79" s="12" t="s">
        <v>33</v>
      </c>
      <c r="P79" s="14"/>
    </row>
    <row r="80" spans="1:16" ht="42.75" customHeight="1">
      <c r="A80" s="491"/>
      <c r="B80" s="492"/>
      <c r="C80" s="493"/>
      <c r="D80" s="8">
        <v>0</v>
      </c>
      <c r="E80" s="8">
        <v>1</v>
      </c>
      <c r="F80" s="9" t="s">
        <v>252</v>
      </c>
      <c r="G80" s="10" t="s">
        <v>253</v>
      </c>
      <c r="H80" s="11" t="s">
        <v>254</v>
      </c>
      <c r="I80" s="12">
        <v>1811022</v>
      </c>
      <c r="J80" s="12" t="s">
        <v>255</v>
      </c>
      <c r="K80" s="12">
        <v>365</v>
      </c>
      <c r="L80" s="12">
        <v>24</v>
      </c>
      <c r="M80" s="12" t="s">
        <v>31</v>
      </c>
      <c r="N80" s="12" t="s">
        <v>32</v>
      </c>
      <c r="O80" s="12" t="s">
        <v>33</v>
      </c>
      <c r="P80" s="14"/>
    </row>
    <row r="81" spans="1:16" ht="100.5" customHeight="1">
      <c r="A81" s="491"/>
      <c r="B81" s="492"/>
      <c r="C81" s="493"/>
      <c r="D81" s="8">
        <v>0</v>
      </c>
      <c r="E81" s="8">
        <v>1</v>
      </c>
      <c r="F81" s="9" t="s">
        <v>256</v>
      </c>
      <c r="G81" s="10" t="s">
        <v>257</v>
      </c>
      <c r="H81" s="11" t="s">
        <v>258</v>
      </c>
      <c r="I81" s="12">
        <v>1811084</v>
      </c>
      <c r="J81" s="12" t="s">
        <v>259</v>
      </c>
      <c r="K81" s="12">
        <v>365</v>
      </c>
      <c r="L81" s="12">
        <v>24</v>
      </c>
      <c r="M81" s="12" t="s">
        <v>31</v>
      </c>
      <c r="N81" s="12" t="s">
        <v>32</v>
      </c>
      <c r="O81" s="12" t="s">
        <v>33</v>
      </c>
      <c r="P81" s="14"/>
    </row>
    <row r="82" spans="1:16" ht="86.25" customHeight="1">
      <c r="A82" s="491"/>
      <c r="B82" s="492"/>
      <c r="C82" s="493"/>
      <c r="D82" s="8">
        <v>0</v>
      </c>
      <c r="E82" s="8">
        <v>1</v>
      </c>
      <c r="F82" s="9" t="s">
        <v>260</v>
      </c>
      <c r="G82" s="10" t="s">
        <v>261</v>
      </c>
      <c r="H82" s="11" t="s">
        <v>262</v>
      </c>
      <c r="I82" s="12">
        <v>1811062</v>
      </c>
      <c r="J82" s="12" t="s">
        <v>263</v>
      </c>
      <c r="K82" s="12">
        <v>365</v>
      </c>
      <c r="L82" s="12">
        <v>24</v>
      </c>
      <c r="M82" s="12" t="s">
        <v>31</v>
      </c>
      <c r="N82" s="12" t="s">
        <v>32</v>
      </c>
      <c r="O82" s="12" t="s">
        <v>33</v>
      </c>
      <c r="P82" s="14"/>
    </row>
    <row r="83" spans="1:16" ht="79.8">
      <c r="A83" s="491"/>
      <c r="B83" s="492"/>
      <c r="C83" s="493"/>
      <c r="D83" s="8">
        <v>1</v>
      </c>
      <c r="E83" s="8">
        <v>0</v>
      </c>
      <c r="F83" s="9" t="s">
        <v>264</v>
      </c>
      <c r="G83" s="10" t="s">
        <v>265</v>
      </c>
      <c r="H83" s="11" t="s">
        <v>266</v>
      </c>
      <c r="I83" s="12">
        <v>1818011</v>
      </c>
      <c r="J83" s="12" t="s">
        <v>267</v>
      </c>
      <c r="K83" s="12">
        <v>365</v>
      </c>
      <c r="L83" s="12">
        <v>24</v>
      </c>
      <c r="M83" s="12" t="s">
        <v>31</v>
      </c>
      <c r="N83" s="12" t="s">
        <v>32</v>
      </c>
      <c r="O83" s="12" t="s">
        <v>33</v>
      </c>
      <c r="P83" s="14"/>
    </row>
    <row r="84" spans="1:16" ht="79.8">
      <c r="A84" s="491"/>
      <c r="B84" s="492"/>
      <c r="C84" s="493"/>
      <c r="D84" s="8">
        <v>0</v>
      </c>
      <c r="E84" s="8">
        <v>1</v>
      </c>
      <c r="F84" s="9" t="s">
        <v>264</v>
      </c>
      <c r="G84" s="10" t="s">
        <v>268</v>
      </c>
      <c r="H84" s="11" t="s">
        <v>269</v>
      </c>
      <c r="I84" s="12">
        <v>1818011</v>
      </c>
      <c r="J84" s="12" t="s">
        <v>267</v>
      </c>
      <c r="K84" s="12">
        <v>365</v>
      </c>
      <c r="L84" s="12">
        <v>24</v>
      </c>
      <c r="M84" s="12" t="s">
        <v>31</v>
      </c>
      <c r="N84" s="12" t="s">
        <v>32</v>
      </c>
      <c r="O84" s="12" t="s">
        <v>33</v>
      </c>
      <c r="P84" s="14"/>
    </row>
    <row r="85" spans="1:16" ht="92.25" customHeight="1">
      <c r="A85" s="491"/>
      <c r="B85" s="492"/>
      <c r="C85" s="493"/>
      <c r="D85" s="8">
        <v>0</v>
      </c>
      <c r="E85" s="8">
        <v>1</v>
      </c>
      <c r="F85" s="9" t="s">
        <v>264</v>
      </c>
      <c r="G85" s="10" t="s">
        <v>270</v>
      </c>
      <c r="H85" s="11" t="s">
        <v>271</v>
      </c>
      <c r="I85" s="12">
        <v>1818011</v>
      </c>
      <c r="J85" s="12" t="s">
        <v>267</v>
      </c>
      <c r="K85" s="12">
        <v>365</v>
      </c>
      <c r="L85" s="12">
        <v>24</v>
      </c>
      <c r="M85" s="12" t="s">
        <v>31</v>
      </c>
      <c r="N85" s="12" t="s">
        <v>32</v>
      </c>
      <c r="O85" s="12" t="s">
        <v>33</v>
      </c>
      <c r="P85" s="14"/>
    </row>
    <row r="86" spans="1:16" ht="54" customHeight="1">
      <c r="A86" s="491"/>
      <c r="B86" s="492"/>
      <c r="C86" s="493"/>
      <c r="D86" s="8">
        <v>0</v>
      </c>
      <c r="E86" s="8">
        <v>1</v>
      </c>
      <c r="F86" s="9" t="s">
        <v>272</v>
      </c>
      <c r="G86" s="10" t="s">
        <v>273</v>
      </c>
      <c r="H86" s="11" t="s">
        <v>274</v>
      </c>
      <c r="I86" s="12">
        <v>1818054</v>
      </c>
      <c r="J86" s="12" t="s">
        <v>275</v>
      </c>
      <c r="K86" s="12">
        <v>365</v>
      </c>
      <c r="L86" s="12">
        <v>24</v>
      </c>
      <c r="M86" s="12" t="s">
        <v>31</v>
      </c>
      <c r="N86" s="12" t="s">
        <v>32</v>
      </c>
      <c r="O86" s="12" t="s">
        <v>33</v>
      </c>
      <c r="P86" s="14"/>
    </row>
    <row r="87" spans="1:16" ht="85.5" customHeight="1">
      <c r="A87" s="491"/>
      <c r="B87" s="492"/>
      <c r="C87" s="493"/>
      <c r="D87" s="8">
        <v>0</v>
      </c>
      <c r="E87" s="8">
        <v>1</v>
      </c>
      <c r="F87" s="9" t="s">
        <v>276</v>
      </c>
      <c r="G87" s="10" t="s">
        <v>277</v>
      </c>
      <c r="H87" s="11" t="s">
        <v>278</v>
      </c>
      <c r="I87" s="12">
        <v>1864011</v>
      </c>
      <c r="J87" s="12" t="s">
        <v>279</v>
      </c>
      <c r="K87" s="12">
        <v>365</v>
      </c>
      <c r="L87" s="12">
        <v>24</v>
      </c>
      <c r="M87" s="12" t="s">
        <v>31</v>
      </c>
      <c r="N87" s="12" t="s">
        <v>32</v>
      </c>
      <c r="O87" s="12" t="s">
        <v>33</v>
      </c>
      <c r="P87" s="14"/>
    </row>
    <row r="88" spans="1:16" ht="85.5" customHeight="1">
      <c r="A88" s="491"/>
      <c r="B88" s="492"/>
      <c r="C88" s="493"/>
      <c r="D88" s="8">
        <v>0</v>
      </c>
      <c r="E88" s="8">
        <v>1</v>
      </c>
      <c r="F88" s="9" t="s">
        <v>276</v>
      </c>
      <c r="G88" s="10" t="s">
        <v>280</v>
      </c>
      <c r="H88" s="11" t="s">
        <v>281</v>
      </c>
      <c r="I88" s="12">
        <v>1864011</v>
      </c>
      <c r="J88" s="12" t="s">
        <v>279</v>
      </c>
      <c r="K88" s="12">
        <v>365</v>
      </c>
      <c r="L88" s="12">
        <v>24</v>
      </c>
      <c r="M88" s="12" t="s">
        <v>31</v>
      </c>
      <c r="N88" s="12" t="s">
        <v>32</v>
      </c>
      <c r="O88" s="12" t="s">
        <v>33</v>
      </c>
      <c r="P88" s="14"/>
    </row>
    <row r="89" spans="1:16" ht="40.5" customHeight="1">
      <c r="A89" s="491"/>
      <c r="B89" s="492"/>
      <c r="C89" s="493"/>
      <c r="D89" s="8">
        <v>0</v>
      </c>
      <c r="E89" s="8">
        <v>1</v>
      </c>
      <c r="F89" s="9" t="s">
        <v>282</v>
      </c>
      <c r="G89" s="10" t="s">
        <v>283</v>
      </c>
      <c r="H89" s="11" t="s">
        <v>284</v>
      </c>
      <c r="I89" s="12">
        <v>1820022</v>
      </c>
      <c r="J89" s="12" t="s">
        <v>285</v>
      </c>
      <c r="K89" s="12">
        <v>365</v>
      </c>
      <c r="L89" s="12">
        <v>24</v>
      </c>
      <c r="M89" s="12" t="s">
        <v>31</v>
      </c>
      <c r="N89" s="12" t="s">
        <v>32</v>
      </c>
      <c r="O89" s="12" t="s">
        <v>33</v>
      </c>
      <c r="P89" s="14"/>
    </row>
    <row r="90" spans="1:16" ht="66.75" customHeight="1">
      <c r="A90" s="491"/>
      <c r="B90" s="492"/>
      <c r="C90" s="493"/>
      <c r="D90" s="8">
        <v>0</v>
      </c>
      <c r="E90" s="8">
        <v>1</v>
      </c>
      <c r="F90" s="9" t="s">
        <v>286</v>
      </c>
      <c r="G90" s="10" t="s">
        <v>287</v>
      </c>
      <c r="H90" s="11" t="s">
        <v>288</v>
      </c>
      <c r="I90" s="12">
        <v>1820044</v>
      </c>
      <c r="J90" s="12" t="s">
        <v>289</v>
      </c>
      <c r="K90" s="12">
        <v>365</v>
      </c>
      <c r="L90" s="12">
        <v>24</v>
      </c>
      <c r="M90" s="12" t="s">
        <v>31</v>
      </c>
      <c r="N90" s="12" t="s">
        <v>32</v>
      </c>
      <c r="O90" s="12" t="s">
        <v>33</v>
      </c>
      <c r="P90" s="14"/>
    </row>
    <row r="91" spans="1:16" ht="61.5" customHeight="1">
      <c r="A91" s="491"/>
      <c r="B91" s="492"/>
      <c r="C91" s="493"/>
      <c r="D91" s="8">
        <v>0</v>
      </c>
      <c r="E91" s="8">
        <v>1</v>
      </c>
      <c r="F91" s="9" t="s">
        <v>286</v>
      </c>
      <c r="G91" s="10" t="s">
        <v>290</v>
      </c>
      <c r="H91" s="11" t="s">
        <v>291</v>
      </c>
      <c r="I91" s="12">
        <v>1820044</v>
      </c>
      <c r="J91" s="12" t="s">
        <v>289</v>
      </c>
      <c r="K91" s="12">
        <v>365</v>
      </c>
      <c r="L91" s="12">
        <v>24</v>
      </c>
      <c r="M91" s="12" t="s">
        <v>31</v>
      </c>
      <c r="N91" s="12" t="s">
        <v>32</v>
      </c>
      <c r="O91" s="12" t="s">
        <v>33</v>
      </c>
      <c r="P91" s="14"/>
    </row>
    <row r="92" spans="1:16" ht="152.25" customHeight="1">
      <c r="A92" s="491"/>
      <c r="B92" s="492"/>
      <c r="C92" s="493"/>
      <c r="D92" s="8">
        <v>1</v>
      </c>
      <c r="E92" s="8">
        <v>0</v>
      </c>
      <c r="F92" s="9" t="s">
        <v>292</v>
      </c>
      <c r="G92" s="10" t="s">
        <v>293</v>
      </c>
      <c r="H92" s="12" t="s">
        <v>294</v>
      </c>
      <c r="I92" s="12">
        <v>1804011</v>
      </c>
      <c r="J92" s="12" t="s">
        <v>295</v>
      </c>
      <c r="K92" s="12">
        <v>365</v>
      </c>
      <c r="L92" s="12">
        <v>24</v>
      </c>
      <c r="M92" s="12" t="s">
        <v>31</v>
      </c>
      <c r="N92" s="12" t="s">
        <v>32</v>
      </c>
      <c r="O92" s="12" t="s">
        <v>33</v>
      </c>
      <c r="P92" s="14"/>
    </row>
    <row r="93" spans="1:16" ht="87.75" customHeight="1">
      <c r="A93" s="491"/>
      <c r="B93" s="492"/>
      <c r="C93" s="493"/>
      <c r="D93" s="8">
        <v>0</v>
      </c>
      <c r="E93" s="8">
        <v>1</v>
      </c>
      <c r="F93" s="9" t="s">
        <v>296</v>
      </c>
      <c r="G93" s="10" t="s">
        <v>297</v>
      </c>
      <c r="H93" s="12" t="s">
        <v>298</v>
      </c>
      <c r="I93" s="12">
        <v>1804011</v>
      </c>
      <c r="J93" s="12" t="s">
        <v>295</v>
      </c>
      <c r="K93" s="12">
        <v>365</v>
      </c>
      <c r="L93" s="12">
        <v>24</v>
      </c>
      <c r="M93" s="12" t="s">
        <v>31</v>
      </c>
      <c r="N93" s="12" t="s">
        <v>32</v>
      </c>
      <c r="O93" s="12" t="s">
        <v>33</v>
      </c>
      <c r="P93" s="14"/>
    </row>
    <row r="94" spans="1:16" ht="33" customHeight="1">
      <c r="A94" s="491"/>
      <c r="B94" s="492"/>
      <c r="C94" s="493"/>
      <c r="D94" s="494">
        <v>0</v>
      </c>
      <c r="E94" s="494">
        <v>1</v>
      </c>
      <c r="F94" s="495" t="s">
        <v>296</v>
      </c>
      <c r="G94" s="496" t="s">
        <v>299</v>
      </c>
      <c r="H94" s="490" t="s">
        <v>300</v>
      </c>
      <c r="I94" s="490">
        <v>1804011</v>
      </c>
      <c r="J94" s="490" t="s">
        <v>295</v>
      </c>
      <c r="K94" s="490">
        <v>365</v>
      </c>
      <c r="L94" s="490">
        <v>12</v>
      </c>
      <c r="M94" s="12" t="s">
        <v>31</v>
      </c>
      <c r="N94" s="490" t="s">
        <v>32</v>
      </c>
      <c r="O94" s="490" t="s">
        <v>33</v>
      </c>
      <c r="P94" s="485"/>
    </row>
    <row r="95" spans="1:16" ht="69" customHeight="1">
      <c r="A95" s="491"/>
      <c r="B95" s="492"/>
      <c r="C95" s="493"/>
      <c r="D95" s="494"/>
      <c r="E95" s="494"/>
      <c r="F95" s="495"/>
      <c r="G95" s="496"/>
      <c r="H95" s="490"/>
      <c r="I95" s="490"/>
      <c r="J95" s="490"/>
      <c r="K95" s="490"/>
      <c r="L95" s="490"/>
      <c r="M95" s="12" t="s">
        <v>42</v>
      </c>
      <c r="N95" s="490"/>
      <c r="O95" s="490"/>
      <c r="P95" s="485"/>
    </row>
    <row r="96" spans="1:16" ht="84.75" customHeight="1">
      <c r="A96" s="491"/>
      <c r="B96" s="492"/>
      <c r="C96" s="493"/>
      <c r="D96" s="8">
        <v>0</v>
      </c>
      <c r="E96" s="8">
        <v>1</v>
      </c>
      <c r="F96" s="9" t="s">
        <v>301</v>
      </c>
      <c r="G96" s="10" t="s">
        <v>302</v>
      </c>
      <c r="H96" s="12" t="s">
        <v>303</v>
      </c>
      <c r="I96" s="12">
        <v>1804021</v>
      </c>
      <c r="J96" s="12" t="s">
        <v>304</v>
      </c>
      <c r="K96" s="12">
        <v>365</v>
      </c>
      <c r="L96" s="12">
        <v>24</v>
      </c>
      <c r="M96" s="12" t="s">
        <v>31</v>
      </c>
      <c r="N96" s="12" t="s">
        <v>32</v>
      </c>
      <c r="O96" s="12" t="s">
        <v>33</v>
      </c>
      <c r="P96" s="14"/>
    </row>
    <row r="97" spans="1:17" ht="66.75" customHeight="1">
      <c r="A97" s="491"/>
      <c r="B97" s="492"/>
      <c r="C97" s="493"/>
      <c r="D97" s="8">
        <v>0</v>
      </c>
      <c r="E97" s="8">
        <v>1</v>
      </c>
      <c r="F97" s="9" t="s">
        <v>305</v>
      </c>
      <c r="G97" s="10" t="s">
        <v>306</v>
      </c>
      <c r="H97" s="12" t="s">
        <v>307</v>
      </c>
      <c r="I97" s="12">
        <v>1804074</v>
      </c>
      <c r="J97" s="12" t="s">
        <v>308</v>
      </c>
      <c r="K97" s="12">
        <v>365</v>
      </c>
      <c r="L97" s="12">
        <v>24</v>
      </c>
      <c r="M97" s="12" t="s">
        <v>31</v>
      </c>
      <c r="N97" s="12" t="s">
        <v>32</v>
      </c>
      <c r="O97" s="12" t="s">
        <v>33</v>
      </c>
      <c r="P97" s="14"/>
    </row>
    <row r="98" spans="1:17" ht="143.25" customHeight="1">
      <c r="A98" s="491"/>
      <c r="B98" s="492"/>
      <c r="C98" s="493"/>
      <c r="D98" s="8">
        <v>1</v>
      </c>
      <c r="E98" s="8">
        <v>0</v>
      </c>
      <c r="F98" s="9" t="s">
        <v>309</v>
      </c>
      <c r="G98" s="10" t="s">
        <v>310</v>
      </c>
      <c r="H98" s="12" t="s">
        <v>311</v>
      </c>
      <c r="I98" s="12">
        <v>1809011</v>
      </c>
      <c r="J98" s="12" t="s">
        <v>312</v>
      </c>
      <c r="K98" s="12">
        <v>365</v>
      </c>
      <c r="L98" s="12">
        <v>24</v>
      </c>
      <c r="M98" s="12" t="s">
        <v>31</v>
      </c>
      <c r="N98" s="12" t="s">
        <v>32</v>
      </c>
      <c r="O98" s="12" t="s">
        <v>33</v>
      </c>
      <c r="P98" s="14"/>
    </row>
    <row r="99" spans="1:17" ht="143.25" customHeight="1">
      <c r="A99" s="491"/>
      <c r="B99" s="492"/>
      <c r="C99" s="493"/>
      <c r="D99" s="8">
        <v>0</v>
      </c>
      <c r="E99" s="8">
        <v>1</v>
      </c>
      <c r="F99" s="9" t="s">
        <v>309</v>
      </c>
      <c r="G99" s="10" t="s">
        <v>313</v>
      </c>
      <c r="H99" s="12" t="s">
        <v>314</v>
      </c>
      <c r="I99" s="12">
        <v>1809011</v>
      </c>
      <c r="J99" s="12" t="s">
        <v>312</v>
      </c>
      <c r="K99" s="12">
        <v>365</v>
      </c>
      <c r="L99" s="12">
        <v>24</v>
      </c>
      <c r="M99" s="12" t="s">
        <v>31</v>
      </c>
      <c r="N99" s="12" t="s">
        <v>32</v>
      </c>
      <c r="O99" s="12" t="s">
        <v>33</v>
      </c>
      <c r="P99" s="14"/>
    </row>
    <row r="100" spans="1:17" ht="92.25" customHeight="1">
      <c r="A100" s="491"/>
      <c r="B100" s="492"/>
      <c r="C100" s="493"/>
      <c r="D100" s="8">
        <v>0</v>
      </c>
      <c r="E100" s="8">
        <v>1</v>
      </c>
      <c r="F100" s="9" t="s">
        <v>315</v>
      </c>
      <c r="G100" s="10" t="s">
        <v>316</v>
      </c>
      <c r="H100" s="12" t="s">
        <v>317</v>
      </c>
      <c r="I100" s="12">
        <v>1809055</v>
      </c>
      <c r="J100" s="12" t="s">
        <v>318</v>
      </c>
      <c r="K100" s="12">
        <v>365</v>
      </c>
      <c r="L100" s="12">
        <v>24</v>
      </c>
      <c r="M100" s="12" t="s">
        <v>31</v>
      </c>
      <c r="N100" s="12" t="s">
        <v>32</v>
      </c>
      <c r="O100" s="12" t="s">
        <v>33</v>
      </c>
      <c r="P100" s="14"/>
    </row>
    <row r="101" spans="1:17" ht="51.75" customHeight="1">
      <c r="A101" s="491"/>
      <c r="B101" s="492"/>
      <c r="C101" s="493"/>
      <c r="D101" s="494">
        <v>0</v>
      </c>
      <c r="E101" s="494">
        <v>1</v>
      </c>
      <c r="F101" s="495" t="s">
        <v>319</v>
      </c>
      <c r="G101" s="496" t="s">
        <v>320</v>
      </c>
      <c r="H101" s="490" t="s">
        <v>321</v>
      </c>
      <c r="I101" s="490">
        <v>1809072</v>
      </c>
      <c r="J101" s="490" t="s">
        <v>322</v>
      </c>
      <c r="K101" s="490">
        <v>365</v>
      </c>
      <c r="L101" s="490">
        <v>16</v>
      </c>
      <c r="M101" s="12" t="s">
        <v>31</v>
      </c>
      <c r="N101" s="490" t="s">
        <v>32</v>
      </c>
      <c r="O101" s="490" t="s">
        <v>33</v>
      </c>
      <c r="P101" s="485"/>
    </row>
    <row r="102" spans="1:17" ht="50.25" customHeight="1">
      <c r="A102" s="491"/>
      <c r="B102" s="492"/>
      <c r="C102" s="493"/>
      <c r="D102" s="494"/>
      <c r="E102" s="494"/>
      <c r="F102" s="495"/>
      <c r="G102" s="496"/>
      <c r="H102" s="490"/>
      <c r="I102" s="490"/>
      <c r="J102" s="490"/>
      <c r="K102" s="490"/>
      <c r="L102" s="490"/>
      <c r="M102" s="12" t="s">
        <v>49</v>
      </c>
      <c r="N102" s="490"/>
      <c r="O102" s="490"/>
      <c r="P102" s="485"/>
    </row>
    <row r="103" spans="1:17" ht="159" customHeight="1">
      <c r="A103" s="491"/>
      <c r="B103" s="492"/>
      <c r="C103" s="493"/>
      <c r="D103" s="8">
        <v>1</v>
      </c>
      <c r="E103" s="8">
        <v>0</v>
      </c>
      <c r="F103" s="9" t="s">
        <v>323</v>
      </c>
      <c r="G103" s="10" t="s">
        <v>324</v>
      </c>
      <c r="H103" s="12" t="s">
        <v>325</v>
      </c>
      <c r="I103" s="12">
        <v>1862011</v>
      </c>
      <c r="J103" s="12" t="s">
        <v>326</v>
      </c>
      <c r="K103" s="12">
        <v>365</v>
      </c>
      <c r="L103" s="12">
        <v>24</v>
      </c>
      <c r="M103" s="12" t="s">
        <v>31</v>
      </c>
      <c r="N103" s="12" t="s">
        <v>32</v>
      </c>
      <c r="O103" s="12" t="s">
        <v>33</v>
      </c>
      <c r="P103" s="14"/>
    </row>
    <row r="104" spans="1:17" ht="119.25" customHeight="1">
      <c r="A104" s="491"/>
      <c r="B104" s="492"/>
      <c r="C104" s="493"/>
      <c r="D104" s="8">
        <v>0</v>
      </c>
      <c r="E104" s="8">
        <v>1</v>
      </c>
      <c r="F104" s="9" t="s">
        <v>327</v>
      </c>
      <c r="G104" s="10" t="s">
        <v>328</v>
      </c>
      <c r="H104" s="12" t="s">
        <v>329</v>
      </c>
      <c r="I104" s="12">
        <v>1862011</v>
      </c>
      <c r="J104" s="12" t="s">
        <v>330</v>
      </c>
      <c r="K104" s="12">
        <v>365</v>
      </c>
      <c r="L104" s="12">
        <v>24</v>
      </c>
      <c r="M104" s="12" t="s">
        <v>31</v>
      </c>
      <c r="N104" s="12" t="s">
        <v>32</v>
      </c>
      <c r="O104" s="12" t="s">
        <v>33</v>
      </c>
      <c r="P104" s="14"/>
    </row>
    <row r="105" spans="1:17" ht="116.25" customHeight="1">
      <c r="A105" s="491"/>
      <c r="B105" s="492"/>
      <c r="C105" s="493"/>
      <c r="D105" s="8">
        <v>0</v>
      </c>
      <c r="E105" s="8">
        <v>1</v>
      </c>
      <c r="F105" s="9" t="s">
        <v>327</v>
      </c>
      <c r="G105" s="10" t="s">
        <v>331</v>
      </c>
      <c r="H105" s="12" t="s">
        <v>332</v>
      </c>
      <c r="I105" s="12">
        <v>1862011</v>
      </c>
      <c r="J105" s="12" t="s">
        <v>333</v>
      </c>
      <c r="K105" s="12">
        <v>365</v>
      </c>
      <c r="L105" s="12">
        <v>24</v>
      </c>
      <c r="M105" s="12" t="s">
        <v>31</v>
      </c>
      <c r="N105" s="12" t="s">
        <v>32</v>
      </c>
      <c r="O105" s="12" t="s">
        <v>33</v>
      </c>
      <c r="P105" s="14"/>
    </row>
    <row r="106" spans="1:17" ht="113.25" customHeight="1">
      <c r="A106" s="491"/>
      <c r="B106" s="492"/>
      <c r="C106" s="493"/>
      <c r="D106" s="8">
        <v>0</v>
      </c>
      <c r="E106" s="8">
        <v>1</v>
      </c>
      <c r="F106" s="9" t="s">
        <v>327</v>
      </c>
      <c r="G106" s="10" t="s">
        <v>334</v>
      </c>
      <c r="H106" s="12" t="s">
        <v>335</v>
      </c>
      <c r="I106" s="12">
        <v>1862011</v>
      </c>
      <c r="J106" s="12" t="s">
        <v>336</v>
      </c>
      <c r="K106" s="12">
        <v>365</v>
      </c>
      <c r="L106" s="12">
        <v>24</v>
      </c>
      <c r="M106" s="12" t="s">
        <v>31</v>
      </c>
      <c r="N106" s="12" t="s">
        <v>32</v>
      </c>
      <c r="O106" s="12" t="s">
        <v>33</v>
      </c>
      <c r="P106" s="14"/>
    </row>
    <row r="107" spans="1:17" ht="78.75" customHeight="1">
      <c r="A107" s="491"/>
      <c r="B107" s="492"/>
      <c r="C107" s="493"/>
      <c r="D107" s="8">
        <v>0</v>
      </c>
      <c r="E107" s="8">
        <v>1</v>
      </c>
      <c r="F107" s="9" t="s">
        <v>337</v>
      </c>
      <c r="G107" s="10" t="s">
        <v>338</v>
      </c>
      <c r="H107" s="12" t="s">
        <v>339</v>
      </c>
      <c r="I107" s="12">
        <v>1813012</v>
      </c>
      <c r="J107" s="12" t="s">
        <v>340</v>
      </c>
      <c r="K107" s="12">
        <v>365</v>
      </c>
      <c r="L107" s="12">
        <v>24</v>
      </c>
      <c r="M107" s="12" t="s">
        <v>31</v>
      </c>
      <c r="N107" s="12" t="s">
        <v>32</v>
      </c>
      <c r="O107" s="12" t="s">
        <v>33</v>
      </c>
      <c r="P107" s="14"/>
      <c r="Q107" s="24"/>
    </row>
    <row r="108" spans="1:17" ht="25.5" customHeight="1">
      <c r="A108" s="491"/>
      <c r="B108" s="492"/>
      <c r="C108" s="493"/>
      <c r="D108" s="494">
        <v>0</v>
      </c>
      <c r="E108" s="494">
        <v>1</v>
      </c>
      <c r="F108" s="495" t="s">
        <v>341</v>
      </c>
      <c r="G108" s="496" t="s">
        <v>342</v>
      </c>
      <c r="H108" s="490" t="s">
        <v>343</v>
      </c>
      <c r="I108" s="490">
        <v>1813032</v>
      </c>
      <c r="J108" s="490" t="s">
        <v>344</v>
      </c>
      <c r="K108" s="490">
        <v>365</v>
      </c>
      <c r="L108" s="490">
        <v>16</v>
      </c>
      <c r="M108" s="12" t="s">
        <v>31</v>
      </c>
      <c r="N108" s="490" t="s">
        <v>32</v>
      </c>
      <c r="O108" s="490" t="s">
        <v>33</v>
      </c>
      <c r="P108" s="485"/>
    </row>
    <row r="109" spans="1:17" ht="50.25" customHeight="1">
      <c r="A109" s="491"/>
      <c r="B109" s="492"/>
      <c r="C109" s="493"/>
      <c r="D109" s="494"/>
      <c r="E109" s="494"/>
      <c r="F109" s="495"/>
      <c r="G109" s="496"/>
      <c r="H109" s="490"/>
      <c r="I109" s="490"/>
      <c r="J109" s="490"/>
      <c r="K109" s="490"/>
      <c r="L109" s="490"/>
      <c r="M109" s="12" t="s">
        <v>49</v>
      </c>
      <c r="N109" s="490"/>
      <c r="O109" s="490"/>
      <c r="P109" s="485"/>
    </row>
    <row r="110" spans="1:17" ht="101.25" customHeight="1">
      <c r="A110" s="491"/>
      <c r="B110" s="492"/>
      <c r="C110" s="493"/>
      <c r="D110" s="8">
        <v>0</v>
      </c>
      <c r="E110" s="8">
        <v>1</v>
      </c>
      <c r="F110" s="9" t="s">
        <v>345</v>
      </c>
      <c r="G110" s="10" t="s">
        <v>346</v>
      </c>
      <c r="H110" s="12" t="s">
        <v>347</v>
      </c>
      <c r="I110" s="12">
        <v>1813024</v>
      </c>
      <c r="J110" s="12" t="s">
        <v>348</v>
      </c>
      <c r="K110" s="17">
        <v>365</v>
      </c>
      <c r="L110" s="12">
        <v>24</v>
      </c>
      <c r="M110" s="12" t="s">
        <v>31</v>
      </c>
      <c r="N110" s="12" t="s">
        <v>32</v>
      </c>
      <c r="O110" s="12" t="s">
        <v>33</v>
      </c>
      <c r="P110" s="14"/>
      <c r="Q110" s="24"/>
    </row>
    <row r="111" spans="1:17" ht="139.5" customHeight="1">
      <c r="A111" s="491"/>
      <c r="B111" s="492"/>
      <c r="C111" s="493"/>
      <c r="D111" s="8">
        <v>0</v>
      </c>
      <c r="E111" s="8">
        <v>1</v>
      </c>
      <c r="F111" s="9" t="s">
        <v>349</v>
      </c>
      <c r="G111" s="10" t="s">
        <v>350</v>
      </c>
      <c r="H111" s="12" t="s">
        <v>351</v>
      </c>
      <c r="I111" s="12">
        <v>1814011</v>
      </c>
      <c r="J111" s="12" t="s">
        <v>352</v>
      </c>
      <c r="K111" s="17">
        <v>365</v>
      </c>
      <c r="L111" s="12">
        <v>24</v>
      </c>
      <c r="M111" s="12" t="s">
        <v>31</v>
      </c>
      <c r="N111" s="12" t="s">
        <v>32</v>
      </c>
      <c r="O111" s="12" t="s">
        <v>33</v>
      </c>
      <c r="P111" s="14"/>
      <c r="Q111" s="25"/>
    </row>
    <row r="112" spans="1:17" ht="147.75" customHeight="1">
      <c r="A112" s="491"/>
      <c r="B112" s="492"/>
      <c r="C112" s="493"/>
      <c r="D112" s="8">
        <v>0</v>
      </c>
      <c r="E112" s="8">
        <v>1</v>
      </c>
      <c r="F112" s="9" t="s">
        <v>349</v>
      </c>
      <c r="G112" s="10" t="s">
        <v>353</v>
      </c>
      <c r="H112" s="12" t="s">
        <v>354</v>
      </c>
      <c r="I112" s="12">
        <v>1814011</v>
      </c>
      <c r="J112" s="12" t="s">
        <v>352</v>
      </c>
      <c r="K112" s="17">
        <v>365</v>
      </c>
      <c r="L112" s="12">
        <v>24</v>
      </c>
      <c r="M112" s="12" t="s">
        <v>31</v>
      </c>
      <c r="N112" s="12" t="s">
        <v>32</v>
      </c>
      <c r="O112" s="12" t="s">
        <v>33</v>
      </c>
      <c r="P112" s="14"/>
      <c r="Q112" s="15"/>
    </row>
    <row r="113" spans="1:16" ht="90" customHeight="1">
      <c r="A113" s="491"/>
      <c r="B113" s="492"/>
      <c r="C113" s="493"/>
      <c r="D113" s="18">
        <v>0</v>
      </c>
      <c r="E113" s="18">
        <v>1</v>
      </c>
      <c r="F113" s="19" t="s">
        <v>355</v>
      </c>
      <c r="G113" s="20" t="s">
        <v>356</v>
      </c>
      <c r="H113" s="17" t="s">
        <v>357</v>
      </c>
      <c r="I113" s="17">
        <v>1814054</v>
      </c>
      <c r="J113" s="17" t="s">
        <v>358</v>
      </c>
      <c r="K113" s="17">
        <v>365</v>
      </c>
      <c r="L113" s="17">
        <v>24</v>
      </c>
      <c r="M113" s="17" t="s">
        <v>31</v>
      </c>
      <c r="N113" s="17" t="s">
        <v>32</v>
      </c>
      <c r="O113" s="17" t="s">
        <v>33</v>
      </c>
      <c r="P113" s="14"/>
    </row>
    <row r="114" spans="1:16" ht="50.25" customHeight="1">
      <c r="A114" s="491"/>
      <c r="B114" s="492"/>
      <c r="C114" s="493"/>
      <c r="D114" s="494">
        <v>0</v>
      </c>
      <c r="E114" s="494">
        <v>1</v>
      </c>
      <c r="F114" s="495" t="s">
        <v>359</v>
      </c>
      <c r="G114" s="496" t="s">
        <v>360</v>
      </c>
      <c r="H114" s="490" t="s">
        <v>361</v>
      </c>
      <c r="I114" s="490">
        <v>1814074</v>
      </c>
      <c r="J114" s="490" t="s">
        <v>362</v>
      </c>
      <c r="K114" s="490">
        <v>365</v>
      </c>
      <c r="L114" s="490">
        <v>16</v>
      </c>
      <c r="M114" s="12" t="s">
        <v>31</v>
      </c>
      <c r="N114" s="490" t="s">
        <v>32</v>
      </c>
      <c r="O114" s="490" t="s">
        <v>33</v>
      </c>
      <c r="P114" s="485"/>
    </row>
    <row r="115" spans="1:16" ht="50.25" customHeight="1">
      <c r="A115" s="491"/>
      <c r="B115" s="492"/>
      <c r="C115" s="493"/>
      <c r="D115" s="494"/>
      <c r="E115" s="494"/>
      <c r="F115" s="495"/>
      <c r="G115" s="496"/>
      <c r="H115" s="490"/>
      <c r="I115" s="490"/>
      <c r="J115" s="490"/>
      <c r="K115" s="490"/>
      <c r="L115" s="490"/>
      <c r="M115" s="12" t="s">
        <v>49</v>
      </c>
      <c r="N115" s="490"/>
      <c r="O115" s="490"/>
      <c r="P115" s="485"/>
    </row>
    <row r="116" spans="1:16" ht="19.5" customHeight="1">
      <c r="A116" s="485"/>
      <c r="B116" s="486"/>
      <c r="C116" s="487" t="s">
        <v>363</v>
      </c>
      <c r="D116" s="26">
        <f>SUM(D6:D114)</f>
        <v>14</v>
      </c>
      <c r="E116" s="26">
        <f>SUM(E6:E115)</f>
        <v>82</v>
      </c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4"/>
    </row>
    <row r="117" spans="1:16" ht="24.75" customHeight="1">
      <c r="A117" s="485"/>
      <c r="B117" s="486"/>
      <c r="C117" s="487"/>
      <c r="D117" s="27" t="s">
        <v>20</v>
      </c>
      <c r="E117" s="27" t="s">
        <v>21</v>
      </c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9"/>
    </row>
    <row r="118" spans="1:16" ht="27" customHeight="1">
      <c r="A118" s="485"/>
      <c r="B118" s="486"/>
      <c r="C118" s="487"/>
      <c r="D118" s="488">
        <f>ROUND(SUM(D116:E116),2)</f>
        <v>96</v>
      </c>
      <c r="E118" s="488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29"/>
    </row>
    <row r="120" spans="1:16" ht="15" customHeight="1">
      <c r="A120" s="489" t="s">
        <v>364</v>
      </c>
      <c r="B120" s="489"/>
      <c r="C120" s="489"/>
      <c r="D120" s="489"/>
      <c r="E120" s="489"/>
      <c r="F120" s="489"/>
      <c r="G120" s="489"/>
      <c r="H120" s="489"/>
      <c r="I120" s="489"/>
      <c r="J120" s="489"/>
      <c r="K120" s="489"/>
      <c r="L120" s="489"/>
      <c r="M120" s="489"/>
      <c r="N120" s="489"/>
      <c r="O120" s="489"/>
    </row>
    <row r="121" spans="1:16">
      <c r="A121" s="489"/>
      <c r="B121" s="489"/>
      <c r="C121" s="489"/>
      <c r="D121" s="489"/>
      <c r="E121" s="489"/>
      <c r="F121" s="489"/>
      <c r="G121" s="489"/>
      <c r="H121" s="489"/>
      <c r="I121" s="489"/>
      <c r="J121" s="489"/>
      <c r="K121" s="489"/>
      <c r="L121" s="489"/>
      <c r="M121" s="489"/>
      <c r="N121" s="489"/>
      <c r="O121" s="489"/>
    </row>
    <row r="122" spans="1:16">
      <c r="A122" s="489"/>
      <c r="B122" s="489"/>
      <c r="C122" s="489"/>
      <c r="D122" s="489"/>
      <c r="E122" s="489"/>
      <c r="F122" s="489"/>
      <c r="G122" s="489"/>
      <c r="H122" s="489"/>
      <c r="I122" s="489"/>
      <c r="J122" s="489"/>
      <c r="K122" s="489"/>
      <c r="L122" s="489"/>
      <c r="M122" s="489"/>
      <c r="N122" s="489"/>
      <c r="O122" s="489"/>
    </row>
    <row r="123" spans="1:16">
      <c r="A123" s="489"/>
      <c r="B123" s="489"/>
      <c r="C123" s="489"/>
      <c r="D123" s="489"/>
      <c r="E123" s="489"/>
      <c r="F123" s="489"/>
      <c r="G123" s="489"/>
      <c r="H123" s="489"/>
      <c r="I123" s="489"/>
      <c r="J123" s="489"/>
      <c r="K123" s="489"/>
      <c r="L123" s="489"/>
      <c r="M123" s="489"/>
      <c r="N123" s="489"/>
      <c r="O123" s="489"/>
    </row>
    <row r="124" spans="1:16">
      <c r="A124" s="489"/>
      <c r="B124" s="489"/>
      <c r="C124" s="489"/>
      <c r="D124" s="489"/>
      <c r="E124" s="489"/>
      <c r="F124" s="489"/>
      <c r="G124" s="489"/>
      <c r="H124" s="489"/>
      <c r="I124" s="489"/>
      <c r="J124" s="489"/>
      <c r="K124" s="489"/>
      <c r="L124" s="489"/>
      <c r="M124" s="489"/>
      <c r="N124" s="489"/>
      <c r="O124" s="489"/>
    </row>
    <row r="125" spans="1:16">
      <c r="A125" s="489"/>
      <c r="B125" s="489"/>
      <c r="C125" s="489"/>
      <c r="D125" s="489"/>
      <c r="E125" s="489"/>
      <c r="F125" s="489"/>
      <c r="G125" s="489"/>
      <c r="H125" s="489"/>
      <c r="I125" s="489"/>
      <c r="J125" s="489"/>
      <c r="K125" s="489"/>
      <c r="L125" s="489"/>
      <c r="M125" s="489"/>
      <c r="N125" s="489"/>
      <c r="O125" s="489"/>
    </row>
    <row r="126" spans="1:16">
      <c r="A126" s="489"/>
      <c r="B126" s="489"/>
      <c r="C126" s="489"/>
      <c r="D126" s="489"/>
      <c r="E126" s="489"/>
      <c r="F126" s="489"/>
      <c r="G126" s="489"/>
      <c r="H126" s="489"/>
      <c r="I126" s="489"/>
      <c r="J126" s="489"/>
      <c r="K126" s="489"/>
      <c r="L126" s="489"/>
      <c r="M126" s="489"/>
      <c r="N126" s="489"/>
      <c r="O126" s="489"/>
    </row>
    <row r="127" spans="1:16">
      <c r="A127" s="489"/>
      <c r="B127" s="489"/>
      <c r="C127" s="489"/>
      <c r="D127" s="489"/>
      <c r="E127" s="489"/>
      <c r="F127" s="489"/>
      <c r="G127" s="489"/>
      <c r="H127" s="489"/>
      <c r="I127" s="489"/>
      <c r="J127" s="489"/>
      <c r="K127" s="489"/>
      <c r="L127" s="489"/>
      <c r="M127" s="489"/>
      <c r="N127" s="489"/>
      <c r="O127" s="489"/>
    </row>
    <row r="128" spans="1:16">
      <c r="A128" s="489"/>
      <c r="B128" s="489"/>
      <c r="C128" s="489"/>
      <c r="D128" s="489"/>
      <c r="E128" s="489"/>
      <c r="F128" s="489"/>
      <c r="G128" s="489"/>
      <c r="H128" s="489"/>
      <c r="I128" s="489"/>
      <c r="J128" s="489"/>
      <c r="K128" s="489"/>
      <c r="L128" s="489"/>
      <c r="M128" s="489"/>
      <c r="N128" s="489"/>
      <c r="O128" s="489"/>
    </row>
    <row r="129" spans="1:15" ht="116.25" customHeight="1">
      <c r="A129" s="489"/>
      <c r="B129" s="489"/>
      <c r="C129" s="489"/>
      <c r="D129" s="489"/>
      <c r="E129" s="489"/>
      <c r="F129" s="489"/>
      <c r="G129" s="489"/>
      <c r="H129" s="489"/>
      <c r="I129" s="489"/>
      <c r="J129" s="489"/>
      <c r="K129" s="489"/>
      <c r="L129" s="489"/>
      <c r="M129" s="489"/>
      <c r="N129" s="489"/>
      <c r="O129" s="489"/>
    </row>
    <row r="130" spans="1:15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</row>
  </sheetData>
  <mergeCells count="197">
    <mergeCell ref="I3:I5"/>
    <mergeCell ref="J3:J5"/>
    <mergeCell ref="K3:K5"/>
    <mergeCell ref="L3:L5"/>
    <mergeCell ref="M3:M5"/>
    <mergeCell ref="N3:O3"/>
    <mergeCell ref="A1:O1"/>
    <mergeCell ref="D2:E2"/>
    <mergeCell ref="N2:O2"/>
    <mergeCell ref="A3:A5"/>
    <mergeCell ref="B3:B5"/>
    <mergeCell ref="C3:C5"/>
    <mergeCell ref="D3:E3"/>
    <mergeCell ref="F3:F5"/>
    <mergeCell ref="G3:G5"/>
    <mergeCell ref="H3:H5"/>
    <mergeCell ref="N8:N9"/>
    <mergeCell ref="O8:O9"/>
    <mergeCell ref="P8:P9"/>
    <mergeCell ref="D11:D12"/>
    <mergeCell ref="E11:E12"/>
    <mergeCell ref="F11:F12"/>
    <mergeCell ref="G11:G12"/>
    <mergeCell ref="H11:H12"/>
    <mergeCell ref="I11:I12"/>
    <mergeCell ref="J11:J12"/>
    <mergeCell ref="G8:G9"/>
    <mergeCell ref="H8:H9"/>
    <mergeCell ref="I8:I9"/>
    <mergeCell ref="J8:J9"/>
    <mergeCell ref="K8:K9"/>
    <mergeCell ref="L8:L9"/>
    <mergeCell ref="D8:D9"/>
    <mergeCell ref="E8:E9"/>
    <mergeCell ref="F8:F9"/>
    <mergeCell ref="K11:K12"/>
    <mergeCell ref="L11:L12"/>
    <mergeCell ref="N11:N12"/>
    <mergeCell ref="O11:O12"/>
    <mergeCell ref="P11:P12"/>
    <mergeCell ref="D15:D16"/>
    <mergeCell ref="E15:E16"/>
    <mergeCell ref="F15:F16"/>
    <mergeCell ref="G15:G16"/>
    <mergeCell ref="H15:H16"/>
    <mergeCell ref="D33:D34"/>
    <mergeCell ref="E33:E34"/>
    <mergeCell ref="F33:F34"/>
    <mergeCell ref="G33:G34"/>
    <mergeCell ref="H33:H34"/>
    <mergeCell ref="I33:I34"/>
    <mergeCell ref="P15:P16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I15:I16"/>
    <mergeCell ref="J15:J16"/>
    <mergeCell ref="K15:K16"/>
    <mergeCell ref="L15:L16"/>
    <mergeCell ref="N15:N16"/>
    <mergeCell ref="O15:O16"/>
    <mergeCell ref="J33:J34"/>
    <mergeCell ref="K33:K34"/>
    <mergeCell ref="L33:L34"/>
    <mergeCell ref="N33:N34"/>
    <mergeCell ref="O33:O34"/>
    <mergeCell ref="P33:P34"/>
    <mergeCell ref="M26:M27"/>
    <mergeCell ref="D51:D52"/>
    <mergeCell ref="E51:E52"/>
    <mergeCell ref="F51:F52"/>
    <mergeCell ref="G51:G52"/>
    <mergeCell ref="H51:H52"/>
    <mergeCell ref="I51:I52"/>
    <mergeCell ref="J51:J52"/>
    <mergeCell ref="G47:G48"/>
    <mergeCell ref="H47:H48"/>
    <mergeCell ref="I47:I48"/>
    <mergeCell ref="J47:J48"/>
    <mergeCell ref="D47:D48"/>
    <mergeCell ref="E47:E48"/>
    <mergeCell ref="F47:F48"/>
    <mergeCell ref="K51:K52"/>
    <mergeCell ref="L51:L52"/>
    <mergeCell ref="M51:M52"/>
    <mergeCell ref="N51:N52"/>
    <mergeCell ref="N26:N27"/>
    <mergeCell ref="O26:O27"/>
    <mergeCell ref="P26:P27"/>
    <mergeCell ref="O51:O52"/>
    <mergeCell ref="P51:P52"/>
    <mergeCell ref="N47:N48"/>
    <mergeCell ref="O47:O48"/>
    <mergeCell ref="P47:P48"/>
    <mergeCell ref="K47:K48"/>
    <mergeCell ref="L47:L48"/>
    <mergeCell ref="Q56:Q57"/>
    <mergeCell ref="D64:D65"/>
    <mergeCell ref="E64:E65"/>
    <mergeCell ref="F64:F65"/>
    <mergeCell ref="G64:G65"/>
    <mergeCell ref="H64:H65"/>
    <mergeCell ref="I64:I65"/>
    <mergeCell ref="J64:J65"/>
    <mergeCell ref="K64:K65"/>
    <mergeCell ref="L64:L65"/>
    <mergeCell ref="K56:K57"/>
    <mergeCell ref="L56:L57"/>
    <mergeCell ref="M56:M57"/>
    <mergeCell ref="N56:N57"/>
    <mergeCell ref="O56:O57"/>
    <mergeCell ref="P56:P57"/>
    <mergeCell ref="E56:E57"/>
    <mergeCell ref="F56:F57"/>
    <mergeCell ref="G56:G57"/>
    <mergeCell ref="H56:H57"/>
    <mergeCell ref="I56:I57"/>
    <mergeCell ref="J56:J57"/>
    <mergeCell ref="P73:P74"/>
    <mergeCell ref="N64:N65"/>
    <mergeCell ref="O64:O65"/>
    <mergeCell ref="P64:P65"/>
    <mergeCell ref="D73:D74"/>
    <mergeCell ref="E73:E74"/>
    <mergeCell ref="F73:F74"/>
    <mergeCell ref="G73:G74"/>
    <mergeCell ref="H73:H74"/>
    <mergeCell ref="I73:I74"/>
    <mergeCell ref="J73:J74"/>
    <mergeCell ref="P101:P102"/>
    <mergeCell ref="D101:D102"/>
    <mergeCell ref="E101:E102"/>
    <mergeCell ref="F101:F102"/>
    <mergeCell ref="G101:G102"/>
    <mergeCell ref="H101:H102"/>
    <mergeCell ref="I101:I102"/>
    <mergeCell ref="J94:J95"/>
    <mergeCell ref="K94:K95"/>
    <mergeCell ref="L94:L95"/>
    <mergeCell ref="N94:N95"/>
    <mergeCell ref="O94:O95"/>
    <mergeCell ref="P94:P95"/>
    <mergeCell ref="D94:D95"/>
    <mergeCell ref="E94:E95"/>
    <mergeCell ref="F94:F95"/>
    <mergeCell ref="G94:G95"/>
    <mergeCell ref="H94:H95"/>
    <mergeCell ref="I94:I95"/>
    <mergeCell ref="P114:P115"/>
    <mergeCell ref="D114:D115"/>
    <mergeCell ref="E114:E115"/>
    <mergeCell ref="F114:F115"/>
    <mergeCell ref="G114:G115"/>
    <mergeCell ref="H114:H115"/>
    <mergeCell ref="I114:I115"/>
    <mergeCell ref="J108:J109"/>
    <mergeCell ref="K108:K109"/>
    <mergeCell ref="L108:L109"/>
    <mergeCell ref="N108:N109"/>
    <mergeCell ref="O108:O109"/>
    <mergeCell ref="P108:P109"/>
    <mergeCell ref="D108:D109"/>
    <mergeCell ref="E108:E109"/>
    <mergeCell ref="F108:F109"/>
    <mergeCell ref="G108:G109"/>
    <mergeCell ref="H108:H109"/>
    <mergeCell ref="I108:I109"/>
    <mergeCell ref="A116:A118"/>
    <mergeCell ref="B116:B118"/>
    <mergeCell ref="C116:C118"/>
    <mergeCell ref="D118:E118"/>
    <mergeCell ref="A120:O129"/>
    <mergeCell ref="J114:J115"/>
    <mergeCell ref="K114:K115"/>
    <mergeCell ref="L114:L115"/>
    <mergeCell ref="N114:N115"/>
    <mergeCell ref="O114:O115"/>
    <mergeCell ref="A6:A115"/>
    <mergeCell ref="B6:B115"/>
    <mergeCell ref="C6:C115"/>
    <mergeCell ref="D56:D57"/>
    <mergeCell ref="J101:J102"/>
    <mergeCell ref="K101:K102"/>
    <mergeCell ref="L101:L102"/>
    <mergeCell ref="N101:N102"/>
    <mergeCell ref="O101:O102"/>
    <mergeCell ref="K73:K74"/>
    <mergeCell ref="L73:L74"/>
    <mergeCell ref="M73:M74"/>
    <mergeCell ref="N73:N74"/>
    <mergeCell ref="O73:O74"/>
  </mergeCells>
  <pageMargins left="0.23622047244094502" right="0.23622047244094502" top="1.1417322834645671" bottom="1.1417322834645671" header="0.74803149606299213" footer="0.74803149606299213"/>
  <pageSetup paperSize="0" fitToWidth="0" fitToHeight="0" orientation="landscape" horizontalDpi="0" verticalDpi="0" copies="0"/>
  <headerFooter alignWithMargins="0"/>
  <rowBreaks count="12" manualBreakCount="12">
    <brk id="14" man="1"/>
    <brk id="21" man="1"/>
    <brk id="29" man="1"/>
    <brk id="38" man="1"/>
    <brk id="43" man="1"/>
    <brk id="54" man="1"/>
    <brk id="68" man="1"/>
    <brk id="77" man="1"/>
    <brk id="84" man="1"/>
    <brk id="96" man="1"/>
    <brk id="103" man="1"/>
    <brk id="110" man="1"/>
  </rowBreaks>
  <colBreaks count="1" manualBreakCount="1">
    <brk id="1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57"/>
  <sheetViews>
    <sheetView topLeftCell="C1" zoomScaleNormal="100" workbookViewId="0">
      <selection activeCell="C6" sqref="C6:C101"/>
    </sheetView>
  </sheetViews>
  <sheetFormatPr defaultRowHeight="13.8"/>
  <cols>
    <col min="1" max="1" width="15.09765625" style="32" customWidth="1"/>
    <col min="2" max="2" width="32.3984375" style="32" customWidth="1"/>
    <col min="3" max="3" width="19.3984375" style="32" customWidth="1"/>
    <col min="4" max="4" width="10.5" style="65" customWidth="1"/>
    <col min="5" max="5" width="9.8984375" style="32" customWidth="1"/>
    <col min="6" max="6" width="18" style="32" customWidth="1"/>
    <col min="7" max="7" width="15.19921875" style="32" customWidth="1"/>
    <col min="8" max="8" width="17.5" style="32" customWidth="1"/>
    <col min="9" max="9" width="19.8984375" style="32" customWidth="1"/>
    <col min="10" max="10" width="23.19921875" style="32" customWidth="1"/>
    <col min="11" max="11" width="17.59765625" style="32" customWidth="1"/>
    <col min="12" max="12" width="14.8984375" style="32" customWidth="1"/>
    <col min="13" max="14" width="16.5" style="32" customWidth="1"/>
    <col min="15" max="15" width="21.19921875" style="32" customWidth="1"/>
    <col min="16" max="256" width="8.5" style="32" customWidth="1"/>
    <col min="257" max="257" width="15.09765625" style="32" customWidth="1"/>
    <col min="258" max="258" width="32.3984375" style="32" customWidth="1"/>
    <col min="259" max="259" width="19.3984375" style="32" customWidth="1"/>
    <col min="260" max="260" width="10.5" style="32" customWidth="1"/>
    <col min="261" max="261" width="9.8984375" style="32" customWidth="1"/>
    <col min="262" max="262" width="18" style="32" customWidth="1"/>
    <col min="263" max="263" width="15.19921875" style="32" customWidth="1"/>
    <col min="264" max="264" width="17.5" style="32" customWidth="1"/>
    <col min="265" max="265" width="19.8984375" style="32" customWidth="1"/>
    <col min="266" max="266" width="23.19921875" style="32" customWidth="1"/>
    <col min="267" max="267" width="17.59765625" style="32" customWidth="1"/>
    <col min="268" max="268" width="14.8984375" style="32" customWidth="1"/>
    <col min="269" max="270" width="16.5" style="32" customWidth="1"/>
    <col min="271" max="271" width="21.19921875" style="32" customWidth="1"/>
    <col min="272" max="512" width="8.5" style="32" customWidth="1"/>
    <col min="513" max="513" width="15.09765625" style="32" customWidth="1"/>
    <col min="514" max="514" width="32.3984375" style="32" customWidth="1"/>
    <col min="515" max="515" width="19.3984375" style="32" customWidth="1"/>
    <col min="516" max="516" width="10.5" style="32" customWidth="1"/>
    <col min="517" max="517" width="9.8984375" style="32" customWidth="1"/>
    <col min="518" max="518" width="18" style="32" customWidth="1"/>
    <col min="519" max="519" width="15.19921875" style="32" customWidth="1"/>
    <col min="520" max="520" width="17.5" style="32" customWidth="1"/>
    <col min="521" max="521" width="19.8984375" style="32" customWidth="1"/>
    <col min="522" max="522" width="23.19921875" style="32" customWidth="1"/>
    <col min="523" max="523" width="17.59765625" style="32" customWidth="1"/>
    <col min="524" max="524" width="14.8984375" style="32" customWidth="1"/>
    <col min="525" max="526" width="16.5" style="32" customWidth="1"/>
    <col min="527" max="527" width="21.19921875" style="32" customWidth="1"/>
    <col min="528" max="768" width="8.5" style="32" customWidth="1"/>
    <col min="769" max="769" width="15.09765625" style="32" customWidth="1"/>
    <col min="770" max="770" width="32.3984375" style="32" customWidth="1"/>
    <col min="771" max="771" width="19.3984375" style="32" customWidth="1"/>
    <col min="772" max="772" width="10.5" style="32" customWidth="1"/>
    <col min="773" max="773" width="9.8984375" style="32" customWidth="1"/>
    <col min="774" max="774" width="18" style="32" customWidth="1"/>
    <col min="775" max="775" width="15.19921875" style="32" customWidth="1"/>
    <col min="776" max="776" width="17.5" style="32" customWidth="1"/>
    <col min="777" max="777" width="19.8984375" style="32" customWidth="1"/>
    <col min="778" max="778" width="23.19921875" style="32" customWidth="1"/>
    <col min="779" max="779" width="17.59765625" style="32" customWidth="1"/>
    <col min="780" max="780" width="14.8984375" style="32" customWidth="1"/>
    <col min="781" max="782" width="16.5" style="32" customWidth="1"/>
    <col min="783" max="783" width="21.19921875" style="32" customWidth="1"/>
    <col min="784" max="1023" width="8.5" style="32" customWidth="1"/>
    <col min="1024" max="1024" width="9" style="32" customWidth="1"/>
    <col min="1025" max="1025" width="9" customWidth="1"/>
  </cols>
  <sheetData>
    <row r="1" spans="1:121" ht="26.25" customHeight="1">
      <c r="A1" s="512" t="s">
        <v>365</v>
      </c>
      <c r="B1" s="512"/>
      <c r="C1" s="512"/>
      <c r="D1" s="512"/>
      <c r="E1" s="512"/>
      <c r="F1" s="512"/>
      <c r="G1" s="512"/>
      <c r="H1" s="512"/>
      <c r="I1" s="512"/>
      <c r="J1" s="512"/>
      <c r="K1" s="512"/>
      <c r="L1" s="512"/>
      <c r="M1" s="512"/>
      <c r="N1" s="512"/>
      <c r="O1" s="31"/>
    </row>
    <row r="2" spans="1:121" ht="15" customHeight="1">
      <c r="A2" s="33">
        <v>1</v>
      </c>
      <c r="B2" s="34">
        <v>2</v>
      </c>
      <c r="C2" s="35">
        <v>3</v>
      </c>
      <c r="D2" s="513">
        <v>4</v>
      </c>
      <c r="E2" s="513"/>
      <c r="F2" s="35">
        <v>5</v>
      </c>
      <c r="G2" s="35">
        <v>6</v>
      </c>
      <c r="H2" s="35">
        <v>7</v>
      </c>
      <c r="I2" s="35">
        <v>8</v>
      </c>
      <c r="J2" s="35">
        <v>9</v>
      </c>
      <c r="K2" s="35">
        <v>10</v>
      </c>
      <c r="L2" s="35">
        <v>11</v>
      </c>
      <c r="M2" s="35">
        <v>12</v>
      </c>
      <c r="N2" s="36">
        <v>13</v>
      </c>
      <c r="O2" s="31"/>
    </row>
    <row r="3" spans="1:121" ht="96" customHeight="1">
      <c r="A3" s="509" t="s">
        <v>366</v>
      </c>
      <c r="B3" s="509" t="s">
        <v>367</v>
      </c>
      <c r="C3" s="514" t="s">
        <v>368</v>
      </c>
      <c r="D3" s="514" t="s">
        <v>369</v>
      </c>
      <c r="E3" s="514"/>
      <c r="F3" s="509" t="s">
        <v>370</v>
      </c>
      <c r="G3" s="509" t="s">
        <v>371</v>
      </c>
      <c r="H3" s="509" t="s">
        <v>372</v>
      </c>
      <c r="I3" s="509" t="s">
        <v>373</v>
      </c>
      <c r="J3" s="509" t="s">
        <v>374</v>
      </c>
      <c r="K3" s="509" t="s">
        <v>375</v>
      </c>
      <c r="L3" s="509" t="s">
        <v>376</v>
      </c>
      <c r="M3" s="509" t="s">
        <v>377</v>
      </c>
      <c r="N3" s="509" t="s">
        <v>378</v>
      </c>
      <c r="O3" s="31"/>
    </row>
    <row r="4" spans="1:121" ht="38.25" customHeight="1">
      <c r="A4" s="509"/>
      <c r="B4" s="509"/>
      <c r="C4" s="514"/>
      <c r="D4" s="38" t="s">
        <v>16</v>
      </c>
      <c r="E4" s="33" t="s">
        <v>17</v>
      </c>
      <c r="F4" s="509"/>
      <c r="G4" s="509"/>
      <c r="H4" s="509"/>
      <c r="I4" s="509"/>
      <c r="J4" s="509"/>
      <c r="K4" s="509"/>
      <c r="L4" s="509"/>
      <c r="M4" s="509"/>
      <c r="N4" s="509"/>
      <c r="O4" s="31"/>
    </row>
    <row r="5" spans="1:121" ht="66.75" customHeight="1">
      <c r="A5" s="509"/>
      <c r="B5" s="509"/>
      <c r="C5" s="514"/>
      <c r="D5" s="39" t="s">
        <v>20</v>
      </c>
      <c r="E5" s="40" t="s">
        <v>21</v>
      </c>
      <c r="F5" s="509"/>
      <c r="G5" s="509"/>
      <c r="H5" s="509"/>
      <c r="I5" s="509"/>
      <c r="J5" s="509"/>
      <c r="K5" s="509"/>
      <c r="L5" s="509"/>
      <c r="M5" s="509"/>
      <c r="N5" s="509"/>
      <c r="O5" s="41"/>
      <c r="P5" s="42"/>
      <c r="Q5" s="42"/>
    </row>
    <row r="6" spans="1:121" s="49" customFormat="1" ht="39.6">
      <c r="A6" s="510" t="s">
        <v>24</v>
      </c>
      <c r="B6" s="511" t="s">
        <v>379</v>
      </c>
      <c r="C6" s="485"/>
      <c r="D6" s="43">
        <v>1</v>
      </c>
      <c r="E6" s="43">
        <v>0</v>
      </c>
      <c r="F6" s="44" t="s">
        <v>28</v>
      </c>
      <c r="G6" s="45" t="s">
        <v>29</v>
      </c>
      <c r="H6" s="46">
        <v>1808011</v>
      </c>
      <c r="I6" s="47" t="s">
        <v>380</v>
      </c>
      <c r="J6" s="47" t="s">
        <v>381</v>
      </c>
      <c r="K6" s="47" t="s">
        <v>382</v>
      </c>
      <c r="L6" s="48" t="s">
        <v>383</v>
      </c>
      <c r="M6" s="49" t="s">
        <v>384</v>
      </c>
      <c r="N6" s="49" t="s">
        <v>385</v>
      </c>
      <c r="O6" s="41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2"/>
      <c r="CI6" s="42"/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2"/>
      <c r="CU6" s="42"/>
      <c r="CV6" s="42"/>
      <c r="CW6" s="42"/>
      <c r="CX6" s="42"/>
      <c r="CY6" s="42"/>
      <c r="CZ6" s="42"/>
      <c r="DA6" s="42"/>
      <c r="DB6" s="42"/>
      <c r="DC6" s="42"/>
      <c r="DD6" s="42"/>
      <c r="DE6" s="42"/>
      <c r="DF6" s="42"/>
      <c r="DG6" s="42"/>
      <c r="DH6" s="42"/>
      <c r="DI6" s="42"/>
      <c r="DJ6" s="42"/>
      <c r="DK6" s="42"/>
      <c r="DL6" s="42"/>
      <c r="DM6" s="42"/>
      <c r="DN6" s="42"/>
      <c r="DO6" s="42"/>
      <c r="DP6" s="42"/>
      <c r="DQ6" s="42"/>
    </row>
    <row r="7" spans="1:121" s="49" customFormat="1" ht="39.6">
      <c r="A7" s="510"/>
      <c r="B7" s="511"/>
      <c r="C7" s="485"/>
      <c r="D7" s="43">
        <v>0</v>
      </c>
      <c r="E7" s="43">
        <v>1</v>
      </c>
      <c r="F7" s="44" t="s">
        <v>34</v>
      </c>
      <c r="G7" s="45" t="s">
        <v>35</v>
      </c>
      <c r="H7" s="46">
        <v>1808011</v>
      </c>
      <c r="I7" s="47" t="s">
        <v>386</v>
      </c>
      <c r="J7" s="47" t="s">
        <v>381</v>
      </c>
      <c r="K7" s="47" t="s">
        <v>382</v>
      </c>
      <c r="L7" s="48" t="s">
        <v>383</v>
      </c>
      <c r="M7" s="49" t="s">
        <v>387</v>
      </c>
      <c r="N7" s="49" t="s">
        <v>385</v>
      </c>
      <c r="O7" s="41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2"/>
      <c r="CJ7" s="42"/>
      <c r="CK7" s="42"/>
      <c r="CL7" s="42"/>
      <c r="CM7" s="42"/>
      <c r="CN7" s="42"/>
      <c r="CO7" s="42"/>
      <c r="CP7" s="42"/>
      <c r="CQ7" s="42"/>
      <c r="CR7" s="42"/>
      <c r="CS7" s="42"/>
      <c r="CT7" s="42"/>
      <c r="CU7" s="42"/>
      <c r="CV7" s="42"/>
      <c r="CW7" s="42"/>
      <c r="CX7" s="42"/>
      <c r="CY7" s="42"/>
      <c r="CZ7" s="42"/>
      <c r="DA7" s="42"/>
      <c r="DB7" s="42"/>
      <c r="DC7" s="42"/>
      <c r="DD7" s="42"/>
      <c r="DE7" s="42"/>
      <c r="DF7" s="42"/>
      <c r="DG7" s="42"/>
      <c r="DH7" s="42"/>
      <c r="DI7" s="42"/>
      <c r="DJ7" s="42"/>
      <c r="DK7" s="42"/>
      <c r="DL7" s="42"/>
      <c r="DM7" s="42"/>
      <c r="DN7" s="42"/>
      <c r="DO7" s="42"/>
      <c r="DP7" s="42"/>
      <c r="DQ7" s="42"/>
    </row>
    <row r="8" spans="1:121" s="49" customFormat="1" ht="39.6">
      <c r="A8" s="510"/>
      <c r="B8" s="511"/>
      <c r="C8" s="485"/>
      <c r="D8" s="50">
        <v>0</v>
      </c>
      <c r="E8" s="50">
        <v>1</v>
      </c>
      <c r="F8" s="51" t="s">
        <v>388</v>
      </c>
      <c r="G8" s="52" t="s">
        <v>39</v>
      </c>
      <c r="H8" s="52">
        <v>1808054</v>
      </c>
      <c r="I8" s="47" t="s">
        <v>389</v>
      </c>
      <c r="J8" s="47" t="s">
        <v>381</v>
      </c>
      <c r="K8" s="47" t="s">
        <v>382</v>
      </c>
      <c r="L8" s="48" t="s">
        <v>383</v>
      </c>
      <c r="M8" s="49" t="s">
        <v>390</v>
      </c>
      <c r="N8" s="49" t="s">
        <v>385</v>
      </c>
      <c r="O8" s="41"/>
      <c r="P8" s="3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  <c r="BF8" s="42"/>
      <c r="BG8" s="42"/>
      <c r="BH8" s="42"/>
      <c r="BI8" s="42"/>
      <c r="BJ8" s="42"/>
      <c r="BK8" s="42"/>
      <c r="BL8" s="42"/>
      <c r="BM8" s="42"/>
      <c r="BN8" s="42"/>
      <c r="BO8" s="42"/>
      <c r="BP8" s="42"/>
      <c r="BQ8" s="42"/>
      <c r="BR8" s="42"/>
      <c r="BS8" s="42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2"/>
      <c r="DE8" s="42"/>
      <c r="DF8" s="42"/>
      <c r="DG8" s="42"/>
      <c r="DH8" s="42"/>
      <c r="DI8" s="42"/>
      <c r="DJ8" s="42"/>
      <c r="DK8" s="42"/>
      <c r="DL8" s="42"/>
      <c r="DM8" s="42"/>
      <c r="DN8" s="42"/>
      <c r="DO8" s="42"/>
      <c r="DP8" s="42"/>
      <c r="DQ8" s="42"/>
    </row>
    <row r="9" spans="1:121" s="49" customFormat="1" ht="39.6">
      <c r="A9" s="510"/>
      <c r="B9" s="511"/>
      <c r="C9" s="485"/>
      <c r="D9" s="43">
        <v>1</v>
      </c>
      <c r="E9" s="43">
        <v>0</v>
      </c>
      <c r="F9" s="44" t="s">
        <v>44</v>
      </c>
      <c r="G9" s="46" t="s">
        <v>45</v>
      </c>
      <c r="H9" s="46">
        <v>1810011</v>
      </c>
      <c r="I9" s="47" t="s">
        <v>391</v>
      </c>
      <c r="J9" s="47" t="s">
        <v>381</v>
      </c>
      <c r="K9" s="47" t="s">
        <v>382</v>
      </c>
      <c r="L9" s="48" t="s">
        <v>383</v>
      </c>
      <c r="M9" s="49" t="s">
        <v>392</v>
      </c>
      <c r="N9" s="49" t="s">
        <v>385</v>
      </c>
      <c r="O9" s="41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  <c r="BF9" s="42"/>
      <c r="BG9" s="42"/>
      <c r="BH9" s="42"/>
      <c r="BI9" s="42"/>
      <c r="BJ9" s="42"/>
      <c r="BK9" s="42"/>
      <c r="BL9" s="42"/>
      <c r="BM9" s="42"/>
      <c r="BN9" s="42"/>
      <c r="BO9" s="42"/>
      <c r="BP9" s="42"/>
      <c r="BQ9" s="42"/>
      <c r="BR9" s="42"/>
      <c r="BS9" s="42"/>
      <c r="BT9" s="42"/>
      <c r="BU9" s="42"/>
      <c r="BV9" s="42"/>
      <c r="BW9" s="42"/>
      <c r="BX9" s="42"/>
      <c r="BY9" s="42"/>
      <c r="BZ9" s="42"/>
      <c r="CA9" s="42"/>
      <c r="CB9" s="42"/>
      <c r="CC9" s="42"/>
      <c r="CD9" s="42"/>
      <c r="CE9" s="42"/>
      <c r="CF9" s="42"/>
      <c r="CG9" s="42"/>
      <c r="CH9" s="42"/>
      <c r="CI9" s="42"/>
      <c r="CJ9" s="42"/>
      <c r="CK9" s="42"/>
      <c r="CL9" s="42"/>
      <c r="CM9" s="42"/>
      <c r="CN9" s="42"/>
      <c r="CO9" s="42"/>
      <c r="CP9" s="42"/>
      <c r="CQ9" s="42"/>
      <c r="CR9" s="42"/>
      <c r="CS9" s="42"/>
      <c r="CT9" s="42"/>
      <c r="CU9" s="42"/>
      <c r="CV9" s="42"/>
      <c r="CW9" s="42"/>
      <c r="CX9" s="42"/>
      <c r="CY9" s="42"/>
      <c r="CZ9" s="42"/>
      <c r="DA9" s="42"/>
      <c r="DB9" s="42"/>
      <c r="DC9" s="42"/>
      <c r="DD9" s="42"/>
      <c r="DE9" s="42"/>
      <c r="DF9" s="42"/>
      <c r="DG9" s="42"/>
      <c r="DH9" s="42"/>
      <c r="DI9" s="42"/>
      <c r="DJ9" s="42"/>
      <c r="DK9" s="42"/>
      <c r="DL9" s="42"/>
      <c r="DM9" s="42"/>
      <c r="DN9" s="42"/>
      <c r="DO9" s="42"/>
      <c r="DP9" s="42"/>
      <c r="DQ9" s="42"/>
    </row>
    <row r="10" spans="1:121" s="49" customFormat="1" ht="39.6">
      <c r="A10" s="510"/>
      <c r="B10" s="511"/>
      <c r="C10" s="485"/>
      <c r="D10" s="43">
        <v>0</v>
      </c>
      <c r="E10" s="43">
        <v>1</v>
      </c>
      <c r="F10" s="44" t="s">
        <v>47</v>
      </c>
      <c r="G10" s="46" t="s">
        <v>48</v>
      </c>
      <c r="H10" s="46">
        <v>1810011</v>
      </c>
      <c r="I10" s="47" t="s">
        <v>393</v>
      </c>
      <c r="J10" s="47" t="s">
        <v>381</v>
      </c>
      <c r="K10" s="47" t="s">
        <v>382</v>
      </c>
      <c r="L10" s="48" t="s">
        <v>383</v>
      </c>
      <c r="M10" s="49" t="s">
        <v>394</v>
      </c>
      <c r="N10" s="49" t="s">
        <v>385</v>
      </c>
      <c r="O10" s="41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  <c r="BQ10" s="42"/>
      <c r="BR10" s="42"/>
      <c r="BS10" s="42"/>
      <c r="BT10" s="42"/>
      <c r="BU10" s="42"/>
      <c r="BV10" s="42"/>
      <c r="BW10" s="42"/>
      <c r="BX10" s="42"/>
      <c r="BY10" s="42"/>
      <c r="BZ10" s="42"/>
      <c r="CA10" s="42"/>
      <c r="CB10" s="42"/>
      <c r="CC10" s="42"/>
      <c r="CD10" s="42"/>
      <c r="CE10" s="42"/>
      <c r="CF10" s="42"/>
      <c r="CG10" s="42"/>
      <c r="CH10" s="42"/>
      <c r="CI10" s="42"/>
      <c r="CJ10" s="42"/>
      <c r="CK10" s="42"/>
      <c r="CL10" s="42"/>
      <c r="CM10" s="42"/>
      <c r="CN10" s="42"/>
      <c r="CO10" s="42"/>
      <c r="CP10" s="42"/>
      <c r="CQ10" s="42"/>
      <c r="CR10" s="42"/>
      <c r="CS10" s="42"/>
      <c r="CT10" s="42"/>
      <c r="CU10" s="42"/>
      <c r="CV10" s="42"/>
      <c r="CW10" s="42"/>
      <c r="CX10" s="42"/>
      <c r="CY10" s="42"/>
      <c r="CZ10" s="42"/>
      <c r="DA10" s="42"/>
      <c r="DB10" s="42"/>
      <c r="DC10" s="42"/>
      <c r="DD10" s="42"/>
      <c r="DE10" s="42"/>
      <c r="DF10" s="42"/>
      <c r="DG10" s="42"/>
      <c r="DH10" s="42"/>
      <c r="DI10" s="42"/>
      <c r="DJ10" s="42"/>
      <c r="DK10" s="42"/>
      <c r="DL10" s="42"/>
      <c r="DM10" s="42"/>
      <c r="DN10" s="42"/>
      <c r="DO10" s="42"/>
      <c r="DP10" s="42"/>
      <c r="DQ10" s="42"/>
    </row>
    <row r="11" spans="1:121" s="49" customFormat="1" ht="39.6">
      <c r="A11" s="510"/>
      <c r="B11" s="511"/>
      <c r="C11" s="485"/>
      <c r="D11" s="43">
        <v>0</v>
      </c>
      <c r="E11" s="43">
        <v>1</v>
      </c>
      <c r="F11" s="44" t="s">
        <v>50</v>
      </c>
      <c r="G11" s="46" t="s">
        <v>51</v>
      </c>
      <c r="H11" s="46">
        <v>1810011</v>
      </c>
      <c r="I11" s="47" t="s">
        <v>395</v>
      </c>
      <c r="J11" s="47" t="s">
        <v>381</v>
      </c>
      <c r="K11" s="47" t="s">
        <v>382</v>
      </c>
      <c r="L11" s="48" t="s">
        <v>383</v>
      </c>
      <c r="M11" s="49" t="s">
        <v>396</v>
      </c>
      <c r="N11" s="49" t="s">
        <v>385</v>
      </c>
      <c r="O11" s="41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42"/>
      <c r="BD11" s="42"/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  <c r="BQ11" s="42"/>
      <c r="BR11" s="42"/>
      <c r="BS11" s="42"/>
      <c r="BT11" s="42"/>
      <c r="BU11" s="42"/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2"/>
      <c r="CT11" s="42"/>
      <c r="CU11" s="42"/>
      <c r="CV11" s="42"/>
      <c r="CW11" s="42"/>
      <c r="CX11" s="42"/>
      <c r="CY11" s="42"/>
      <c r="CZ11" s="42"/>
      <c r="DA11" s="42"/>
      <c r="DB11" s="42"/>
      <c r="DC11" s="42"/>
      <c r="DD11" s="42"/>
      <c r="DE11" s="42"/>
      <c r="DF11" s="42"/>
      <c r="DG11" s="42"/>
      <c r="DH11" s="42"/>
      <c r="DI11" s="42"/>
      <c r="DJ11" s="42"/>
      <c r="DK11" s="42"/>
      <c r="DL11" s="42"/>
      <c r="DM11" s="42"/>
      <c r="DN11" s="42"/>
      <c r="DO11" s="42"/>
      <c r="DP11" s="42"/>
      <c r="DQ11" s="42"/>
    </row>
    <row r="12" spans="1:121" s="49" customFormat="1" ht="39.6">
      <c r="A12" s="510"/>
      <c r="B12" s="511"/>
      <c r="C12" s="485"/>
      <c r="D12" s="43">
        <v>0</v>
      </c>
      <c r="E12" s="43">
        <v>1</v>
      </c>
      <c r="F12" s="44" t="s">
        <v>53</v>
      </c>
      <c r="G12" s="46" t="s">
        <v>54</v>
      </c>
      <c r="H12" s="46">
        <v>1812042</v>
      </c>
      <c r="I12" s="47" t="s">
        <v>397</v>
      </c>
      <c r="J12" s="47" t="s">
        <v>381</v>
      </c>
      <c r="K12" s="47" t="s">
        <v>382</v>
      </c>
      <c r="L12" s="48" t="s">
        <v>383</v>
      </c>
      <c r="M12" s="49" t="s">
        <v>398</v>
      </c>
      <c r="N12" s="49" t="s">
        <v>385</v>
      </c>
      <c r="O12" s="41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2"/>
      <c r="AU12" s="42"/>
      <c r="AV12" s="42"/>
      <c r="AW12" s="42"/>
      <c r="AX12" s="42"/>
      <c r="AY12" s="42"/>
      <c r="AZ12" s="42"/>
      <c r="BA12" s="42"/>
      <c r="BB12" s="42"/>
      <c r="BC12" s="42"/>
      <c r="BD12" s="42"/>
      <c r="BE12" s="42"/>
      <c r="BF12" s="42"/>
      <c r="BG12" s="42"/>
      <c r="BH12" s="42"/>
      <c r="BI12" s="42"/>
      <c r="BJ12" s="42"/>
      <c r="BK12" s="42"/>
      <c r="BL12" s="42"/>
      <c r="BM12" s="42"/>
      <c r="BN12" s="42"/>
      <c r="BO12" s="42"/>
      <c r="BP12" s="42"/>
      <c r="BQ12" s="42"/>
      <c r="BR12" s="42"/>
      <c r="BS12" s="42"/>
      <c r="BT12" s="42"/>
      <c r="BU12" s="42"/>
      <c r="BV12" s="42"/>
      <c r="BW12" s="42"/>
      <c r="BX12" s="42"/>
      <c r="BY12" s="42"/>
      <c r="BZ12" s="42"/>
      <c r="CA12" s="42"/>
      <c r="CB12" s="42"/>
      <c r="CC12" s="42"/>
      <c r="CD12" s="42"/>
      <c r="CE12" s="42"/>
      <c r="CF12" s="42"/>
      <c r="CG12" s="42"/>
      <c r="CH12" s="42"/>
      <c r="CI12" s="42"/>
      <c r="CJ12" s="42"/>
      <c r="CK12" s="42"/>
      <c r="CL12" s="42"/>
      <c r="CM12" s="42"/>
      <c r="CN12" s="42"/>
      <c r="CO12" s="42"/>
      <c r="CP12" s="42"/>
      <c r="CQ12" s="42"/>
      <c r="CR12" s="42"/>
      <c r="CS12" s="42"/>
      <c r="CT12" s="42"/>
      <c r="CU12" s="42"/>
      <c r="CV12" s="42"/>
      <c r="CW12" s="42"/>
      <c r="CX12" s="42"/>
      <c r="CY12" s="42"/>
      <c r="CZ12" s="42"/>
      <c r="DA12" s="42"/>
      <c r="DB12" s="42"/>
      <c r="DC12" s="42"/>
      <c r="DD12" s="42"/>
      <c r="DE12" s="42"/>
      <c r="DF12" s="42"/>
      <c r="DG12" s="42"/>
      <c r="DH12" s="42"/>
      <c r="DI12" s="42"/>
      <c r="DJ12" s="42"/>
      <c r="DK12" s="42"/>
      <c r="DL12" s="42"/>
      <c r="DM12" s="42"/>
      <c r="DN12" s="42"/>
      <c r="DO12" s="42"/>
      <c r="DP12" s="42"/>
      <c r="DQ12" s="42"/>
    </row>
    <row r="13" spans="1:121" s="49" customFormat="1" ht="39.6">
      <c r="A13" s="510"/>
      <c r="B13" s="511"/>
      <c r="C13" s="485"/>
      <c r="D13" s="43">
        <v>0</v>
      </c>
      <c r="E13" s="43">
        <v>1</v>
      </c>
      <c r="F13" s="44" t="s">
        <v>57</v>
      </c>
      <c r="G13" s="46" t="s">
        <v>58</v>
      </c>
      <c r="H13" s="46">
        <v>1812032</v>
      </c>
      <c r="I13" s="47" t="s">
        <v>399</v>
      </c>
      <c r="J13" s="47" t="s">
        <v>381</v>
      </c>
      <c r="K13" s="47" t="s">
        <v>382</v>
      </c>
      <c r="L13" s="48" t="s">
        <v>383</v>
      </c>
      <c r="M13" s="49" t="s">
        <v>400</v>
      </c>
      <c r="N13" s="49" t="s">
        <v>385</v>
      </c>
      <c r="O13" s="41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2"/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  <c r="BP13" s="42"/>
      <c r="BQ13" s="42"/>
      <c r="BR13" s="42"/>
      <c r="BS13" s="42"/>
      <c r="BT13" s="42"/>
      <c r="BU13" s="42"/>
      <c r="BV13" s="42"/>
      <c r="BW13" s="42"/>
      <c r="BX13" s="42"/>
      <c r="BY13" s="42"/>
      <c r="BZ13" s="42"/>
      <c r="CA13" s="42"/>
      <c r="CB13" s="42"/>
      <c r="CC13" s="42"/>
      <c r="CD13" s="42"/>
      <c r="CE13" s="42"/>
      <c r="CF13" s="42"/>
      <c r="CG13" s="42"/>
      <c r="CH13" s="42"/>
      <c r="CI13" s="42"/>
      <c r="CJ13" s="42"/>
      <c r="CK13" s="42"/>
      <c r="CL13" s="42"/>
      <c r="CM13" s="42"/>
      <c r="CN13" s="42"/>
      <c r="CO13" s="42"/>
      <c r="CP13" s="42"/>
      <c r="CQ13" s="42"/>
      <c r="CR13" s="42"/>
      <c r="CS13" s="42"/>
      <c r="CT13" s="42"/>
      <c r="CU13" s="42"/>
      <c r="CV13" s="42"/>
      <c r="CW13" s="42"/>
      <c r="CX13" s="42"/>
      <c r="CY13" s="42"/>
      <c r="CZ13" s="42"/>
      <c r="DA13" s="42"/>
      <c r="DB13" s="42"/>
      <c r="DC13" s="42"/>
      <c r="DD13" s="42"/>
      <c r="DE13" s="42"/>
      <c r="DF13" s="42"/>
      <c r="DG13" s="42"/>
      <c r="DH13" s="42"/>
      <c r="DI13" s="42"/>
      <c r="DJ13" s="42"/>
      <c r="DK13" s="42"/>
      <c r="DL13" s="42"/>
      <c r="DM13" s="42"/>
      <c r="DN13" s="42"/>
      <c r="DO13" s="42"/>
      <c r="DP13" s="42"/>
      <c r="DQ13" s="42"/>
    </row>
    <row r="14" spans="1:121" s="49" customFormat="1" ht="66">
      <c r="A14" s="510"/>
      <c r="B14" s="511"/>
      <c r="C14" s="485"/>
      <c r="D14" s="43">
        <v>0</v>
      </c>
      <c r="E14" s="43">
        <v>1</v>
      </c>
      <c r="F14" s="44" t="s">
        <v>61</v>
      </c>
      <c r="G14" s="46" t="s">
        <v>62</v>
      </c>
      <c r="H14" s="46">
        <v>1812054</v>
      </c>
      <c r="I14" s="480" t="s">
        <v>401</v>
      </c>
      <c r="J14" s="47" t="s">
        <v>381</v>
      </c>
      <c r="K14" s="47" t="s">
        <v>382</v>
      </c>
      <c r="L14" s="48" t="s">
        <v>383</v>
      </c>
      <c r="M14" s="481" t="s">
        <v>402</v>
      </c>
      <c r="N14" s="49" t="s">
        <v>385</v>
      </c>
      <c r="O14" s="482" t="s">
        <v>403</v>
      </c>
      <c r="P14" s="483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2"/>
      <c r="DE14" s="42"/>
      <c r="DF14" s="42"/>
      <c r="DG14" s="42"/>
      <c r="DH14" s="42"/>
      <c r="DI14" s="42"/>
      <c r="DJ14" s="42"/>
      <c r="DK14" s="42"/>
      <c r="DL14" s="42"/>
      <c r="DM14" s="42"/>
      <c r="DN14" s="42"/>
      <c r="DO14" s="42"/>
      <c r="DP14" s="42"/>
      <c r="DQ14" s="42"/>
    </row>
    <row r="15" spans="1:121" s="49" customFormat="1" ht="39.6">
      <c r="A15" s="510"/>
      <c r="B15" s="511"/>
      <c r="C15" s="485"/>
      <c r="D15" s="43">
        <v>0</v>
      </c>
      <c r="E15" s="43">
        <v>1</v>
      </c>
      <c r="F15" s="44" t="s">
        <v>65</v>
      </c>
      <c r="G15" s="46" t="s">
        <v>66</v>
      </c>
      <c r="H15" s="46">
        <v>1816024</v>
      </c>
      <c r="I15" s="47" t="s">
        <v>404</v>
      </c>
      <c r="J15" s="47" t="s">
        <v>381</v>
      </c>
      <c r="K15" s="47" t="s">
        <v>382</v>
      </c>
      <c r="L15" s="48" t="s">
        <v>383</v>
      </c>
      <c r="M15" s="49" t="s">
        <v>405</v>
      </c>
      <c r="N15" s="49" t="s">
        <v>385</v>
      </c>
      <c r="O15" s="41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</row>
    <row r="16" spans="1:121" s="49" customFormat="1" ht="39.6">
      <c r="A16" s="510"/>
      <c r="B16" s="511"/>
      <c r="C16" s="485"/>
      <c r="D16" s="43">
        <v>0</v>
      </c>
      <c r="E16" s="43">
        <v>1</v>
      </c>
      <c r="F16" s="44" t="s">
        <v>69</v>
      </c>
      <c r="G16" s="46" t="s">
        <v>70</v>
      </c>
      <c r="H16" s="46">
        <v>1816114</v>
      </c>
      <c r="I16" s="47" t="s">
        <v>406</v>
      </c>
      <c r="J16" s="47" t="s">
        <v>381</v>
      </c>
      <c r="K16" s="47" t="s">
        <v>382</v>
      </c>
      <c r="L16" s="48" t="s">
        <v>383</v>
      </c>
      <c r="M16" s="49" t="s">
        <v>407</v>
      </c>
      <c r="N16" s="49" t="s">
        <v>385</v>
      </c>
      <c r="O16" s="41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</row>
    <row r="17" spans="1:121" s="49" customFormat="1" ht="39.6">
      <c r="A17" s="510"/>
      <c r="B17" s="511"/>
      <c r="C17" s="485"/>
      <c r="D17" s="43">
        <v>1</v>
      </c>
      <c r="E17" s="43">
        <v>0</v>
      </c>
      <c r="F17" s="44" t="s">
        <v>73</v>
      </c>
      <c r="G17" s="46" t="s">
        <v>74</v>
      </c>
      <c r="H17" s="46">
        <v>1863011</v>
      </c>
      <c r="I17" s="47" t="s">
        <v>408</v>
      </c>
      <c r="J17" s="47" t="s">
        <v>381</v>
      </c>
      <c r="K17" s="47" t="s">
        <v>382</v>
      </c>
      <c r="L17" s="48" t="s">
        <v>383</v>
      </c>
      <c r="M17" s="49" t="s">
        <v>409</v>
      </c>
      <c r="N17" s="49" t="s">
        <v>385</v>
      </c>
      <c r="O17" s="41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  <c r="BP17" s="42"/>
      <c r="BQ17" s="42"/>
      <c r="BR17" s="42"/>
      <c r="BS17" s="42"/>
      <c r="BT17" s="42"/>
      <c r="BU17" s="42"/>
      <c r="BV17" s="42"/>
      <c r="BW17" s="42"/>
      <c r="BX17" s="42"/>
      <c r="BY17" s="42"/>
      <c r="BZ17" s="42"/>
      <c r="CA17" s="42"/>
      <c r="CB17" s="42"/>
      <c r="CC17" s="42"/>
      <c r="CD17" s="42"/>
      <c r="CE17" s="42"/>
      <c r="CF17" s="42"/>
      <c r="CG17" s="42"/>
      <c r="CH17" s="42"/>
      <c r="CI17" s="42"/>
      <c r="CJ17" s="42"/>
      <c r="CK17" s="42"/>
      <c r="CL17" s="42"/>
      <c r="CM17" s="42"/>
      <c r="CN17" s="42"/>
      <c r="CO17" s="42"/>
      <c r="CP17" s="42"/>
      <c r="CQ17" s="42"/>
      <c r="CR17" s="42"/>
      <c r="CS17" s="42"/>
      <c r="CT17" s="42"/>
      <c r="CU17" s="42"/>
      <c r="CV17" s="42"/>
      <c r="CW17" s="42"/>
      <c r="CX17" s="42"/>
      <c r="CY17" s="42"/>
      <c r="CZ17" s="42"/>
      <c r="DA17" s="42"/>
      <c r="DB17" s="42"/>
      <c r="DC17" s="42"/>
      <c r="DD17" s="42"/>
      <c r="DE17" s="42"/>
      <c r="DF17" s="42"/>
      <c r="DG17" s="42"/>
      <c r="DH17" s="42"/>
      <c r="DI17" s="42"/>
      <c r="DJ17" s="42"/>
      <c r="DK17" s="42"/>
      <c r="DL17" s="42"/>
      <c r="DM17" s="42"/>
      <c r="DN17" s="42"/>
      <c r="DO17" s="42"/>
      <c r="DP17" s="42"/>
      <c r="DQ17" s="42"/>
    </row>
    <row r="18" spans="1:121" s="49" customFormat="1" ht="39.6">
      <c r="A18" s="510"/>
      <c r="B18" s="511"/>
      <c r="C18" s="485"/>
      <c r="D18" s="43">
        <v>1</v>
      </c>
      <c r="E18" s="43">
        <v>0</v>
      </c>
      <c r="F18" s="44" t="s">
        <v>77</v>
      </c>
      <c r="G18" s="46" t="s">
        <v>78</v>
      </c>
      <c r="H18" s="46">
        <v>1863011</v>
      </c>
      <c r="I18" s="47" t="s">
        <v>410</v>
      </c>
      <c r="J18" s="47" t="s">
        <v>381</v>
      </c>
      <c r="K18" s="47" t="s">
        <v>382</v>
      </c>
      <c r="L18" s="48" t="s">
        <v>383</v>
      </c>
      <c r="M18" s="49" t="s">
        <v>411</v>
      </c>
      <c r="N18" s="49" t="s">
        <v>385</v>
      </c>
      <c r="O18" s="41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  <c r="BP18" s="42"/>
      <c r="BQ18" s="42"/>
      <c r="BR18" s="42"/>
      <c r="BS18" s="42"/>
      <c r="BT18" s="42"/>
      <c r="BU18" s="42"/>
      <c r="BV18" s="42"/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2"/>
      <c r="CH18" s="42"/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2"/>
      <c r="CT18" s="42"/>
      <c r="CU18" s="42"/>
      <c r="CV18" s="42"/>
      <c r="CW18" s="42"/>
      <c r="CX18" s="42"/>
      <c r="CY18" s="42"/>
      <c r="CZ18" s="42"/>
      <c r="DA18" s="42"/>
      <c r="DB18" s="42"/>
      <c r="DC18" s="42"/>
      <c r="DD18" s="42"/>
      <c r="DE18" s="42"/>
      <c r="DF18" s="42"/>
      <c r="DG18" s="42"/>
      <c r="DH18" s="42"/>
      <c r="DI18" s="42"/>
      <c r="DJ18" s="42"/>
      <c r="DK18" s="42"/>
      <c r="DL18" s="42"/>
      <c r="DM18" s="42"/>
      <c r="DN18" s="42"/>
      <c r="DO18" s="42"/>
      <c r="DP18" s="42"/>
      <c r="DQ18" s="42"/>
    </row>
    <row r="19" spans="1:121" ht="39.6">
      <c r="A19" s="510"/>
      <c r="B19" s="511"/>
      <c r="C19" s="485"/>
      <c r="D19" s="43">
        <v>0</v>
      </c>
      <c r="E19" s="43">
        <v>1</v>
      </c>
      <c r="F19" s="44" t="s">
        <v>81</v>
      </c>
      <c r="G19" s="46" t="s">
        <v>82</v>
      </c>
      <c r="H19" s="46">
        <v>1863011</v>
      </c>
      <c r="I19" s="47" t="s">
        <v>412</v>
      </c>
      <c r="J19" s="47" t="s">
        <v>381</v>
      </c>
      <c r="K19" s="47" t="s">
        <v>382</v>
      </c>
      <c r="L19" s="48" t="s">
        <v>383</v>
      </c>
      <c r="M19" s="49" t="s">
        <v>413</v>
      </c>
      <c r="N19" s="49" t="s">
        <v>385</v>
      </c>
      <c r="O19" s="41"/>
    </row>
    <row r="20" spans="1:121" ht="39.6">
      <c r="A20" s="510"/>
      <c r="B20" s="511"/>
      <c r="C20" s="485"/>
      <c r="D20" s="43">
        <v>0</v>
      </c>
      <c r="E20" s="43">
        <v>1</v>
      </c>
      <c r="F20" s="44" t="s">
        <v>84</v>
      </c>
      <c r="G20" s="46" t="s">
        <v>85</v>
      </c>
      <c r="H20" s="46">
        <v>1863011</v>
      </c>
      <c r="I20" s="47" t="s">
        <v>412</v>
      </c>
      <c r="J20" s="47" t="s">
        <v>381</v>
      </c>
      <c r="K20" s="47" t="s">
        <v>382</v>
      </c>
      <c r="L20" s="48" t="s">
        <v>383</v>
      </c>
      <c r="M20" s="49" t="s">
        <v>414</v>
      </c>
      <c r="N20" s="49" t="s">
        <v>385</v>
      </c>
      <c r="O20" s="41"/>
    </row>
    <row r="21" spans="1:121" ht="39.6">
      <c r="A21" s="510"/>
      <c r="B21" s="511"/>
      <c r="C21" s="485"/>
      <c r="D21" s="43">
        <v>0</v>
      </c>
      <c r="E21" s="43">
        <v>1</v>
      </c>
      <c r="F21" s="44" t="s">
        <v>86</v>
      </c>
      <c r="G21" s="46" t="s">
        <v>87</v>
      </c>
      <c r="H21" s="46">
        <v>1863011</v>
      </c>
      <c r="I21" s="47" t="s">
        <v>415</v>
      </c>
      <c r="J21" s="47" t="s">
        <v>381</v>
      </c>
      <c r="K21" s="47" t="s">
        <v>382</v>
      </c>
      <c r="L21" s="48" t="s">
        <v>383</v>
      </c>
      <c r="M21" s="49" t="s">
        <v>416</v>
      </c>
      <c r="N21" s="49" t="s">
        <v>385</v>
      </c>
      <c r="O21" s="41"/>
    </row>
    <row r="22" spans="1:121" ht="39.6">
      <c r="A22" s="510"/>
      <c r="B22" s="511"/>
      <c r="C22" s="485"/>
      <c r="D22" s="43">
        <v>0</v>
      </c>
      <c r="E22" s="43">
        <v>1</v>
      </c>
      <c r="F22" s="44" t="s">
        <v>89</v>
      </c>
      <c r="G22" s="46" t="s">
        <v>90</v>
      </c>
      <c r="H22" s="46">
        <v>1863011</v>
      </c>
      <c r="I22" s="47" t="s">
        <v>417</v>
      </c>
      <c r="J22" s="47" t="s">
        <v>381</v>
      </c>
      <c r="K22" s="47" t="s">
        <v>382</v>
      </c>
      <c r="L22" s="48" t="s">
        <v>383</v>
      </c>
      <c r="M22" s="49" t="s">
        <v>418</v>
      </c>
      <c r="N22" s="49" t="s">
        <v>385</v>
      </c>
      <c r="O22" s="41"/>
    </row>
    <row r="23" spans="1:121" ht="39.6">
      <c r="A23" s="510"/>
      <c r="B23" s="511"/>
      <c r="C23" s="485"/>
      <c r="D23" s="43">
        <v>0</v>
      </c>
      <c r="E23" s="43">
        <v>1</v>
      </c>
      <c r="F23" s="44" t="s">
        <v>91</v>
      </c>
      <c r="G23" s="46" t="s">
        <v>92</v>
      </c>
      <c r="H23" s="46">
        <v>1863011</v>
      </c>
      <c r="I23" s="47" t="s">
        <v>419</v>
      </c>
      <c r="J23" s="47" t="s">
        <v>381</v>
      </c>
      <c r="K23" s="47" t="s">
        <v>382</v>
      </c>
      <c r="L23" s="48" t="s">
        <v>383</v>
      </c>
      <c r="M23" s="49" t="s">
        <v>420</v>
      </c>
      <c r="N23" s="49" t="s">
        <v>385</v>
      </c>
      <c r="O23" s="41"/>
    </row>
    <row r="24" spans="1:121" ht="39.6">
      <c r="A24" s="510"/>
      <c r="B24" s="511"/>
      <c r="C24" s="485"/>
      <c r="D24" s="43">
        <v>0</v>
      </c>
      <c r="E24" s="43">
        <v>1</v>
      </c>
      <c r="F24" s="44" t="s">
        <v>93</v>
      </c>
      <c r="G24" s="46" t="s">
        <v>94</v>
      </c>
      <c r="H24" s="46">
        <v>1863011</v>
      </c>
      <c r="I24" s="47" t="s">
        <v>421</v>
      </c>
      <c r="J24" s="47" t="s">
        <v>381</v>
      </c>
      <c r="K24" s="47" t="s">
        <v>382</v>
      </c>
      <c r="L24" s="48" t="s">
        <v>383</v>
      </c>
      <c r="M24" s="49" t="s">
        <v>422</v>
      </c>
      <c r="N24" s="49" t="s">
        <v>385</v>
      </c>
      <c r="O24" s="41"/>
    </row>
    <row r="25" spans="1:121" ht="39.6">
      <c r="A25" s="510"/>
      <c r="B25" s="511"/>
      <c r="C25" s="485"/>
      <c r="D25" s="43">
        <v>0</v>
      </c>
      <c r="E25" s="43">
        <v>1</v>
      </c>
      <c r="F25" s="44" t="s">
        <v>96</v>
      </c>
      <c r="G25" s="46" t="s">
        <v>97</v>
      </c>
      <c r="H25" s="46">
        <v>1816034</v>
      </c>
      <c r="I25" s="47" t="s">
        <v>423</v>
      </c>
      <c r="J25" s="47" t="s">
        <v>381</v>
      </c>
      <c r="K25" s="47" t="s">
        <v>382</v>
      </c>
      <c r="L25" s="48" t="s">
        <v>383</v>
      </c>
      <c r="M25" s="49" t="s">
        <v>424</v>
      </c>
      <c r="N25" s="49" t="s">
        <v>385</v>
      </c>
      <c r="O25" s="41"/>
    </row>
    <row r="26" spans="1:121" ht="37.5" customHeight="1">
      <c r="A26" s="510"/>
      <c r="B26" s="511"/>
      <c r="C26" s="485"/>
      <c r="D26" s="43">
        <v>0</v>
      </c>
      <c r="E26" s="43">
        <v>1</v>
      </c>
      <c r="F26" s="44" t="s">
        <v>100</v>
      </c>
      <c r="G26" s="46" t="s">
        <v>101</v>
      </c>
      <c r="H26" s="46">
        <v>1816011</v>
      </c>
      <c r="I26" s="47" t="s">
        <v>425</v>
      </c>
      <c r="J26" s="47" t="s">
        <v>381</v>
      </c>
      <c r="K26" s="47" t="s">
        <v>382</v>
      </c>
      <c r="L26" s="48" t="s">
        <v>383</v>
      </c>
      <c r="M26" s="49" t="s">
        <v>426</v>
      </c>
      <c r="N26" s="49" t="s">
        <v>385</v>
      </c>
      <c r="O26" s="42"/>
    </row>
    <row r="27" spans="1:121" ht="66">
      <c r="A27" s="510"/>
      <c r="B27" s="511"/>
      <c r="C27" s="485"/>
      <c r="D27" s="43">
        <v>1</v>
      </c>
      <c r="E27" s="43">
        <v>0</v>
      </c>
      <c r="F27" s="44" t="s">
        <v>105</v>
      </c>
      <c r="G27" s="46" t="s">
        <v>106</v>
      </c>
      <c r="H27" s="46">
        <v>1803011</v>
      </c>
      <c r="I27" s="47" t="s">
        <v>427</v>
      </c>
      <c r="J27" s="484" t="s">
        <v>428</v>
      </c>
      <c r="K27" s="53" t="s">
        <v>429</v>
      </c>
      <c r="L27" s="49" t="s">
        <v>430</v>
      </c>
      <c r="M27" s="49" t="s">
        <v>431</v>
      </c>
      <c r="N27" s="49" t="s">
        <v>385</v>
      </c>
      <c r="O27" s="483" t="s">
        <v>432</v>
      </c>
    </row>
    <row r="28" spans="1:121" ht="52.8">
      <c r="A28" s="510"/>
      <c r="B28" s="511"/>
      <c r="C28" s="485"/>
      <c r="D28" s="43">
        <v>0</v>
      </c>
      <c r="E28" s="43">
        <v>1</v>
      </c>
      <c r="F28" s="44" t="s">
        <v>433</v>
      </c>
      <c r="G28" s="46" t="s">
        <v>110</v>
      </c>
      <c r="H28" s="46">
        <v>1803011</v>
      </c>
      <c r="I28" s="47" t="s">
        <v>434</v>
      </c>
      <c r="J28" s="484" t="s">
        <v>428</v>
      </c>
      <c r="K28" s="53" t="s">
        <v>429</v>
      </c>
      <c r="L28" s="49" t="s">
        <v>430</v>
      </c>
      <c r="M28" s="49" t="s">
        <v>418</v>
      </c>
      <c r="N28" s="49" t="s">
        <v>385</v>
      </c>
      <c r="O28" s="42"/>
    </row>
    <row r="29" spans="1:121" ht="52.8">
      <c r="A29" s="510"/>
      <c r="B29" s="511"/>
      <c r="C29" s="485"/>
      <c r="D29" s="43">
        <v>0</v>
      </c>
      <c r="E29" s="50">
        <v>1</v>
      </c>
      <c r="F29" s="51" t="s">
        <v>112</v>
      </c>
      <c r="G29" s="46" t="s">
        <v>113</v>
      </c>
      <c r="H29" s="52">
        <v>1803011</v>
      </c>
      <c r="I29" s="47" t="s">
        <v>435</v>
      </c>
      <c r="J29" s="484" t="s">
        <v>436</v>
      </c>
      <c r="K29" s="53" t="s">
        <v>437</v>
      </c>
      <c r="L29" s="49" t="s">
        <v>430</v>
      </c>
      <c r="M29" s="49" t="s">
        <v>416</v>
      </c>
      <c r="N29" s="49" t="s">
        <v>385</v>
      </c>
      <c r="O29" s="42"/>
    </row>
    <row r="30" spans="1:121" ht="39.6">
      <c r="A30" s="510"/>
      <c r="B30" s="511"/>
      <c r="C30" s="485"/>
      <c r="D30" s="43">
        <v>0</v>
      </c>
      <c r="E30" s="43">
        <v>1</v>
      </c>
      <c r="F30" s="44" t="s">
        <v>115</v>
      </c>
      <c r="G30" s="46" t="s">
        <v>116</v>
      </c>
      <c r="H30" s="46">
        <v>1803065</v>
      </c>
      <c r="I30" s="47" t="s">
        <v>438</v>
      </c>
      <c r="J30" s="47" t="s">
        <v>381</v>
      </c>
      <c r="K30" s="47" t="s">
        <v>382</v>
      </c>
      <c r="L30" s="48" t="s">
        <v>383</v>
      </c>
      <c r="M30" s="49" t="s">
        <v>439</v>
      </c>
      <c r="N30" s="49" t="s">
        <v>385</v>
      </c>
      <c r="O30" s="42"/>
    </row>
    <row r="31" spans="1:121" ht="39.6">
      <c r="A31" s="510"/>
      <c r="B31" s="511"/>
      <c r="C31" s="485"/>
      <c r="D31" s="43">
        <v>0</v>
      </c>
      <c r="E31" s="43">
        <v>1</v>
      </c>
      <c r="F31" s="44" t="s">
        <v>119</v>
      </c>
      <c r="G31" s="46" t="s">
        <v>120</v>
      </c>
      <c r="H31" s="46">
        <v>1803072</v>
      </c>
      <c r="I31" s="47" t="s">
        <v>440</v>
      </c>
      <c r="J31" s="47" t="s">
        <v>381</v>
      </c>
      <c r="K31" s="47" t="s">
        <v>382</v>
      </c>
      <c r="L31" s="48" t="s">
        <v>383</v>
      </c>
      <c r="M31" s="49" t="s">
        <v>441</v>
      </c>
      <c r="N31" s="49" t="s">
        <v>385</v>
      </c>
      <c r="O31" s="42"/>
    </row>
    <row r="32" spans="1:121" ht="39.6">
      <c r="A32" s="510"/>
      <c r="B32" s="511"/>
      <c r="C32" s="485"/>
      <c r="D32" s="43">
        <v>1</v>
      </c>
      <c r="E32" s="43">
        <v>0</v>
      </c>
      <c r="F32" s="44" t="s">
        <v>123</v>
      </c>
      <c r="G32" s="46" t="s">
        <v>124</v>
      </c>
      <c r="H32" s="46">
        <v>1805011</v>
      </c>
      <c r="I32" s="47" t="s">
        <v>442</v>
      </c>
      <c r="J32" s="54" t="s">
        <v>443</v>
      </c>
      <c r="K32" s="54" t="s">
        <v>444</v>
      </c>
      <c r="L32" s="49" t="s">
        <v>445</v>
      </c>
      <c r="M32" s="49" t="s">
        <v>446</v>
      </c>
      <c r="N32" s="49" t="s">
        <v>385</v>
      </c>
      <c r="O32" s="42"/>
    </row>
    <row r="33" spans="1:15" ht="39.6">
      <c r="A33" s="510"/>
      <c r="B33" s="511"/>
      <c r="C33" s="485"/>
      <c r="D33" s="43">
        <v>0</v>
      </c>
      <c r="E33" s="43">
        <v>1</v>
      </c>
      <c r="F33" s="44" t="s">
        <v>126</v>
      </c>
      <c r="G33" s="46" t="s">
        <v>127</v>
      </c>
      <c r="H33" s="46">
        <v>1805011</v>
      </c>
      <c r="I33" s="47" t="s">
        <v>447</v>
      </c>
      <c r="J33" s="54" t="s">
        <v>443</v>
      </c>
      <c r="K33" s="54" t="s">
        <v>444</v>
      </c>
      <c r="L33" s="49" t="s">
        <v>445</v>
      </c>
      <c r="M33" s="49" t="s">
        <v>448</v>
      </c>
      <c r="N33" s="49" t="s">
        <v>385</v>
      </c>
      <c r="O33" s="42"/>
    </row>
    <row r="34" spans="1:15" ht="39.6">
      <c r="A34" s="510"/>
      <c r="B34" s="511"/>
      <c r="C34" s="485"/>
      <c r="D34" s="43">
        <v>0</v>
      </c>
      <c r="E34" s="43">
        <v>1</v>
      </c>
      <c r="F34" s="44" t="s">
        <v>128</v>
      </c>
      <c r="G34" s="46" t="s">
        <v>129</v>
      </c>
      <c r="H34" s="46">
        <v>1805011</v>
      </c>
      <c r="I34" s="47" t="s">
        <v>449</v>
      </c>
      <c r="J34" s="54" t="s">
        <v>443</v>
      </c>
      <c r="K34" s="54" t="s">
        <v>444</v>
      </c>
      <c r="L34" s="49" t="s">
        <v>445</v>
      </c>
      <c r="M34" s="49" t="s">
        <v>407</v>
      </c>
      <c r="N34" s="49" t="s">
        <v>385</v>
      </c>
      <c r="O34" s="42"/>
    </row>
    <row r="35" spans="1:15" ht="39.6">
      <c r="A35" s="510"/>
      <c r="B35" s="511"/>
      <c r="C35" s="485"/>
      <c r="D35" s="43">
        <v>0</v>
      </c>
      <c r="E35" s="43">
        <v>1</v>
      </c>
      <c r="F35" s="44" t="s">
        <v>131</v>
      </c>
      <c r="G35" s="46" t="s">
        <v>132</v>
      </c>
      <c r="H35" s="46">
        <v>1805072</v>
      </c>
      <c r="I35" s="47" t="s">
        <v>450</v>
      </c>
      <c r="J35" s="54" t="s">
        <v>443</v>
      </c>
      <c r="K35" s="54" t="s">
        <v>444</v>
      </c>
      <c r="L35" s="49" t="s">
        <v>445</v>
      </c>
      <c r="M35" s="49" t="s">
        <v>451</v>
      </c>
      <c r="N35" s="49" t="s">
        <v>385</v>
      </c>
      <c r="O35" s="55"/>
    </row>
    <row r="36" spans="1:15" ht="39.6">
      <c r="A36" s="510"/>
      <c r="B36" s="511"/>
      <c r="C36" s="485"/>
      <c r="D36" s="43">
        <v>1</v>
      </c>
      <c r="E36" s="43">
        <v>0</v>
      </c>
      <c r="F36" s="44" t="s">
        <v>135</v>
      </c>
      <c r="G36" s="46" t="s">
        <v>136</v>
      </c>
      <c r="H36" s="46">
        <v>1861011</v>
      </c>
      <c r="I36" s="54" t="s">
        <v>444</v>
      </c>
      <c r="J36" s="54" t="s">
        <v>443</v>
      </c>
      <c r="K36" s="54" t="s">
        <v>444</v>
      </c>
      <c r="L36" s="49" t="s">
        <v>445</v>
      </c>
      <c r="M36" s="49" t="s">
        <v>452</v>
      </c>
      <c r="N36" s="49" t="s">
        <v>385</v>
      </c>
      <c r="O36" s="42"/>
    </row>
    <row r="37" spans="1:15" ht="39.6">
      <c r="A37" s="510"/>
      <c r="B37" s="511"/>
      <c r="C37" s="485"/>
      <c r="D37" s="43">
        <v>0</v>
      </c>
      <c r="E37" s="43">
        <v>1</v>
      </c>
      <c r="F37" s="44" t="s">
        <v>138</v>
      </c>
      <c r="G37" s="46" t="s">
        <v>139</v>
      </c>
      <c r="H37" s="46">
        <v>1861011</v>
      </c>
      <c r="I37" s="54" t="s">
        <v>444</v>
      </c>
      <c r="J37" s="54" t="s">
        <v>443</v>
      </c>
      <c r="K37" s="54" t="s">
        <v>444</v>
      </c>
      <c r="L37" s="49" t="s">
        <v>445</v>
      </c>
      <c r="M37" s="49" t="s">
        <v>413</v>
      </c>
      <c r="N37" s="49" t="s">
        <v>385</v>
      </c>
      <c r="O37" s="42"/>
    </row>
    <row r="38" spans="1:15" ht="39.6">
      <c r="A38" s="510"/>
      <c r="B38" s="511"/>
      <c r="C38" s="485"/>
      <c r="D38" s="43">
        <v>0</v>
      </c>
      <c r="E38" s="43">
        <v>1</v>
      </c>
      <c r="F38" s="44" t="s">
        <v>140</v>
      </c>
      <c r="G38" s="46" t="s">
        <v>141</v>
      </c>
      <c r="H38" s="46">
        <v>1861011</v>
      </c>
      <c r="I38" s="54" t="s">
        <v>444</v>
      </c>
      <c r="J38" s="54" t="s">
        <v>443</v>
      </c>
      <c r="K38" s="54" t="s">
        <v>444</v>
      </c>
      <c r="L38" s="49" t="s">
        <v>445</v>
      </c>
      <c r="M38" s="49" t="s">
        <v>453</v>
      </c>
      <c r="N38" s="49" t="s">
        <v>385</v>
      </c>
      <c r="O38" s="42"/>
    </row>
    <row r="39" spans="1:15" ht="39.6">
      <c r="A39" s="510"/>
      <c r="B39" s="511"/>
      <c r="C39" s="485"/>
      <c r="D39" s="43">
        <v>0</v>
      </c>
      <c r="E39" s="43">
        <v>1</v>
      </c>
      <c r="F39" s="44" t="s">
        <v>143</v>
      </c>
      <c r="G39" s="46" t="s">
        <v>144</v>
      </c>
      <c r="H39" s="46">
        <v>1807024</v>
      </c>
      <c r="I39" s="47" t="s">
        <v>454</v>
      </c>
      <c r="J39" s="54" t="s">
        <v>443</v>
      </c>
      <c r="K39" s="54" t="s">
        <v>444</v>
      </c>
      <c r="L39" s="49" t="s">
        <v>445</v>
      </c>
      <c r="M39" s="49" t="s">
        <v>455</v>
      </c>
      <c r="N39" s="49" t="s">
        <v>385</v>
      </c>
      <c r="O39" s="42"/>
    </row>
    <row r="40" spans="1:15" ht="39.6">
      <c r="A40" s="510"/>
      <c r="B40" s="511"/>
      <c r="C40" s="485"/>
      <c r="D40" s="43">
        <v>0</v>
      </c>
      <c r="E40" s="43">
        <v>1</v>
      </c>
      <c r="F40" s="44" t="s">
        <v>147</v>
      </c>
      <c r="G40" s="46" t="s">
        <v>148</v>
      </c>
      <c r="H40" s="46">
        <v>1807084</v>
      </c>
      <c r="I40" s="47" t="s">
        <v>456</v>
      </c>
      <c r="J40" s="54" t="s">
        <v>443</v>
      </c>
      <c r="K40" s="54" t="s">
        <v>444</v>
      </c>
      <c r="L40" s="49" t="s">
        <v>445</v>
      </c>
      <c r="M40" s="49" t="s">
        <v>457</v>
      </c>
      <c r="N40" s="49" t="s">
        <v>385</v>
      </c>
      <c r="O40" s="42"/>
    </row>
    <row r="41" spans="1:15" ht="36.75" customHeight="1">
      <c r="A41" s="510"/>
      <c r="B41" s="511"/>
      <c r="C41" s="485"/>
      <c r="D41" s="43">
        <v>0</v>
      </c>
      <c r="E41" s="43">
        <v>1</v>
      </c>
      <c r="F41" s="44" t="s">
        <v>151</v>
      </c>
      <c r="G41" s="46" t="s">
        <v>152</v>
      </c>
      <c r="H41" s="46">
        <v>1807044</v>
      </c>
      <c r="I41" s="46" t="s">
        <v>458</v>
      </c>
      <c r="J41" s="54" t="s">
        <v>443</v>
      </c>
      <c r="K41" s="54" t="s">
        <v>444</v>
      </c>
      <c r="L41" s="49" t="s">
        <v>445</v>
      </c>
      <c r="M41" s="49" t="s">
        <v>459</v>
      </c>
      <c r="N41" s="49" t="s">
        <v>385</v>
      </c>
      <c r="O41" s="42"/>
    </row>
    <row r="42" spans="1:15" ht="39.6">
      <c r="A42" s="510"/>
      <c r="B42" s="511"/>
      <c r="C42" s="485"/>
      <c r="D42" s="43">
        <v>0</v>
      </c>
      <c r="E42" s="50">
        <v>1</v>
      </c>
      <c r="F42" s="44" t="s">
        <v>155</v>
      </c>
      <c r="G42" s="46" t="s">
        <v>156</v>
      </c>
      <c r="H42" s="46">
        <v>1807072</v>
      </c>
      <c r="I42" s="46" t="s">
        <v>460</v>
      </c>
      <c r="J42" s="54" t="s">
        <v>443</v>
      </c>
      <c r="K42" s="54" t="s">
        <v>444</v>
      </c>
      <c r="L42" s="49" t="s">
        <v>445</v>
      </c>
      <c r="M42" s="42" t="s">
        <v>461</v>
      </c>
      <c r="N42" s="49" t="s">
        <v>385</v>
      </c>
      <c r="O42" s="42"/>
    </row>
    <row r="43" spans="1:15" ht="39.6">
      <c r="A43" s="510"/>
      <c r="B43" s="511"/>
      <c r="C43" s="485"/>
      <c r="D43" s="43">
        <v>1</v>
      </c>
      <c r="E43" s="43">
        <v>0</v>
      </c>
      <c r="F43" s="44" t="s">
        <v>159</v>
      </c>
      <c r="G43" s="46" t="s">
        <v>160</v>
      </c>
      <c r="H43" s="46">
        <v>1815034</v>
      </c>
      <c r="I43" s="56" t="s">
        <v>462</v>
      </c>
      <c r="J43" s="54" t="s">
        <v>443</v>
      </c>
      <c r="K43" s="54" t="s">
        <v>444</v>
      </c>
      <c r="L43" s="49" t="s">
        <v>445</v>
      </c>
      <c r="M43" s="49" t="s">
        <v>463</v>
      </c>
      <c r="N43" s="49" t="s">
        <v>385</v>
      </c>
      <c r="O43" s="42"/>
    </row>
    <row r="44" spans="1:15" ht="39.6">
      <c r="A44" s="510"/>
      <c r="B44" s="511"/>
      <c r="C44" s="485"/>
      <c r="D44" s="43">
        <v>0</v>
      </c>
      <c r="E44" s="43">
        <v>1</v>
      </c>
      <c r="F44" s="44" t="s">
        <v>162</v>
      </c>
      <c r="G44" s="46" t="s">
        <v>163</v>
      </c>
      <c r="H44" s="46">
        <v>1815044</v>
      </c>
      <c r="I44" s="56" t="s">
        <v>464</v>
      </c>
      <c r="J44" s="54" t="s">
        <v>443</v>
      </c>
      <c r="K44" s="54" t="s">
        <v>444</v>
      </c>
      <c r="L44" s="49" t="s">
        <v>445</v>
      </c>
      <c r="M44" s="49" t="s">
        <v>465</v>
      </c>
      <c r="N44" s="49" t="s">
        <v>385</v>
      </c>
      <c r="O44" s="42"/>
    </row>
    <row r="45" spans="1:15" ht="39.6">
      <c r="A45" s="510"/>
      <c r="B45" s="511"/>
      <c r="C45" s="485"/>
      <c r="D45" s="50">
        <v>0</v>
      </c>
      <c r="E45" s="50">
        <v>1</v>
      </c>
      <c r="F45" s="51" t="s">
        <v>166</v>
      </c>
      <c r="G45" s="46" t="s">
        <v>167</v>
      </c>
      <c r="H45" s="52">
        <v>1815052</v>
      </c>
      <c r="I45" s="56" t="s">
        <v>466</v>
      </c>
      <c r="J45" s="54" t="s">
        <v>443</v>
      </c>
      <c r="K45" s="54" t="s">
        <v>444</v>
      </c>
      <c r="L45" s="49" t="s">
        <v>445</v>
      </c>
      <c r="M45" s="49" t="s">
        <v>467</v>
      </c>
      <c r="N45" s="49" t="s">
        <v>385</v>
      </c>
      <c r="O45" s="42"/>
    </row>
    <row r="46" spans="1:15" ht="39.6">
      <c r="A46" s="510"/>
      <c r="B46" s="511"/>
      <c r="C46" s="485"/>
      <c r="D46" s="43">
        <v>0</v>
      </c>
      <c r="E46" s="43">
        <v>1</v>
      </c>
      <c r="F46" s="44" t="s">
        <v>170</v>
      </c>
      <c r="G46" s="46" t="s">
        <v>468</v>
      </c>
      <c r="H46" s="46">
        <v>1819044</v>
      </c>
      <c r="I46" s="46" t="s">
        <v>469</v>
      </c>
      <c r="J46" s="54" t="s">
        <v>443</v>
      </c>
      <c r="K46" s="54" t="s">
        <v>444</v>
      </c>
      <c r="L46" s="49" t="s">
        <v>445</v>
      </c>
      <c r="M46" s="49" t="s">
        <v>470</v>
      </c>
      <c r="N46" s="49" t="s">
        <v>385</v>
      </c>
      <c r="O46" s="42"/>
    </row>
    <row r="47" spans="1:15" ht="39.6">
      <c r="A47" s="510"/>
      <c r="B47" s="511"/>
      <c r="C47" s="485"/>
      <c r="D47" s="43">
        <v>0</v>
      </c>
      <c r="E47" s="43">
        <v>1</v>
      </c>
      <c r="F47" s="44" t="s">
        <v>173</v>
      </c>
      <c r="G47" s="46" t="s">
        <v>174</v>
      </c>
      <c r="H47" s="46">
        <v>1819044</v>
      </c>
      <c r="I47" s="46" t="s">
        <v>471</v>
      </c>
      <c r="J47" s="54" t="s">
        <v>443</v>
      </c>
      <c r="K47" s="54" t="s">
        <v>444</v>
      </c>
      <c r="L47" s="49" t="s">
        <v>445</v>
      </c>
      <c r="M47" s="49" t="s">
        <v>414</v>
      </c>
      <c r="N47" s="49" t="s">
        <v>385</v>
      </c>
      <c r="O47" s="42"/>
    </row>
    <row r="48" spans="1:15" ht="26.4">
      <c r="A48" s="510"/>
      <c r="B48" s="511"/>
      <c r="C48" s="485"/>
      <c r="D48" s="43">
        <v>0</v>
      </c>
      <c r="E48" s="43">
        <v>1</v>
      </c>
      <c r="F48" s="44" t="s">
        <v>176</v>
      </c>
      <c r="G48" s="46" t="s">
        <v>177</v>
      </c>
      <c r="H48" s="46">
        <v>1801084</v>
      </c>
      <c r="I48" s="47" t="s">
        <v>472</v>
      </c>
      <c r="J48" s="54" t="s">
        <v>473</v>
      </c>
      <c r="K48" s="54" t="s">
        <v>474</v>
      </c>
      <c r="L48" s="57">
        <v>201516</v>
      </c>
      <c r="M48" s="49" t="s">
        <v>475</v>
      </c>
      <c r="N48" s="54" t="s">
        <v>385</v>
      </c>
      <c r="O48" s="42"/>
    </row>
    <row r="49" spans="1:15" ht="26.4">
      <c r="A49" s="510"/>
      <c r="B49" s="511"/>
      <c r="C49" s="485"/>
      <c r="D49" s="43">
        <v>0</v>
      </c>
      <c r="E49" s="50">
        <v>1</v>
      </c>
      <c r="F49" s="51" t="s">
        <v>180</v>
      </c>
      <c r="G49" s="46" t="s">
        <v>181</v>
      </c>
      <c r="H49" s="52">
        <v>1801084</v>
      </c>
      <c r="I49" s="47" t="s">
        <v>476</v>
      </c>
      <c r="J49" s="54" t="s">
        <v>473</v>
      </c>
      <c r="K49" s="54" t="s">
        <v>474</v>
      </c>
      <c r="L49" s="57">
        <v>201516</v>
      </c>
      <c r="M49" s="49" t="s">
        <v>477</v>
      </c>
      <c r="N49" s="54" t="s">
        <v>385</v>
      </c>
      <c r="O49" s="42"/>
    </row>
    <row r="50" spans="1:15" ht="26.4">
      <c r="A50" s="510"/>
      <c r="B50" s="511"/>
      <c r="C50" s="485"/>
      <c r="D50" s="43">
        <v>0</v>
      </c>
      <c r="E50" s="43">
        <v>1</v>
      </c>
      <c r="F50" s="44" t="s">
        <v>183</v>
      </c>
      <c r="G50" s="46" t="s">
        <v>184</v>
      </c>
      <c r="H50" s="46">
        <v>1801052</v>
      </c>
      <c r="I50" s="47" t="s">
        <v>478</v>
      </c>
      <c r="J50" s="54" t="s">
        <v>473</v>
      </c>
      <c r="K50" s="54" t="s">
        <v>474</v>
      </c>
      <c r="L50" s="57">
        <v>201516</v>
      </c>
      <c r="M50" s="49" t="s">
        <v>414</v>
      </c>
      <c r="N50" s="54" t="s">
        <v>385</v>
      </c>
      <c r="O50" s="42"/>
    </row>
    <row r="51" spans="1:15" ht="26.4">
      <c r="A51" s="510"/>
      <c r="B51" s="511"/>
      <c r="C51" s="485"/>
      <c r="D51" s="43">
        <v>0</v>
      </c>
      <c r="E51" s="43">
        <v>1</v>
      </c>
      <c r="F51" s="44" t="s">
        <v>187</v>
      </c>
      <c r="G51" s="46" t="s">
        <v>188</v>
      </c>
      <c r="H51" s="46">
        <v>1802014</v>
      </c>
      <c r="I51" s="47" t="s">
        <v>479</v>
      </c>
      <c r="J51" s="54" t="s">
        <v>473</v>
      </c>
      <c r="K51" s="54" t="s">
        <v>474</v>
      </c>
      <c r="L51" s="57">
        <v>201516</v>
      </c>
      <c r="M51" s="49" t="s">
        <v>480</v>
      </c>
      <c r="N51" s="54" t="s">
        <v>385</v>
      </c>
      <c r="O51" s="42"/>
    </row>
    <row r="52" spans="1:15" ht="26.4">
      <c r="A52" s="510"/>
      <c r="B52" s="511"/>
      <c r="C52" s="485"/>
      <c r="D52" s="43">
        <v>0</v>
      </c>
      <c r="E52" s="43">
        <v>1</v>
      </c>
      <c r="F52" s="44" t="s">
        <v>190</v>
      </c>
      <c r="G52" s="46" t="s">
        <v>191</v>
      </c>
      <c r="H52" s="46">
        <v>1802014</v>
      </c>
      <c r="I52" s="47" t="s">
        <v>481</v>
      </c>
      <c r="J52" s="54" t="s">
        <v>473</v>
      </c>
      <c r="K52" s="54" t="s">
        <v>474</v>
      </c>
      <c r="L52" s="57">
        <v>201516</v>
      </c>
      <c r="M52" s="49" t="s">
        <v>482</v>
      </c>
      <c r="N52" s="54" t="s">
        <v>385</v>
      </c>
      <c r="O52" s="42"/>
    </row>
    <row r="53" spans="1:15" ht="26.4">
      <c r="A53" s="510"/>
      <c r="B53" s="511"/>
      <c r="C53" s="485"/>
      <c r="D53" s="43">
        <v>0</v>
      </c>
      <c r="E53" s="43">
        <v>1</v>
      </c>
      <c r="F53" s="44" t="s">
        <v>193</v>
      </c>
      <c r="G53" s="46" t="s">
        <v>194</v>
      </c>
      <c r="H53" s="46">
        <v>1802062</v>
      </c>
      <c r="I53" s="47" t="s">
        <v>483</v>
      </c>
      <c r="J53" s="54" t="s">
        <v>473</v>
      </c>
      <c r="K53" s="54" t="s">
        <v>474</v>
      </c>
      <c r="L53" s="57">
        <v>201516</v>
      </c>
      <c r="M53" s="49" t="s">
        <v>484</v>
      </c>
      <c r="N53" s="54" t="s">
        <v>385</v>
      </c>
      <c r="O53" s="42"/>
    </row>
    <row r="54" spans="1:15" ht="26.4">
      <c r="A54" s="510"/>
      <c r="B54" s="511"/>
      <c r="C54" s="485"/>
      <c r="D54" s="43">
        <v>1</v>
      </c>
      <c r="E54" s="43">
        <v>0</v>
      </c>
      <c r="F54" s="44" t="s">
        <v>197</v>
      </c>
      <c r="G54" s="46" t="s">
        <v>198</v>
      </c>
      <c r="H54" s="46">
        <v>1821042</v>
      </c>
      <c r="I54" s="47" t="s">
        <v>485</v>
      </c>
      <c r="J54" s="54" t="s">
        <v>473</v>
      </c>
      <c r="K54" s="54" t="s">
        <v>474</v>
      </c>
      <c r="L54" s="57">
        <v>201516</v>
      </c>
      <c r="M54" s="49" t="s">
        <v>457</v>
      </c>
      <c r="N54" s="54" t="s">
        <v>385</v>
      </c>
      <c r="O54" s="42"/>
    </row>
    <row r="55" spans="1:15" ht="26.4">
      <c r="A55" s="510"/>
      <c r="B55" s="511"/>
      <c r="C55" s="485"/>
      <c r="D55" s="43">
        <v>0</v>
      </c>
      <c r="E55" s="43">
        <v>1</v>
      </c>
      <c r="F55" s="44" t="s">
        <v>201</v>
      </c>
      <c r="G55" s="46" t="s">
        <v>202</v>
      </c>
      <c r="H55" s="46">
        <v>1821034</v>
      </c>
      <c r="I55" s="47" t="s">
        <v>486</v>
      </c>
      <c r="J55" s="54" t="s">
        <v>473</v>
      </c>
      <c r="K55" s="54" t="s">
        <v>474</v>
      </c>
      <c r="L55" s="57">
        <v>201516</v>
      </c>
      <c r="M55" s="49" t="s">
        <v>463</v>
      </c>
      <c r="N55" s="54" t="s">
        <v>385</v>
      </c>
      <c r="O55" s="49"/>
    </row>
    <row r="56" spans="1:15" ht="38.25" customHeight="1">
      <c r="A56" s="510"/>
      <c r="B56" s="511"/>
      <c r="C56" s="485"/>
      <c r="D56" s="43">
        <v>0</v>
      </c>
      <c r="E56" s="43">
        <v>1</v>
      </c>
      <c r="F56" s="44" t="s">
        <v>205</v>
      </c>
      <c r="G56" s="46" t="s">
        <v>206</v>
      </c>
      <c r="H56" s="46">
        <v>1821034</v>
      </c>
      <c r="I56" s="47" t="s">
        <v>487</v>
      </c>
      <c r="J56" s="54" t="s">
        <v>473</v>
      </c>
      <c r="K56" s="54" t="s">
        <v>474</v>
      </c>
      <c r="L56" s="57">
        <v>201516</v>
      </c>
      <c r="M56" s="49" t="s">
        <v>465</v>
      </c>
      <c r="N56" s="54" t="s">
        <v>385</v>
      </c>
      <c r="O56" s="49"/>
    </row>
    <row r="57" spans="1:15" ht="26.4">
      <c r="A57" s="510"/>
      <c r="B57" s="511"/>
      <c r="C57" s="485"/>
      <c r="D57" s="43">
        <v>0</v>
      </c>
      <c r="E57" s="58">
        <v>1</v>
      </c>
      <c r="F57" s="44" t="s">
        <v>208</v>
      </c>
      <c r="G57" s="46" t="s">
        <v>209</v>
      </c>
      <c r="H57" s="46">
        <v>1821052</v>
      </c>
      <c r="I57" s="47" t="s">
        <v>488</v>
      </c>
      <c r="J57" s="54" t="s">
        <v>473</v>
      </c>
      <c r="K57" s="54" t="s">
        <v>474</v>
      </c>
      <c r="L57" s="57">
        <v>201516</v>
      </c>
      <c r="M57" s="49" t="s">
        <v>467</v>
      </c>
      <c r="N57" s="54" t="s">
        <v>385</v>
      </c>
      <c r="O57" s="49"/>
    </row>
    <row r="58" spans="1:15" ht="26.4">
      <c r="A58" s="510"/>
      <c r="B58" s="511"/>
      <c r="C58" s="485"/>
      <c r="D58" s="43">
        <v>0</v>
      </c>
      <c r="E58" s="43">
        <v>1</v>
      </c>
      <c r="F58" s="44" t="s">
        <v>212</v>
      </c>
      <c r="G58" s="46" t="s">
        <v>213</v>
      </c>
      <c r="H58" s="46">
        <v>1821022</v>
      </c>
      <c r="I58" s="47" t="s">
        <v>489</v>
      </c>
      <c r="J58" s="54" t="s">
        <v>473</v>
      </c>
      <c r="K58" s="54" t="s">
        <v>474</v>
      </c>
      <c r="L58" s="57">
        <v>201516</v>
      </c>
      <c r="M58" s="49" t="s">
        <v>490</v>
      </c>
      <c r="N58" s="54" t="s">
        <v>385</v>
      </c>
      <c r="O58" s="42"/>
    </row>
    <row r="59" spans="1:15" ht="37.5" customHeight="1">
      <c r="A59" s="510"/>
      <c r="B59" s="511"/>
      <c r="C59" s="485"/>
      <c r="D59" s="43">
        <v>0</v>
      </c>
      <c r="E59" s="50">
        <v>1</v>
      </c>
      <c r="F59" s="51" t="s">
        <v>216</v>
      </c>
      <c r="G59" s="46" t="s">
        <v>217</v>
      </c>
      <c r="H59" s="52">
        <v>1821052</v>
      </c>
      <c r="I59" s="47" t="s">
        <v>491</v>
      </c>
      <c r="J59" s="54" t="s">
        <v>473</v>
      </c>
      <c r="K59" s="54" t="s">
        <v>474</v>
      </c>
      <c r="L59" s="57">
        <v>201516</v>
      </c>
      <c r="M59" s="49" t="s">
        <v>492</v>
      </c>
      <c r="N59" s="54" t="s">
        <v>385</v>
      </c>
      <c r="O59" s="42"/>
    </row>
    <row r="60" spans="1:15" ht="26.4">
      <c r="A60" s="510"/>
      <c r="B60" s="511"/>
      <c r="C60" s="485"/>
      <c r="D60" s="43">
        <v>0</v>
      </c>
      <c r="E60" s="43">
        <v>1</v>
      </c>
      <c r="F60" s="44" t="s">
        <v>222</v>
      </c>
      <c r="G60" s="46" t="s">
        <v>223</v>
      </c>
      <c r="H60" s="46">
        <v>1817075</v>
      </c>
      <c r="I60" s="47" t="s">
        <v>493</v>
      </c>
      <c r="J60" s="54" t="s">
        <v>473</v>
      </c>
      <c r="K60" s="54" t="s">
        <v>474</v>
      </c>
      <c r="L60" s="57">
        <v>201516</v>
      </c>
      <c r="M60" s="49" t="s">
        <v>494</v>
      </c>
      <c r="N60" s="54" t="s">
        <v>385</v>
      </c>
      <c r="O60" s="42"/>
    </row>
    <row r="61" spans="1:15" ht="39.6">
      <c r="A61" s="510"/>
      <c r="B61" s="511"/>
      <c r="C61" s="485"/>
      <c r="D61" s="43">
        <v>0</v>
      </c>
      <c r="E61" s="43">
        <v>1</v>
      </c>
      <c r="F61" s="44" t="s">
        <v>226</v>
      </c>
      <c r="G61" s="46" t="s">
        <v>227</v>
      </c>
      <c r="H61" s="46">
        <v>1817011</v>
      </c>
      <c r="I61" s="47" t="s">
        <v>495</v>
      </c>
      <c r="J61" s="54" t="s">
        <v>473</v>
      </c>
      <c r="K61" s="54" t="s">
        <v>474</v>
      </c>
      <c r="L61" s="57">
        <v>201516</v>
      </c>
      <c r="M61" s="49" t="s">
        <v>409</v>
      </c>
      <c r="N61" s="54" t="s">
        <v>385</v>
      </c>
      <c r="O61" s="42"/>
    </row>
    <row r="62" spans="1:15" ht="26.4">
      <c r="A62" s="510"/>
      <c r="B62" s="511"/>
      <c r="C62" s="485"/>
      <c r="D62" s="43">
        <v>0</v>
      </c>
      <c r="E62" s="43">
        <v>1</v>
      </c>
      <c r="F62" s="44" t="s">
        <v>229</v>
      </c>
      <c r="G62" s="46" t="s">
        <v>230</v>
      </c>
      <c r="H62" s="46">
        <v>1817011</v>
      </c>
      <c r="I62" s="47" t="s">
        <v>496</v>
      </c>
      <c r="J62" s="54" t="s">
        <v>473</v>
      </c>
      <c r="K62" s="54" t="s">
        <v>474</v>
      </c>
      <c r="L62" s="57">
        <v>201516</v>
      </c>
      <c r="M62" s="49" t="s">
        <v>497</v>
      </c>
      <c r="N62" s="54" t="s">
        <v>385</v>
      </c>
      <c r="O62" s="42"/>
    </row>
    <row r="63" spans="1:15" ht="26.4">
      <c r="A63" s="510"/>
      <c r="B63" s="511"/>
      <c r="C63" s="485"/>
      <c r="D63" s="43">
        <v>0</v>
      </c>
      <c r="E63" s="43">
        <v>1</v>
      </c>
      <c r="F63" s="44" t="s">
        <v>232</v>
      </c>
      <c r="G63" s="46" t="s">
        <v>233</v>
      </c>
      <c r="H63" s="46">
        <v>1817011</v>
      </c>
      <c r="I63" s="47" t="s">
        <v>498</v>
      </c>
      <c r="J63" s="54" t="s">
        <v>473</v>
      </c>
      <c r="K63" s="54" t="s">
        <v>474</v>
      </c>
      <c r="L63" s="57">
        <v>201516</v>
      </c>
      <c r="M63" s="49" t="s">
        <v>452</v>
      </c>
      <c r="N63" s="54" t="s">
        <v>385</v>
      </c>
      <c r="O63" s="42"/>
    </row>
    <row r="64" spans="1:15" ht="26.4">
      <c r="A64" s="510"/>
      <c r="B64" s="511"/>
      <c r="C64" s="485"/>
      <c r="D64" s="43">
        <v>0</v>
      </c>
      <c r="E64" s="43">
        <v>1</v>
      </c>
      <c r="F64" s="44" t="s">
        <v>235</v>
      </c>
      <c r="G64" s="46" t="s">
        <v>236</v>
      </c>
      <c r="H64" s="46">
        <v>1817042</v>
      </c>
      <c r="I64" s="47" t="s">
        <v>499</v>
      </c>
      <c r="J64" s="54" t="s">
        <v>473</v>
      </c>
      <c r="K64" s="54" t="s">
        <v>474</v>
      </c>
      <c r="L64" s="57">
        <v>201516</v>
      </c>
      <c r="M64" s="49" t="s">
        <v>413</v>
      </c>
      <c r="N64" s="54" t="s">
        <v>385</v>
      </c>
      <c r="O64" s="42"/>
    </row>
    <row r="65" spans="1:15" ht="59.25" customHeight="1">
      <c r="A65" s="510"/>
      <c r="B65" s="511"/>
      <c r="C65" s="485"/>
      <c r="D65" s="43">
        <v>0</v>
      </c>
      <c r="E65" s="43">
        <v>1</v>
      </c>
      <c r="F65" s="44" t="s">
        <v>239</v>
      </c>
      <c r="G65" s="46" t="s">
        <v>240</v>
      </c>
      <c r="H65" s="46">
        <v>1806024</v>
      </c>
      <c r="I65" s="47" t="s">
        <v>500</v>
      </c>
      <c r="J65" s="484" t="s">
        <v>428</v>
      </c>
      <c r="K65" s="53" t="s">
        <v>437</v>
      </c>
      <c r="L65" s="49" t="s">
        <v>430</v>
      </c>
      <c r="M65" s="49" t="s">
        <v>405</v>
      </c>
      <c r="N65" s="49" t="s">
        <v>385</v>
      </c>
      <c r="O65" s="42"/>
    </row>
    <row r="66" spans="1:15" ht="52.8">
      <c r="A66" s="510"/>
      <c r="B66" s="511"/>
      <c r="C66" s="485"/>
      <c r="D66" s="43">
        <v>0</v>
      </c>
      <c r="E66" s="43">
        <v>1</v>
      </c>
      <c r="F66" s="44" t="s">
        <v>242</v>
      </c>
      <c r="G66" s="46" t="s">
        <v>243</v>
      </c>
      <c r="H66" s="46">
        <v>1806024</v>
      </c>
      <c r="I66" s="47" t="s">
        <v>501</v>
      </c>
      <c r="J66" s="484" t="s">
        <v>428</v>
      </c>
      <c r="K66" s="53" t="s">
        <v>437</v>
      </c>
      <c r="L66" s="49" t="s">
        <v>430</v>
      </c>
      <c r="M66" s="49" t="s">
        <v>451</v>
      </c>
      <c r="N66" s="49" t="s">
        <v>385</v>
      </c>
      <c r="O66" s="42"/>
    </row>
    <row r="67" spans="1:15" ht="52.8">
      <c r="A67" s="510"/>
      <c r="B67" s="511"/>
      <c r="C67" s="485"/>
      <c r="D67" s="43">
        <v>1</v>
      </c>
      <c r="E67" s="43">
        <v>0</v>
      </c>
      <c r="F67" s="44" t="s">
        <v>245</v>
      </c>
      <c r="G67" s="46" t="s">
        <v>246</v>
      </c>
      <c r="H67" s="46">
        <v>1811011</v>
      </c>
      <c r="I67" s="47" t="s">
        <v>502</v>
      </c>
      <c r="J67" s="484" t="s">
        <v>428</v>
      </c>
      <c r="K67" s="53" t="s">
        <v>437</v>
      </c>
      <c r="L67" s="49" t="s">
        <v>430</v>
      </c>
      <c r="M67" s="49" t="s">
        <v>497</v>
      </c>
      <c r="N67" s="49" t="s">
        <v>385</v>
      </c>
      <c r="O67" s="42"/>
    </row>
    <row r="68" spans="1:15" ht="52.8">
      <c r="A68" s="510"/>
      <c r="B68" s="511"/>
      <c r="C68" s="485"/>
      <c r="D68" s="43">
        <v>0</v>
      </c>
      <c r="E68" s="43">
        <v>1</v>
      </c>
      <c r="F68" s="44" t="s">
        <v>248</v>
      </c>
      <c r="G68" s="46" t="s">
        <v>249</v>
      </c>
      <c r="H68" s="46">
        <v>1811011</v>
      </c>
      <c r="I68" s="47" t="s">
        <v>503</v>
      </c>
      <c r="J68" s="484" t="s">
        <v>428</v>
      </c>
      <c r="K68" s="53" t="s">
        <v>437</v>
      </c>
      <c r="L68" s="49" t="s">
        <v>430</v>
      </c>
      <c r="M68" s="49" t="s">
        <v>504</v>
      </c>
      <c r="N68" s="49" t="s">
        <v>385</v>
      </c>
      <c r="O68" s="42"/>
    </row>
    <row r="69" spans="1:15" ht="52.8">
      <c r="A69" s="510"/>
      <c r="B69" s="511"/>
      <c r="C69" s="485"/>
      <c r="D69" s="43">
        <v>0</v>
      </c>
      <c r="E69" s="43">
        <v>1</v>
      </c>
      <c r="F69" s="44" t="s">
        <v>250</v>
      </c>
      <c r="G69" s="46" t="s">
        <v>251</v>
      </c>
      <c r="H69" s="46">
        <v>1811011</v>
      </c>
      <c r="I69" s="47" t="s">
        <v>505</v>
      </c>
      <c r="J69" s="484" t="s">
        <v>428</v>
      </c>
      <c r="K69" s="53" t="s">
        <v>437</v>
      </c>
      <c r="L69" s="49" t="s">
        <v>430</v>
      </c>
      <c r="M69" s="49" t="s">
        <v>492</v>
      </c>
      <c r="N69" s="49" t="s">
        <v>385</v>
      </c>
      <c r="O69" s="42"/>
    </row>
    <row r="70" spans="1:15" ht="52.8">
      <c r="A70" s="510"/>
      <c r="B70" s="511"/>
      <c r="C70" s="485"/>
      <c r="D70" s="43">
        <v>0</v>
      </c>
      <c r="E70" s="43">
        <v>1</v>
      </c>
      <c r="F70" s="44" t="s">
        <v>253</v>
      </c>
      <c r="G70" s="46" t="s">
        <v>254</v>
      </c>
      <c r="H70" s="46">
        <v>1811022</v>
      </c>
      <c r="I70" s="47" t="s">
        <v>506</v>
      </c>
      <c r="J70" s="484" t="s">
        <v>428</v>
      </c>
      <c r="K70" s="53" t="s">
        <v>437</v>
      </c>
      <c r="L70" s="49" t="s">
        <v>430</v>
      </c>
      <c r="M70" s="49" t="s">
        <v>459</v>
      </c>
      <c r="N70" s="49" t="s">
        <v>385</v>
      </c>
      <c r="O70" s="42"/>
    </row>
    <row r="71" spans="1:15" ht="52.8">
      <c r="A71" s="510"/>
      <c r="B71" s="511"/>
      <c r="C71" s="485"/>
      <c r="D71" s="43">
        <v>0</v>
      </c>
      <c r="E71" s="43">
        <v>1</v>
      </c>
      <c r="F71" s="44" t="s">
        <v>257</v>
      </c>
      <c r="G71" s="46" t="s">
        <v>258</v>
      </c>
      <c r="H71" s="46">
        <v>1811084</v>
      </c>
      <c r="I71" s="47" t="s">
        <v>507</v>
      </c>
      <c r="J71" s="484" t="s">
        <v>428</v>
      </c>
      <c r="K71" s="53" t="s">
        <v>437</v>
      </c>
      <c r="L71" s="49" t="s">
        <v>430</v>
      </c>
      <c r="M71" s="49" t="s">
        <v>494</v>
      </c>
      <c r="N71" s="49" t="s">
        <v>385</v>
      </c>
      <c r="O71" s="42"/>
    </row>
    <row r="72" spans="1:15" ht="52.8">
      <c r="A72" s="510"/>
      <c r="B72" s="511"/>
      <c r="C72" s="485"/>
      <c r="D72" s="43">
        <v>0</v>
      </c>
      <c r="E72" s="43">
        <v>1</v>
      </c>
      <c r="F72" s="44" t="s">
        <v>261</v>
      </c>
      <c r="G72" s="46" t="s">
        <v>262</v>
      </c>
      <c r="H72" s="46">
        <v>1811062</v>
      </c>
      <c r="I72" s="47" t="s">
        <v>508</v>
      </c>
      <c r="J72" s="484" t="s">
        <v>428</v>
      </c>
      <c r="K72" s="53" t="s">
        <v>437</v>
      </c>
      <c r="L72" s="49" t="s">
        <v>430</v>
      </c>
      <c r="M72" s="49" t="s">
        <v>490</v>
      </c>
      <c r="N72" s="49" t="s">
        <v>385</v>
      </c>
      <c r="O72" s="42"/>
    </row>
    <row r="73" spans="1:15" ht="52.8">
      <c r="A73" s="510"/>
      <c r="B73" s="511"/>
      <c r="C73" s="485"/>
      <c r="D73" s="43">
        <v>1</v>
      </c>
      <c r="E73" s="43">
        <v>0</v>
      </c>
      <c r="F73" s="44" t="s">
        <v>265</v>
      </c>
      <c r="G73" s="46" t="s">
        <v>266</v>
      </c>
      <c r="H73" s="46">
        <v>1818011</v>
      </c>
      <c r="I73" s="47" t="s">
        <v>509</v>
      </c>
      <c r="J73" s="484" t="s">
        <v>428</v>
      </c>
      <c r="K73" s="53" t="s">
        <v>437</v>
      </c>
      <c r="L73" s="49" t="s">
        <v>430</v>
      </c>
      <c r="M73" s="49" t="s">
        <v>463</v>
      </c>
      <c r="N73" s="49" t="s">
        <v>385</v>
      </c>
      <c r="O73" s="42"/>
    </row>
    <row r="74" spans="1:15" ht="52.8">
      <c r="A74" s="510"/>
      <c r="B74" s="511"/>
      <c r="C74" s="485"/>
      <c r="D74" s="43">
        <v>0</v>
      </c>
      <c r="E74" s="43">
        <v>1</v>
      </c>
      <c r="F74" s="44" t="s">
        <v>268</v>
      </c>
      <c r="G74" s="46" t="s">
        <v>269</v>
      </c>
      <c r="H74" s="46">
        <v>1818011</v>
      </c>
      <c r="I74" s="47" t="s">
        <v>510</v>
      </c>
      <c r="J74" s="484" t="s">
        <v>428</v>
      </c>
      <c r="K74" s="53" t="s">
        <v>437</v>
      </c>
      <c r="L74" s="49" t="s">
        <v>430</v>
      </c>
      <c r="M74" s="49" t="s">
        <v>465</v>
      </c>
      <c r="N74" s="49" t="s">
        <v>385</v>
      </c>
      <c r="O74" s="42"/>
    </row>
    <row r="75" spans="1:15" ht="52.8">
      <c r="A75" s="510"/>
      <c r="B75" s="511"/>
      <c r="C75" s="485"/>
      <c r="D75" s="43">
        <v>0</v>
      </c>
      <c r="E75" s="43">
        <v>1</v>
      </c>
      <c r="F75" s="44" t="s">
        <v>270</v>
      </c>
      <c r="G75" s="46" t="s">
        <v>271</v>
      </c>
      <c r="H75" s="46">
        <v>1818011</v>
      </c>
      <c r="I75" s="47" t="s">
        <v>511</v>
      </c>
      <c r="J75" s="484" t="s">
        <v>428</v>
      </c>
      <c r="K75" s="53" t="s">
        <v>437</v>
      </c>
      <c r="L75" s="49" t="s">
        <v>430</v>
      </c>
      <c r="M75" s="49" t="s">
        <v>467</v>
      </c>
      <c r="N75" s="49" t="s">
        <v>385</v>
      </c>
      <c r="O75" s="42"/>
    </row>
    <row r="76" spans="1:15" ht="52.8">
      <c r="A76" s="510"/>
      <c r="B76" s="511"/>
      <c r="C76" s="485"/>
      <c r="D76" s="43">
        <v>0</v>
      </c>
      <c r="E76" s="43">
        <v>1</v>
      </c>
      <c r="F76" s="44" t="s">
        <v>273</v>
      </c>
      <c r="G76" s="46" t="s">
        <v>274</v>
      </c>
      <c r="H76" s="46">
        <v>1818054</v>
      </c>
      <c r="I76" s="47" t="s">
        <v>512</v>
      </c>
      <c r="J76" s="484" t="s">
        <v>428</v>
      </c>
      <c r="K76" s="53" t="s">
        <v>437</v>
      </c>
      <c r="L76" s="49" t="s">
        <v>430</v>
      </c>
      <c r="M76" s="49" t="s">
        <v>446</v>
      </c>
      <c r="N76" s="49" t="s">
        <v>385</v>
      </c>
      <c r="O76" s="42"/>
    </row>
    <row r="77" spans="1:15" ht="52.8">
      <c r="A77" s="510"/>
      <c r="B77" s="511"/>
      <c r="C77" s="485"/>
      <c r="D77" s="43">
        <v>0</v>
      </c>
      <c r="E77" s="43">
        <v>1</v>
      </c>
      <c r="F77" s="44" t="s">
        <v>277</v>
      </c>
      <c r="G77" s="46" t="s">
        <v>278</v>
      </c>
      <c r="H77" s="46">
        <v>1864011</v>
      </c>
      <c r="I77" s="47" t="s">
        <v>513</v>
      </c>
      <c r="J77" s="484" t="s">
        <v>428</v>
      </c>
      <c r="K77" s="53" t="s">
        <v>437</v>
      </c>
      <c r="L77" s="49" t="s">
        <v>430</v>
      </c>
      <c r="M77" s="49" t="s">
        <v>461</v>
      </c>
      <c r="N77" s="49" t="s">
        <v>385</v>
      </c>
      <c r="O77" s="42"/>
    </row>
    <row r="78" spans="1:15" ht="52.8">
      <c r="A78" s="510"/>
      <c r="B78" s="511"/>
      <c r="C78" s="485"/>
      <c r="D78" s="43">
        <v>0</v>
      </c>
      <c r="E78" s="43">
        <v>1</v>
      </c>
      <c r="F78" s="44" t="s">
        <v>280</v>
      </c>
      <c r="G78" s="46" t="s">
        <v>281</v>
      </c>
      <c r="H78" s="46">
        <v>1864011</v>
      </c>
      <c r="I78" s="47" t="s">
        <v>514</v>
      </c>
      <c r="J78" s="484" t="s">
        <v>428</v>
      </c>
      <c r="K78" s="53" t="s">
        <v>437</v>
      </c>
      <c r="L78" s="49" t="s">
        <v>430</v>
      </c>
      <c r="M78" s="49" t="s">
        <v>470</v>
      </c>
      <c r="N78" s="49" t="s">
        <v>385</v>
      </c>
      <c r="O78" s="42"/>
    </row>
    <row r="79" spans="1:15" ht="52.8">
      <c r="A79" s="510"/>
      <c r="B79" s="511"/>
      <c r="C79" s="485"/>
      <c r="D79" s="43">
        <v>0</v>
      </c>
      <c r="E79" s="43">
        <v>1</v>
      </c>
      <c r="F79" s="44" t="s">
        <v>283</v>
      </c>
      <c r="G79" s="46" t="s">
        <v>284</v>
      </c>
      <c r="H79" s="46">
        <v>1820022</v>
      </c>
      <c r="I79" s="47" t="s">
        <v>515</v>
      </c>
      <c r="J79" s="484" t="s">
        <v>428</v>
      </c>
      <c r="K79" s="53" t="s">
        <v>437</v>
      </c>
      <c r="L79" s="49" t="s">
        <v>430</v>
      </c>
      <c r="M79" s="49" t="s">
        <v>414</v>
      </c>
      <c r="N79" s="49" t="s">
        <v>385</v>
      </c>
      <c r="O79" s="42"/>
    </row>
    <row r="80" spans="1:15" ht="52.8">
      <c r="A80" s="510"/>
      <c r="B80" s="511"/>
      <c r="C80" s="485"/>
      <c r="D80" s="43">
        <v>0</v>
      </c>
      <c r="E80" s="43">
        <v>1</v>
      </c>
      <c r="F80" s="44" t="s">
        <v>287</v>
      </c>
      <c r="G80" s="46" t="s">
        <v>288</v>
      </c>
      <c r="H80" s="46">
        <v>1820044</v>
      </c>
      <c r="I80" s="47" t="s">
        <v>516</v>
      </c>
      <c r="J80" s="484" t="s">
        <v>428</v>
      </c>
      <c r="K80" s="53" t="s">
        <v>437</v>
      </c>
      <c r="L80" s="49" t="s">
        <v>430</v>
      </c>
      <c r="M80" s="49" t="s">
        <v>448</v>
      </c>
      <c r="N80" s="49" t="s">
        <v>385</v>
      </c>
      <c r="O80" s="42"/>
    </row>
    <row r="81" spans="1:15" ht="52.8">
      <c r="A81" s="510"/>
      <c r="B81" s="511"/>
      <c r="C81" s="485"/>
      <c r="D81" s="43">
        <v>0</v>
      </c>
      <c r="E81" s="43">
        <v>1</v>
      </c>
      <c r="F81" s="44" t="s">
        <v>290</v>
      </c>
      <c r="G81" s="46" t="s">
        <v>291</v>
      </c>
      <c r="H81" s="46">
        <v>1820044</v>
      </c>
      <c r="I81" s="47" t="s">
        <v>517</v>
      </c>
      <c r="J81" s="484" t="s">
        <v>428</v>
      </c>
      <c r="K81" s="53" t="s">
        <v>437</v>
      </c>
      <c r="L81" s="49" t="s">
        <v>430</v>
      </c>
      <c r="M81" s="49" t="s">
        <v>407</v>
      </c>
      <c r="N81" s="49" t="s">
        <v>385</v>
      </c>
      <c r="O81" s="42"/>
    </row>
    <row r="82" spans="1:15" ht="37.5" customHeight="1">
      <c r="A82" s="510"/>
      <c r="B82" s="511"/>
      <c r="C82" s="485"/>
      <c r="D82" s="43">
        <v>1</v>
      </c>
      <c r="E82" s="43">
        <v>0</v>
      </c>
      <c r="F82" s="44" t="s">
        <v>293</v>
      </c>
      <c r="G82" s="46" t="s">
        <v>294</v>
      </c>
      <c r="H82" s="46">
        <v>1804011</v>
      </c>
      <c r="I82" s="47" t="s">
        <v>518</v>
      </c>
      <c r="J82" s="57" t="s">
        <v>519</v>
      </c>
      <c r="K82" s="57" t="s">
        <v>520</v>
      </c>
      <c r="L82" s="59">
        <v>200222</v>
      </c>
      <c r="M82" s="49" t="s">
        <v>451</v>
      </c>
      <c r="N82" s="49" t="s">
        <v>385</v>
      </c>
      <c r="O82" s="42"/>
    </row>
    <row r="83" spans="1:15" ht="45.75" customHeight="1">
      <c r="A83" s="510"/>
      <c r="B83" s="511"/>
      <c r="C83" s="485"/>
      <c r="D83" s="43">
        <v>0</v>
      </c>
      <c r="E83" s="43">
        <v>1</v>
      </c>
      <c r="F83" s="44" t="s">
        <v>297</v>
      </c>
      <c r="G83" s="46" t="s">
        <v>298</v>
      </c>
      <c r="H83" s="46">
        <v>1804011</v>
      </c>
      <c r="I83" s="47" t="s">
        <v>521</v>
      </c>
      <c r="J83" s="57" t="s">
        <v>519</v>
      </c>
      <c r="K83" s="57" t="s">
        <v>520</v>
      </c>
      <c r="L83" s="59">
        <v>200222</v>
      </c>
      <c r="M83" s="49" t="s">
        <v>431</v>
      </c>
      <c r="N83" s="49" t="s">
        <v>385</v>
      </c>
      <c r="O83" s="42"/>
    </row>
    <row r="84" spans="1:15" ht="39.6">
      <c r="A84" s="510"/>
      <c r="B84" s="511"/>
      <c r="C84" s="485"/>
      <c r="D84" s="43">
        <v>0</v>
      </c>
      <c r="E84" s="43">
        <v>1</v>
      </c>
      <c r="F84" s="44" t="s">
        <v>299</v>
      </c>
      <c r="G84" s="46" t="s">
        <v>300</v>
      </c>
      <c r="H84" s="46">
        <v>1804011</v>
      </c>
      <c r="I84" s="47" t="s">
        <v>522</v>
      </c>
      <c r="J84" s="57" t="s">
        <v>519</v>
      </c>
      <c r="K84" s="57" t="s">
        <v>520</v>
      </c>
      <c r="L84" s="59">
        <v>200222</v>
      </c>
      <c r="M84" s="49" t="s">
        <v>418</v>
      </c>
      <c r="N84" s="49" t="s">
        <v>385</v>
      </c>
      <c r="O84" s="42"/>
    </row>
    <row r="85" spans="1:15" ht="54.75" customHeight="1">
      <c r="A85" s="510"/>
      <c r="B85" s="511"/>
      <c r="C85" s="485"/>
      <c r="D85" s="43">
        <v>0</v>
      </c>
      <c r="E85" s="43">
        <v>1</v>
      </c>
      <c r="F85" s="44" t="s">
        <v>302</v>
      </c>
      <c r="G85" s="46" t="s">
        <v>303</v>
      </c>
      <c r="H85" s="46">
        <v>1804021</v>
      </c>
      <c r="I85" s="47" t="s">
        <v>523</v>
      </c>
      <c r="J85" s="57" t="s">
        <v>519</v>
      </c>
      <c r="K85" s="57" t="s">
        <v>520</v>
      </c>
      <c r="L85" s="59">
        <v>200222</v>
      </c>
      <c r="M85" s="49" t="s">
        <v>457</v>
      </c>
      <c r="N85" s="49" t="s">
        <v>385</v>
      </c>
      <c r="O85" s="42"/>
    </row>
    <row r="86" spans="1:15" ht="39.6">
      <c r="A86" s="510"/>
      <c r="B86" s="511"/>
      <c r="C86" s="485"/>
      <c r="D86" s="43">
        <v>0</v>
      </c>
      <c r="E86" s="43">
        <v>1</v>
      </c>
      <c r="F86" s="44" t="s">
        <v>306</v>
      </c>
      <c r="G86" s="46" t="s">
        <v>307</v>
      </c>
      <c r="H86" s="46">
        <v>1804074</v>
      </c>
      <c r="I86" s="47" t="s">
        <v>524</v>
      </c>
      <c r="J86" s="57" t="s">
        <v>519</v>
      </c>
      <c r="K86" s="57" t="s">
        <v>520</v>
      </c>
      <c r="L86" s="59">
        <v>200222</v>
      </c>
      <c r="M86" s="49" t="s">
        <v>459</v>
      </c>
      <c r="N86" s="49" t="s">
        <v>385</v>
      </c>
      <c r="O86" s="42"/>
    </row>
    <row r="87" spans="1:15" ht="39.6">
      <c r="A87" s="510"/>
      <c r="B87" s="511"/>
      <c r="C87" s="485"/>
      <c r="D87" s="43">
        <v>1</v>
      </c>
      <c r="E87" s="43">
        <v>0</v>
      </c>
      <c r="F87" s="44" t="s">
        <v>310</v>
      </c>
      <c r="G87" s="46" t="s">
        <v>311</v>
      </c>
      <c r="H87" s="46">
        <v>1809011</v>
      </c>
      <c r="I87" s="47" t="s">
        <v>525</v>
      </c>
      <c r="J87" s="57" t="s">
        <v>519</v>
      </c>
      <c r="K87" s="57" t="s">
        <v>520</v>
      </c>
      <c r="L87" s="59">
        <v>200222</v>
      </c>
      <c r="M87" s="49" t="s">
        <v>463</v>
      </c>
      <c r="N87" s="49" t="s">
        <v>385</v>
      </c>
      <c r="O87" s="42"/>
    </row>
    <row r="88" spans="1:15" ht="39.6">
      <c r="A88" s="510"/>
      <c r="B88" s="511"/>
      <c r="C88" s="485"/>
      <c r="D88" s="43">
        <v>0</v>
      </c>
      <c r="E88" s="43">
        <v>1</v>
      </c>
      <c r="F88" s="44" t="s">
        <v>313</v>
      </c>
      <c r="G88" s="46" t="s">
        <v>314</v>
      </c>
      <c r="H88" s="46">
        <v>1809011</v>
      </c>
      <c r="I88" s="47" t="s">
        <v>526</v>
      </c>
      <c r="J88" s="57" t="s">
        <v>519</v>
      </c>
      <c r="K88" s="57" t="s">
        <v>520</v>
      </c>
      <c r="L88" s="59">
        <v>200222</v>
      </c>
      <c r="M88" s="49" t="s">
        <v>465</v>
      </c>
      <c r="N88" s="49" t="s">
        <v>385</v>
      </c>
      <c r="O88" s="42"/>
    </row>
    <row r="89" spans="1:15" ht="39.6">
      <c r="A89" s="510"/>
      <c r="B89" s="511"/>
      <c r="C89" s="485"/>
      <c r="D89" s="43">
        <v>0</v>
      </c>
      <c r="E89" s="43">
        <v>1</v>
      </c>
      <c r="F89" s="44" t="s">
        <v>316</v>
      </c>
      <c r="G89" s="46" t="s">
        <v>317</v>
      </c>
      <c r="H89" s="46">
        <v>1809055</v>
      </c>
      <c r="I89" s="47" t="s">
        <v>527</v>
      </c>
      <c r="J89" s="57" t="s">
        <v>519</v>
      </c>
      <c r="K89" s="57" t="s">
        <v>520</v>
      </c>
      <c r="L89" s="59">
        <v>200222</v>
      </c>
      <c r="M89" s="49" t="s">
        <v>528</v>
      </c>
      <c r="N89" s="49" t="s">
        <v>385</v>
      </c>
      <c r="O89" s="42"/>
    </row>
    <row r="90" spans="1:15" ht="39.6">
      <c r="A90" s="510"/>
      <c r="B90" s="511"/>
      <c r="C90" s="485"/>
      <c r="D90" s="43">
        <v>0</v>
      </c>
      <c r="E90" s="43">
        <v>1</v>
      </c>
      <c r="F90" s="44" t="s">
        <v>320</v>
      </c>
      <c r="G90" s="46" t="s">
        <v>321</v>
      </c>
      <c r="H90" s="46">
        <v>1809072</v>
      </c>
      <c r="I90" s="47" t="s">
        <v>529</v>
      </c>
      <c r="J90" s="57" t="s">
        <v>519</v>
      </c>
      <c r="K90" s="57" t="s">
        <v>520</v>
      </c>
      <c r="L90" s="59">
        <v>200222</v>
      </c>
      <c r="M90" s="49" t="s">
        <v>530</v>
      </c>
      <c r="N90" s="49" t="s">
        <v>385</v>
      </c>
      <c r="O90" s="42"/>
    </row>
    <row r="91" spans="1:15" ht="39.6">
      <c r="A91" s="510"/>
      <c r="B91" s="511"/>
      <c r="C91" s="485"/>
      <c r="D91" s="43">
        <v>1</v>
      </c>
      <c r="E91" s="43">
        <v>0</v>
      </c>
      <c r="F91" s="44" t="s">
        <v>324</v>
      </c>
      <c r="G91" s="46" t="s">
        <v>325</v>
      </c>
      <c r="H91" s="46">
        <v>1862011</v>
      </c>
      <c r="I91" s="47" t="s">
        <v>531</v>
      </c>
      <c r="J91" s="57" t="s">
        <v>519</v>
      </c>
      <c r="K91" s="57" t="s">
        <v>520</v>
      </c>
      <c r="L91" s="59">
        <v>200222</v>
      </c>
      <c r="M91" s="49" t="s">
        <v>477</v>
      </c>
      <c r="N91" s="49" t="s">
        <v>385</v>
      </c>
      <c r="O91" s="42"/>
    </row>
    <row r="92" spans="1:15" ht="39.6">
      <c r="A92" s="510"/>
      <c r="B92" s="511"/>
      <c r="C92" s="485"/>
      <c r="D92" s="43">
        <v>0</v>
      </c>
      <c r="E92" s="43">
        <v>1</v>
      </c>
      <c r="F92" s="44">
        <v>1862011201</v>
      </c>
      <c r="G92" s="46" t="s">
        <v>329</v>
      </c>
      <c r="H92" s="46">
        <v>1862011</v>
      </c>
      <c r="I92" s="47" t="s">
        <v>532</v>
      </c>
      <c r="J92" s="57" t="s">
        <v>519</v>
      </c>
      <c r="K92" s="57" t="s">
        <v>520</v>
      </c>
      <c r="L92" s="59">
        <v>200222</v>
      </c>
      <c r="M92" s="49" t="s">
        <v>533</v>
      </c>
      <c r="N92" s="49" t="s">
        <v>385</v>
      </c>
      <c r="O92" s="42"/>
    </row>
    <row r="93" spans="1:15" ht="39.6">
      <c r="A93" s="510"/>
      <c r="B93" s="511"/>
      <c r="C93" s="485"/>
      <c r="D93" s="43">
        <v>0</v>
      </c>
      <c r="E93" s="43">
        <v>1</v>
      </c>
      <c r="F93" s="44" t="s">
        <v>331</v>
      </c>
      <c r="G93" s="46" t="s">
        <v>332</v>
      </c>
      <c r="H93" s="46">
        <v>1862011</v>
      </c>
      <c r="I93" s="47" t="s">
        <v>534</v>
      </c>
      <c r="J93" s="57" t="s">
        <v>519</v>
      </c>
      <c r="K93" s="57" t="s">
        <v>520</v>
      </c>
      <c r="L93" s="59">
        <v>200222</v>
      </c>
      <c r="M93" s="49" t="s">
        <v>497</v>
      </c>
      <c r="N93" s="49" t="s">
        <v>385</v>
      </c>
      <c r="O93" s="42"/>
    </row>
    <row r="94" spans="1:15" ht="39.6">
      <c r="A94" s="510"/>
      <c r="B94" s="511"/>
      <c r="C94" s="485"/>
      <c r="D94" s="43">
        <v>0</v>
      </c>
      <c r="E94" s="43">
        <v>1</v>
      </c>
      <c r="F94" s="44" t="s">
        <v>334</v>
      </c>
      <c r="G94" s="46" t="s">
        <v>335</v>
      </c>
      <c r="H94" s="46">
        <v>1862011</v>
      </c>
      <c r="I94" s="47" t="s">
        <v>535</v>
      </c>
      <c r="J94" s="57" t="s">
        <v>519</v>
      </c>
      <c r="K94" s="57" t="s">
        <v>520</v>
      </c>
      <c r="L94" s="59">
        <v>200222</v>
      </c>
      <c r="M94" s="49" t="s">
        <v>494</v>
      </c>
      <c r="N94" s="49" t="s">
        <v>385</v>
      </c>
      <c r="O94" s="42"/>
    </row>
    <row r="95" spans="1:15" ht="39.6">
      <c r="A95" s="510"/>
      <c r="B95" s="511"/>
      <c r="C95" s="485"/>
      <c r="D95" s="43">
        <v>0</v>
      </c>
      <c r="E95" s="43">
        <v>1</v>
      </c>
      <c r="F95" s="44" t="s">
        <v>338</v>
      </c>
      <c r="G95" s="46" t="s">
        <v>339</v>
      </c>
      <c r="H95" s="46">
        <v>1813012</v>
      </c>
      <c r="I95" s="47" t="s">
        <v>536</v>
      </c>
      <c r="J95" s="57" t="s">
        <v>519</v>
      </c>
      <c r="K95" s="57" t="s">
        <v>520</v>
      </c>
      <c r="L95" s="59">
        <v>200222</v>
      </c>
      <c r="M95" s="49" t="s">
        <v>453</v>
      </c>
      <c r="N95" s="49" t="s">
        <v>385</v>
      </c>
      <c r="O95" s="42"/>
    </row>
    <row r="96" spans="1:15" ht="39.6">
      <c r="A96" s="510"/>
      <c r="B96" s="511"/>
      <c r="C96" s="485"/>
      <c r="D96" s="43">
        <v>0</v>
      </c>
      <c r="E96" s="43">
        <v>1</v>
      </c>
      <c r="F96" s="44" t="s">
        <v>342</v>
      </c>
      <c r="G96" s="46" t="s">
        <v>343</v>
      </c>
      <c r="H96" s="46">
        <v>1813032</v>
      </c>
      <c r="I96" s="47" t="s">
        <v>537</v>
      </c>
      <c r="J96" s="57" t="s">
        <v>519</v>
      </c>
      <c r="K96" s="57" t="s">
        <v>520</v>
      </c>
      <c r="L96" s="59">
        <v>200222</v>
      </c>
      <c r="M96" s="49" t="s">
        <v>538</v>
      </c>
      <c r="N96" s="49" t="s">
        <v>385</v>
      </c>
      <c r="O96" s="42"/>
    </row>
    <row r="97" spans="1:15" ht="39.6">
      <c r="A97" s="510"/>
      <c r="B97" s="511"/>
      <c r="C97" s="485"/>
      <c r="D97" s="43">
        <v>0</v>
      </c>
      <c r="E97" s="43">
        <v>1</v>
      </c>
      <c r="F97" s="44" t="s">
        <v>539</v>
      </c>
      <c r="G97" s="46" t="s">
        <v>347</v>
      </c>
      <c r="H97" s="46">
        <v>1813024</v>
      </c>
      <c r="I97" s="47" t="s">
        <v>540</v>
      </c>
      <c r="J97" s="57" t="s">
        <v>519</v>
      </c>
      <c r="K97" s="57" t="s">
        <v>520</v>
      </c>
      <c r="L97" s="59">
        <v>200222</v>
      </c>
      <c r="M97" s="49" t="s">
        <v>452</v>
      </c>
      <c r="N97" s="49" t="s">
        <v>385</v>
      </c>
      <c r="O97" s="60"/>
    </row>
    <row r="98" spans="1:15" ht="39.6">
      <c r="A98" s="510"/>
      <c r="B98" s="511"/>
      <c r="C98" s="485"/>
      <c r="D98" s="43">
        <v>0</v>
      </c>
      <c r="E98" s="43">
        <v>1</v>
      </c>
      <c r="F98" s="44" t="s">
        <v>350</v>
      </c>
      <c r="G98" s="46" t="s">
        <v>541</v>
      </c>
      <c r="H98" s="46">
        <v>1814011</v>
      </c>
      <c r="I98" s="47" t="s">
        <v>542</v>
      </c>
      <c r="J98" s="57" t="s">
        <v>519</v>
      </c>
      <c r="K98" s="57" t="s">
        <v>520</v>
      </c>
      <c r="L98" s="59">
        <v>200222</v>
      </c>
      <c r="M98" s="49" t="s">
        <v>470</v>
      </c>
      <c r="N98" s="49" t="s">
        <v>385</v>
      </c>
      <c r="O98" s="42"/>
    </row>
    <row r="99" spans="1:15" ht="39.6">
      <c r="A99" s="510"/>
      <c r="B99" s="511"/>
      <c r="C99" s="485"/>
      <c r="D99" s="43">
        <v>0</v>
      </c>
      <c r="E99" s="43">
        <v>1</v>
      </c>
      <c r="F99" s="44" t="s">
        <v>353</v>
      </c>
      <c r="G99" s="46" t="s">
        <v>354</v>
      </c>
      <c r="H99" s="46">
        <v>1814011</v>
      </c>
      <c r="I99" s="47" t="s">
        <v>543</v>
      </c>
      <c r="J99" s="57" t="s">
        <v>519</v>
      </c>
      <c r="K99" s="57" t="s">
        <v>520</v>
      </c>
      <c r="L99" s="59">
        <v>200222</v>
      </c>
      <c r="M99" s="49" t="s">
        <v>467</v>
      </c>
      <c r="N99" s="49" t="s">
        <v>385</v>
      </c>
      <c r="O99" s="42"/>
    </row>
    <row r="100" spans="1:15" ht="39.6">
      <c r="A100" s="510"/>
      <c r="B100" s="511"/>
      <c r="C100" s="485"/>
      <c r="D100" s="43">
        <v>0</v>
      </c>
      <c r="E100" s="43">
        <v>1</v>
      </c>
      <c r="F100" s="44" t="s">
        <v>356</v>
      </c>
      <c r="G100" s="46" t="s">
        <v>357</v>
      </c>
      <c r="H100" s="46">
        <v>1814054</v>
      </c>
      <c r="I100" s="47" t="s">
        <v>544</v>
      </c>
      <c r="J100" s="57" t="s">
        <v>519</v>
      </c>
      <c r="K100" s="57" t="s">
        <v>520</v>
      </c>
      <c r="L100" s="59">
        <v>200222</v>
      </c>
      <c r="M100" s="49" t="s">
        <v>492</v>
      </c>
      <c r="N100" s="49" t="s">
        <v>385</v>
      </c>
      <c r="O100" s="42"/>
    </row>
    <row r="101" spans="1:15" ht="39.6">
      <c r="A101" s="510"/>
      <c r="B101" s="511"/>
      <c r="C101" s="485"/>
      <c r="D101" s="43">
        <v>0</v>
      </c>
      <c r="E101" s="43">
        <v>1</v>
      </c>
      <c r="F101" s="44" t="s">
        <v>360</v>
      </c>
      <c r="G101" s="46" t="s">
        <v>361</v>
      </c>
      <c r="H101" s="61">
        <v>1814074</v>
      </c>
      <c r="I101" s="47" t="s">
        <v>545</v>
      </c>
      <c r="J101" s="59" t="s">
        <v>519</v>
      </c>
      <c r="K101" s="59" t="s">
        <v>520</v>
      </c>
      <c r="L101" s="59">
        <v>200222</v>
      </c>
      <c r="M101" s="49" t="s">
        <v>446</v>
      </c>
      <c r="N101" s="49" t="s">
        <v>385</v>
      </c>
      <c r="O101" s="42"/>
    </row>
    <row r="102" spans="1:15" ht="54.75" customHeight="1">
      <c r="A102" s="42"/>
      <c r="B102" s="42"/>
      <c r="C102" s="62" t="s">
        <v>363</v>
      </c>
      <c r="D102" s="63">
        <f>SUM(D6:D101)</f>
        <v>14</v>
      </c>
      <c r="E102" s="63">
        <f>SUM(E6:E101)</f>
        <v>82</v>
      </c>
      <c r="F102" s="42"/>
      <c r="G102" s="42"/>
      <c r="H102" s="42"/>
      <c r="I102" s="42"/>
      <c r="J102" s="42"/>
      <c r="K102" s="42"/>
      <c r="L102" s="42"/>
      <c r="M102" s="42"/>
      <c r="N102" s="42"/>
    </row>
    <row r="103" spans="1:15" ht="48" customHeight="1">
      <c r="A103" s="42"/>
      <c r="B103" s="42"/>
      <c r="C103" s="42"/>
      <c r="D103" s="507">
        <f>D102+E102</f>
        <v>96</v>
      </c>
      <c r="E103" s="507"/>
      <c r="F103" s="42"/>
      <c r="G103" s="42"/>
      <c r="H103" s="42"/>
      <c r="I103" s="42"/>
      <c r="J103" s="42"/>
      <c r="K103" s="42"/>
      <c r="L103" s="42"/>
      <c r="M103" s="42"/>
      <c r="N103" s="42"/>
    </row>
    <row r="104" spans="1:15">
      <c r="A104" s="508" t="s">
        <v>546</v>
      </c>
      <c r="B104" s="508"/>
      <c r="C104" s="508"/>
      <c r="D104" s="508"/>
      <c r="E104" s="508"/>
      <c r="F104" s="508"/>
      <c r="G104" s="508"/>
      <c r="H104" s="508"/>
      <c r="I104" s="508"/>
      <c r="J104" s="508"/>
      <c r="K104" s="508"/>
      <c r="L104" s="508"/>
      <c r="M104" s="508"/>
      <c r="N104" s="508"/>
    </row>
    <row r="105" spans="1:15">
      <c r="A105" s="508"/>
      <c r="B105" s="508"/>
      <c r="C105" s="508"/>
      <c r="D105" s="508"/>
      <c r="E105" s="508"/>
      <c r="F105" s="508"/>
      <c r="G105" s="508"/>
      <c r="H105" s="508"/>
      <c r="I105" s="508"/>
      <c r="J105" s="508"/>
      <c r="K105" s="508"/>
      <c r="L105" s="508"/>
      <c r="M105" s="508"/>
      <c r="N105" s="508"/>
    </row>
    <row r="106" spans="1:15">
      <c r="A106" s="508"/>
      <c r="B106" s="508"/>
      <c r="C106" s="508"/>
      <c r="D106" s="508"/>
      <c r="E106" s="508"/>
      <c r="F106" s="508"/>
      <c r="G106" s="508"/>
      <c r="H106" s="508"/>
      <c r="I106" s="508"/>
      <c r="J106" s="508"/>
      <c r="K106" s="508"/>
      <c r="L106" s="508"/>
      <c r="M106" s="508"/>
      <c r="N106" s="508"/>
    </row>
    <row r="107" spans="1:15">
      <c r="A107" s="508"/>
      <c r="B107" s="508"/>
      <c r="C107" s="508"/>
      <c r="D107" s="508"/>
      <c r="E107" s="508"/>
      <c r="F107" s="508"/>
      <c r="G107" s="508"/>
      <c r="H107" s="508"/>
      <c r="I107" s="508"/>
      <c r="J107" s="508"/>
      <c r="K107" s="508"/>
      <c r="L107" s="508"/>
      <c r="M107" s="508"/>
      <c r="N107" s="508"/>
    </row>
    <row r="108" spans="1:15">
      <c r="A108" s="508"/>
      <c r="B108" s="508"/>
      <c r="C108" s="508"/>
      <c r="D108" s="508"/>
      <c r="E108" s="508"/>
      <c r="F108" s="508"/>
      <c r="G108" s="508"/>
      <c r="H108" s="508"/>
      <c r="I108" s="508"/>
      <c r="J108" s="508"/>
      <c r="K108" s="508"/>
      <c r="L108" s="508"/>
      <c r="M108" s="508"/>
      <c r="N108" s="508"/>
    </row>
    <row r="109" spans="1:15">
      <c r="A109" s="508"/>
      <c r="B109" s="508"/>
      <c r="C109" s="508"/>
      <c r="D109" s="508"/>
      <c r="E109" s="508"/>
      <c r="F109" s="508"/>
      <c r="G109" s="508"/>
      <c r="H109" s="508"/>
      <c r="I109" s="508"/>
      <c r="J109" s="508"/>
      <c r="K109" s="508"/>
      <c r="L109" s="508"/>
      <c r="M109" s="508"/>
      <c r="N109" s="508"/>
    </row>
    <row r="110" spans="1:15">
      <c r="A110" s="508"/>
      <c r="B110" s="508"/>
      <c r="C110" s="508"/>
      <c r="D110" s="508"/>
      <c r="E110" s="508"/>
      <c r="F110" s="508"/>
      <c r="G110" s="508"/>
      <c r="H110" s="508"/>
      <c r="I110" s="508"/>
      <c r="J110" s="508"/>
      <c r="K110" s="508"/>
      <c r="L110" s="508"/>
      <c r="M110" s="508"/>
      <c r="N110" s="508"/>
    </row>
    <row r="111" spans="1:15">
      <c r="A111" s="508"/>
      <c r="B111" s="508"/>
      <c r="C111" s="508"/>
      <c r="D111" s="508"/>
      <c r="E111" s="508"/>
      <c r="F111" s="508"/>
      <c r="G111" s="508"/>
      <c r="H111" s="508"/>
      <c r="I111" s="508"/>
      <c r="J111" s="508"/>
      <c r="K111" s="508"/>
      <c r="L111" s="508"/>
      <c r="M111" s="508"/>
      <c r="N111" s="508"/>
    </row>
    <row r="112" spans="1:15">
      <c r="A112" s="508"/>
      <c r="B112" s="508"/>
      <c r="C112" s="508"/>
      <c r="D112" s="508"/>
      <c r="E112" s="508"/>
      <c r="F112" s="508"/>
      <c r="G112" s="508"/>
      <c r="H112" s="508"/>
      <c r="I112" s="508"/>
      <c r="J112" s="508"/>
      <c r="K112" s="508"/>
      <c r="L112" s="508"/>
      <c r="M112" s="508"/>
      <c r="N112" s="508"/>
    </row>
    <row r="113" spans="1:14">
      <c r="A113" s="508"/>
      <c r="B113" s="508"/>
      <c r="C113" s="508"/>
      <c r="D113" s="508"/>
      <c r="E113" s="508"/>
      <c r="F113" s="508"/>
      <c r="G113" s="508"/>
      <c r="H113" s="508"/>
      <c r="I113" s="508"/>
      <c r="J113" s="508"/>
      <c r="K113" s="508"/>
      <c r="L113" s="508"/>
      <c r="M113" s="508"/>
      <c r="N113" s="508"/>
    </row>
    <row r="114" spans="1:14">
      <c r="A114" s="508"/>
      <c r="B114" s="508"/>
      <c r="C114" s="508"/>
      <c r="D114" s="508"/>
      <c r="E114" s="508"/>
      <c r="F114" s="508"/>
      <c r="G114" s="508"/>
      <c r="H114" s="508"/>
      <c r="I114" s="508"/>
      <c r="J114" s="508"/>
      <c r="K114" s="508"/>
      <c r="L114" s="508"/>
      <c r="M114" s="508"/>
      <c r="N114" s="508"/>
    </row>
    <row r="115" spans="1:14">
      <c r="A115" s="508"/>
      <c r="B115" s="508"/>
      <c r="C115" s="508"/>
      <c r="D115" s="508"/>
      <c r="E115" s="508"/>
      <c r="F115" s="508"/>
      <c r="G115" s="508"/>
      <c r="H115" s="508"/>
      <c r="I115" s="508"/>
      <c r="J115" s="508"/>
      <c r="K115" s="508"/>
      <c r="L115" s="508"/>
      <c r="M115" s="508"/>
      <c r="N115" s="508"/>
    </row>
    <row r="116" spans="1:14">
      <c r="A116" s="508"/>
      <c r="B116" s="508"/>
      <c r="C116" s="508"/>
      <c r="D116" s="508"/>
      <c r="E116" s="508"/>
      <c r="F116" s="508"/>
      <c r="G116" s="508"/>
      <c r="H116" s="508"/>
      <c r="I116" s="508"/>
      <c r="J116" s="508"/>
      <c r="K116" s="508"/>
      <c r="L116" s="508"/>
      <c r="M116" s="508"/>
      <c r="N116" s="508"/>
    </row>
    <row r="117" spans="1:14">
      <c r="A117" s="508"/>
      <c r="B117" s="508"/>
      <c r="C117" s="508"/>
      <c r="D117" s="508"/>
      <c r="E117" s="508"/>
      <c r="F117" s="508"/>
      <c r="G117" s="508"/>
      <c r="H117" s="508"/>
      <c r="I117" s="508"/>
      <c r="J117" s="508"/>
      <c r="K117" s="508"/>
      <c r="L117" s="508"/>
      <c r="M117" s="508"/>
      <c r="N117" s="508"/>
    </row>
    <row r="118" spans="1:14">
      <c r="A118" s="508"/>
      <c r="B118" s="508"/>
      <c r="C118" s="508"/>
      <c r="D118" s="508"/>
      <c r="E118" s="508"/>
      <c r="F118" s="508"/>
      <c r="G118" s="508"/>
      <c r="H118" s="508"/>
      <c r="I118" s="508"/>
      <c r="J118" s="508"/>
      <c r="K118" s="508"/>
      <c r="L118" s="508"/>
      <c r="M118" s="508"/>
      <c r="N118" s="508"/>
    </row>
    <row r="119" spans="1:14">
      <c r="A119" s="42"/>
      <c r="B119" s="42"/>
      <c r="C119" s="42"/>
      <c r="D119" s="64"/>
      <c r="E119" s="42"/>
      <c r="F119" s="42"/>
      <c r="G119" s="42"/>
      <c r="H119" s="42"/>
      <c r="I119" s="42"/>
      <c r="J119" s="42"/>
      <c r="K119" s="42"/>
      <c r="L119" s="42"/>
      <c r="M119" s="42"/>
      <c r="N119" s="42"/>
    </row>
    <row r="120" spans="1:14">
      <c r="A120" s="42"/>
      <c r="B120" s="42"/>
      <c r="C120" s="42"/>
      <c r="D120" s="64"/>
      <c r="E120" s="42"/>
      <c r="F120" s="42"/>
      <c r="G120" s="42"/>
      <c r="H120" s="42"/>
      <c r="I120" s="42"/>
      <c r="J120" s="42"/>
      <c r="K120" s="42"/>
      <c r="L120" s="42"/>
      <c r="M120" s="42"/>
      <c r="N120" s="42"/>
    </row>
    <row r="121" spans="1:14">
      <c r="A121" s="42"/>
      <c r="B121" s="42"/>
      <c r="C121" s="42"/>
      <c r="D121" s="64"/>
      <c r="E121" s="42"/>
      <c r="F121" s="42"/>
      <c r="G121" s="42"/>
      <c r="H121" s="42"/>
      <c r="I121" s="42"/>
      <c r="J121" s="42"/>
      <c r="K121" s="42"/>
      <c r="L121" s="42"/>
      <c r="M121" s="42"/>
      <c r="N121" s="42"/>
    </row>
    <row r="122" spans="1:14">
      <c r="A122" s="42"/>
      <c r="B122" s="42"/>
      <c r="C122" s="42"/>
      <c r="D122" s="64"/>
      <c r="E122" s="42"/>
      <c r="F122" s="42"/>
      <c r="G122" s="42"/>
      <c r="H122" s="42"/>
      <c r="I122" s="42"/>
      <c r="J122" s="42"/>
      <c r="K122" s="42"/>
      <c r="L122" s="42"/>
      <c r="M122" s="42"/>
      <c r="N122" s="42"/>
    </row>
    <row r="123" spans="1:14">
      <c r="A123" s="42"/>
      <c r="B123" s="42"/>
      <c r="C123" s="42"/>
      <c r="D123" s="64"/>
      <c r="E123" s="42"/>
      <c r="F123" s="42"/>
      <c r="G123" s="42"/>
      <c r="H123" s="42"/>
      <c r="I123" s="42"/>
      <c r="J123" s="42"/>
      <c r="K123" s="42"/>
      <c r="L123" s="42"/>
      <c r="M123" s="42"/>
      <c r="N123" s="42"/>
    </row>
    <row r="124" spans="1:14">
      <c r="A124" s="42"/>
      <c r="B124" s="42"/>
      <c r="C124" s="42"/>
      <c r="D124" s="64"/>
      <c r="E124" s="42"/>
      <c r="F124" s="42"/>
      <c r="G124" s="42"/>
      <c r="H124" s="42"/>
      <c r="I124" s="42"/>
      <c r="J124" s="42"/>
      <c r="K124" s="42"/>
      <c r="L124" s="42"/>
      <c r="M124" s="42"/>
      <c r="N124" s="42"/>
    </row>
    <row r="125" spans="1:14">
      <c r="A125" s="42"/>
      <c r="B125" s="42"/>
      <c r="C125" s="42"/>
      <c r="D125" s="64"/>
      <c r="E125" s="42"/>
      <c r="F125" s="42"/>
      <c r="G125" s="42"/>
      <c r="H125" s="42"/>
      <c r="I125" s="42"/>
      <c r="J125" s="42"/>
      <c r="K125" s="42"/>
      <c r="L125" s="42"/>
      <c r="M125" s="42"/>
      <c r="N125" s="42"/>
    </row>
    <row r="126" spans="1:14">
      <c r="A126" s="42"/>
      <c r="B126" s="42"/>
      <c r="C126" s="42"/>
      <c r="D126" s="64"/>
      <c r="E126" s="42"/>
      <c r="F126" s="42"/>
      <c r="G126" s="42"/>
      <c r="H126" s="42"/>
      <c r="I126" s="42"/>
      <c r="J126" s="42"/>
      <c r="K126" s="42"/>
      <c r="L126" s="42"/>
      <c r="M126" s="42"/>
      <c r="N126" s="42"/>
    </row>
    <row r="127" spans="1:14">
      <c r="A127" s="42"/>
      <c r="B127" s="42"/>
      <c r="C127" s="42"/>
      <c r="D127" s="64"/>
      <c r="E127" s="42"/>
      <c r="F127" s="42"/>
      <c r="G127" s="42"/>
      <c r="H127" s="42"/>
      <c r="I127" s="42"/>
      <c r="J127" s="42"/>
      <c r="K127" s="42"/>
      <c r="L127" s="42"/>
      <c r="M127" s="42"/>
      <c r="N127" s="42"/>
    </row>
    <row r="128" spans="1:14">
      <c r="A128" s="42"/>
      <c r="B128" s="42"/>
      <c r="C128" s="42"/>
      <c r="D128" s="64"/>
      <c r="E128" s="42"/>
      <c r="F128" s="42"/>
      <c r="G128" s="42"/>
      <c r="H128" s="42"/>
      <c r="I128" s="42"/>
      <c r="J128" s="42"/>
      <c r="K128" s="42"/>
      <c r="L128" s="42"/>
      <c r="M128" s="42"/>
      <c r="N128" s="42"/>
    </row>
    <row r="129" spans="1:14">
      <c r="A129" s="42"/>
      <c r="B129" s="42"/>
      <c r="C129" s="42"/>
      <c r="D129" s="64"/>
      <c r="E129" s="42"/>
      <c r="F129" s="42"/>
      <c r="G129" s="42"/>
      <c r="H129" s="42"/>
      <c r="I129" s="42"/>
      <c r="J129" s="42"/>
      <c r="K129" s="42"/>
      <c r="L129" s="42"/>
      <c r="M129" s="42"/>
      <c r="N129" s="42"/>
    </row>
    <row r="130" spans="1:14">
      <c r="A130" s="42"/>
      <c r="B130" s="42"/>
      <c r="C130" s="42"/>
      <c r="D130" s="64"/>
      <c r="E130" s="42"/>
      <c r="F130" s="42"/>
      <c r="G130" s="42"/>
      <c r="H130" s="42"/>
      <c r="I130" s="42"/>
      <c r="J130" s="42"/>
      <c r="K130" s="42"/>
      <c r="L130" s="42"/>
      <c r="M130" s="42"/>
      <c r="N130" s="42"/>
    </row>
    <row r="131" spans="1:14">
      <c r="A131" s="42"/>
      <c r="B131" s="42"/>
      <c r="C131" s="42"/>
      <c r="D131" s="64"/>
      <c r="E131" s="42"/>
      <c r="F131" s="42"/>
      <c r="G131" s="42"/>
      <c r="H131" s="42"/>
      <c r="I131" s="42"/>
      <c r="J131" s="42"/>
      <c r="K131" s="42"/>
      <c r="L131" s="42"/>
      <c r="M131" s="42"/>
      <c r="N131" s="42"/>
    </row>
    <row r="132" spans="1:14">
      <c r="A132" s="42"/>
      <c r="B132" s="42"/>
      <c r="C132" s="42"/>
      <c r="D132" s="64"/>
      <c r="E132" s="42"/>
      <c r="F132" s="42"/>
      <c r="G132" s="42"/>
      <c r="H132" s="42"/>
      <c r="I132" s="42"/>
      <c r="J132" s="42"/>
      <c r="K132" s="42"/>
      <c r="L132" s="42"/>
      <c r="M132" s="42"/>
      <c r="N132" s="42"/>
    </row>
    <row r="133" spans="1:14">
      <c r="A133" s="42"/>
      <c r="B133" s="42"/>
      <c r="C133" s="42"/>
      <c r="D133" s="64"/>
      <c r="E133" s="42"/>
      <c r="F133" s="42"/>
      <c r="G133" s="42"/>
      <c r="H133" s="42"/>
      <c r="I133" s="42"/>
      <c r="J133" s="42"/>
      <c r="K133" s="42"/>
      <c r="L133" s="42"/>
      <c r="M133" s="42"/>
      <c r="N133" s="42"/>
    </row>
    <row r="134" spans="1:14">
      <c r="A134" s="42"/>
      <c r="B134" s="42"/>
      <c r="C134" s="42"/>
      <c r="D134" s="64"/>
      <c r="E134" s="42"/>
      <c r="F134" s="42"/>
      <c r="G134" s="42"/>
      <c r="H134" s="42"/>
      <c r="I134" s="42"/>
      <c r="J134" s="42"/>
      <c r="K134" s="42"/>
      <c r="L134" s="42"/>
      <c r="M134" s="42"/>
      <c r="N134" s="42"/>
    </row>
    <row r="135" spans="1:14">
      <c r="A135" s="42"/>
      <c r="B135" s="42"/>
      <c r="C135" s="42"/>
      <c r="D135" s="64"/>
      <c r="E135" s="42"/>
      <c r="F135" s="42"/>
      <c r="G135" s="42"/>
      <c r="H135" s="42"/>
      <c r="I135" s="42"/>
      <c r="J135" s="42"/>
      <c r="K135" s="42"/>
      <c r="L135" s="42"/>
      <c r="M135" s="42"/>
      <c r="N135" s="42"/>
    </row>
    <row r="136" spans="1:14">
      <c r="A136" s="42"/>
      <c r="B136" s="42"/>
      <c r="C136" s="42"/>
      <c r="D136" s="64"/>
      <c r="E136" s="42"/>
      <c r="F136" s="42"/>
      <c r="G136" s="42"/>
      <c r="H136" s="42"/>
      <c r="I136" s="42"/>
      <c r="J136" s="42"/>
      <c r="K136" s="42"/>
      <c r="L136" s="42"/>
      <c r="M136" s="42"/>
      <c r="N136" s="42"/>
    </row>
    <row r="137" spans="1:14">
      <c r="A137" s="42"/>
      <c r="B137" s="42"/>
      <c r="C137" s="42"/>
      <c r="D137" s="64"/>
      <c r="E137" s="42"/>
      <c r="F137" s="42"/>
      <c r="G137" s="42"/>
      <c r="H137" s="42"/>
      <c r="I137" s="42"/>
      <c r="J137" s="42"/>
      <c r="K137" s="42"/>
      <c r="L137" s="42"/>
      <c r="M137" s="42"/>
      <c r="N137" s="42"/>
    </row>
    <row r="138" spans="1:14">
      <c r="A138" s="42"/>
      <c r="B138" s="42"/>
      <c r="C138" s="42"/>
      <c r="D138" s="64"/>
      <c r="E138" s="42"/>
      <c r="F138" s="42"/>
      <c r="G138" s="42"/>
      <c r="H138" s="42"/>
      <c r="I138" s="42"/>
      <c r="J138" s="42"/>
      <c r="K138" s="42"/>
      <c r="L138" s="42"/>
      <c r="M138" s="42"/>
      <c r="N138" s="42"/>
    </row>
    <row r="139" spans="1:14">
      <c r="A139" s="42"/>
      <c r="B139" s="42"/>
      <c r="C139" s="42"/>
      <c r="D139" s="64"/>
      <c r="E139" s="42"/>
      <c r="F139" s="42"/>
      <c r="G139" s="42"/>
      <c r="H139" s="42"/>
      <c r="I139" s="42"/>
      <c r="J139" s="42"/>
      <c r="K139" s="42"/>
      <c r="L139" s="42"/>
      <c r="M139" s="42"/>
      <c r="N139" s="42"/>
    </row>
    <row r="140" spans="1:14">
      <c r="A140" s="42"/>
      <c r="B140" s="42"/>
      <c r="C140" s="42"/>
      <c r="D140" s="64"/>
      <c r="E140" s="42"/>
      <c r="F140" s="42"/>
      <c r="G140" s="42"/>
      <c r="H140" s="42"/>
      <c r="I140" s="42"/>
      <c r="J140" s="42"/>
      <c r="K140" s="42"/>
      <c r="L140" s="42"/>
      <c r="M140" s="42"/>
      <c r="N140" s="42"/>
    </row>
    <row r="141" spans="1:14">
      <c r="A141" s="42"/>
      <c r="B141" s="42"/>
      <c r="C141" s="42"/>
      <c r="D141" s="64"/>
      <c r="E141" s="42"/>
      <c r="F141" s="42"/>
      <c r="G141" s="42"/>
      <c r="H141" s="42"/>
      <c r="I141" s="42"/>
      <c r="J141" s="42"/>
      <c r="K141" s="42"/>
      <c r="L141" s="42"/>
      <c r="M141" s="42"/>
      <c r="N141" s="42"/>
    </row>
    <row r="142" spans="1:14">
      <c r="A142" s="42"/>
      <c r="B142" s="42"/>
      <c r="C142" s="42"/>
      <c r="D142" s="64"/>
      <c r="E142" s="42"/>
      <c r="F142" s="42"/>
      <c r="G142" s="42"/>
      <c r="H142" s="42"/>
      <c r="I142" s="42"/>
      <c r="J142" s="42"/>
      <c r="K142" s="42"/>
      <c r="L142" s="42"/>
      <c r="M142" s="42"/>
      <c r="N142" s="42"/>
    </row>
    <row r="143" spans="1:14">
      <c r="A143" s="42"/>
      <c r="B143" s="42"/>
      <c r="C143" s="42"/>
      <c r="D143" s="64"/>
      <c r="E143" s="42"/>
      <c r="F143" s="42"/>
      <c r="G143" s="42"/>
      <c r="H143" s="42"/>
      <c r="I143" s="42"/>
      <c r="J143" s="42"/>
      <c r="K143" s="42"/>
      <c r="L143" s="42"/>
      <c r="M143" s="42"/>
      <c r="N143" s="42"/>
    </row>
    <row r="144" spans="1:14">
      <c r="A144" s="42"/>
      <c r="B144" s="42"/>
      <c r="C144" s="42"/>
      <c r="D144" s="64"/>
      <c r="E144" s="42"/>
      <c r="F144" s="42"/>
      <c r="G144" s="42"/>
      <c r="H144" s="42"/>
      <c r="I144" s="42"/>
      <c r="J144" s="42"/>
      <c r="K144" s="42"/>
      <c r="L144" s="42"/>
      <c r="M144" s="42"/>
      <c r="N144" s="42"/>
    </row>
    <row r="145" spans="1:14">
      <c r="A145" s="42"/>
      <c r="B145" s="42"/>
      <c r="C145" s="42"/>
      <c r="D145" s="64"/>
      <c r="E145" s="42"/>
      <c r="F145" s="42"/>
      <c r="G145" s="42"/>
      <c r="H145" s="42"/>
      <c r="I145" s="42"/>
      <c r="J145" s="42"/>
      <c r="K145" s="42"/>
      <c r="L145" s="42"/>
      <c r="M145" s="42"/>
      <c r="N145" s="42"/>
    </row>
    <row r="146" spans="1:14">
      <c r="A146" s="42"/>
      <c r="B146" s="42"/>
      <c r="C146" s="42"/>
      <c r="D146" s="64"/>
      <c r="E146" s="42"/>
      <c r="F146" s="42"/>
      <c r="G146" s="42"/>
      <c r="H146" s="42"/>
      <c r="I146" s="42"/>
      <c r="J146" s="42"/>
      <c r="K146" s="42"/>
      <c r="L146" s="42"/>
      <c r="M146" s="42"/>
      <c r="N146" s="42"/>
    </row>
    <row r="147" spans="1:14">
      <c r="A147" s="42"/>
      <c r="B147" s="42"/>
      <c r="C147" s="42"/>
      <c r="D147" s="64"/>
      <c r="E147" s="42"/>
      <c r="F147" s="42"/>
      <c r="G147" s="42"/>
      <c r="H147" s="42"/>
      <c r="I147" s="42"/>
      <c r="J147" s="42"/>
      <c r="K147" s="42"/>
      <c r="L147" s="42"/>
      <c r="M147" s="42"/>
      <c r="N147" s="42"/>
    </row>
    <row r="148" spans="1:14">
      <c r="A148" s="42"/>
      <c r="B148" s="42"/>
      <c r="C148" s="42"/>
      <c r="D148" s="64"/>
      <c r="E148" s="42"/>
      <c r="F148" s="42"/>
      <c r="G148" s="42"/>
      <c r="H148" s="42"/>
      <c r="I148" s="42"/>
      <c r="J148" s="42"/>
      <c r="K148" s="42"/>
      <c r="L148" s="42"/>
      <c r="M148" s="42"/>
      <c r="N148" s="42"/>
    </row>
    <row r="149" spans="1:14">
      <c r="A149" s="42"/>
      <c r="B149" s="42"/>
      <c r="C149" s="42"/>
      <c r="D149" s="64"/>
      <c r="E149" s="42"/>
      <c r="F149" s="42"/>
      <c r="G149" s="42"/>
      <c r="H149" s="42"/>
      <c r="I149" s="42"/>
      <c r="J149" s="42"/>
      <c r="K149" s="42"/>
      <c r="L149" s="42"/>
      <c r="M149" s="42"/>
      <c r="N149" s="42"/>
    </row>
    <row r="150" spans="1:14">
      <c r="A150" s="42"/>
      <c r="B150" s="42"/>
      <c r="C150" s="42"/>
      <c r="D150" s="64"/>
      <c r="E150" s="42"/>
      <c r="F150" s="42"/>
      <c r="G150" s="42"/>
      <c r="H150" s="42"/>
      <c r="I150" s="42"/>
      <c r="J150" s="42"/>
      <c r="K150" s="42"/>
      <c r="L150" s="42"/>
      <c r="M150" s="42"/>
      <c r="N150" s="42"/>
    </row>
    <row r="151" spans="1:14">
      <c r="A151" s="42"/>
      <c r="B151" s="42"/>
      <c r="C151" s="42"/>
      <c r="D151" s="64"/>
      <c r="E151" s="42"/>
      <c r="F151" s="42"/>
      <c r="G151" s="42"/>
      <c r="H151" s="42"/>
      <c r="I151" s="42"/>
      <c r="J151" s="42"/>
      <c r="K151" s="42"/>
      <c r="L151" s="42"/>
      <c r="M151" s="42"/>
      <c r="N151" s="42"/>
    </row>
    <row r="152" spans="1:14">
      <c r="A152" s="42"/>
      <c r="B152" s="42"/>
      <c r="C152" s="42"/>
      <c r="D152" s="64"/>
      <c r="E152" s="42"/>
      <c r="F152" s="42"/>
      <c r="G152" s="42"/>
      <c r="H152" s="42"/>
      <c r="I152" s="42"/>
      <c r="J152" s="42"/>
      <c r="K152" s="42"/>
      <c r="L152" s="42"/>
      <c r="M152" s="42"/>
      <c r="N152" s="42"/>
    </row>
    <row r="153" spans="1:14">
      <c r="A153" s="42"/>
      <c r="B153" s="42"/>
      <c r="C153" s="42"/>
      <c r="D153" s="64"/>
      <c r="E153" s="42"/>
      <c r="F153" s="42"/>
      <c r="G153" s="42"/>
      <c r="H153" s="42"/>
      <c r="I153" s="42"/>
      <c r="J153" s="42"/>
      <c r="K153" s="42"/>
      <c r="L153" s="42"/>
      <c r="M153" s="42"/>
      <c r="N153" s="42"/>
    </row>
    <row r="154" spans="1:14">
      <c r="A154" s="42"/>
      <c r="B154" s="42"/>
      <c r="C154" s="42"/>
      <c r="D154" s="64"/>
      <c r="E154" s="42"/>
      <c r="F154" s="42"/>
      <c r="G154" s="42"/>
      <c r="H154" s="42"/>
      <c r="I154" s="42"/>
      <c r="J154" s="42"/>
      <c r="K154" s="42"/>
      <c r="L154" s="42"/>
      <c r="M154" s="42"/>
      <c r="N154" s="42"/>
    </row>
    <row r="155" spans="1:14">
      <c r="A155" s="42"/>
      <c r="B155" s="42"/>
      <c r="C155" s="42"/>
      <c r="D155" s="64"/>
      <c r="E155" s="42"/>
      <c r="F155" s="42"/>
      <c r="G155" s="42"/>
      <c r="H155" s="42"/>
      <c r="I155" s="42"/>
      <c r="J155" s="42"/>
      <c r="K155" s="42"/>
      <c r="L155" s="42"/>
      <c r="M155" s="42"/>
      <c r="N155" s="42"/>
    </row>
    <row r="156" spans="1:14">
      <c r="A156" s="42"/>
      <c r="B156" s="42"/>
      <c r="C156" s="42"/>
      <c r="D156" s="64"/>
      <c r="E156" s="42"/>
      <c r="F156" s="42"/>
      <c r="G156" s="42"/>
      <c r="H156" s="42"/>
      <c r="I156" s="42"/>
      <c r="J156" s="42"/>
      <c r="K156" s="42"/>
      <c r="L156" s="42"/>
      <c r="M156" s="42"/>
      <c r="N156" s="42"/>
    </row>
    <row r="157" spans="1:14">
      <c r="A157" s="42"/>
      <c r="B157" s="42"/>
      <c r="C157" s="42"/>
      <c r="D157" s="64"/>
      <c r="E157" s="42"/>
      <c r="F157" s="42"/>
      <c r="G157" s="42"/>
      <c r="H157" s="42"/>
      <c r="I157" s="42"/>
      <c r="J157" s="42"/>
      <c r="K157" s="42"/>
      <c r="L157" s="42"/>
      <c r="M157" s="42"/>
      <c r="N157" s="42"/>
    </row>
    <row r="158" spans="1:14">
      <c r="A158" s="42"/>
      <c r="B158" s="42"/>
      <c r="C158" s="42"/>
      <c r="D158" s="64"/>
      <c r="E158" s="42"/>
      <c r="F158" s="42"/>
      <c r="G158" s="42"/>
      <c r="H158" s="42"/>
      <c r="I158" s="42"/>
      <c r="J158" s="42"/>
      <c r="K158" s="42"/>
      <c r="L158" s="42"/>
      <c r="M158" s="42"/>
      <c r="N158" s="42"/>
    </row>
    <row r="159" spans="1:14">
      <c r="A159" s="42"/>
      <c r="B159" s="42"/>
      <c r="C159" s="42"/>
      <c r="D159" s="64"/>
      <c r="E159" s="42"/>
      <c r="F159" s="42"/>
      <c r="G159" s="42"/>
      <c r="H159" s="42"/>
      <c r="I159" s="42"/>
      <c r="J159" s="42"/>
      <c r="K159" s="42"/>
      <c r="L159" s="42"/>
      <c r="M159" s="42"/>
      <c r="N159" s="42"/>
    </row>
    <row r="160" spans="1:14">
      <c r="A160" s="42"/>
      <c r="B160" s="42"/>
      <c r="C160" s="42"/>
      <c r="D160" s="64"/>
      <c r="E160" s="42"/>
      <c r="F160" s="42"/>
      <c r="G160" s="42"/>
      <c r="H160" s="42"/>
      <c r="I160" s="42"/>
      <c r="J160" s="42"/>
      <c r="K160" s="42"/>
      <c r="L160" s="42"/>
      <c r="M160" s="42"/>
      <c r="N160" s="42"/>
    </row>
    <row r="161" spans="1:14">
      <c r="A161" s="42"/>
      <c r="B161" s="42"/>
      <c r="C161" s="42"/>
      <c r="D161" s="64"/>
      <c r="E161" s="42"/>
      <c r="F161" s="42"/>
      <c r="G161" s="42"/>
      <c r="H161" s="42"/>
      <c r="I161" s="42"/>
      <c r="J161" s="42"/>
      <c r="K161" s="42"/>
      <c r="L161" s="42"/>
      <c r="M161" s="42"/>
      <c r="N161" s="42"/>
    </row>
    <row r="162" spans="1:14">
      <c r="A162" s="42"/>
      <c r="B162" s="42"/>
      <c r="C162" s="42"/>
      <c r="D162" s="64"/>
      <c r="E162" s="42"/>
      <c r="F162" s="42"/>
      <c r="G162" s="42"/>
      <c r="H162" s="42"/>
      <c r="I162" s="42"/>
      <c r="J162" s="42"/>
      <c r="K162" s="42"/>
      <c r="L162" s="42"/>
      <c r="M162" s="42"/>
      <c r="N162" s="42"/>
    </row>
    <row r="163" spans="1:14">
      <c r="A163" s="42"/>
      <c r="B163" s="42"/>
      <c r="C163" s="42"/>
      <c r="D163" s="64"/>
      <c r="E163" s="42"/>
      <c r="F163" s="42"/>
      <c r="G163" s="42"/>
      <c r="H163" s="42"/>
      <c r="I163" s="42"/>
      <c r="J163" s="42"/>
      <c r="K163" s="42"/>
      <c r="L163" s="42"/>
      <c r="M163" s="42"/>
      <c r="N163" s="42"/>
    </row>
    <row r="164" spans="1:14">
      <c r="A164" s="42"/>
      <c r="B164" s="42"/>
      <c r="C164" s="42"/>
      <c r="D164" s="64"/>
      <c r="E164" s="42"/>
      <c r="F164" s="42"/>
      <c r="G164" s="42"/>
      <c r="H164" s="42"/>
      <c r="I164" s="42"/>
      <c r="J164" s="42"/>
      <c r="K164" s="42"/>
      <c r="L164" s="42"/>
      <c r="M164" s="42"/>
      <c r="N164" s="42"/>
    </row>
    <row r="165" spans="1:14">
      <c r="A165" s="42"/>
      <c r="B165" s="42"/>
      <c r="C165" s="42"/>
      <c r="D165" s="64"/>
      <c r="E165" s="42"/>
      <c r="F165" s="42"/>
      <c r="G165" s="42"/>
      <c r="H165" s="42"/>
      <c r="I165" s="42"/>
      <c r="J165" s="42"/>
      <c r="K165" s="42"/>
      <c r="L165" s="42"/>
      <c r="M165" s="42"/>
      <c r="N165" s="42"/>
    </row>
    <row r="166" spans="1:14">
      <c r="A166" s="42"/>
      <c r="B166" s="42"/>
      <c r="C166" s="42"/>
      <c r="D166" s="64"/>
      <c r="E166" s="42"/>
      <c r="F166" s="42"/>
      <c r="G166" s="42"/>
      <c r="H166" s="42"/>
      <c r="I166" s="42"/>
      <c r="J166" s="42"/>
      <c r="K166" s="42"/>
      <c r="L166" s="42"/>
      <c r="M166" s="42"/>
      <c r="N166" s="42"/>
    </row>
    <row r="167" spans="1:14">
      <c r="A167" s="42"/>
      <c r="B167" s="42"/>
      <c r="C167" s="42"/>
      <c r="D167" s="64"/>
      <c r="E167" s="42"/>
      <c r="F167" s="42"/>
      <c r="G167" s="42"/>
      <c r="H167" s="42"/>
      <c r="I167" s="42"/>
      <c r="J167" s="42"/>
      <c r="K167" s="42"/>
      <c r="L167" s="42"/>
      <c r="M167" s="42"/>
      <c r="N167" s="42"/>
    </row>
    <row r="168" spans="1:14">
      <c r="A168" s="42"/>
      <c r="B168" s="42"/>
      <c r="C168" s="42"/>
      <c r="D168" s="64"/>
      <c r="E168" s="42"/>
      <c r="F168" s="42"/>
      <c r="G168" s="42"/>
      <c r="H168" s="42"/>
      <c r="I168" s="42"/>
      <c r="J168" s="42"/>
      <c r="K168" s="42"/>
      <c r="L168" s="42"/>
      <c r="M168" s="42"/>
      <c r="N168" s="42"/>
    </row>
    <row r="169" spans="1:14">
      <c r="A169" s="42"/>
      <c r="B169" s="42"/>
      <c r="C169" s="42"/>
      <c r="D169" s="64"/>
      <c r="E169" s="42"/>
      <c r="F169" s="42"/>
      <c r="G169" s="42"/>
      <c r="H169" s="42"/>
      <c r="I169" s="42"/>
      <c r="J169" s="42"/>
      <c r="K169" s="42"/>
      <c r="L169" s="42"/>
      <c r="M169" s="42"/>
      <c r="N169" s="42"/>
    </row>
    <row r="170" spans="1:14">
      <c r="A170" s="42"/>
      <c r="B170" s="42"/>
      <c r="C170" s="42"/>
      <c r="D170" s="64"/>
      <c r="E170" s="42"/>
      <c r="F170" s="42"/>
      <c r="G170" s="42"/>
      <c r="H170" s="42"/>
      <c r="I170" s="42"/>
      <c r="J170" s="42"/>
      <c r="K170" s="42"/>
      <c r="L170" s="42"/>
      <c r="M170" s="42"/>
      <c r="N170" s="42"/>
    </row>
    <row r="171" spans="1:14">
      <c r="A171" s="42"/>
      <c r="B171" s="42"/>
      <c r="C171" s="42"/>
      <c r="D171" s="64"/>
      <c r="E171" s="42"/>
      <c r="F171" s="42"/>
      <c r="G171" s="42"/>
      <c r="H171" s="42"/>
      <c r="I171" s="42"/>
      <c r="J171" s="42"/>
      <c r="K171" s="42"/>
      <c r="L171" s="42"/>
      <c r="M171" s="42"/>
      <c r="N171" s="42"/>
    </row>
    <row r="172" spans="1:14">
      <c r="A172" s="42"/>
      <c r="B172" s="42"/>
      <c r="C172" s="42"/>
      <c r="D172" s="64"/>
      <c r="E172" s="42"/>
      <c r="F172" s="42"/>
      <c r="G172" s="42"/>
      <c r="H172" s="42"/>
      <c r="I172" s="42"/>
      <c r="J172" s="42"/>
      <c r="K172" s="42"/>
      <c r="L172" s="42"/>
      <c r="M172" s="42"/>
      <c r="N172" s="42"/>
    </row>
    <row r="173" spans="1:14">
      <c r="A173" s="42"/>
      <c r="B173" s="42"/>
      <c r="C173" s="42"/>
      <c r="D173" s="64"/>
      <c r="E173" s="42"/>
      <c r="F173" s="42"/>
      <c r="G173" s="42"/>
      <c r="H173" s="42"/>
      <c r="I173" s="42"/>
      <c r="J173" s="42"/>
      <c r="K173" s="42"/>
      <c r="L173" s="42"/>
      <c r="M173" s="42"/>
      <c r="N173" s="42"/>
    </row>
    <row r="174" spans="1:14">
      <c r="A174" s="42"/>
      <c r="B174" s="42"/>
      <c r="C174" s="42"/>
      <c r="D174" s="64"/>
      <c r="E174" s="42"/>
      <c r="F174" s="42"/>
      <c r="G174" s="42"/>
      <c r="H174" s="42"/>
      <c r="I174" s="42"/>
      <c r="J174" s="42"/>
      <c r="K174" s="42"/>
      <c r="L174" s="42"/>
      <c r="M174" s="42"/>
      <c r="N174" s="42"/>
    </row>
    <row r="175" spans="1:14">
      <c r="A175" s="42"/>
      <c r="B175" s="42"/>
      <c r="C175" s="42"/>
      <c r="D175" s="64"/>
      <c r="E175" s="42"/>
      <c r="F175" s="42"/>
      <c r="G175" s="42"/>
      <c r="H175" s="42"/>
      <c r="I175" s="42"/>
      <c r="J175" s="42"/>
      <c r="K175" s="42"/>
      <c r="L175" s="42"/>
      <c r="M175" s="42"/>
      <c r="N175" s="42"/>
    </row>
    <row r="176" spans="1:14">
      <c r="A176" s="42"/>
      <c r="B176" s="42"/>
      <c r="C176" s="42"/>
      <c r="D176" s="64"/>
      <c r="E176" s="42"/>
      <c r="F176" s="42"/>
      <c r="G176" s="42"/>
      <c r="H176" s="42"/>
      <c r="I176" s="42"/>
      <c r="J176" s="42"/>
      <c r="K176" s="42"/>
      <c r="L176" s="42"/>
      <c r="M176" s="42"/>
      <c r="N176" s="42"/>
    </row>
    <row r="177" spans="1:14">
      <c r="A177" s="42"/>
      <c r="B177" s="42"/>
      <c r="C177" s="42"/>
      <c r="D177" s="64"/>
      <c r="E177" s="42"/>
      <c r="F177" s="42"/>
      <c r="G177" s="42"/>
      <c r="H177" s="42"/>
      <c r="I177" s="42"/>
      <c r="J177" s="42"/>
      <c r="K177" s="42"/>
      <c r="L177" s="42"/>
      <c r="M177" s="42"/>
      <c r="N177" s="42"/>
    </row>
    <row r="178" spans="1:14">
      <c r="A178" s="42"/>
      <c r="B178" s="42"/>
      <c r="C178" s="42"/>
      <c r="D178" s="64"/>
      <c r="E178" s="42"/>
      <c r="F178" s="42"/>
      <c r="G178" s="42"/>
      <c r="H178" s="42"/>
      <c r="I178" s="42"/>
      <c r="J178" s="42"/>
      <c r="K178" s="42"/>
      <c r="L178" s="42"/>
      <c r="M178" s="42"/>
      <c r="N178" s="42"/>
    </row>
    <row r="179" spans="1:14">
      <c r="A179" s="42"/>
      <c r="B179" s="42"/>
      <c r="C179" s="42"/>
      <c r="D179" s="64"/>
      <c r="E179" s="42"/>
      <c r="F179" s="42"/>
      <c r="G179" s="42"/>
      <c r="H179" s="42"/>
      <c r="I179" s="42"/>
      <c r="J179" s="42"/>
      <c r="K179" s="42"/>
      <c r="L179" s="42"/>
      <c r="M179" s="42"/>
      <c r="N179" s="42"/>
    </row>
    <row r="180" spans="1:14">
      <c r="A180" s="42"/>
      <c r="B180" s="42"/>
      <c r="C180" s="42"/>
      <c r="D180" s="64"/>
      <c r="E180" s="42"/>
      <c r="F180" s="42"/>
      <c r="G180" s="42"/>
      <c r="H180" s="42"/>
      <c r="I180" s="42"/>
      <c r="J180" s="42"/>
      <c r="K180" s="42"/>
      <c r="L180" s="42"/>
      <c r="M180" s="42"/>
      <c r="N180" s="42"/>
    </row>
    <row r="181" spans="1:14">
      <c r="A181" s="42"/>
      <c r="B181" s="42"/>
      <c r="C181" s="42"/>
      <c r="D181" s="64"/>
      <c r="E181" s="42"/>
      <c r="F181" s="42"/>
      <c r="G181" s="42"/>
      <c r="H181" s="42"/>
      <c r="I181" s="42"/>
      <c r="J181" s="42"/>
      <c r="K181" s="42"/>
      <c r="L181" s="42"/>
      <c r="M181" s="42"/>
      <c r="N181" s="42"/>
    </row>
    <row r="182" spans="1:14">
      <c r="A182" s="42"/>
      <c r="B182" s="42"/>
      <c r="C182" s="42"/>
      <c r="D182" s="64"/>
      <c r="E182" s="42"/>
      <c r="F182" s="42"/>
      <c r="G182" s="42"/>
      <c r="H182" s="42"/>
      <c r="I182" s="42"/>
      <c r="J182" s="42"/>
      <c r="K182" s="42"/>
      <c r="L182" s="42"/>
      <c r="M182" s="42"/>
      <c r="N182" s="42"/>
    </row>
    <row r="183" spans="1:14">
      <c r="A183" s="42"/>
      <c r="B183" s="42"/>
      <c r="C183" s="42"/>
      <c r="D183" s="64"/>
      <c r="E183" s="42"/>
      <c r="F183" s="42"/>
      <c r="G183" s="42"/>
      <c r="H183" s="42"/>
      <c r="I183" s="42"/>
      <c r="J183" s="42"/>
      <c r="K183" s="42"/>
      <c r="L183" s="42"/>
      <c r="M183" s="42"/>
      <c r="N183" s="42"/>
    </row>
    <row r="184" spans="1:14">
      <c r="A184" s="42"/>
      <c r="B184" s="42"/>
      <c r="C184" s="42"/>
      <c r="D184" s="64"/>
      <c r="E184" s="42"/>
      <c r="F184" s="42"/>
      <c r="G184" s="42"/>
      <c r="H184" s="42"/>
      <c r="I184" s="42"/>
      <c r="J184" s="42"/>
      <c r="K184" s="42"/>
      <c r="L184" s="42"/>
      <c r="M184" s="42"/>
      <c r="N184" s="42"/>
    </row>
    <row r="185" spans="1:14">
      <c r="A185" s="42"/>
      <c r="B185" s="42"/>
      <c r="C185" s="42"/>
      <c r="D185" s="64"/>
      <c r="E185" s="42"/>
      <c r="F185" s="42"/>
      <c r="G185" s="42"/>
      <c r="H185" s="42"/>
      <c r="I185" s="42"/>
      <c r="J185" s="42"/>
      <c r="K185" s="42"/>
      <c r="L185" s="42"/>
      <c r="M185" s="42"/>
      <c r="N185" s="42"/>
    </row>
    <row r="186" spans="1:14">
      <c r="A186" s="42"/>
      <c r="B186" s="42"/>
      <c r="C186" s="42"/>
      <c r="D186" s="64"/>
      <c r="E186" s="42"/>
      <c r="F186" s="42"/>
      <c r="G186" s="42"/>
      <c r="H186" s="42"/>
      <c r="I186" s="42"/>
      <c r="J186" s="42"/>
      <c r="K186" s="42"/>
      <c r="L186" s="42"/>
      <c r="M186" s="42"/>
      <c r="N186" s="42"/>
    </row>
    <row r="187" spans="1:14">
      <c r="A187" s="42"/>
      <c r="B187" s="42"/>
      <c r="C187" s="42"/>
      <c r="D187" s="64"/>
      <c r="E187" s="42"/>
      <c r="F187" s="42"/>
      <c r="G187" s="42"/>
      <c r="H187" s="42"/>
      <c r="I187" s="42"/>
      <c r="J187" s="42"/>
      <c r="K187" s="42"/>
      <c r="L187" s="42"/>
      <c r="M187" s="42"/>
      <c r="N187" s="42"/>
    </row>
    <row r="188" spans="1:14">
      <c r="A188" s="42"/>
      <c r="B188" s="42"/>
      <c r="C188" s="42"/>
      <c r="D188" s="64"/>
      <c r="E188" s="42"/>
      <c r="F188" s="42"/>
      <c r="G188" s="42"/>
      <c r="H188" s="42"/>
      <c r="I188" s="42"/>
      <c r="J188" s="42"/>
      <c r="K188" s="42"/>
      <c r="L188" s="42"/>
      <c r="M188" s="42"/>
      <c r="N188" s="42"/>
    </row>
    <row r="189" spans="1:14">
      <c r="A189" s="42"/>
      <c r="B189" s="42"/>
      <c r="C189" s="42"/>
      <c r="D189" s="64"/>
      <c r="E189" s="42"/>
      <c r="F189" s="42"/>
      <c r="G189" s="42"/>
      <c r="H189" s="42"/>
      <c r="I189" s="42"/>
      <c r="J189" s="42"/>
      <c r="K189" s="42"/>
      <c r="L189" s="42"/>
      <c r="M189" s="42"/>
      <c r="N189" s="42"/>
    </row>
    <row r="190" spans="1:14">
      <c r="A190" s="42"/>
      <c r="B190" s="42"/>
      <c r="C190" s="42"/>
      <c r="D190" s="64"/>
      <c r="E190" s="42"/>
      <c r="F190" s="42"/>
      <c r="G190" s="42"/>
      <c r="H190" s="42"/>
      <c r="I190" s="42"/>
      <c r="J190" s="42"/>
      <c r="K190" s="42"/>
      <c r="L190" s="42"/>
      <c r="M190" s="42"/>
      <c r="N190" s="42"/>
    </row>
    <row r="191" spans="1:14">
      <c r="A191" s="42"/>
      <c r="B191" s="42"/>
      <c r="C191" s="42"/>
      <c r="D191" s="64"/>
      <c r="E191" s="42"/>
      <c r="F191" s="42"/>
      <c r="G191" s="42"/>
      <c r="H191" s="42"/>
      <c r="I191" s="42"/>
      <c r="J191" s="42"/>
      <c r="K191" s="42"/>
      <c r="L191" s="42"/>
      <c r="M191" s="42"/>
      <c r="N191" s="42"/>
    </row>
    <row r="192" spans="1:14">
      <c r="A192" s="42"/>
      <c r="B192" s="42"/>
      <c r="C192" s="42"/>
      <c r="D192" s="64"/>
      <c r="E192" s="42"/>
      <c r="F192" s="42"/>
      <c r="G192" s="42"/>
      <c r="H192" s="42"/>
      <c r="I192" s="42"/>
      <c r="J192" s="42"/>
      <c r="K192" s="42"/>
      <c r="L192" s="42"/>
      <c r="M192" s="42"/>
      <c r="N192" s="42"/>
    </row>
    <row r="193" spans="1:14">
      <c r="A193" s="42"/>
      <c r="B193" s="42"/>
      <c r="C193" s="42"/>
      <c r="D193" s="64"/>
      <c r="E193" s="42"/>
      <c r="F193" s="42"/>
      <c r="G193" s="42"/>
      <c r="H193" s="42"/>
      <c r="I193" s="42"/>
      <c r="J193" s="42"/>
      <c r="K193" s="42"/>
      <c r="L193" s="42"/>
      <c r="M193" s="42"/>
      <c r="N193" s="42"/>
    </row>
    <row r="194" spans="1:14">
      <c r="A194" s="42"/>
      <c r="B194" s="42"/>
      <c r="C194" s="42"/>
      <c r="D194" s="64"/>
      <c r="E194" s="42"/>
      <c r="F194" s="42"/>
      <c r="G194" s="42"/>
      <c r="H194" s="42"/>
      <c r="I194" s="42"/>
      <c r="J194" s="42"/>
      <c r="K194" s="42"/>
      <c r="L194" s="42"/>
      <c r="M194" s="42"/>
      <c r="N194" s="42"/>
    </row>
    <row r="195" spans="1:14">
      <c r="A195" s="42"/>
      <c r="B195" s="42"/>
      <c r="C195" s="42"/>
      <c r="D195" s="64"/>
      <c r="E195" s="42"/>
      <c r="F195" s="42"/>
      <c r="G195" s="42"/>
      <c r="H195" s="42"/>
      <c r="I195" s="42"/>
      <c r="J195" s="42"/>
      <c r="K195" s="42"/>
      <c r="L195" s="42"/>
      <c r="M195" s="42"/>
      <c r="N195" s="42"/>
    </row>
    <row r="196" spans="1:14">
      <c r="A196" s="42"/>
      <c r="B196" s="42"/>
      <c r="C196" s="42"/>
      <c r="D196" s="64"/>
      <c r="E196" s="42"/>
      <c r="F196" s="42"/>
      <c r="G196" s="42"/>
      <c r="H196" s="42"/>
      <c r="I196" s="42"/>
      <c r="J196" s="42"/>
      <c r="K196" s="42"/>
      <c r="L196" s="42"/>
      <c r="M196" s="42"/>
      <c r="N196" s="42"/>
    </row>
    <row r="197" spans="1:14">
      <c r="A197" s="42"/>
      <c r="B197" s="42"/>
      <c r="C197" s="42"/>
      <c r="D197" s="64"/>
      <c r="E197" s="42"/>
      <c r="F197" s="42"/>
      <c r="G197" s="42"/>
      <c r="H197" s="42"/>
      <c r="I197" s="42"/>
      <c r="J197" s="42"/>
      <c r="K197" s="42"/>
      <c r="L197" s="42"/>
      <c r="M197" s="42"/>
      <c r="N197" s="42"/>
    </row>
    <row r="198" spans="1:14">
      <c r="A198" s="42"/>
      <c r="B198" s="42"/>
      <c r="C198" s="42"/>
      <c r="D198" s="64"/>
      <c r="E198" s="42"/>
      <c r="F198" s="42"/>
      <c r="G198" s="42"/>
      <c r="H198" s="42"/>
      <c r="I198" s="42"/>
      <c r="J198" s="42"/>
      <c r="K198" s="42"/>
      <c r="L198" s="42"/>
      <c r="M198" s="42"/>
      <c r="N198" s="42"/>
    </row>
    <row r="199" spans="1:14">
      <c r="A199" s="42"/>
      <c r="B199" s="42"/>
      <c r="C199" s="42"/>
      <c r="D199" s="64"/>
      <c r="E199" s="42"/>
      <c r="F199" s="42"/>
      <c r="G199" s="42"/>
      <c r="H199" s="42"/>
      <c r="I199" s="42"/>
      <c r="J199" s="42"/>
      <c r="K199" s="42"/>
      <c r="L199" s="42"/>
      <c r="M199" s="42"/>
      <c r="N199" s="42"/>
    </row>
    <row r="200" spans="1:14">
      <c r="A200" s="42"/>
      <c r="B200" s="42"/>
      <c r="C200" s="42"/>
      <c r="D200" s="64"/>
      <c r="E200" s="42"/>
      <c r="F200" s="42"/>
      <c r="G200" s="42"/>
      <c r="H200" s="42"/>
      <c r="I200" s="42"/>
      <c r="J200" s="42"/>
      <c r="K200" s="42"/>
      <c r="L200" s="42"/>
      <c r="M200" s="42"/>
      <c r="N200" s="42"/>
    </row>
    <row r="201" spans="1:14">
      <c r="A201" s="42"/>
      <c r="B201" s="42"/>
      <c r="C201" s="42"/>
      <c r="D201" s="64"/>
      <c r="E201" s="42"/>
      <c r="F201" s="42"/>
      <c r="G201" s="42"/>
      <c r="H201" s="42"/>
      <c r="I201" s="42"/>
      <c r="J201" s="42"/>
      <c r="K201" s="42"/>
      <c r="L201" s="42"/>
      <c r="M201" s="42"/>
      <c r="N201" s="42"/>
    </row>
    <row r="202" spans="1:14">
      <c r="A202" s="42"/>
      <c r="B202" s="42"/>
      <c r="C202" s="42"/>
      <c r="D202" s="64"/>
      <c r="E202" s="42"/>
      <c r="F202" s="42"/>
      <c r="G202" s="42"/>
      <c r="H202" s="42"/>
      <c r="I202" s="42"/>
      <c r="J202" s="42"/>
      <c r="K202" s="42"/>
      <c r="L202" s="42"/>
      <c r="M202" s="42"/>
      <c r="N202" s="42"/>
    </row>
    <row r="203" spans="1:14">
      <c r="A203" s="42"/>
      <c r="B203" s="42"/>
      <c r="C203" s="42"/>
      <c r="D203" s="64"/>
      <c r="E203" s="42"/>
      <c r="F203" s="42"/>
      <c r="G203" s="42"/>
      <c r="H203" s="42"/>
      <c r="I203" s="42"/>
      <c r="J203" s="42"/>
      <c r="K203" s="42"/>
      <c r="L203" s="42"/>
      <c r="M203" s="42"/>
      <c r="N203" s="42"/>
    </row>
    <row r="204" spans="1:14">
      <c r="A204" s="42"/>
      <c r="B204" s="42"/>
      <c r="C204" s="42"/>
      <c r="D204" s="64"/>
      <c r="E204" s="42"/>
      <c r="F204" s="42"/>
      <c r="G204" s="42"/>
      <c r="H204" s="42"/>
      <c r="I204" s="42"/>
      <c r="J204" s="42"/>
      <c r="K204" s="42"/>
      <c r="L204" s="42"/>
      <c r="M204" s="42"/>
      <c r="N204" s="42"/>
    </row>
    <row r="205" spans="1:14">
      <c r="A205" s="42"/>
      <c r="B205" s="42"/>
      <c r="C205" s="42"/>
      <c r="D205" s="64"/>
      <c r="E205" s="42"/>
      <c r="F205" s="42"/>
      <c r="G205" s="42"/>
      <c r="H205" s="42"/>
      <c r="I205" s="42"/>
      <c r="J205" s="42"/>
      <c r="K205" s="42"/>
      <c r="L205" s="42"/>
      <c r="M205" s="42"/>
      <c r="N205" s="42"/>
    </row>
    <row r="206" spans="1:14">
      <c r="A206" s="42"/>
      <c r="B206" s="42"/>
      <c r="C206" s="42"/>
      <c r="D206" s="64"/>
      <c r="E206" s="42"/>
      <c r="F206" s="42"/>
      <c r="G206" s="42"/>
      <c r="H206" s="42"/>
      <c r="I206" s="42"/>
      <c r="J206" s="42"/>
      <c r="K206" s="42"/>
      <c r="L206" s="42"/>
      <c r="M206" s="42"/>
      <c r="N206" s="42"/>
    </row>
    <row r="207" spans="1:14">
      <c r="A207" s="42"/>
      <c r="B207" s="42"/>
      <c r="C207" s="42"/>
      <c r="D207" s="64"/>
      <c r="E207" s="42"/>
      <c r="F207" s="42"/>
      <c r="G207" s="42"/>
      <c r="H207" s="42"/>
      <c r="I207" s="42"/>
      <c r="J207" s="42"/>
      <c r="K207" s="42"/>
      <c r="L207" s="42"/>
      <c r="M207" s="42"/>
      <c r="N207" s="42"/>
    </row>
    <row r="208" spans="1:14">
      <c r="A208" s="42"/>
      <c r="B208" s="42"/>
      <c r="C208" s="42"/>
      <c r="D208" s="64"/>
      <c r="E208" s="42"/>
      <c r="F208" s="42"/>
      <c r="G208" s="42"/>
      <c r="H208" s="42"/>
      <c r="I208" s="42"/>
      <c r="J208" s="42"/>
      <c r="K208" s="42"/>
      <c r="L208" s="42"/>
      <c r="M208" s="42"/>
      <c r="N208" s="42"/>
    </row>
    <row r="209" spans="1:14">
      <c r="A209" s="42"/>
      <c r="B209" s="42"/>
      <c r="C209" s="42"/>
      <c r="D209" s="64"/>
      <c r="E209" s="42"/>
      <c r="F209" s="42"/>
      <c r="G209" s="42"/>
      <c r="H209" s="42"/>
      <c r="I209" s="42"/>
      <c r="J209" s="42"/>
      <c r="K209" s="42"/>
      <c r="L209" s="42"/>
      <c r="M209" s="42"/>
      <c r="N209" s="42"/>
    </row>
    <row r="210" spans="1:14">
      <c r="A210" s="42"/>
      <c r="B210" s="42"/>
      <c r="C210" s="42"/>
      <c r="D210" s="64"/>
      <c r="E210" s="42"/>
      <c r="F210" s="42"/>
      <c r="G210" s="42"/>
      <c r="H210" s="42"/>
      <c r="I210" s="42"/>
      <c r="J210" s="42"/>
      <c r="K210" s="42"/>
      <c r="L210" s="42"/>
      <c r="M210" s="42"/>
      <c r="N210" s="42"/>
    </row>
    <row r="211" spans="1:14">
      <c r="A211" s="42"/>
      <c r="B211" s="42"/>
      <c r="C211" s="42"/>
      <c r="D211" s="64"/>
      <c r="E211" s="42"/>
      <c r="F211" s="42"/>
      <c r="G211" s="42"/>
      <c r="H211" s="42"/>
      <c r="I211" s="42"/>
      <c r="J211" s="42"/>
      <c r="K211" s="42"/>
      <c r="L211" s="42"/>
      <c r="M211" s="42"/>
      <c r="N211" s="42"/>
    </row>
    <row r="212" spans="1:14">
      <c r="A212" s="42"/>
      <c r="B212" s="42"/>
      <c r="C212" s="42"/>
      <c r="D212" s="64"/>
      <c r="E212" s="42"/>
      <c r="F212" s="42"/>
      <c r="G212" s="42"/>
      <c r="H212" s="42"/>
      <c r="I212" s="42"/>
      <c r="J212" s="42"/>
      <c r="K212" s="42"/>
      <c r="L212" s="42"/>
      <c r="M212" s="42"/>
      <c r="N212" s="42"/>
    </row>
    <row r="213" spans="1:14">
      <c r="A213" s="42"/>
      <c r="B213" s="42"/>
      <c r="C213" s="42"/>
      <c r="D213" s="64"/>
      <c r="E213" s="42"/>
      <c r="F213" s="42"/>
      <c r="G213" s="42"/>
      <c r="H213" s="42"/>
      <c r="I213" s="42"/>
      <c r="J213" s="42"/>
      <c r="K213" s="42"/>
      <c r="L213" s="42"/>
      <c r="M213" s="42"/>
      <c r="N213" s="42"/>
    </row>
    <row r="214" spans="1:14">
      <c r="A214" s="42"/>
      <c r="B214" s="42"/>
      <c r="C214" s="42"/>
      <c r="D214" s="64"/>
      <c r="E214" s="42"/>
      <c r="F214" s="42"/>
      <c r="G214" s="42"/>
      <c r="H214" s="42"/>
      <c r="I214" s="42"/>
      <c r="J214" s="42"/>
      <c r="K214" s="42"/>
      <c r="L214" s="42"/>
      <c r="M214" s="42"/>
      <c r="N214" s="42"/>
    </row>
    <row r="215" spans="1:14">
      <c r="A215" s="42"/>
      <c r="B215" s="42"/>
      <c r="C215" s="42"/>
      <c r="D215" s="64"/>
      <c r="E215" s="42"/>
      <c r="F215" s="42"/>
      <c r="G215" s="42"/>
      <c r="H215" s="42"/>
      <c r="I215" s="42"/>
      <c r="J215" s="42"/>
      <c r="K215" s="42"/>
      <c r="L215" s="42"/>
      <c r="M215" s="42"/>
      <c r="N215" s="42"/>
    </row>
    <row r="216" spans="1:14">
      <c r="A216" s="42"/>
      <c r="B216" s="42"/>
      <c r="C216" s="42"/>
      <c r="D216" s="64"/>
      <c r="E216" s="42"/>
      <c r="F216" s="42"/>
      <c r="G216" s="42"/>
      <c r="H216" s="42"/>
      <c r="I216" s="42"/>
      <c r="J216" s="42"/>
      <c r="K216" s="42"/>
      <c r="L216" s="42"/>
      <c r="M216" s="42"/>
      <c r="N216" s="42"/>
    </row>
    <row r="217" spans="1:14">
      <c r="A217" s="42"/>
      <c r="B217" s="42"/>
      <c r="C217" s="42"/>
      <c r="D217" s="64"/>
      <c r="E217" s="42"/>
      <c r="F217" s="42"/>
      <c r="G217" s="42"/>
      <c r="H217" s="42"/>
      <c r="I217" s="42"/>
      <c r="J217" s="42"/>
      <c r="K217" s="42"/>
      <c r="L217" s="42"/>
      <c r="M217" s="42"/>
      <c r="N217" s="42"/>
    </row>
    <row r="218" spans="1:14">
      <c r="A218" s="42"/>
      <c r="B218" s="42"/>
      <c r="C218" s="42"/>
      <c r="D218" s="64"/>
      <c r="E218" s="42"/>
      <c r="F218" s="42"/>
      <c r="G218" s="42"/>
      <c r="H218" s="42"/>
      <c r="I218" s="42"/>
      <c r="J218" s="42"/>
      <c r="K218" s="42"/>
      <c r="L218" s="42"/>
      <c r="M218" s="42"/>
      <c r="N218" s="42"/>
    </row>
    <row r="219" spans="1:14">
      <c r="A219" s="42"/>
      <c r="B219" s="42"/>
      <c r="C219" s="42"/>
      <c r="D219" s="64"/>
      <c r="E219" s="42"/>
      <c r="F219" s="42"/>
      <c r="G219" s="42"/>
      <c r="H219" s="42"/>
      <c r="I219" s="42"/>
      <c r="J219" s="42"/>
      <c r="K219" s="42"/>
      <c r="L219" s="42"/>
      <c r="M219" s="42"/>
      <c r="N219" s="42"/>
    </row>
    <row r="220" spans="1:14">
      <c r="A220" s="42"/>
      <c r="B220" s="42"/>
      <c r="C220" s="42"/>
      <c r="D220" s="64"/>
      <c r="E220" s="42"/>
      <c r="F220" s="42"/>
      <c r="G220" s="42"/>
      <c r="H220" s="42"/>
      <c r="I220" s="42"/>
      <c r="J220" s="42"/>
      <c r="K220" s="42"/>
      <c r="L220" s="42"/>
      <c r="M220" s="42"/>
      <c r="N220" s="42"/>
    </row>
    <row r="221" spans="1:14">
      <c r="A221" s="42"/>
      <c r="B221" s="42"/>
      <c r="C221" s="42"/>
      <c r="D221" s="64"/>
      <c r="E221" s="42"/>
      <c r="F221" s="42"/>
      <c r="G221" s="42"/>
      <c r="H221" s="42"/>
      <c r="I221" s="42"/>
      <c r="J221" s="42"/>
      <c r="K221" s="42"/>
      <c r="L221" s="42"/>
      <c r="M221" s="42"/>
      <c r="N221" s="42"/>
    </row>
    <row r="222" spans="1:14">
      <c r="A222" s="42"/>
      <c r="B222" s="42"/>
      <c r="C222" s="42"/>
      <c r="D222" s="64"/>
      <c r="E222" s="42"/>
      <c r="F222" s="42"/>
      <c r="G222" s="42"/>
      <c r="H222" s="42"/>
      <c r="I222" s="42"/>
      <c r="J222" s="42"/>
      <c r="K222" s="42"/>
      <c r="L222" s="42"/>
      <c r="M222" s="42"/>
      <c r="N222" s="42"/>
    </row>
    <row r="223" spans="1:14">
      <c r="A223" s="42"/>
      <c r="B223" s="42"/>
      <c r="C223" s="42"/>
      <c r="D223" s="64"/>
      <c r="E223" s="42"/>
      <c r="F223" s="42"/>
      <c r="G223" s="42"/>
      <c r="H223" s="42"/>
      <c r="I223" s="42"/>
      <c r="J223" s="42"/>
      <c r="K223" s="42"/>
      <c r="L223" s="42"/>
      <c r="M223" s="42"/>
      <c r="N223" s="42"/>
    </row>
    <row r="224" spans="1:14">
      <c r="A224" s="42"/>
      <c r="B224" s="42"/>
      <c r="C224" s="42"/>
      <c r="D224" s="64"/>
      <c r="E224" s="42"/>
      <c r="F224" s="42"/>
      <c r="G224" s="42"/>
      <c r="H224" s="42"/>
      <c r="I224" s="42"/>
      <c r="J224" s="42"/>
      <c r="K224" s="42"/>
      <c r="L224" s="42"/>
      <c r="M224" s="42"/>
      <c r="N224" s="42"/>
    </row>
    <row r="225" spans="1:14">
      <c r="A225" s="42"/>
      <c r="B225" s="42"/>
      <c r="C225" s="42"/>
      <c r="D225" s="64"/>
      <c r="E225" s="42"/>
      <c r="F225" s="42"/>
      <c r="G225" s="42"/>
      <c r="H225" s="42"/>
      <c r="I225" s="42"/>
      <c r="J225" s="42"/>
      <c r="K225" s="42"/>
      <c r="L225" s="42"/>
      <c r="M225" s="42"/>
      <c r="N225" s="42"/>
    </row>
    <row r="226" spans="1:14">
      <c r="A226" s="42"/>
      <c r="B226" s="42"/>
      <c r="C226" s="42"/>
      <c r="D226" s="64"/>
      <c r="E226" s="42"/>
      <c r="F226" s="42"/>
      <c r="G226" s="42"/>
      <c r="H226" s="42"/>
      <c r="I226" s="42"/>
      <c r="J226" s="42"/>
      <c r="K226" s="42"/>
      <c r="L226" s="42"/>
      <c r="M226" s="42"/>
      <c r="N226" s="42"/>
    </row>
    <row r="227" spans="1:14">
      <c r="A227" s="42"/>
      <c r="B227" s="42"/>
      <c r="C227" s="42"/>
      <c r="D227" s="64"/>
      <c r="E227" s="42"/>
      <c r="F227" s="42"/>
      <c r="G227" s="42"/>
      <c r="H227" s="42"/>
      <c r="I227" s="42"/>
      <c r="J227" s="42"/>
      <c r="K227" s="42"/>
      <c r="L227" s="42"/>
      <c r="M227" s="42"/>
      <c r="N227" s="42"/>
    </row>
    <row r="228" spans="1:14">
      <c r="A228" s="42"/>
      <c r="B228" s="42"/>
      <c r="C228" s="42"/>
      <c r="D228" s="64"/>
      <c r="E228" s="42"/>
      <c r="F228" s="42"/>
      <c r="G228" s="42"/>
      <c r="H228" s="42"/>
      <c r="I228" s="42"/>
      <c r="J228" s="42"/>
      <c r="K228" s="42"/>
      <c r="L228" s="42"/>
      <c r="M228" s="42"/>
      <c r="N228" s="42"/>
    </row>
    <row r="229" spans="1:14">
      <c r="A229" s="42"/>
      <c r="B229" s="42"/>
      <c r="C229" s="42"/>
      <c r="D229" s="64"/>
      <c r="E229" s="42"/>
      <c r="F229" s="42"/>
      <c r="G229" s="42"/>
      <c r="H229" s="42"/>
      <c r="I229" s="42"/>
      <c r="J229" s="42"/>
      <c r="K229" s="42"/>
      <c r="L229" s="42"/>
      <c r="M229" s="42"/>
      <c r="N229" s="42"/>
    </row>
    <row r="230" spans="1:14">
      <c r="A230" s="42"/>
      <c r="B230" s="42"/>
      <c r="C230" s="42"/>
      <c r="D230" s="64"/>
      <c r="E230" s="42"/>
      <c r="F230" s="42"/>
      <c r="G230" s="42"/>
      <c r="H230" s="42"/>
      <c r="I230" s="42"/>
      <c r="J230" s="42"/>
      <c r="K230" s="42"/>
      <c r="L230" s="42"/>
      <c r="M230" s="42"/>
      <c r="N230" s="42"/>
    </row>
    <row r="231" spans="1:14">
      <c r="A231" s="42"/>
      <c r="B231" s="42"/>
      <c r="C231" s="42"/>
      <c r="D231" s="64"/>
      <c r="E231" s="42"/>
      <c r="F231" s="42"/>
      <c r="G231" s="42"/>
      <c r="H231" s="42"/>
      <c r="I231" s="42"/>
      <c r="J231" s="42"/>
      <c r="K231" s="42"/>
      <c r="L231" s="42"/>
      <c r="M231" s="42"/>
      <c r="N231" s="42"/>
    </row>
    <row r="232" spans="1:14">
      <c r="A232" s="42"/>
      <c r="B232" s="42"/>
      <c r="C232" s="42"/>
      <c r="D232" s="64"/>
      <c r="E232" s="42"/>
      <c r="F232" s="42"/>
      <c r="G232" s="42"/>
      <c r="H232" s="42"/>
      <c r="I232" s="42"/>
      <c r="J232" s="42"/>
      <c r="K232" s="42"/>
      <c r="L232" s="42"/>
      <c r="M232" s="42"/>
      <c r="N232" s="42"/>
    </row>
    <row r="233" spans="1:14">
      <c r="A233" s="42"/>
      <c r="B233" s="42"/>
      <c r="C233" s="42"/>
      <c r="D233" s="64"/>
      <c r="E233" s="42"/>
      <c r="F233" s="42"/>
      <c r="G233" s="42"/>
      <c r="H233" s="42"/>
      <c r="I233" s="42"/>
      <c r="J233" s="42"/>
      <c r="K233" s="42"/>
      <c r="L233" s="42"/>
      <c r="M233" s="42"/>
      <c r="N233" s="42"/>
    </row>
    <row r="234" spans="1:14">
      <c r="A234" s="42"/>
      <c r="B234" s="42"/>
      <c r="C234" s="42"/>
      <c r="D234" s="64"/>
      <c r="E234" s="42"/>
      <c r="F234" s="42"/>
      <c r="G234" s="42"/>
      <c r="H234" s="42"/>
      <c r="I234" s="42"/>
      <c r="J234" s="42"/>
      <c r="K234" s="42"/>
      <c r="L234" s="42"/>
      <c r="M234" s="42"/>
      <c r="N234" s="42"/>
    </row>
    <row r="235" spans="1:14">
      <c r="A235" s="42"/>
      <c r="B235" s="42"/>
      <c r="C235" s="42"/>
      <c r="D235" s="64"/>
      <c r="E235" s="42"/>
      <c r="F235" s="42"/>
      <c r="G235" s="42"/>
      <c r="H235" s="42"/>
      <c r="I235" s="42"/>
      <c r="J235" s="42"/>
      <c r="K235" s="42"/>
      <c r="L235" s="42"/>
      <c r="M235" s="42"/>
      <c r="N235" s="42"/>
    </row>
    <row r="236" spans="1:14">
      <c r="A236" s="42"/>
      <c r="B236" s="42"/>
      <c r="C236" s="42"/>
      <c r="D236" s="64"/>
      <c r="E236" s="42"/>
      <c r="F236" s="42"/>
      <c r="G236" s="42"/>
      <c r="H236" s="42"/>
      <c r="I236" s="42"/>
      <c r="J236" s="42"/>
      <c r="K236" s="42"/>
      <c r="L236" s="42"/>
      <c r="M236" s="42"/>
      <c r="N236" s="42"/>
    </row>
    <row r="237" spans="1:14">
      <c r="A237" s="42"/>
      <c r="B237" s="42"/>
      <c r="C237" s="42"/>
      <c r="D237" s="64"/>
      <c r="E237" s="42"/>
      <c r="F237" s="42"/>
      <c r="G237" s="42"/>
      <c r="H237" s="42"/>
      <c r="I237" s="42"/>
      <c r="J237" s="42"/>
      <c r="K237" s="42"/>
      <c r="L237" s="42"/>
      <c r="M237" s="42"/>
      <c r="N237" s="42"/>
    </row>
    <row r="238" spans="1:14">
      <c r="A238" s="42"/>
      <c r="B238" s="42"/>
      <c r="C238" s="42"/>
      <c r="D238" s="64"/>
      <c r="E238" s="42"/>
      <c r="F238" s="42"/>
      <c r="G238" s="42"/>
      <c r="H238" s="42"/>
      <c r="I238" s="42"/>
      <c r="J238" s="42"/>
      <c r="K238" s="42"/>
      <c r="L238" s="42"/>
      <c r="M238" s="42"/>
      <c r="N238" s="42"/>
    </row>
    <row r="239" spans="1:14">
      <c r="A239" s="42"/>
      <c r="B239" s="42"/>
      <c r="C239" s="42"/>
      <c r="D239" s="64"/>
      <c r="E239" s="42"/>
      <c r="F239" s="42"/>
      <c r="G239" s="42"/>
      <c r="H239" s="42"/>
      <c r="I239" s="42"/>
      <c r="J239" s="42"/>
      <c r="K239" s="42"/>
      <c r="L239" s="42"/>
      <c r="M239" s="42"/>
      <c r="N239" s="42"/>
    </row>
    <row r="240" spans="1:14">
      <c r="A240" s="42"/>
      <c r="B240" s="42"/>
      <c r="C240" s="42"/>
      <c r="D240" s="64"/>
      <c r="E240" s="42"/>
      <c r="F240" s="42"/>
      <c r="G240" s="42"/>
      <c r="H240" s="42"/>
      <c r="I240" s="42"/>
      <c r="J240" s="42"/>
      <c r="K240" s="42"/>
      <c r="L240" s="42"/>
      <c r="M240" s="42"/>
      <c r="N240" s="42"/>
    </row>
    <row r="241" spans="1:14">
      <c r="A241" s="42"/>
      <c r="B241" s="42"/>
      <c r="C241" s="42"/>
      <c r="D241" s="64"/>
      <c r="E241" s="42"/>
      <c r="F241" s="42"/>
      <c r="G241" s="42"/>
      <c r="H241" s="42"/>
      <c r="I241" s="42"/>
      <c r="J241" s="42"/>
      <c r="K241" s="42"/>
      <c r="L241" s="42"/>
      <c r="M241" s="42"/>
      <c r="N241" s="42"/>
    </row>
    <row r="242" spans="1:14">
      <c r="A242" s="42"/>
      <c r="B242" s="42"/>
      <c r="C242" s="42"/>
      <c r="D242" s="64"/>
      <c r="E242" s="42"/>
      <c r="F242" s="42"/>
      <c r="G242" s="42"/>
      <c r="H242" s="42"/>
      <c r="I242" s="42"/>
      <c r="J242" s="42"/>
      <c r="K242" s="42"/>
      <c r="L242" s="42"/>
      <c r="M242" s="42"/>
      <c r="N242" s="42"/>
    </row>
    <row r="243" spans="1:14">
      <c r="A243" s="42"/>
      <c r="B243" s="42"/>
      <c r="C243" s="42"/>
      <c r="D243" s="64"/>
      <c r="E243" s="42"/>
      <c r="F243" s="42"/>
      <c r="G243" s="42"/>
      <c r="H243" s="42"/>
      <c r="I243" s="42"/>
      <c r="J243" s="42"/>
      <c r="K243" s="42"/>
      <c r="L243" s="42"/>
      <c r="M243" s="42"/>
      <c r="N243" s="42"/>
    </row>
    <row r="244" spans="1:14">
      <c r="A244" s="42"/>
      <c r="B244" s="42"/>
      <c r="C244" s="42"/>
      <c r="D244" s="64"/>
      <c r="E244" s="42"/>
      <c r="F244" s="42"/>
      <c r="G244" s="42"/>
      <c r="H244" s="42"/>
      <c r="I244" s="42"/>
      <c r="J244" s="42"/>
      <c r="K244" s="42"/>
      <c r="L244" s="42"/>
      <c r="M244" s="42"/>
      <c r="N244" s="42"/>
    </row>
    <row r="245" spans="1:14">
      <c r="A245" s="42"/>
      <c r="B245" s="42"/>
      <c r="C245" s="42"/>
      <c r="D245" s="64"/>
      <c r="E245" s="42"/>
      <c r="F245" s="42"/>
      <c r="G245" s="42"/>
      <c r="H245" s="42"/>
      <c r="I245" s="42"/>
      <c r="J245" s="42"/>
      <c r="K245" s="42"/>
      <c r="L245" s="42"/>
      <c r="M245" s="42"/>
      <c r="N245" s="42"/>
    </row>
    <row r="246" spans="1:14">
      <c r="A246" s="42"/>
      <c r="B246" s="42"/>
      <c r="C246" s="42"/>
      <c r="D246" s="64"/>
      <c r="E246" s="42"/>
      <c r="F246" s="42"/>
      <c r="G246" s="42"/>
      <c r="H246" s="42"/>
      <c r="I246" s="42"/>
      <c r="J246" s="42"/>
      <c r="K246" s="42"/>
      <c r="L246" s="42"/>
      <c r="M246" s="42"/>
      <c r="N246" s="42"/>
    </row>
    <row r="247" spans="1:14">
      <c r="A247" s="42"/>
      <c r="B247" s="42"/>
      <c r="C247" s="42"/>
      <c r="D247" s="64"/>
      <c r="E247" s="42"/>
      <c r="F247" s="42"/>
      <c r="G247" s="42"/>
      <c r="H247" s="42"/>
      <c r="I247" s="42"/>
      <c r="J247" s="42"/>
      <c r="K247" s="42"/>
      <c r="L247" s="42"/>
      <c r="M247" s="42"/>
      <c r="N247" s="42"/>
    </row>
    <row r="248" spans="1:14">
      <c r="A248" s="42"/>
      <c r="B248" s="42"/>
      <c r="C248" s="42"/>
      <c r="D248" s="64"/>
      <c r="E248" s="42"/>
      <c r="F248" s="42"/>
      <c r="G248" s="42"/>
      <c r="H248" s="42"/>
      <c r="I248" s="42"/>
      <c r="J248" s="42"/>
      <c r="K248" s="42"/>
      <c r="L248" s="42"/>
      <c r="M248" s="42"/>
      <c r="N248" s="42"/>
    </row>
    <row r="249" spans="1:14">
      <c r="A249" s="42"/>
      <c r="B249" s="42"/>
      <c r="C249" s="42"/>
      <c r="D249" s="64"/>
      <c r="E249" s="42"/>
      <c r="F249" s="42"/>
      <c r="G249" s="42"/>
      <c r="H249" s="42"/>
      <c r="I249" s="42"/>
      <c r="J249" s="42"/>
      <c r="K249" s="42"/>
      <c r="L249" s="42"/>
      <c r="M249" s="42"/>
      <c r="N249" s="42"/>
    </row>
    <row r="250" spans="1:14">
      <c r="A250" s="42"/>
      <c r="B250" s="42"/>
      <c r="C250" s="42"/>
      <c r="D250" s="64"/>
      <c r="E250" s="42"/>
      <c r="F250" s="42"/>
      <c r="G250" s="42"/>
      <c r="H250" s="42"/>
      <c r="I250" s="42"/>
      <c r="J250" s="42"/>
      <c r="K250" s="42"/>
      <c r="L250" s="42"/>
      <c r="M250" s="42"/>
      <c r="N250" s="42"/>
    </row>
    <row r="251" spans="1:14">
      <c r="A251" s="42"/>
      <c r="B251" s="42"/>
      <c r="C251" s="42"/>
      <c r="D251" s="64"/>
      <c r="E251" s="42"/>
      <c r="F251" s="42"/>
      <c r="G251" s="42"/>
      <c r="H251" s="42"/>
      <c r="I251" s="42"/>
      <c r="J251" s="42"/>
      <c r="K251" s="42"/>
      <c r="L251" s="42"/>
      <c r="M251" s="42"/>
      <c r="N251" s="42"/>
    </row>
    <row r="252" spans="1:14">
      <c r="A252" s="42"/>
      <c r="B252" s="42"/>
      <c r="C252" s="42"/>
      <c r="D252" s="64"/>
      <c r="E252" s="42"/>
      <c r="F252" s="42"/>
      <c r="G252" s="42"/>
      <c r="H252" s="42"/>
      <c r="I252" s="42"/>
      <c r="J252" s="42"/>
      <c r="K252" s="42"/>
      <c r="L252" s="42"/>
      <c r="M252" s="42"/>
      <c r="N252" s="42"/>
    </row>
    <row r="253" spans="1:14">
      <c r="A253" s="42"/>
      <c r="B253" s="42"/>
      <c r="C253" s="42"/>
      <c r="D253" s="64"/>
      <c r="E253" s="42"/>
      <c r="F253" s="42"/>
      <c r="G253" s="42"/>
      <c r="H253" s="42"/>
      <c r="I253" s="42"/>
      <c r="J253" s="42"/>
      <c r="K253" s="42"/>
      <c r="L253" s="42"/>
      <c r="M253" s="42"/>
      <c r="N253" s="42"/>
    </row>
    <row r="254" spans="1:14">
      <c r="A254" s="42"/>
      <c r="B254" s="42"/>
      <c r="C254" s="42"/>
      <c r="D254" s="64"/>
      <c r="E254" s="42"/>
      <c r="F254" s="42"/>
      <c r="G254" s="42"/>
      <c r="H254" s="42"/>
      <c r="I254" s="42"/>
      <c r="J254" s="42"/>
      <c r="K254" s="42"/>
      <c r="L254" s="42"/>
      <c r="M254" s="42"/>
      <c r="N254" s="42"/>
    </row>
    <row r="255" spans="1:14">
      <c r="A255" s="42"/>
      <c r="B255" s="42"/>
      <c r="C255" s="42"/>
      <c r="D255" s="64"/>
      <c r="E255" s="42"/>
      <c r="F255" s="42"/>
      <c r="G255" s="42"/>
      <c r="H255" s="42"/>
      <c r="I255" s="42"/>
      <c r="J255" s="42"/>
      <c r="K255" s="42"/>
      <c r="L255" s="42"/>
      <c r="M255" s="42"/>
      <c r="N255" s="42"/>
    </row>
    <row r="256" spans="1:14">
      <c r="A256" s="42"/>
      <c r="B256" s="42"/>
      <c r="C256" s="42"/>
      <c r="D256" s="64"/>
      <c r="E256" s="42"/>
      <c r="F256" s="42"/>
      <c r="G256" s="42"/>
      <c r="H256" s="42"/>
      <c r="I256" s="42"/>
      <c r="J256" s="42"/>
      <c r="K256" s="42"/>
      <c r="L256" s="42"/>
      <c r="M256" s="42"/>
      <c r="N256" s="42"/>
    </row>
    <row r="257" spans="1:14">
      <c r="A257" s="42"/>
      <c r="B257" s="42"/>
      <c r="C257" s="42"/>
      <c r="D257" s="64"/>
      <c r="E257" s="42"/>
      <c r="F257" s="42"/>
      <c r="G257" s="42"/>
      <c r="H257" s="42"/>
      <c r="I257" s="42"/>
      <c r="J257" s="42"/>
      <c r="K257" s="42"/>
      <c r="L257" s="42"/>
      <c r="M257" s="42"/>
      <c r="N257" s="42"/>
    </row>
  </sheetData>
  <mergeCells count="20">
    <mergeCell ref="A1:N1"/>
    <mergeCell ref="D2:E2"/>
    <mergeCell ref="A3:A5"/>
    <mergeCell ref="B3:B5"/>
    <mergeCell ref="C3:C5"/>
    <mergeCell ref="D3:E3"/>
    <mergeCell ref="F3:F5"/>
    <mergeCell ref="G3:G5"/>
    <mergeCell ref="H3:H5"/>
    <mergeCell ref="I3:I5"/>
    <mergeCell ref="D103:E103"/>
    <mergeCell ref="A104:N118"/>
    <mergeCell ref="J3:J5"/>
    <mergeCell ref="K3:K5"/>
    <mergeCell ref="L3:L5"/>
    <mergeCell ref="M3:M5"/>
    <mergeCell ref="N3:N5"/>
    <mergeCell ref="A6:A101"/>
    <mergeCell ref="B6:B101"/>
    <mergeCell ref="C6:C101"/>
  </mergeCells>
  <pageMargins left="1.5354330708661399" right="0.39370078740157505" top="0.62992125984252012" bottom="0.59015748031496107" header="0.23622047244094502" footer="0.19645669291338602"/>
  <pageSetup paperSize="0" fitToWidth="0" fitToHeight="0" orientation="landscape" horizontalDpi="0" verticalDpi="0" copies="0"/>
  <headerFooter alignWithMargins="0"/>
  <rowBreaks count="4" manualBreakCount="4">
    <brk id="23" man="1"/>
    <brk id="42" man="1"/>
    <brk id="63" man="1"/>
    <brk id="8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95"/>
  <sheetViews>
    <sheetView topLeftCell="A4" workbookViewId="0">
      <selection activeCell="D8" sqref="D8"/>
    </sheetView>
  </sheetViews>
  <sheetFormatPr defaultRowHeight="13.8"/>
  <cols>
    <col min="1" max="1" width="4.19921875" style="68" customWidth="1"/>
    <col min="2" max="2" width="17.19921875" style="68" customWidth="1"/>
    <col min="3" max="3" width="18.8984375" style="68" customWidth="1"/>
    <col min="4" max="4" width="20.59765625" style="68" customWidth="1"/>
    <col min="5" max="5" width="23.09765625" style="68" customWidth="1"/>
    <col min="6" max="6" width="24" style="68" customWidth="1"/>
    <col min="7" max="7" width="18.5" style="68" customWidth="1"/>
    <col min="8" max="1023" width="8.5" style="68" customWidth="1"/>
    <col min="1024" max="1024" width="9" style="68" customWidth="1"/>
    <col min="1025" max="1025" width="9" customWidth="1"/>
  </cols>
  <sheetData>
    <row r="1" spans="1:255" ht="29.25" customHeight="1">
      <c r="A1" s="517" t="s">
        <v>547</v>
      </c>
      <c r="B1" s="517"/>
      <c r="C1" s="517"/>
      <c r="D1" s="517"/>
      <c r="E1" s="517"/>
      <c r="F1" s="517"/>
      <c r="G1" s="517"/>
      <c r="H1" s="66"/>
      <c r="I1" s="67"/>
    </row>
    <row r="2" spans="1:255" ht="20.25" customHeight="1">
      <c r="A2" s="69">
        <v>1</v>
      </c>
      <c r="B2" s="518">
        <v>2</v>
      </c>
      <c r="C2" s="518"/>
      <c r="D2" s="518"/>
      <c r="E2" s="69">
        <v>3</v>
      </c>
      <c r="F2" s="69">
        <v>4</v>
      </c>
      <c r="G2" s="71">
        <v>5</v>
      </c>
      <c r="H2" s="66"/>
      <c r="I2" s="67"/>
    </row>
    <row r="3" spans="1:255" ht="78" customHeight="1">
      <c r="A3" s="518" t="s">
        <v>548</v>
      </c>
      <c r="B3" s="518" t="s">
        <v>549</v>
      </c>
      <c r="C3" s="518"/>
      <c r="D3" s="518"/>
      <c r="E3" s="518" t="s">
        <v>373</v>
      </c>
      <c r="F3" s="518" t="s">
        <v>550</v>
      </c>
      <c r="G3" s="518" t="s">
        <v>551</v>
      </c>
      <c r="H3" s="66"/>
      <c r="I3" s="67"/>
    </row>
    <row r="4" spans="1:255" ht="23.25" customHeight="1">
      <c r="A4" s="518"/>
      <c r="B4" s="70" t="s">
        <v>552</v>
      </c>
      <c r="C4" s="70" t="s">
        <v>553</v>
      </c>
      <c r="D4" s="70" t="s">
        <v>554</v>
      </c>
      <c r="E4" s="518"/>
      <c r="F4" s="518"/>
      <c r="G4" s="518"/>
      <c r="H4" s="66"/>
      <c r="I4" s="67"/>
    </row>
    <row r="5" spans="1:255" ht="57.75" customHeight="1">
      <c r="A5" s="518"/>
      <c r="B5" s="70" t="s">
        <v>555</v>
      </c>
      <c r="C5" s="70" t="s">
        <v>556</v>
      </c>
      <c r="D5" s="72" t="s">
        <v>557</v>
      </c>
      <c r="E5" s="518"/>
      <c r="F5" s="518"/>
      <c r="G5" s="518"/>
      <c r="H5" s="66"/>
      <c r="I5" s="67"/>
    </row>
    <row r="6" spans="1:255" ht="80.25" customHeight="1">
      <c r="A6" s="70" t="s">
        <v>558</v>
      </c>
      <c r="B6" s="73" t="s">
        <v>559</v>
      </c>
      <c r="C6" s="74" t="s">
        <v>1829</v>
      </c>
      <c r="D6" s="73" t="s">
        <v>21</v>
      </c>
      <c r="E6" s="70" t="s">
        <v>415</v>
      </c>
      <c r="F6" s="73" t="s">
        <v>560</v>
      </c>
      <c r="G6" s="75">
        <v>120</v>
      </c>
      <c r="H6" s="66"/>
      <c r="I6" s="67"/>
    </row>
    <row r="7" spans="1:255" ht="78" customHeight="1">
      <c r="A7" s="70" t="s">
        <v>561</v>
      </c>
      <c r="B7" s="74" t="s">
        <v>559</v>
      </c>
      <c r="C7" s="74" t="s">
        <v>1828</v>
      </c>
      <c r="D7" s="76" t="s">
        <v>21</v>
      </c>
      <c r="E7" s="75" t="s">
        <v>415</v>
      </c>
      <c r="F7" s="73" t="s">
        <v>562</v>
      </c>
      <c r="G7" s="75">
        <v>120</v>
      </c>
      <c r="H7" s="66"/>
      <c r="I7" s="67"/>
    </row>
    <row r="8" spans="1:255" ht="84" customHeight="1">
      <c r="A8" s="71" t="s">
        <v>563</v>
      </c>
      <c r="B8" s="77" t="s">
        <v>559</v>
      </c>
      <c r="C8" s="74" t="s">
        <v>1827</v>
      </c>
      <c r="D8" s="76" t="s">
        <v>21</v>
      </c>
      <c r="E8" s="78" t="s">
        <v>564</v>
      </c>
      <c r="F8" s="78" t="s">
        <v>565</v>
      </c>
      <c r="G8" s="73">
        <v>120</v>
      </c>
      <c r="H8" s="66"/>
      <c r="I8" s="67"/>
    </row>
    <row r="9" spans="1:255" ht="66" customHeight="1">
      <c r="A9" s="79"/>
      <c r="B9" s="77" t="s">
        <v>559</v>
      </c>
      <c r="C9" s="16" t="s">
        <v>1826</v>
      </c>
      <c r="D9" s="80" t="s">
        <v>21</v>
      </c>
      <c r="E9" s="81" t="s">
        <v>415</v>
      </c>
      <c r="F9" s="47" t="s">
        <v>566</v>
      </c>
      <c r="G9" s="82">
        <v>120</v>
      </c>
      <c r="H9" s="67"/>
      <c r="I9" s="67"/>
    </row>
    <row r="10" spans="1:255" ht="57.75" customHeight="1">
      <c r="A10" s="83"/>
      <c r="B10" s="77" t="s">
        <v>559</v>
      </c>
      <c r="C10" s="80" t="s">
        <v>567</v>
      </c>
      <c r="D10" s="42" t="s">
        <v>21</v>
      </c>
      <c r="E10" s="81" t="s">
        <v>568</v>
      </c>
      <c r="F10" s="82" t="s">
        <v>569</v>
      </c>
      <c r="G10" s="82">
        <v>1440</v>
      </c>
      <c r="H10" s="67"/>
      <c r="I10" s="67"/>
    </row>
    <row r="11" spans="1:255" ht="48.75" customHeight="1">
      <c r="A11" s="84"/>
      <c r="B11" s="85"/>
      <c r="C11" s="86"/>
      <c r="D11" s="86"/>
      <c r="E11" s="87"/>
      <c r="F11" s="516"/>
      <c r="G11" s="87"/>
    </row>
    <row r="12" spans="1:255" ht="52.5" customHeight="1">
      <c r="A12" s="84"/>
      <c r="B12" s="88"/>
      <c r="C12" s="86"/>
      <c r="D12" s="86"/>
      <c r="E12" s="87"/>
      <c r="F12" s="516"/>
      <c r="G12" s="87"/>
    </row>
    <row r="13" spans="1:255" ht="75.75" customHeight="1">
      <c r="A13" s="84"/>
      <c r="B13" s="86"/>
      <c r="C13" s="86"/>
      <c r="D13" s="86"/>
      <c r="E13" s="87"/>
      <c r="F13" s="87"/>
      <c r="G13" s="87"/>
    </row>
    <row r="14" spans="1:255" ht="36.75" customHeight="1">
      <c r="A14" s="84"/>
      <c r="B14" s="86"/>
      <c r="C14" s="86"/>
      <c r="D14" s="86"/>
      <c r="E14" s="87"/>
      <c r="F14" s="89"/>
      <c r="G14" s="87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  <c r="AI14" s="90"/>
      <c r="AJ14" s="90"/>
      <c r="AK14" s="90"/>
      <c r="AL14" s="90"/>
      <c r="AM14" s="90"/>
      <c r="AN14" s="90"/>
      <c r="AO14" s="90"/>
      <c r="AP14" s="90"/>
      <c r="AQ14" s="90"/>
      <c r="AR14" s="90"/>
      <c r="AS14" s="90"/>
      <c r="AT14" s="90"/>
      <c r="AU14" s="90"/>
      <c r="AV14" s="90"/>
      <c r="AW14" s="90"/>
      <c r="AX14" s="90"/>
      <c r="AY14" s="90"/>
      <c r="AZ14" s="90"/>
      <c r="BA14" s="90"/>
      <c r="BB14" s="90"/>
      <c r="BC14" s="90"/>
      <c r="BD14" s="90"/>
      <c r="BE14" s="90"/>
      <c r="BF14" s="90"/>
      <c r="BG14" s="90"/>
      <c r="BH14" s="90"/>
      <c r="BI14" s="90"/>
      <c r="BJ14" s="90"/>
      <c r="BK14" s="90"/>
      <c r="BL14" s="90"/>
      <c r="BM14" s="90"/>
      <c r="BN14" s="90"/>
      <c r="BO14" s="90"/>
      <c r="BP14" s="90"/>
      <c r="BQ14" s="90"/>
      <c r="BR14" s="90"/>
      <c r="BS14" s="90"/>
      <c r="BT14" s="90"/>
      <c r="BU14" s="90"/>
      <c r="BV14" s="90"/>
      <c r="BW14" s="90"/>
      <c r="BX14" s="90"/>
      <c r="BY14" s="90"/>
      <c r="BZ14" s="90"/>
      <c r="CA14" s="90"/>
      <c r="CB14" s="90"/>
      <c r="CC14" s="90"/>
      <c r="CD14" s="90"/>
      <c r="CE14" s="90"/>
      <c r="CF14" s="90"/>
      <c r="CG14" s="90"/>
      <c r="CH14" s="90"/>
      <c r="CI14" s="90"/>
      <c r="CJ14" s="90"/>
      <c r="CK14" s="90"/>
      <c r="CL14" s="90"/>
      <c r="CM14" s="90"/>
      <c r="CN14" s="90"/>
      <c r="CO14" s="90"/>
      <c r="CP14" s="90"/>
      <c r="CQ14" s="90"/>
      <c r="CR14" s="90"/>
      <c r="CS14" s="90"/>
      <c r="CT14" s="90"/>
      <c r="CU14" s="90"/>
      <c r="CV14" s="90"/>
      <c r="CW14" s="90"/>
      <c r="CX14" s="90"/>
      <c r="CY14" s="90"/>
      <c r="CZ14" s="90"/>
      <c r="DA14" s="90"/>
      <c r="DB14" s="90"/>
      <c r="DC14" s="90"/>
      <c r="DD14" s="90"/>
      <c r="DE14" s="90"/>
      <c r="DF14" s="90"/>
      <c r="DG14" s="90"/>
      <c r="DH14" s="90"/>
      <c r="DI14" s="90"/>
      <c r="DJ14" s="90"/>
      <c r="DK14" s="90"/>
      <c r="DL14" s="90"/>
      <c r="DM14" s="90"/>
      <c r="DN14" s="90"/>
      <c r="DO14" s="90"/>
      <c r="DP14" s="90"/>
      <c r="DQ14" s="90"/>
      <c r="DR14" s="90"/>
      <c r="DS14" s="90"/>
      <c r="DT14" s="90"/>
      <c r="DU14" s="90"/>
      <c r="DV14" s="90"/>
      <c r="DW14" s="90"/>
      <c r="DX14" s="90"/>
      <c r="DY14" s="90"/>
      <c r="DZ14" s="90"/>
      <c r="EA14" s="90"/>
      <c r="EB14" s="90"/>
      <c r="EC14" s="90"/>
      <c r="ED14" s="90"/>
      <c r="EE14" s="90"/>
      <c r="EF14" s="90"/>
      <c r="EG14" s="90"/>
      <c r="EH14" s="90"/>
      <c r="EI14" s="90"/>
      <c r="EJ14" s="90"/>
      <c r="EK14" s="90"/>
      <c r="EL14" s="90"/>
      <c r="EM14" s="90"/>
      <c r="EN14" s="90"/>
      <c r="EO14" s="90"/>
      <c r="EP14" s="90"/>
      <c r="EQ14" s="90"/>
      <c r="ER14" s="90"/>
      <c r="ES14" s="90"/>
      <c r="ET14" s="90"/>
      <c r="EU14" s="90"/>
      <c r="EV14" s="90"/>
      <c r="EW14" s="90"/>
      <c r="EX14" s="90"/>
      <c r="EY14" s="90"/>
      <c r="EZ14" s="90"/>
      <c r="FA14" s="90"/>
      <c r="FB14" s="90"/>
      <c r="FC14" s="90"/>
      <c r="FD14" s="90"/>
      <c r="FE14" s="90"/>
      <c r="FF14" s="90"/>
      <c r="FG14" s="90"/>
      <c r="FH14" s="90"/>
      <c r="FI14" s="90"/>
      <c r="FJ14" s="90"/>
      <c r="FK14" s="90"/>
      <c r="FL14" s="90"/>
      <c r="FM14" s="90"/>
      <c r="FN14" s="90"/>
      <c r="FO14" s="90"/>
      <c r="FP14" s="90"/>
      <c r="FQ14" s="90"/>
      <c r="FR14" s="90"/>
      <c r="FS14" s="90"/>
      <c r="FT14" s="90"/>
      <c r="FU14" s="90"/>
      <c r="FV14" s="90"/>
      <c r="FW14" s="90"/>
      <c r="FX14" s="90"/>
      <c r="FY14" s="90"/>
      <c r="FZ14" s="90"/>
      <c r="GA14" s="90"/>
      <c r="GB14" s="90"/>
      <c r="GC14" s="90"/>
      <c r="GD14" s="90"/>
      <c r="GE14" s="90"/>
      <c r="GF14" s="90"/>
      <c r="GG14" s="90"/>
      <c r="GH14" s="90"/>
      <c r="GI14" s="90"/>
      <c r="GJ14" s="90"/>
      <c r="GK14" s="90"/>
      <c r="GL14" s="90"/>
      <c r="GM14" s="90"/>
      <c r="GN14" s="90"/>
      <c r="GO14" s="90"/>
      <c r="GP14" s="90"/>
      <c r="GQ14" s="90"/>
      <c r="GR14" s="90"/>
      <c r="GS14" s="90"/>
      <c r="GT14" s="90"/>
      <c r="GU14" s="90"/>
      <c r="GV14" s="90"/>
      <c r="GW14" s="90"/>
      <c r="GX14" s="90"/>
      <c r="GY14" s="90"/>
      <c r="GZ14" s="90"/>
      <c r="HA14" s="90"/>
      <c r="HB14" s="90"/>
      <c r="HC14" s="90"/>
      <c r="HD14" s="90"/>
      <c r="HE14" s="90"/>
      <c r="HF14" s="90"/>
      <c r="HG14" s="90"/>
      <c r="HH14" s="90"/>
      <c r="HI14" s="90"/>
      <c r="HJ14" s="90"/>
      <c r="HK14" s="90"/>
      <c r="HL14" s="90"/>
      <c r="HM14" s="90"/>
      <c r="HN14" s="90"/>
      <c r="HO14" s="90"/>
      <c r="HP14" s="90"/>
      <c r="HQ14" s="90"/>
      <c r="HR14" s="90"/>
      <c r="HS14" s="90"/>
      <c r="HT14" s="90"/>
      <c r="HU14" s="90"/>
      <c r="HV14" s="90"/>
      <c r="HW14" s="90"/>
      <c r="HX14" s="90"/>
      <c r="HY14" s="90"/>
      <c r="HZ14" s="90"/>
      <c r="IA14" s="90"/>
      <c r="IB14" s="90"/>
      <c r="IC14" s="90"/>
      <c r="ID14" s="90"/>
      <c r="IE14" s="90"/>
      <c r="IF14" s="90"/>
      <c r="IG14" s="90"/>
      <c r="IH14" s="90"/>
      <c r="II14" s="90"/>
      <c r="IJ14" s="90"/>
      <c r="IK14" s="90"/>
      <c r="IL14" s="90"/>
      <c r="IM14" s="90"/>
      <c r="IN14" s="90"/>
      <c r="IO14" s="90"/>
      <c r="IP14" s="90"/>
      <c r="IQ14" s="90"/>
      <c r="IR14" s="90"/>
      <c r="IS14" s="90"/>
      <c r="IT14" s="90"/>
      <c r="IU14" s="90"/>
    </row>
    <row r="15" spans="1:255" ht="61.5" customHeight="1">
      <c r="A15" s="91"/>
    </row>
    <row r="16" spans="1:255" ht="49.5" customHeight="1">
      <c r="A16" s="92"/>
    </row>
    <row r="17" spans="1:7" ht="74.25" customHeight="1">
      <c r="A17" s="91"/>
      <c r="B17" s="93"/>
      <c r="C17" s="93"/>
      <c r="D17" s="93"/>
      <c r="E17" s="94"/>
      <c r="F17" s="94"/>
      <c r="G17" s="94"/>
    </row>
    <row r="18" spans="1:7" ht="76.5" customHeight="1">
      <c r="A18" s="91"/>
      <c r="B18" s="86"/>
      <c r="C18" s="86"/>
      <c r="D18" s="86"/>
      <c r="E18" s="87"/>
      <c r="F18" s="87"/>
      <c r="G18" s="87"/>
    </row>
    <row r="19" spans="1:7" ht="84.75" customHeight="1">
      <c r="A19" s="91"/>
      <c r="B19" s="86"/>
      <c r="C19" s="86"/>
      <c r="D19" s="86"/>
      <c r="E19" s="87"/>
      <c r="F19" s="87"/>
      <c r="G19" s="87"/>
    </row>
    <row r="20" spans="1:7">
      <c r="A20" s="32"/>
      <c r="B20" s="93"/>
      <c r="C20" s="93"/>
      <c r="D20" s="93"/>
      <c r="E20" s="94"/>
      <c r="F20" s="94"/>
      <c r="G20" s="94"/>
    </row>
    <row r="21" spans="1:7">
      <c r="A21" s="91"/>
      <c r="B21" s="95"/>
      <c r="C21" s="95"/>
      <c r="D21" s="93"/>
      <c r="E21" s="96"/>
      <c r="F21" s="96"/>
      <c r="G21" s="96"/>
    </row>
    <row r="22" spans="1:7">
      <c r="A22" s="91"/>
      <c r="B22" s="86"/>
      <c r="C22" s="86"/>
      <c r="D22" s="93"/>
      <c r="E22" s="97"/>
      <c r="F22" s="97"/>
      <c r="G22" s="87"/>
    </row>
    <row r="23" spans="1:7" ht="38.25" customHeight="1">
      <c r="A23" s="91"/>
      <c r="B23" s="88"/>
      <c r="C23" s="88"/>
      <c r="D23" s="85"/>
      <c r="E23" s="85"/>
      <c r="F23" s="85"/>
      <c r="G23" s="85"/>
    </row>
    <row r="24" spans="1:7">
      <c r="A24" s="91"/>
      <c r="B24" s="86"/>
      <c r="C24" s="86"/>
      <c r="D24" s="86"/>
      <c r="E24" s="87"/>
      <c r="F24" s="87"/>
      <c r="G24" s="87"/>
    </row>
    <row r="25" spans="1:7" ht="57.75" customHeight="1">
      <c r="A25" s="91"/>
    </row>
    <row r="26" spans="1:7">
      <c r="A26" s="98"/>
      <c r="B26" s="99"/>
      <c r="C26" s="99"/>
      <c r="D26" s="99"/>
      <c r="E26" s="100"/>
      <c r="F26" s="100"/>
      <c r="G26" s="99"/>
    </row>
    <row r="27" spans="1:7">
      <c r="A27" s="91"/>
      <c r="B27" s="101"/>
      <c r="C27" s="101"/>
      <c r="D27" s="99"/>
      <c r="E27" s="100"/>
      <c r="F27" s="100"/>
      <c r="G27" s="99"/>
    </row>
    <row r="28" spans="1:7">
      <c r="A28" s="515"/>
      <c r="B28" s="515"/>
      <c r="C28" s="515"/>
      <c r="D28" s="99"/>
      <c r="E28" s="515"/>
      <c r="F28" s="515"/>
      <c r="G28" s="515"/>
    </row>
    <row r="29" spans="1:7">
      <c r="A29" s="515"/>
      <c r="B29" s="515"/>
      <c r="C29" s="515"/>
      <c r="D29" s="99"/>
      <c r="E29" s="515"/>
      <c r="F29" s="515"/>
      <c r="G29" s="515"/>
    </row>
    <row r="30" spans="1:7">
      <c r="A30" s="515"/>
      <c r="B30" s="515"/>
      <c r="C30" s="515"/>
      <c r="D30" s="99"/>
      <c r="E30" s="515"/>
      <c r="F30" s="515"/>
      <c r="G30" s="515"/>
    </row>
    <row r="31" spans="1:7">
      <c r="A31" s="102"/>
      <c r="B31" s="99"/>
      <c r="C31" s="99"/>
      <c r="D31" s="99"/>
      <c r="E31" s="100"/>
      <c r="F31" s="100"/>
      <c r="G31" s="99"/>
    </row>
    <row r="32" spans="1:7">
      <c r="A32" s="101"/>
      <c r="B32" s="99"/>
      <c r="C32" s="99"/>
      <c r="D32" s="99"/>
      <c r="E32" s="100"/>
      <c r="F32" s="100"/>
      <c r="G32" s="99"/>
    </row>
    <row r="33" spans="1:7">
      <c r="A33" s="102"/>
      <c r="B33" s="103"/>
      <c r="C33" s="103"/>
      <c r="D33" s="103"/>
      <c r="E33" s="102"/>
      <c r="F33" s="102"/>
      <c r="G33" s="102"/>
    </row>
    <row r="34" spans="1:7">
      <c r="A34" s="104"/>
      <c r="B34" s="104"/>
      <c r="C34" s="104"/>
      <c r="D34" s="104"/>
      <c r="E34" s="104"/>
      <c r="F34" s="104"/>
      <c r="G34" s="104"/>
    </row>
    <row r="35" spans="1:7">
      <c r="A35" s="104"/>
      <c r="B35" s="104"/>
      <c r="C35" s="104"/>
      <c r="D35" s="104"/>
      <c r="E35" s="104"/>
      <c r="F35" s="104"/>
      <c r="G35" s="104"/>
    </row>
    <row r="81" spans="3:3">
      <c r="C81" s="67"/>
    </row>
    <row r="95" spans="3:3">
      <c r="C95" s="105"/>
    </row>
  </sheetData>
  <mergeCells count="14">
    <mergeCell ref="A1:G1"/>
    <mergeCell ref="B2:D2"/>
    <mergeCell ref="A3:A5"/>
    <mergeCell ref="B3:D3"/>
    <mergeCell ref="E3:E5"/>
    <mergeCell ref="F3:F5"/>
    <mergeCell ref="G3:G5"/>
    <mergeCell ref="G28:G30"/>
    <mergeCell ref="F11:F12"/>
    <mergeCell ref="A28:A30"/>
    <mergeCell ref="B28:B30"/>
    <mergeCell ref="C28:C30"/>
    <mergeCell ref="E28:E30"/>
    <mergeCell ref="F28:F30"/>
  </mergeCells>
  <pageMargins left="0.27007874015748007" right="0.17992125984252005" top="1.3775590551181101" bottom="1.3775590551181101" header="0.98385826771653495" footer="0.98385826771653495"/>
  <pageSetup paperSize="0" fitToWidth="0" fitToHeight="0" orientation="landscape" horizontalDpi="0" verticalDpi="0" copies="0"/>
  <headerFooter alignWithMargins="0"/>
  <rowBreaks count="1" manualBreakCount="1">
    <brk id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26"/>
  <sheetViews>
    <sheetView workbookViewId="0">
      <selection activeCell="N119" sqref="N119"/>
    </sheetView>
  </sheetViews>
  <sheetFormatPr defaultRowHeight="13.8"/>
  <cols>
    <col min="1" max="1" width="3" style="68" customWidth="1"/>
    <col min="2" max="2" width="29.5" style="147" customWidth="1"/>
    <col min="3" max="3" width="18.3984375" style="147" customWidth="1"/>
    <col min="4" max="4" width="11.59765625" style="68" customWidth="1"/>
    <col min="5" max="5" width="10" style="68" customWidth="1"/>
    <col min="6" max="6" width="9.19921875" style="68" customWidth="1"/>
    <col min="7" max="7" width="10.09765625" style="68" customWidth="1"/>
    <col min="8" max="8" width="7.3984375" style="68" customWidth="1"/>
    <col min="9" max="9" width="8.19921875" style="68" customWidth="1"/>
    <col min="10" max="10" width="8.3984375" style="68" customWidth="1"/>
    <col min="11" max="11" width="7.3984375" style="68" customWidth="1"/>
    <col min="12" max="12" width="7.5" style="68" customWidth="1"/>
    <col min="13" max="13" width="14.59765625" style="68" customWidth="1"/>
    <col min="14" max="14" width="14.19921875" style="106" customWidth="1"/>
    <col min="15" max="32" width="8.5" style="106" customWidth="1"/>
    <col min="33" max="1023" width="8.5" style="68" customWidth="1"/>
    <col min="1024" max="1024" width="9" style="68" customWidth="1"/>
    <col min="1025" max="1025" width="9" customWidth="1"/>
  </cols>
  <sheetData>
    <row r="1" spans="1:13" ht="36" customHeight="1">
      <c r="A1" s="528" t="s">
        <v>570</v>
      </c>
      <c r="B1" s="528"/>
      <c r="C1" s="528"/>
      <c r="D1" s="528"/>
      <c r="E1" s="528"/>
      <c r="F1" s="528"/>
      <c r="G1" s="528"/>
      <c r="H1" s="528"/>
      <c r="I1" s="528"/>
      <c r="J1" s="528"/>
      <c r="K1" s="528"/>
      <c r="L1" s="528"/>
      <c r="M1" s="528"/>
    </row>
    <row r="2" spans="1:13" ht="15" customHeight="1">
      <c r="A2" s="527">
        <v>1</v>
      </c>
      <c r="B2" s="527">
        <v>2</v>
      </c>
      <c r="C2" s="529">
        <v>3</v>
      </c>
      <c r="D2" s="529">
        <v>4</v>
      </c>
      <c r="E2" s="527" t="s">
        <v>571</v>
      </c>
      <c r="F2" s="527"/>
      <c r="G2" s="527"/>
      <c r="H2" s="527"/>
      <c r="I2" s="527"/>
      <c r="J2" s="527"/>
      <c r="K2" s="527"/>
      <c r="L2" s="527"/>
      <c r="M2" s="108">
        <v>8</v>
      </c>
    </row>
    <row r="3" spans="1:13" ht="15" customHeight="1">
      <c r="A3" s="527"/>
      <c r="B3" s="527"/>
      <c r="C3" s="529"/>
      <c r="D3" s="529"/>
      <c r="E3" s="529">
        <v>5</v>
      </c>
      <c r="F3" s="529"/>
      <c r="G3" s="529"/>
      <c r="H3" s="529"/>
      <c r="I3" s="529">
        <v>6</v>
      </c>
      <c r="J3" s="529"/>
      <c r="K3" s="529">
        <v>7</v>
      </c>
      <c r="L3" s="529"/>
      <c r="M3" s="527" t="s">
        <v>572</v>
      </c>
    </row>
    <row r="4" spans="1:13" ht="51.75" customHeight="1">
      <c r="A4" s="527" t="s">
        <v>548</v>
      </c>
      <c r="B4" s="527" t="s">
        <v>573</v>
      </c>
      <c r="C4" s="527" t="s">
        <v>574</v>
      </c>
      <c r="D4" s="527" t="s">
        <v>575</v>
      </c>
      <c r="E4" s="527" t="s">
        <v>576</v>
      </c>
      <c r="F4" s="527"/>
      <c r="G4" s="527"/>
      <c r="H4" s="527"/>
      <c r="I4" s="527" t="s">
        <v>577</v>
      </c>
      <c r="J4" s="527"/>
      <c r="K4" s="527" t="s">
        <v>578</v>
      </c>
      <c r="L4" s="527"/>
      <c r="M4" s="527"/>
    </row>
    <row r="5" spans="1:13" ht="39" customHeight="1">
      <c r="A5" s="527"/>
      <c r="B5" s="527"/>
      <c r="C5" s="527"/>
      <c r="D5" s="527"/>
      <c r="E5" s="527" t="s">
        <v>579</v>
      </c>
      <c r="F5" s="527"/>
      <c r="G5" s="527" t="s">
        <v>580</v>
      </c>
      <c r="H5" s="527"/>
      <c r="I5" s="527"/>
      <c r="J5" s="527"/>
      <c r="K5" s="527"/>
      <c r="L5" s="527"/>
      <c r="M5" s="527"/>
    </row>
    <row r="6" spans="1:13" ht="27.75" customHeight="1">
      <c r="A6" s="527"/>
      <c r="B6" s="527"/>
      <c r="C6" s="527"/>
      <c r="D6" s="527"/>
      <c r="E6" s="107" t="s">
        <v>581</v>
      </c>
      <c r="F6" s="107" t="s">
        <v>582</v>
      </c>
      <c r="G6" s="107" t="s">
        <v>583</v>
      </c>
      <c r="H6" s="107" t="s">
        <v>584</v>
      </c>
      <c r="I6" s="107" t="s">
        <v>585</v>
      </c>
      <c r="J6" s="107" t="s">
        <v>586</v>
      </c>
      <c r="K6" s="107" t="s">
        <v>587</v>
      </c>
      <c r="L6" s="107" t="s">
        <v>588</v>
      </c>
      <c r="M6" s="527"/>
    </row>
    <row r="7" spans="1:13">
      <c r="A7" s="527"/>
      <c r="B7" s="527"/>
      <c r="C7" s="527"/>
      <c r="D7" s="527"/>
      <c r="E7" s="107" t="s">
        <v>589</v>
      </c>
      <c r="F7" s="107" t="s">
        <v>590</v>
      </c>
      <c r="G7" s="107" t="s">
        <v>589</v>
      </c>
      <c r="H7" s="107" t="s">
        <v>590</v>
      </c>
      <c r="I7" s="107" t="s">
        <v>589</v>
      </c>
      <c r="J7" s="107" t="s">
        <v>590</v>
      </c>
      <c r="K7" s="107" t="s">
        <v>589</v>
      </c>
      <c r="L7" s="107" t="s">
        <v>590</v>
      </c>
      <c r="M7" s="527"/>
    </row>
    <row r="8" spans="1:13" ht="27.75" customHeight="1">
      <c r="A8" s="527" t="s">
        <v>591</v>
      </c>
      <c r="B8" s="527"/>
      <c r="C8" s="527"/>
      <c r="D8" s="527"/>
      <c r="E8" s="527"/>
      <c r="F8" s="527"/>
      <c r="G8" s="527"/>
      <c r="H8" s="527"/>
      <c r="I8" s="527"/>
      <c r="J8" s="527"/>
      <c r="K8" s="527"/>
      <c r="L8" s="527"/>
      <c r="M8" s="527"/>
    </row>
    <row r="9" spans="1:13" ht="96" customHeight="1">
      <c r="A9" s="523">
        <v>1</v>
      </c>
      <c r="B9" s="9" t="s">
        <v>27</v>
      </c>
      <c r="C9" s="12" t="s">
        <v>592</v>
      </c>
      <c r="D9" s="11" t="s">
        <v>29</v>
      </c>
      <c r="E9" s="110">
        <v>7</v>
      </c>
      <c r="F9" s="110">
        <v>102</v>
      </c>
      <c r="G9" s="110">
        <v>2</v>
      </c>
      <c r="H9" s="110">
        <v>22</v>
      </c>
      <c r="I9" s="110">
        <v>6</v>
      </c>
      <c r="J9" s="110">
        <v>68</v>
      </c>
      <c r="K9" s="110">
        <v>0</v>
      </c>
      <c r="L9" s="110">
        <v>15</v>
      </c>
      <c r="M9" s="110">
        <v>134</v>
      </c>
    </row>
    <row r="10" spans="1:13" ht="92.25" customHeight="1">
      <c r="A10" s="523"/>
      <c r="B10" s="9" t="s">
        <v>27</v>
      </c>
      <c r="C10" s="12" t="s">
        <v>593</v>
      </c>
      <c r="D10" s="11" t="s">
        <v>35</v>
      </c>
      <c r="E10" s="110">
        <v>0</v>
      </c>
      <c r="F10" s="110">
        <v>105</v>
      </c>
      <c r="G10" s="110">
        <v>0</v>
      </c>
      <c r="H10" s="110">
        <v>25</v>
      </c>
      <c r="I10" s="110">
        <v>6</v>
      </c>
      <c r="J10" s="110">
        <v>144</v>
      </c>
      <c r="K10" s="110">
        <v>0</v>
      </c>
      <c r="L10" s="110">
        <v>1</v>
      </c>
      <c r="M10" s="110">
        <v>176</v>
      </c>
    </row>
    <row r="11" spans="1:13" ht="59.25" customHeight="1">
      <c r="A11" s="523"/>
      <c r="B11" s="111" t="s">
        <v>594</v>
      </c>
      <c r="C11" s="12" t="s">
        <v>595</v>
      </c>
      <c r="D11" s="112" t="s">
        <v>39</v>
      </c>
      <c r="E11" s="110">
        <v>2</v>
      </c>
      <c r="F11" s="110">
        <v>65</v>
      </c>
      <c r="G11" s="110">
        <v>1</v>
      </c>
      <c r="H11" s="110">
        <v>19</v>
      </c>
      <c r="I11" s="110">
        <v>2</v>
      </c>
      <c r="J11" s="110">
        <v>67</v>
      </c>
      <c r="K11" s="110">
        <v>0</v>
      </c>
      <c r="L11" s="110">
        <v>2</v>
      </c>
      <c r="M11" s="110">
        <v>101</v>
      </c>
    </row>
    <row r="12" spans="1:13" ht="97.5" customHeight="1">
      <c r="A12" s="523"/>
      <c r="B12" s="9" t="s">
        <v>43</v>
      </c>
      <c r="C12" s="12" t="s">
        <v>596</v>
      </c>
      <c r="D12" s="12" t="s">
        <v>45</v>
      </c>
      <c r="E12" s="113">
        <v>6</v>
      </c>
      <c r="F12" s="113">
        <v>120</v>
      </c>
      <c r="G12" s="113">
        <v>0</v>
      </c>
      <c r="H12" s="113">
        <v>13</v>
      </c>
      <c r="I12" s="113">
        <v>7</v>
      </c>
      <c r="J12" s="113">
        <v>57</v>
      </c>
      <c r="K12" s="113">
        <v>0</v>
      </c>
      <c r="L12" s="113">
        <v>10</v>
      </c>
      <c r="M12" s="113">
        <v>146</v>
      </c>
    </row>
    <row r="13" spans="1:13" ht="96" customHeight="1">
      <c r="A13" s="523"/>
      <c r="B13" s="111" t="s">
        <v>43</v>
      </c>
      <c r="C13" s="12" t="s">
        <v>597</v>
      </c>
      <c r="D13" s="12" t="s">
        <v>48</v>
      </c>
      <c r="E13" s="113">
        <v>4</v>
      </c>
      <c r="F13" s="113">
        <v>93</v>
      </c>
      <c r="G13" s="113">
        <v>1</v>
      </c>
      <c r="H13" s="113">
        <v>18</v>
      </c>
      <c r="I13" s="113">
        <v>6</v>
      </c>
      <c r="J13" s="113">
        <v>109</v>
      </c>
      <c r="K13" s="113">
        <v>0</v>
      </c>
      <c r="L13" s="113">
        <v>2</v>
      </c>
      <c r="M13" s="113">
        <v>153</v>
      </c>
    </row>
    <row r="14" spans="1:13" ht="87.6" customHeight="1">
      <c r="A14" s="523"/>
      <c r="B14" s="9" t="s">
        <v>43</v>
      </c>
      <c r="C14" s="12" t="s">
        <v>598</v>
      </c>
      <c r="D14" s="12" t="s">
        <v>51</v>
      </c>
      <c r="E14" s="110">
        <v>2</v>
      </c>
      <c r="F14" s="110">
        <v>128</v>
      </c>
      <c r="G14" s="110">
        <v>0</v>
      </c>
      <c r="H14" s="110">
        <v>23</v>
      </c>
      <c r="I14" s="110">
        <v>5</v>
      </c>
      <c r="J14" s="110">
        <v>129</v>
      </c>
      <c r="K14" s="110">
        <v>0</v>
      </c>
      <c r="L14" s="110">
        <v>1</v>
      </c>
      <c r="M14" s="110">
        <v>188</v>
      </c>
    </row>
    <row r="15" spans="1:13" ht="94.2" customHeight="1">
      <c r="A15" s="523"/>
      <c r="B15" s="9" t="s">
        <v>599</v>
      </c>
      <c r="C15" s="12" t="s">
        <v>397</v>
      </c>
      <c r="D15" s="12" t="s">
        <v>54</v>
      </c>
      <c r="E15" s="110">
        <v>1</v>
      </c>
      <c r="F15" s="110">
        <v>72</v>
      </c>
      <c r="G15" s="110">
        <v>1</v>
      </c>
      <c r="H15" s="110">
        <v>24</v>
      </c>
      <c r="I15" s="110">
        <v>2</v>
      </c>
      <c r="J15" s="110">
        <v>131</v>
      </c>
      <c r="K15" s="110">
        <v>0</v>
      </c>
      <c r="L15" s="110">
        <v>4</v>
      </c>
      <c r="M15" s="110">
        <v>110</v>
      </c>
    </row>
    <row r="16" spans="1:13" ht="69" customHeight="1">
      <c r="A16" s="523"/>
      <c r="B16" s="111" t="s">
        <v>600</v>
      </c>
      <c r="C16" s="12" t="s">
        <v>601</v>
      </c>
      <c r="D16" s="12" t="s">
        <v>58</v>
      </c>
      <c r="E16" s="110">
        <v>0</v>
      </c>
      <c r="F16" s="110">
        <v>47</v>
      </c>
      <c r="G16" s="110">
        <v>0</v>
      </c>
      <c r="H16" s="110">
        <v>8</v>
      </c>
      <c r="I16" s="110">
        <v>0</v>
      </c>
      <c r="J16" s="110">
        <v>64</v>
      </c>
      <c r="K16" s="110">
        <v>0</v>
      </c>
      <c r="L16" s="110">
        <v>5</v>
      </c>
      <c r="M16" s="110">
        <v>73</v>
      </c>
    </row>
    <row r="17" spans="1:25" ht="124.2" customHeight="1">
      <c r="A17" s="523"/>
      <c r="B17" s="9" t="s">
        <v>60</v>
      </c>
      <c r="C17" s="12" t="s">
        <v>602</v>
      </c>
      <c r="D17" s="12" t="s">
        <v>62</v>
      </c>
      <c r="E17" s="110">
        <v>2</v>
      </c>
      <c r="F17" s="110">
        <v>86</v>
      </c>
      <c r="G17" s="110">
        <v>0</v>
      </c>
      <c r="H17" s="110">
        <v>13</v>
      </c>
      <c r="I17" s="110">
        <v>3</v>
      </c>
      <c r="J17" s="110">
        <v>153</v>
      </c>
      <c r="K17" s="110">
        <v>1</v>
      </c>
      <c r="L17" s="110">
        <v>12</v>
      </c>
      <c r="M17" s="110">
        <v>136</v>
      </c>
    </row>
    <row r="18" spans="1:25" ht="74.400000000000006" customHeight="1">
      <c r="A18" s="523"/>
      <c r="B18" s="9" t="s">
        <v>603</v>
      </c>
      <c r="C18" s="12" t="s">
        <v>604</v>
      </c>
      <c r="D18" s="12" t="s">
        <v>66</v>
      </c>
      <c r="E18" s="110">
        <v>0</v>
      </c>
      <c r="F18" s="110">
        <v>53</v>
      </c>
      <c r="G18" s="110">
        <v>0</v>
      </c>
      <c r="H18" s="110">
        <v>7</v>
      </c>
      <c r="I18" s="110">
        <v>4</v>
      </c>
      <c r="J18" s="110">
        <v>135</v>
      </c>
      <c r="K18" s="110">
        <v>0</v>
      </c>
      <c r="L18" s="110">
        <v>8</v>
      </c>
      <c r="M18" s="110">
        <v>93</v>
      </c>
    </row>
    <row r="19" spans="1:25" ht="80.400000000000006" customHeight="1">
      <c r="A19" s="523"/>
      <c r="B19" s="9" t="s">
        <v>605</v>
      </c>
      <c r="C19" s="12" t="s">
        <v>606</v>
      </c>
      <c r="D19" s="12" t="s">
        <v>70</v>
      </c>
      <c r="E19" s="110">
        <v>0</v>
      </c>
      <c r="F19" s="110">
        <v>90</v>
      </c>
      <c r="G19" s="110">
        <v>0</v>
      </c>
      <c r="H19" s="110">
        <v>23</v>
      </c>
      <c r="I19" s="110">
        <v>4</v>
      </c>
      <c r="J19" s="110">
        <v>108</v>
      </c>
      <c r="K19" s="110">
        <v>0</v>
      </c>
      <c r="L19" s="110">
        <v>7</v>
      </c>
      <c r="M19" s="110">
        <v>106</v>
      </c>
    </row>
    <row r="20" spans="1:25" ht="142.94999999999999" customHeight="1">
      <c r="A20" s="523"/>
      <c r="B20" s="9" t="s">
        <v>72</v>
      </c>
      <c r="C20" s="12" t="s">
        <v>607</v>
      </c>
      <c r="D20" s="12" t="s">
        <v>74</v>
      </c>
      <c r="E20" s="110">
        <v>11</v>
      </c>
      <c r="F20" s="110">
        <v>115</v>
      </c>
      <c r="G20" s="110">
        <v>1</v>
      </c>
      <c r="H20" s="110">
        <v>8</v>
      </c>
      <c r="I20" s="110">
        <v>12</v>
      </c>
      <c r="J20" s="110">
        <v>162</v>
      </c>
      <c r="K20" s="110">
        <v>0</v>
      </c>
      <c r="L20" s="110">
        <v>22</v>
      </c>
      <c r="M20" s="110">
        <v>177</v>
      </c>
    </row>
    <row r="21" spans="1:25" ht="153" customHeight="1">
      <c r="A21" s="523"/>
      <c r="B21" s="9" t="s">
        <v>76</v>
      </c>
      <c r="C21" s="12" t="s">
        <v>608</v>
      </c>
      <c r="D21" s="12" t="s">
        <v>78</v>
      </c>
      <c r="E21" s="110">
        <v>6</v>
      </c>
      <c r="F21" s="110">
        <v>105</v>
      </c>
      <c r="G21" s="110">
        <v>0</v>
      </c>
      <c r="H21" s="110">
        <v>12</v>
      </c>
      <c r="I21" s="110">
        <v>14</v>
      </c>
      <c r="J21" s="110">
        <v>133</v>
      </c>
      <c r="K21" s="110">
        <v>0</v>
      </c>
      <c r="L21" s="110">
        <v>24</v>
      </c>
      <c r="M21" s="110">
        <v>141</v>
      </c>
    </row>
    <row r="22" spans="1:25" ht="136.5" customHeight="1">
      <c r="A22" s="523"/>
      <c r="B22" s="9" t="s">
        <v>80</v>
      </c>
      <c r="C22" s="12" t="s">
        <v>609</v>
      </c>
      <c r="D22" s="12" t="s">
        <v>82</v>
      </c>
      <c r="E22" s="110">
        <v>10</v>
      </c>
      <c r="F22" s="110">
        <v>177</v>
      </c>
      <c r="G22" s="110">
        <v>4</v>
      </c>
      <c r="H22" s="110">
        <v>50</v>
      </c>
      <c r="I22" s="110">
        <v>11</v>
      </c>
      <c r="J22" s="110">
        <v>210</v>
      </c>
      <c r="K22" s="110">
        <v>0</v>
      </c>
      <c r="L22" s="110">
        <v>5</v>
      </c>
      <c r="M22" s="110">
        <v>272</v>
      </c>
    </row>
    <row r="23" spans="1:25" ht="93.75" customHeight="1">
      <c r="A23" s="523"/>
      <c r="B23" s="9" t="s">
        <v>83</v>
      </c>
      <c r="C23" s="12" t="s">
        <v>610</v>
      </c>
      <c r="D23" s="12" t="s">
        <v>85</v>
      </c>
      <c r="E23" s="110">
        <v>4</v>
      </c>
      <c r="F23" s="110">
        <v>103</v>
      </c>
      <c r="G23" s="110">
        <v>2</v>
      </c>
      <c r="H23" s="110">
        <v>27</v>
      </c>
      <c r="I23" s="110">
        <v>9</v>
      </c>
      <c r="J23" s="110">
        <v>283</v>
      </c>
      <c r="K23" s="110">
        <v>0</v>
      </c>
      <c r="L23" s="110">
        <v>4</v>
      </c>
      <c r="M23" s="110">
        <v>279</v>
      </c>
    </row>
    <row r="24" spans="1:25" ht="68.400000000000006">
      <c r="A24" s="523"/>
      <c r="B24" s="9" t="s">
        <v>83</v>
      </c>
      <c r="C24" s="12" t="s">
        <v>611</v>
      </c>
      <c r="D24" s="12" t="s">
        <v>87</v>
      </c>
      <c r="E24" s="110">
        <v>9</v>
      </c>
      <c r="F24" s="110">
        <v>109</v>
      </c>
      <c r="G24" s="110">
        <v>3</v>
      </c>
      <c r="H24" s="110">
        <v>21</v>
      </c>
      <c r="I24" s="110">
        <v>14</v>
      </c>
      <c r="J24" s="110">
        <v>326</v>
      </c>
      <c r="K24" s="110">
        <v>0</v>
      </c>
      <c r="L24" s="110">
        <v>11</v>
      </c>
      <c r="M24" s="110">
        <v>282</v>
      </c>
    </row>
    <row r="25" spans="1:25" ht="125.4">
      <c r="A25" s="523"/>
      <c r="B25" s="9" t="s">
        <v>88</v>
      </c>
      <c r="C25" s="12" t="s">
        <v>612</v>
      </c>
      <c r="D25" s="12" t="s">
        <v>90</v>
      </c>
      <c r="E25" s="110">
        <v>5</v>
      </c>
      <c r="F25" s="110">
        <v>78</v>
      </c>
      <c r="G25" s="110">
        <v>2</v>
      </c>
      <c r="H25" s="110">
        <v>22</v>
      </c>
      <c r="I25" s="110">
        <v>7</v>
      </c>
      <c r="J25" s="110">
        <v>295</v>
      </c>
      <c r="K25" s="110">
        <v>0</v>
      </c>
      <c r="L25" s="110">
        <v>4</v>
      </c>
      <c r="M25" s="110">
        <v>234</v>
      </c>
    </row>
    <row r="26" spans="1:25" ht="150" customHeight="1">
      <c r="A26" s="523"/>
      <c r="B26" s="111" t="s">
        <v>76</v>
      </c>
      <c r="C26" s="112" t="s">
        <v>613</v>
      </c>
      <c r="D26" s="12" t="s">
        <v>92</v>
      </c>
      <c r="E26" s="110">
        <v>7</v>
      </c>
      <c r="F26" s="110">
        <v>160</v>
      </c>
      <c r="G26" s="110">
        <v>2</v>
      </c>
      <c r="H26" s="110">
        <v>57</v>
      </c>
      <c r="I26" s="110">
        <v>4</v>
      </c>
      <c r="J26" s="110">
        <v>127</v>
      </c>
      <c r="K26" s="110">
        <v>0</v>
      </c>
      <c r="L26" s="110">
        <v>6</v>
      </c>
      <c r="M26" s="110">
        <v>187</v>
      </c>
    </row>
    <row r="27" spans="1:25" ht="136.19999999999999" customHeight="1">
      <c r="A27" s="523"/>
      <c r="B27" s="9" t="s">
        <v>76</v>
      </c>
      <c r="C27" s="12" t="s">
        <v>614</v>
      </c>
      <c r="D27" s="12" t="s">
        <v>94</v>
      </c>
      <c r="E27" s="110">
        <v>7</v>
      </c>
      <c r="F27" s="110">
        <v>104</v>
      </c>
      <c r="G27" s="110">
        <v>3</v>
      </c>
      <c r="H27" s="110">
        <v>41</v>
      </c>
      <c r="I27" s="110">
        <v>10</v>
      </c>
      <c r="J27" s="110">
        <v>256</v>
      </c>
      <c r="K27" s="110">
        <v>0</v>
      </c>
      <c r="L27" s="110">
        <v>8</v>
      </c>
      <c r="M27" s="110">
        <v>231</v>
      </c>
    </row>
    <row r="28" spans="1:25" ht="65.25" customHeight="1">
      <c r="A28" s="523"/>
      <c r="B28" s="9" t="s">
        <v>615</v>
      </c>
      <c r="C28" s="12" t="s">
        <v>616</v>
      </c>
      <c r="D28" s="12" t="s">
        <v>97</v>
      </c>
      <c r="E28" s="110">
        <v>1</v>
      </c>
      <c r="F28" s="110">
        <v>110</v>
      </c>
      <c r="G28" s="110">
        <v>1</v>
      </c>
      <c r="H28" s="110">
        <v>10</v>
      </c>
      <c r="I28" s="110">
        <v>7</v>
      </c>
      <c r="J28" s="110">
        <v>155</v>
      </c>
      <c r="K28" s="110">
        <v>0</v>
      </c>
      <c r="L28" s="110">
        <v>3</v>
      </c>
      <c r="M28" s="110">
        <v>149</v>
      </c>
    </row>
    <row r="29" spans="1:25" ht="57">
      <c r="A29" s="523"/>
      <c r="B29" s="9" t="s">
        <v>617</v>
      </c>
      <c r="C29" s="12" t="s">
        <v>618</v>
      </c>
      <c r="D29" s="12" t="s">
        <v>101</v>
      </c>
      <c r="E29" s="114">
        <v>5</v>
      </c>
      <c r="F29" s="114">
        <v>77</v>
      </c>
      <c r="G29" s="114">
        <v>1</v>
      </c>
      <c r="H29" s="114">
        <v>12</v>
      </c>
      <c r="I29" s="114">
        <v>4</v>
      </c>
      <c r="J29" s="114">
        <v>108</v>
      </c>
      <c r="K29" s="114">
        <v>0</v>
      </c>
      <c r="L29" s="114">
        <v>5</v>
      </c>
      <c r="M29" s="114">
        <v>87</v>
      </c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</row>
    <row r="30" spans="1:25" s="106" customFormat="1" ht="20.25" customHeight="1">
      <c r="A30" s="116"/>
      <c r="B30" s="117"/>
      <c r="C30" s="118" t="s">
        <v>363</v>
      </c>
      <c r="D30" s="117"/>
      <c r="E30" s="119">
        <f t="shared" ref="E30:M30" si="0">SUM(E9:E29)</f>
        <v>89</v>
      </c>
      <c r="F30" s="119">
        <f t="shared" si="0"/>
        <v>2099</v>
      </c>
      <c r="G30" s="119">
        <f t="shared" si="0"/>
        <v>24</v>
      </c>
      <c r="H30" s="119">
        <f t="shared" si="0"/>
        <v>455</v>
      </c>
      <c r="I30" s="119">
        <f t="shared" si="0"/>
        <v>137</v>
      </c>
      <c r="J30" s="119">
        <f t="shared" si="0"/>
        <v>3220</v>
      </c>
      <c r="K30" s="119">
        <f t="shared" si="0"/>
        <v>1</v>
      </c>
      <c r="L30" s="119">
        <f t="shared" si="0"/>
        <v>159</v>
      </c>
      <c r="M30" s="119">
        <f t="shared" si="0"/>
        <v>3455</v>
      </c>
      <c r="N30" s="120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</row>
    <row r="31" spans="1:25" ht="27.75" customHeight="1">
      <c r="A31" s="524" t="s">
        <v>619</v>
      </c>
      <c r="B31" s="524"/>
      <c r="C31" s="524"/>
      <c r="D31" s="524"/>
      <c r="E31" s="524"/>
      <c r="F31" s="524"/>
      <c r="G31" s="524"/>
      <c r="H31" s="524"/>
      <c r="I31" s="524"/>
      <c r="J31" s="524"/>
      <c r="K31" s="524"/>
      <c r="L31" s="524"/>
      <c r="M31" s="524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</row>
    <row r="32" spans="1:25" s="106" customFormat="1" ht="102.6">
      <c r="A32" s="523">
        <v>2</v>
      </c>
      <c r="B32" s="9" t="s">
        <v>104</v>
      </c>
      <c r="C32" s="114" t="s">
        <v>620</v>
      </c>
      <c r="D32" s="11" t="s">
        <v>621</v>
      </c>
      <c r="E32" s="122">
        <v>7</v>
      </c>
      <c r="F32" s="122">
        <v>136</v>
      </c>
      <c r="G32" s="122">
        <v>2</v>
      </c>
      <c r="H32" s="122">
        <v>15</v>
      </c>
      <c r="I32" s="122">
        <v>5</v>
      </c>
      <c r="J32" s="122">
        <v>113</v>
      </c>
      <c r="K32" s="122">
        <v>0</v>
      </c>
      <c r="L32" s="122">
        <v>20</v>
      </c>
      <c r="M32" s="122">
        <v>131</v>
      </c>
      <c r="N32" s="115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115"/>
    </row>
    <row r="33" spans="1:25" s="106" customFormat="1" ht="82.5" customHeight="1">
      <c r="A33" s="523"/>
      <c r="B33" s="9" t="s">
        <v>622</v>
      </c>
      <c r="C33" s="114" t="s">
        <v>623</v>
      </c>
      <c r="D33" s="11" t="s">
        <v>624</v>
      </c>
      <c r="E33" s="122">
        <v>6</v>
      </c>
      <c r="F33" s="122">
        <v>124</v>
      </c>
      <c r="G33" s="122">
        <v>1</v>
      </c>
      <c r="H33" s="122">
        <v>20</v>
      </c>
      <c r="I33" s="122">
        <v>2</v>
      </c>
      <c r="J33" s="122">
        <v>178</v>
      </c>
      <c r="K33" s="122">
        <v>0</v>
      </c>
      <c r="L33" s="122">
        <v>4</v>
      </c>
      <c r="M33" s="122">
        <v>136</v>
      </c>
      <c r="N33" s="115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115"/>
    </row>
    <row r="34" spans="1:25" s="106" customFormat="1" ht="89.25" customHeight="1">
      <c r="A34" s="523"/>
      <c r="B34" s="9" t="s">
        <v>625</v>
      </c>
      <c r="C34" s="114" t="s">
        <v>626</v>
      </c>
      <c r="D34" s="123" t="s">
        <v>627</v>
      </c>
      <c r="E34" s="122">
        <v>4</v>
      </c>
      <c r="F34" s="122">
        <v>79</v>
      </c>
      <c r="G34" s="122">
        <v>0</v>
      </c>
      <c r="H34" s="122">
        <v>24</v>
      </c>
      <c r="I34" s="122">
        <v>6</v>
      </c>
      <c r="J34" s="122">
        <v>169</v>
      </c>
      <c r="K34" s="122">
        <v>0</v>
      </c>
      <c r="L34" s="122">
        <v>0</v>
      </c>
      <c r="M34" s="122">
        <v>110</v>
      </c>
      <c r="N34" s="115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115"/>
    </row>
    <row r="35" spans="1:25" s="106" customFormat="1" ht="57">
      <c r="A35" s="523"/>
      <c r="B35" s="9" t="s">
        <v>114</v>
      </c>
      <c r="C35" s="114" t="s">
        <v>628</v>
      </c>
      <c r="D35" s="11" t="s">
        <v>629</v>
      </c>
      <c r="E35" s="124">
        <v>2</v>
      </c>
      <c r="F35" s="124">
        <v>61</v>
      </c>
      <c r="G35" s="124">
        <v>2</v>
      </c>
      <c r="H35" s="124">
        <v>26</v>
      </c>
      <c r="I35" s="124">
        <v>1</v>
      </c>
      <c r="J35" s="124">
        <v>131</v>
      </c>
      <c r="K35" s="124">
        <v>0</v>
      </c>
      <c r="L35" s="124">
        <v>9</v>
      </c>
      <c r="M35" s="124">
        <v>104</v>
      </c>
      <c r="N35" s="115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115"/>
    </row>
    <row r="36" spans="1:25" s="106" customFormat="1" ht="45.6">
      <c r="A36" s="523"/>
      <c r="B36" s="9" t="s">
        <v>630</v>
      </c>
      <c r="C36" s="114" t="s">
        <v>440</v>
      </c>
      <c r="D36" s="11" t="s">
        <v>631</v>
      </c>
      <c r="E36" s="124">
        <v>3</v>
      </c>
      <c r="F36" s="124">
        <v>91</v>
      </c>
      <c r="G36" s="124">
        <v>0</v>
      </c>
      <c r="H36" s="124">
        <v>20</v>
      </c>
      <c r="I36" s="124">
        <v>3</v>
      </c>
      <c r="J36" s="124">
        <v>117</v>
      </c>
      <c r="K36" s="124">
        <v>0</v>
      </c>
      <c r="L36" s="124">
        <v>7</v>
      </c>
      <c r="M36" s="124">
        <v>109</v>
      </c>
      <c r="N36" s="115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115"/>
    </row>
    <row r="37" spans="1:25" s="106" customFormat="1" ht="125.4">
      <c r="A37" s="523"/>
      <c r="B37" s="9" t="s">
        <v>122</v>
      </c>
      <c r="C37" s="114" t="s">
        <v>632</v>
      </c>
      <c r="D37" s="11" t="s">
        <v>633</v>
      </c>
      <c r="E37" s="122">
        <v>8</v>
      </c>
      <c r="F37" s="122">
        <v>121</v>
      </c>
      <c r="G37" s="122">
        <v>1</v>
      </c>
      <c r="H37" s="122">
        <v>20</v>
      </c>
      <c r="I37" s="122">
        <v>5</v>
      </c>
      <c r="J37" s="122">
        <v>126</v>
      </c>
      <c r="K37" s="122">
        <v>0</v>
      </c>
      <c r="L37" s="122">
        <v>15</v>
      </c>
      <c r="M37" s="122">
        <v>186</v>
      </c>
      <c r="N37" s="115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115"/>
    </row>
    <row r="38" spans="1:25" s="106" customFormat="1" ht="102.6">
      <c r="A38" s="523"/>
      <c r="B38" s="9" t="s">
        <v>634</v>
      </c>
      <c r="C38" s="114" t="s">
        <v>632</v>
      </c>
      <c r="D38" s="11" t="s">
        <v>635</v>
      </c>
      <c r="E38" s="122">
        <v>1</v>
      </c>
      <c r="F38" s="122">
        <v>84</v>
      </c>
      <c r="G38" s="122">
        <v>1</v>
      </c>
      <c r="H38" s="122">
        <v>13</v>
      </c>
      <c r="I38" s="122">
        <v>2</v>
      </c>
      <c r="J38" s="122">
        <v>230</v>
      </c>
      <c r="K38" s="122">
        <v>0</v>
      </c>
      <c r="L38" s="122">
        <v>3</v>
      </c>
      <c r="M38" s="122">
        <v>227</v>
      </c>
      <c r="N38" s="115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115"/>
    </row>
    <row r="39" spans="1:25" s="106" customFormat="1" ht="91.2">
      <c r="A39" s="523"/>
      <c r="B39" s="9" t="s">
        <v>636</v>
      </c>
      <c r="C39" s="114" t="s">
        <v>637</v>
      </c>
      <c r="D39" s="11" t="s">
        <v>638</v>
      </c>
      <c r="E39" s="122">
        <v>1</v>
      </c>
      <c r="F39" s="122">
        <v>127</v>
      </c>
      <c r="G39" s="122">
        <v>0</v>
      </c>
      <c r="H39" s="122">
        <v>27</v>
      </c>
      <c r="I39" s="122">
        <v>4</v>
      </c>
      <c r="J39" s="122">
        <v>176</v>
      </c>
      <c r="K39" s="122">
        <v>0</v>
      </c>
      <c r="L39" s="122">
        <v>11</v>
      </c>
      <c r="M39" s="122">
        <v>210</v>
      </c>
      <c r="N39" s="115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115"/>
    </row>
    <row r="40" spans="1:25" s="106" customFormat="1" ht="50.25" customHeight="1">
      <c r="A40" s="523"/>
      <c r="B40" s="9" t="s">
        <v>639</v>
      </c>
      <c r="C40" s="114" t="s">
        <v>640</v>
      </c>
      <c r="D40" s="11" t="s">
        <v>641</v>
      </c>
      <c r="E40" s="122">
        <v>4</v>
      </c>
      <c r="F40" s="122">
        <v>102</v>
      </c>
      <c r="G40" s="122">
        <v>1</v>
      </c>
      <c r="H40" s="122">
        <v>18</v>
      </c>
      <c r="I40" s="122">
        <v>4</v>
      </c>
      <c r="J40" s="122">
        <v>75</v>
      </c>
      <c r="K40" s="122">
        <v>0</v>
      </c>
      <c r="L40" s="122">
        <v>3</v>
      </c>
      <c r="M40" s="122">
        <v>139</v>
      </c>
      <c r="N40" s="115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115"/>
    </row>
    <row r="41" spans="1:25" s="106" customFormat="1" ht="171">
      <c r="A41" s="523"/>
      <c r="B41" s="9" t="s">
        <v>134</v>
      </c>
      <c r="C41" s="12" t="s">
        <v>642</v>
      </c>
      <c r="D41" s="123" t="s">
        <v>643</v>
      </c>
      <c r="E41" s="124">
        <v>5</v>
      </c>
      <c r="F41" s="124">
        <v>151</v>
      </c>
      <c r="G41" s="124">
        <v>2</v>
      </c>
      <c r="H41" s="124">
        <v>30</v>
      </c>
      <c r="I41" s="124">
        <v>11</v>
      </c>
      <c r="J41" s="124">
        <v>88</v>
      </c>
      <c r="K41" s="124">
        <v>0</v>
      </c>
      <c r="L41" s="124">
        <v>8</v>
      </c>
      <c r="M41" s="124">
        <v>157</v>
      </c>
      <c r="N41" s="115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115"/>
    </row>
    <row r="42" spans="1:25" s="106" customFormat="1" ht="57">
      <c r="A42" s="523"/>
      <c r="B42" s="9" t="s">
        <v>644</v>
      </c>
      <c r="C42" s="12" t="s">
        <v>645</v>
      </c>
      <c r="D42" s="11" t="s">
        <v>646</v>
      </c>
      <c r="E42" s="110">
        <v>4</v>
      </c>
      <c r="F42" s="110">
        <v>79</v>
      </c>
      <c r="G42" s="110">
        <v>2</v>
      </c>
      <c r="H42" s="110">
        <v>22</v>
      </c>
      <c r="I42" s="110">
        <v>9</v>
      </c>
      <c r="J42" s="110">
        <v>222</v>
      </c>
      <c r="K42" s="110">
        <v>0</v>
      </c>
      <c r="L42" s="110">
        <v>4</v>
      </c>
      <c r="M42" s="110">
        <v>166</v>
      </c>
      <c r="N42" s="115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115"/>
    </row>
    <row r="43" spans="1:25" s="106" customFormat="1" ht="50.25" customHeight="1">
      <c r="A43" s="523"/>
      <c r="B43" s="9" t="s">
        <v>647</v>
      </c>
      <c r="C43" s="12" t="s">
        <v>648</v>
      </c>
      <c r="D43" s="11" t="s">
        <v>649</v>
      </c>
      <c r="E43" s="124">
        <v>3</v>
      </c>
      <c r="F43" s="124">
        <v>75</v>
      </c>
      <c r="G43" s="124">
        <v>1</v>
      </c>
      <c r="H43" s="124">
        <v>24</v>
      </c>
      <c r="I43" s="124">
        <v>5</v>
      </c>
      <c r="J43" s="124">
        <v>238</v>
      </c>
      <c r="K43" s="124">
        <v>0</v>
      </c>
      <c r="L43" s="124">
        <v>5</v>
      </c>
      <c r="M43" s="124">
        <v>181</v>
      </c>
      <c r="N43" s="115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115"/>
    </row>
    <row r="44" spans="1:25" s="106" customFormat="1" ht="45.6">
      <c r="A44" s="523"/>
      <c r="B44" s="9" t="s">
        <v>650</v>
      </c>
      <c r="C44" s="114" t="s">
        <v>651</v>
      </c>
      <c r="D44" s="11" t="s">
        <v>652</v>
      </c>
      <c r="E44" s="122">
        <v>6</v>
      </c>
      <c r="F44" s="122">
        <v>105</v>
      </c>
      <c r="G44" s="122">
        <v>2</v>
      </c>
      <c r="H44" s="122">
        <v>28</v>
      </c>
      <c r="I44" s="122">
        <v>4</v>
      </c>
      <c r="J44" s="122">
        <v>106</v>
      </c>
      <c r="K44" s="122">
        <v>1</v>
      </c>
      <c r="L44" s="122">
        <v>5</v>
      </c>
      <c r="M44" s="122">
        <v>104</v>
      </c>
      <c r="N44" s="115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115"/>
    </row>
    <row r="45" spans="1:25" s="106" customFormat="1" ht="57">
      <c r="A45" s="523"/>
      <c r="B45" s="9" t="s">
        <v>653</v>
      </c>
      <c r="C45" s="114" t="s">
        <v>654</v>
      </c>
      <c r="D45" s="11" t="s">
        <v>655</v>
      </c>
      <c r="E45" s="122">
        <v>6</v>
      </c>
      <c r="F45" s="122">
        <v>145</v>
      </c>
      <c r="G45" s="122">
        <v>3</v>
      </c>
      <c r="H45" s="122">
        <v>46</v>
      </c>
      <c r="I45" s="122">
        <v>5</v>
      </c>
      <c r="J45" s="122">
        <v>71</v>
      </c>
      <c r="K45" s="122">
        <v>0</v>
      </c>
      <c r="L45" s="122">
        <v>1</v>
      </c>
      <c r="M45" s="122">
        <v>110</v>
      </c>
      <c r="N45" s="115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115"/>
    </row>
    <row r="46" spans="1:25" s="106" customFormat="1" ht="50.25" customHeight="1">
      <c r="A46" s="523"/>
      <c r="B46" s="9" t="s">
        <v>656</v>
      </c>
      <c r="C46" s="12" t="s">
        <v>657</v>
      </c>
      <c r="D46" s="125" t="s">
        <v>658</v>
      </c>
      <c r="E46" s="122">
        <v>6</v>
      </c>
      <c r="F46" s="122">
        <v>143</v>
      </c>
      <c r="G46" s="122">
        <v>3</v>
      </c>
      <c r="H46" s="122">
        <v>47</v>
      </c>
      <c r="I46" s="122">
        <v>2</v>
      </c>
      <c r="J46" s="122">
        <v>113</v>
      </c>
      <c r="K46" s="122">
        <v>0</v>
      </c>
      <c r="L46" s="122">
        <v>10</v>
      </c>
      <c r="M46" s="122">
        <v>125</v>
      </c>
      <c r="N46" s="115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115"/>
    </row>
    <row r="47" spans="1:25" s="106" customFormat="1" ht="103.5" customHeight="1">
      <c r="A47" s="523"/>
      <c r="B47" s="111" t="s">
        <v>154</v>
      </c>
      <c r="C47" s="12" t="s">
        <v>659</v>
      </c>
      <c r="D47" s="126" t="s">
        <v>660</v>
      </c>
      <c r="E47" s="122">
        <v>5</v>
      </c>
      <c r="F47" s="122">
        <v>114</v>
      </c>
      <c r="G47" s="122">
        <v>2</v>
      </c>
      <c r="H47" s="122">
        <v>48</v>
      </c>
      <c r="I47" s="122">
        <v>1</v>
      </c>
      <c r="J47" s="122">
        <v>100</v>
      </c>
      <c r="K47" s="122">
        <v>0</v>
      </c>
      <c r="L47" s="122">
        <v>6</v>
      </c>
      <c r="M47" s="122">
        <v>105</v>
      </c>
      <c r="N47" s="115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115"/>
    </row>
    <row r="48" spans="1:25" s="106" customFormat="1" ht="132.75" customHeight="1">
      <c r="A48" s="523"/>
      <c r="B48" s="9" t="s">
        <v>158</v>
      </c>
      <c r="C48" s="127" t="s">
        <v>661</v>
      </c>
      <c r="D48" s="126" t="s">
        <v>662</v>
      </c>
      <c r="E48" s="122">
        <v>9</v>
      </c>
      <c r="F48" s="122">
        <v>104</v>
      </c>
      <c r="G48" s="122">
        <v>2</v>
      </c>
      <c r="H48" s="122">
        <v>23</v>
      </c>
      <c r="I48" s="122">
        <v>3</v>
      </c>
      <c r="J48" s="122">
        <v>143</v>
      </c>
      <c r="K48" s="122">
        <v>1</v>
      </c>
      <c r="L48" s="122">
        <v>10</v>
      </c>
      <c r="M48" s="122">
        <v>107</v>
      </c>
      <c r="N48" s="115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115"/>
    </row>
    <row r="49" spans="1:25" s="106" customFormat="1" ht="126.75" customHeight="1">
      <c r="A49" s="523"/>
      <c r="B49" s="9" t="s">
        <v>158</v>
      </c>
      <c r="C49" s="127" t="s">
        <v>663</v>
      </c>
      <c r="D49" s="126" t="s">
        <v>664</v>
      </c>
      <c r="E49" s="110">
        <v>5</v>
      </c>
      <c r="F49" s="110">
        <v>91</v>
      </c>
      <c r="G49" s="110">
        <v>1</v>
      </c>
      <c r="H49" s="110">
        <v>16</v>
      </c>
      <c r="I49" s="110">
        <v>6</v>
      </c>
      <c r="J49" s="110">
        <v>119</v>
      </c>
      <c r="K49" s="110">
        <v>0</v>
      </c>
      <c r="L49" s="110">
        <v>6</v>
      </c>
      <c r="M49" s="110">
        <v>131</v>
      </c>
      <c r="N49" s="128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115"/>
    </row>
    <row r="50" spans="1:25" s="106" customFormat="1" ht="120" customHeight="1">
      <c r="A50" s="523"/>
      <c r="B50" s="111" t="s">
        <v>665</v>
      </c>
      <c r="C50" s="127" t="s">
        <v>466</v>
      </c>
      <c r="D50" s="126" t="s">
        <v>666</v>
      </c>
      <c r="E50" s="122">
        <v>3</v>
      </c>
      <c r="F50" s="122">
        <v>80</v>
      </c>
      <c r="G50" s="122">
        <v>0</v>
      </c>
      <c r="H50" s="122">
        <v>12</v>
      </c>
      <c r="I50" s="122">
        <v>4</v>
      </c>
      <c r="J50" s="122">
        <v>54</v>
      </c>
      <c r="K50" s="122">
        <v>0</v>
      </c>
      <c r="L50" s="122">
        <v>2</v>
      </c>
      <c r="M50" s="122">
        <v>86</v>
      </c>
      <c r="N50" s="128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115"/>
    </row>
    <row r="51" spans="1:25" s="106" customFormat="1" ht="97.5" customHeight="1">
      <c r="A51" s="523"/>
      <c r="B51" s="9" t="s">
        <v>169</v>
      </c>
      <c r="C51" s="12" t="s">
        <v>667</v>
      </c>
      <c r="D51" s="125" t="s">
        <v>668</v>
      </c>
      <c r="E51" s="46">
        <v>2</v>
      </c>
      <c r="F51" s="46">
        <v>140</v>
      </c>
      <c r="G51" s="47">
        <v>0</v>
      </c>
      <c r="H51" s="122">
        <v>18</v>
      </c>
      <c r="I51" s="122">
        <v>3</v>
      </c>
      <c r="J51" s="122">
        <v>71</v>
      </c>
      <c r="K51" s="122">
        <v>0</v>
      </c>
      <c r="L51" s="122">
        <v>12</v>
      </c>
      <c r="M51" s="122">
        <v>134</v>
      </c>
      <c r="N51" s="128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115"/>
    </row>
    <row r="52" spans="1:25" s="106" customFormat="1" ht="89.25" customHeight="1">
      <c r="A52" s="523"/>
      <c r="B52" s="9" t="s">
        <v>169</v>
      </c>
      <c r="C52" s="12" t="s">
        <v>669</v>
      </c>
      <c r="D52" s="125" t="s">
        <v>670</v>
      </c>
      <c r="E52" s="122">
        <v>3</v>
      </c>
      <c r="F52" s="122">
        <v>137</v>
      </c>
      <c r="G52" s="122">
        <v>1</v>
      </c>
      <c r="H52" s="122">
        <v>25</v>
      </c>
      <c r="I52" s="122">
        <v>1</v>
      </c>
      <c r="J52" s="122">
        <v>82</v>
      </c>
      <c r="K52" s="122">
        <v>0</v>
      </c>
      <c r="L52" s="122">
        <v>3</v>
      </c>
      <c r="M52" s="122">
        <v>151</v>
      </c>
      <c r="N52" s="115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115"/>
    </row>
    <row r="53" spans="1:25" ht="25.5" customHeight="1">
      <c r="A53" s="522" t="s">
        <v>363</v>
      </c>
      <c r="B53" s="522"/>
      <c r="C53" s="522"/>
      <c r="D53" s="522"/>
      <c r="E53" s="130">
        <f t="shared" ref="E53:M53" si="1">SUM(E32:E52)</f>
        <v>93</v>
      </c>
      <c r="F53" s="130">
        <f t="shared" si="1"/>
        <v>2289</v>
      </c>
      <c r="G53" s="131">
        <f t="shared" si="1"/>
        <v>27</v>
      </c>
      <c r="H53" s="131">
        <f t="shared" si="1"/>
        <v>522</v>
      </c>
      <c r="I53" s="130">
        <f t="shared" si="1"/>
        <v>86</v>
      </c>
      <c r="J53" s="130">
        <f t="shared" si="1"/>
        <v>2722</v>
      </c>
      <c r="K53" s="130">
        <f t="shared" si="1"/>
        <v>2</v>
      </c>
      <c r="L53" s="132">
        <f t="shared" si="1"/>
        <v>144</v>
      </c>
      <c r="M53" s="131">
        <f t="shared" si="1"/>
        <v>2909</v>
      </c>
      <c r="N53" s="120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</row>
    <row r="54" spans="1:25" ht="23.25" customHeight="1">
      <c r="A54" s="524" t="s">
        <v>671</v>
      </c>
      <c r="B54" s="524"/>
      <c r="C54" s="524"/>
      <c r="D54" s="524"/>
      <c r="E54" s="524"/>
      <c r="F54" s="524"/>
      <c r="G54" s="524"/>
      <c r="H54" s="524"/>
      <c r="I54" s="524"/>
      <c r="J54" s="524"/>
      <c r="K54" s="524"/>
      <c r="L54" s="524"/>
      <c r="M54" s="524"/>
    </row>
    <row r="55" spans="1:25" ht="60" customHeight="1">
      <c r="A55" s="521">
        <v>3</v>
      </c>
      <c r="B55" s="9" t="s">
        <v>175</v>
      </c>
      <c r="C55" s="114" t="s">
        <v>672</v>
      </c>
      <c r="D55" s="11" t="s">
        <v>673</v>
      </c>
      <c r="E55" s="110">
        <v>5</v>
      </c>
      <c r="F55" s="110">
        <v>89</v>
      </c>
      <c r="G55" s="110">
        <v>1</v>
      </c>
      <c r="H55" s="110">
        <v>29</v>
      </c>
      <c r="I55" s="110">
        <v>2</v>
      </c>
      <c r="J55" s="110">
        <v>42</v>
      </c>
      <c r="K55" s="110">
        <v>0</v>
      </c>
      <c r="L55" s="110">
        <v>1</v>
      </c>
      <c r="M55" s="110">
        <v>74</v>
      </c>
    </row>
    <row r="56" spans="1:25" ht="51.75" customHeight="1">
      <c r="A56" s="521"/>
      <c r="B56" s="9" t="s">
        <v>175</v>
      </c>
      <c r="C56" s="114" t="s">
        <v>672</v>
      </c>
      <c r="D56" s="123" t="s">
        <v>674</v>
      </c>
      <c r="E56" s="110">
        <v>3</v>
      </c>
      <c r="F56" s="110">
        <v>69</v>
      </c>
      <c r="G56" s="110">
        <v>1</v>
      </c>
      <c r="H56" s="110">
        <v>13</v>
      </c>
      <c r="I56" s="110">
        <v>2</v>
      </c>
      <c r="J56" s="110">
        <v>54</v>
      </c>
      <c r="K56" s="110">
        <v>0</v>
      </c>
      <c r="L56" s="110">
        <v>3</v>
      </c>
      <c r="M56" s="110">
        <v>69</v>
      </c>
    </row>
    <row r="57" spans="1:25" ht="35.25" customHeight="1">
      <c r="A57" s="521"/>
      <c r="B57" s="9" t="s">
        <v>675</v>
      </c>
      <c r="C57" s="114" t="s">
        <v>676</v>
      </c>
      <c r="D57" s="11" t="s">
        <v>677</v>
      </c>
      <c r="E57" s="110">
        <v>1</v>
      </c>
      <c r="F57" s="110">
        <v>33</v>
      </c>
      <c r="G57" s="110">
        <v>0</v>
      </c>
      <c r="H57" s="110">
        <v>15</v>
      </c>
      <c r="I57" s="110">
        <v>1</v>
      </c>
      <c r="J57" s="110">
        <v>29</v>
      </c>
      <c r="K57" s="110">
        <v>0</v>
      </c>
      <c r="L57" s="110">
        <v>0</v>
      </c>
      <c r="M57" s="110">
        <v>40</v>
      </c>
    </row>
    <row r="58" spans="1:25" ht="80.25" customHeight="1">
      <c r="A58" s="521"/>
      <c r="B58" s="111" t="s">
        <v>678</v>
      </c>
      <c r="C58" s="114" t="s">
        <v>679</v>
      </c>
      <c r="D58" s="11" t="s">
        <v>680</v>
      </c>
      <c r="E58" s="110">
        <v>5</v>
      </c>
      <c r="F58" s="110">
        <v>155</v>
      </c>
      <c r="G58" s="110">
        <v>0</v>
      </c>
      <c r="H58" s="110">
        <v>33</v>
      </c>
      <c r="I58" s="110">
        <v>3</v>
      </c>
      <c r="J58" s="110">
        <v>114</v>
      </c>
      <c r="K58" s="110">
        <v>0</v>
      </c>
      <c r="L58" s="110">
        <v>5</v>
      </c>
      <c r="M58" s="110">
        <v>151</v>
      </c>
    </row>
    <row r="59" spans="1:25" ht="83.25" customHeight="1">
      <c r="A59" s="521"/>
      <c r="B59" s="9" t="s">
        <v>678</v>
      </c>
      <c r="C59" s="114" t="s">
        <v>681</v>
      </c>
      <c r="D59" s="11" t="s">
        <v>682</v>
      </c>
      <c r="E59" s="110">
        <v>4</v>
      </c>
      <c r="F59" s="110">
        <v>127</v>
      </c>
      <c r="G59" s="110">
        <v>1</v>
      </c>
      <c r="H59" s="110">
        <v>39</v>
      </c>
      <c r="I59" s="110">
        <v>4</v>
      </c>
      <c r="J59" s="110">
        <v>134</v>
      </c>
      <c r="K59" s="110">
        <v>0</v>
      </c>
      <c r="L59" s="110">
        <v>3</v>
      </c>
      <c r="M59" s="110">
        <v>164</v>
      </c>
    </row>
    <row r="60" spans="1:25" ht="47.25" customHeight="1">
      <c r="A60" s="521"/>
      <c r="B60" s="9" t="s">
        <v>683</v>
      </c>
      <c r="C60" s="114" t="s">
        <v>483</v>
      </c>
      <c r="D60" s="11" t="s">
        <v>684</v>
      </c>
      <c r="E60" s="110">
        <v>1</v>
      </c>
      <c r="F60" s="110">
        <v>75</v>
      </c>
      <c r="G60" s="110">
        <v>1</v>
      </c>
      <c r="H60" s="110">
        <v>9</v>
      </c>
      <c r="I60" s="110">
        <v>3</v>
      </c>
      <c r="J60" s="110">
        <v>58</v>
      </c>
      <c r="K60" s="110">
        <v>0</v>
      </c>
      <c r="L60" s="110">
        <v>4</v>
      </c>
      <c r="M60" s="110">
        <v>82</v>
      </c>
    </row>
    <row r="61" spans="1:25" ht="96" customHeight="1">
      <c r="A61" s="521"/>
      <c r="B61" s="9" t="s">
        <v>196</v>
      </c>
      <c r="C61" s="114" t="s">
        <v>485</v>
      </c>
      <c r="D61" s="11" t="s">
        <v>685</v>
      </c>
      <c r="E61" s="110">
        <v>2</v>
      </c>
      <c r="F61" s="110">
        <v>92</v>
      </c>
      <c r="G61" s="110">
        <v>1</v>
      </c>
      <c r="H61" s="110">
        <v>13</v>
      </c>
      <c r="I61" s="110">
        <v>0</v>
      </c>
      <c r="J61" s="110">
        <v>23</v>
      </c>
      <c r="K61" s="110">
        <v>0</v>
      </c>
      <c r="L61" s="110">
        <v>0</v>
      </c>
      <c r="M61" s="110">
        <v>68</v>
      </c>
    </row>
    <row r="62" spans="1:25" ht="52.5" customHeight="1">
      <c r="A62" s="521"/>
      <c r="B62" s="9" t="s">
        <v>686</v>
      </c>
      <c r="C62" s="114" t="s">
        <v>687</v>
      </c>
      <c r="D62" s="11" t="s">
        <v>688</v>
      </c>
      <c r="E62" s="110">
        <v>2</v>
      </c>
      <c r="F62" s="110">
        <v>109</v>
      </c>
      <c r="G62" s="110">
        <v>1</v>
      </c>
      <c r="H62" s="110">
        <v>20</v>
      </c>
      <c r="I62" s="110">
        <v>2</v>
      </c>
      <c r="J62" s="110">
        <v>56</v>
      </c>
      <c r="K62" s="110">
        <v>0</v>
      </c>
      <c r="L62" s="110">
        <v>5</v>
      </c>
      <c r="M62" s="110">
        <v>88</v>
      </c>
    </row>
    <row r="63" spans="1:25" ht="57" customHeight="1">
      <c r="A63" s="521"/>
      <c r="B63" s="9" t="s">
        <v>207</v>
      </c>
      <c r="C63" s="114" t="s">
        <v>689</v>
      </c>
      <c r="D63" s="12" t="s">
        <v>690</v>
      </c>
      <c r="E63" s="122">
        <v>3</v>
      </c>
      <c r="F63" s="122">
        <v>47</v>
      </c>
      <c r="G63" s="122">
        <v>1</v>
      </c>
      <c r="H63" s="122">
        <v>18</v>
      </c>
      <c r="I63" s="122">
        <v>3</v>
      </c>
      <c r="J63" s="122">
        <v>44</v>
      </c>
      <c r="K63" s="122">
        <v>0</v>
      </c>
      <c r="L63" s="122">
        <v>2</v>
      </c>
      <c r="M63" s="122">
        <v>46</v>
      </c>
    </row>
    <row r="64" spans="1:25" ht="36.75" customHeight="1">
      <c r="A64" s="521"/>
      <c r="B64" s="9" t="s">
        <v>691</v>
      </c>
      <c r="C64" s="114" t="s">
        <v>692</v>
      </c>
      <c r="D64" s="11" t="s">
        <v>693</v>
      </c>
      <c r="E64" s="110">
        <v>1</v>
      </c>
      <c r="F64" s="110">
        <v>35</v>
      </c>
      <c r="G64" s="110">
        <v>1</v>
      </c>
      <c r="H64" s="110">
        <v>14</v>
      </c>
      <c r="I64" s="110">
        <v>1</v>
      </c>
      <c r="J64" s="110">
        <v>21</v>
      </c>
      <c r="K64" s="110">
        <v>0</v>
      </c>
      <c r="L64" s="110">
        <v>1</v>
      </c>
      <c r="M64" s="110">
        <v>36</v>
      </c>
    </row>
    <row r="65" spans="1:25" ht="81" customHeight="1">
      <c r="A65" s="521"/>
      <c r="B65" s="9" t="s">
        <v>215</v>
      </c>
      <c r="C65" s="114" t="s">
        <v>694</v>
      </c>
      <c r="D65" s="11" t="s">
        <v>695</v>
      </c>
      <c r="E65" s="114">
        <v>0</v>
      </c>
      <c r="F65" s="114">
        <v>0</v>
      </c>
      <c r="G65" s="114">
        <v>0</v>
      </c>
      <c r="H65" s="114">
        <v>0</v>
      </c>
      <c r="I65" s="114">
        <v>0</v>
      </c>
      <c r="J65" s="114">
        <v>0</v>
      </c>
      <c r="K65" s="114">
        <v>0</v>
      </c>
      <c r="L65" s="114">
        <v>0</v>
      </c>
      <c r="M65" s="114">
        <v>0</v>
      </c>
    </row>
    <row r="66" spans="1:25" ht="51" customHeight="1">
      <c r="A66" s="521"/>
      <c r="B66" s="9" t="s">
        <v>221</v>
      </c>
      <c r="C66" s="114" t="s">
        <v>493</v>
      </c>
      <c r="D66" s="11" t="s">
        <v>696</v>
      </c>
      <c r="E66" s="110">
        <v>2</v>
      </c>
      <c r="F66" s="110">
        <v>117</v>
      </c>
      <c r="G66" s="110">
        <v>0</v>
      </c>
      <c r="H66" s="110">
        <v>37</v>
      </c>
      <c r="I66" s="110">
        <v>2</v>
      </c>
      <c r="J66" s="110">
        <v>48</v>
      </c>
      <c r="K66" s="110">
        <v>0</v>
      </c>
      <c r="L66" s="110">
        <v>7</v>
      </c>
      <c r="M66" s="110">
        <v>118</v>
      </c>
    </row>
    <row r="67" spans="1:25" ht="84" customHeight="1">
      <c r="A67" s="521"/>
      <c r="B67" s="9" t="s">
        <v>225</v>
      </c>
      <c r="C67" s="114" t="s">
        <v>697</v>
      </c>
      <c r="D67" s="11" t="s">
        <v>698</v>
      </c>
      <c r="E67" s="110">
        <v>4</v>
      </c>
      <c r="F67" s="110">
        <v>193</v>
      </c>
      <c r="G67" s="110">
        <v>1</v>
      </c>
      <c r="H67" s="110">
        <v>41</v>
      </c>
      <c r="I67" s="110">
        <v>3</v>
      </c>
      <c r="J67" s="110">
        <v>143</v>
      </c>
      <c r="K67" s="110">
        <v>0</v>
      </c>
      <c r="L67" s="110">
        <v>4</v>
      </c>
      <c r="M67" s="110">
        <v>169</v>
      </c>
    </row>
    <row r="68" spans="1:25" ht="80.25" customHeight="1">
      <c r="A68" s="521"/>
      <c r="B68" s="9" t="s">
        <v>225</v>
      </c>
      <c r="C68" s="114" t="s">
        <v>699</v>
      </c>
      <c r="D68" s="11" t="s">
        <v>700</v>
      </c>
      <c r="E68" s="110">
        <v>6</v>
      </c>
      <c r="F68" s="110">
        <v>207</v>
      </c>
      <c r="G68" s="110">
        <v>2</v>
      </c>
      <c r="H68" s="110">
        <v>50</v>
      </c>
      <c r="I68" s="110">
        <v>5</v>
      </c>
      <c r="J68" s="110">
        <v>135</v>
      </c>
      <c r="K68" s="110">
        <v>0</v>
      </c>
      <c r="L68" s="110">
        <v>5</v>
      </c>
      <c r="M68" s="110">
        <v>200</v>
      </c>
    </row>
    <row r="69" spans="1:25" ht="84" customHeight="1">
      <c r="A69" s="521"/>
      <c r="B69" s="9" t="s">
        <v>231</v>
      </c>
      <c r="C69" s="114" t="s">
        <v>699</v>
      </c>
      <c r="D69" s="11" t="s">
        <v>701</v>
      </c>
      <c r="E69" s="110">
        <v>9</v>
      </c>
      <c r="F69" s="110">
        <v>219</v>
      </c>
      <c r="G69" s="110">
        <v>1</v>
      </c>
      <c r="H69" s="110">
        <v>37</v>
      </c>
      <c r="I69" s="110">
        <v>3</v>
      </c>
      <c r="J69" s="110">
        <v>92</v>
      </c>
      <c r="K69" s="110">
        <v>0</v>
      </c>
      <c r="L69" s="110">
        <v>8</v>
      </c>
      <c r="M69" s="110">
        <v>193</v>
      </c>
    </row>
    <row r="70" spans="1:25" ht="54" customHeight="1">
      <c r="A70" s="521"/>
      <c r="B70" s="9" t="s">
        <v>702</v>
      </c>
      <c r="C70" s="114" t="s">
        <v>499</v>
      </c>
      <c r="D70" s="11" t="s">
        <v>703</v>
      </c>
      <c r="E70" s="110">
        <v>0</v>
      </c>
      <c r="F70" s="110">
        <v>47</v>
      </c>
      <c r="G70" s="110">
        <v>0</v>
      </c>
      <c r="H70" s="110">
        <v>19</v>
      </c>
      <c r="I70" s="110">
        <v>0</v>
      </c>
      <c r="J70" s="110">
        <v>23</v>
      </c>
      <c r="K70" s="110">
        <v>0</v>
      </c>
      <c r="L70" s="110">
        <v>1</v>
      </c>
      <c r="M70" s="110">
        <v>39</v>
      </c>
    </row>
    <row r="71" spans="1:25" ht="54" customHeight="1">
      <c r="A71" s="133"/>
      <c r="B71" s="9" t="s">
        <v>704</v>
      </c>
      <c r="C71" s="114" t="s">
        <v>705</v>
      </c>
      <c r="D71" s="11" t="s">
        <v>706</v>
      </c>
      <c r="E71" s="110">
        <v>2</v>
      </c>
      <c r="F71" s="110">
        <v>53</v>
      </c>
      <c r="G71" s="110">
        <v>0</v>
      </c>
      <c r="H71" s="110">
        <v>10</v>
      </c>
      <c r="I71" s="110">
        <v>1</v>
      </c>
      <c r="J71" s="110">
        <v>40</v>
      </c>
      <c r="K71" s="110">
        <v>0</v>
      </c>
      <c r="L71" s="110">
        <v>0</v>
      </c>
      <c r="M71" s="110">
        <v>56</v>
      </c>
    </row>
    <row r="72" spans="1:25" ht="31.5" customHeight="1">
      <c r="A72" s="522" t="s">
        <v>363</v>
      </c>
      <c r="B72" s="522"/>
      <c r="C72" s="522"/>
      <c r="D72" s="522"/>
      <c r="E72" s="134">
        <f t="shared" ref="E72:M72" si="2">SUM(E55:E71)</f>
        <v>50</v>
      </c>
      <c r="F72" s="134">
        <f t="shared" si="2"/>
        <v>1667</v>
      </c>
      <c r="G72" s="135">
        <f t="shared" si="2"/>
        <v>12</v>
      </c>
      <c r="H72" s="135">
        <f t="shared" si="2"/>
        <v>397</v>
      </c>
      <c r="I72" s="135">
        <f t="shared" si="2"/>
        <v>35</v>
      </c>
      <c r="J72" s="135">
        <f t="shared" si="2"/>
        <v>1056</v>
      </c>
      <c r="K72" s="135">
        <f t="shared" si="2"/>
        <v>0</v>
      </c>
      <c r="L72" s="135">
        <f t="shared" si="2"/>
        <v>49</v>
      </c>
      <c r="M72" s="135">
        <f t="shared" si="2"/>
        <v>1593</v>
      </c>
      <c r="N72" s="65"/>
    </row>
    <row r="73" spans="1:25" ht="25.5" customHeight="1">
      <c r="A73" s="524" t="s">
        <v>707</v>
      </c>
      <c r="B73" s="524"/>
      <c r="C73" s="524"/>
      <c r="D73" s="524"/>
      <c r="E73" s="524"/>
      <c r="F73" s="524"/>
      <c r="G73" s="524"/>
      <c r="H73" s="524"/>
      <c r="I73" s="524"/>
      <c r="J73" s="524"/>
      <c r="K73" s="524"/>
      <c r="L73" s="524"/>
      <c r="M73" s="524"/>
    </row>
    <row r="74" spans="1:25" ht="103.5" customHeight="1">
      <c r="A74" s="523">
        <v>4</v>
      </c>
      <c r="B74" s="9" t="s">
        <v>238</v>
      </c>
      <c r="C74" s="114" t="s">
        <v>708</v>
      </c>
      <c r="D74" s="11" t="s">
        <v>709</v>
      </c>
      <c r="E74" s="110">
        <v>2</v>
      </c>
      <c r="F74" s="110">
        <v>80</v>
      </c>
      <c r="G74" s="110">
        <v>0</v>
      </c>
      <c r="H74" s="110">
        <v>17</v>
      </c>
      <c r="I74" s="110">
        <v>3</v>
      </c>
      <c r="J74" s="110">
        <v>93</v>
      </c>
      <c r="K74" s="110">
        <v>0</v>
      </c>
      <c r="L74" s="110">
        <v>7</v>
      </c>
      <c r="M74" s="110">
        <v>82</v>
      </c>
      <c r="O74" s="136"/>
      <c r="P74" s="137"/>
      <c r="Q74" s="137"/>
      <c r="R74" s="137"/>
      <c r="S74" s="137"/>
      <c r="T74" s="137"/>
      <c r="U74" s="137"/>
      <c r="V74" s="137"/>
      <c r="W74" s="137"/>
      <c r="X74" s="137"/>
      <c r="Y74" s="137"/>
    </row>
    <row r="75" spans="1:25" ht="108" customHeight="1">
      <c r="A75" s="523"/>
      <c r="B75" s="9" t="s">
        <v>238</v>
      </c>
      <c r="C75" s="114" t="s">
        <v>710</v>
      </c>
      <c r="D75" s="11" t="s">
        <v>711</v>
      </c>
      <c r="E75" s="110">
        <v>1</v>
      </c>
      <c r="F75" s="110">
        <v>58</v>
      </c>
      <c r="G75" s="110">
        <v>0</v>
      </c>
      <c r="H75" s="110">
        <v>11</v>
      </c>
      <c r="I75" s="110">
        <v>3</v>
      </c>
      <c r="J75" s="110">
        <v>118</v>
      </c>
      <c r="K75" s="110">
        <v>0</v>
      </c>
      <c r="L75" s="110">
        <v>2</v>
      </c>
      <c r="M75" s="110">
        <v>87</v>
      </c>
      <c r="O75" s="136"/>
      <c r="P75" s="137"/>
      <c r="Q75" s="137"/>
      <c r="R75" s="137"/>
      <c r="S75" s="137"/>
      <c r="T75" s="137"/>
      <c r="U75" s="137"/>
      <c r="V75" s="137"/>
      <c r="W75" s="137"/>
      <c r="X75" s="137"/>
      <c r="Y75" s="137"/>
    </row>
    <row r="76" spans="1:25" ht="168" customHeight="1">
      <c r="A76" s="523"/>
      <c r="B76" s="9" t="s">
        <v>712</v>
      </c>
      <c r="C76" s="114" t="s">
        <v>713</v>
      </c>
      <c r="D76" s="11" t="s">
        <v>714</v>
      </c>
      <c r="E76" s="110">
        <v>5</v>
      </c>
      <c r="F76" s="110">
        <v>120</v>
      </c>
      <c r="G76" s="110">
        <v>3</v>
      </c>
      <c r="H76" s="110">
        <v>16</v>
      </c>
      <c r="I76" s="110">
        <v>10</v>
      </c>
      <c r="J76" s="110">
        <v>182</v>
      </c>
      <c r="K76" s="110">
        <v>1</v>
      </c>
      <c r="L76" s="110">
        <v>6</v>
      </c>
      <c r="M76" s="110">
        <v>147</v>
      </c>
      <c r="O76" s="136"/>
      <c r="P76" s="137"/>
      <c r="Q76" s="137"/>
      <c r="R76" s="137"/>
      <c r="S76" s="137"/>
      <c r="T76" s="137"/>
      <c r="U76" s="137"/>
      <c r="V76" s="137"/>
      <c r="W76" s="137"/>
      <c r="X76" s="137"/>
      <c r="Y76" s="137"/>
    </row>
    <row r="77" spans="1:25" ht="68.400000000000006">
      <c r="A77" s="523"/>
      <c r="B77" s="9" t="s">
        <v>715</v>
      </c>
      <c r="C77" s="114" t="s">
        <v>716</v>
      </c>
      <c r="D77" s="11" t="s">
        <v>717</v>
      </c>
      <c r="E77" s="110">
        <v>5</v>
      </c>
      <c r="F77" s="110">
        <v>123</v>
      </c>
      <c r="G77" s="110">
        <v>0</v>
      </c>
      <c r="H77" s="110">
        <v>20</v>
      </c>
      <c r="I77" s="110">
        <v>8</v>
      </c>
      <c r="J77" s="110">
        <v>195</v>
      </c>
      <c r="K77" s="110">
        <v>0</v>
      </c>
      <c r="L77" s="110">
        <v>6</v>
      </c>
      <c r="M77" s="110">
        <v>184</v>
      </c>
      <c r="O77" s="136"/>
      <c r="P77" s="137"/>
      <c r="Q77" s="137"/>
      <c r="R77" s="137"/>
      <c r="S77" s="137"/>
      <c r="T77" s="137"/>
      <c r="U77" s="137"/>
      <c r="V77" s="137"/>
      <c r="W77" s="137"/>
      <c r="X77" s="137"/>
      <c r="Y77" s="137"/>
    </row>
    <row r="78" spans="1:25" ht="68.400000000000006">
      <c r="A78" s="523"/>
      <c r="B78" s="9" t="s">
        <v>715</v>
      </c>
      <c r="C78" s="114" t="s">
        <v>718</v>
      </c>
      <c r="D78" s="11" t="s">
        <v>719</v>
      </c>
      <c r="E78" s="110">
        <v>1</v>
      </c>
      <c r="F78" s="110">
        <v>99</v>
      </c>
      <c r="G78" s="110">
        <v>0</v>
      </c>
      <c r="H78" s="110">
        <v>9</v>
      </c>
      <c r="I78" s="110">
        <v>7</v>
      </c>
      <c r="J78" s="110">
        <v>234</v>
      </c>
      <c r="K78" s="110">
        <v>0</v>
      </c>
      <c r="L78" s="110">
        <v>8</v>
      </c>
      <c r="M78" s="110">
        <v>156</v>
      </c>
      <c r="O78" s="136"/>
      <c r="P78" s="137"/>
      <c r="Q78" s="137"/>
      <c r="R78" s="137"/>
      <c r="S78" s="137"/>
      <c r="T78" s="137"/>
      <c r="U78" s="137"/>
      <c r="V78" s="137"/>
      <c r="W78" s="137"/>
      <c r="X78" s="137"/>
      <c r="Y78" s="137"/>
    </row>
    <row r="79" spans="1:25" ht="34.200000000000003">
      <c r="A79" s="523"/>
      <c r="B79" s="9" t="s">
        <v>252</v>
      </c>
      <c r="C79" s="114" t="s">
        <v>720</v>
      </c>
      <c r="D79" s="11" t="s">
        <v>721</v>
      </c>
      <c r="E79" s="110">
        <v>0</v>
      </c>
      <c r="F79" s="110">
        <v>56</v>
      </c>
      <c r="G79" s="110">
        <v>0</v>
      </c>
      <c r="H79" s="110">
        <v>7</v>
      </c>
      <c r="I79" s="110">
        <v>4</v>
      </c>
      <c r="J79" s="110">
        <v>93</v>
      </c>
      <c r="K79" s="110">
        <v>0</v>
      </c>
      <c r="L79" s="110">
        <v>1</v>
      </c>
      <c r="M79" s="110">
        <v>64</v>
      </c>
      <c r="O79" s="136"/>
      <c r="P79" s="137"/>
      <c r="Q79" s="137"/>
      <c r="R79" s="137"/>
      <c r="S79" s="137"/>
      <c r="T79" s="137"/>
      <c r="U79" s="137"/>
      <c r="V79" s="137"/>
      <c r="W79" s="137"/>
      <c r="X79" s="137"/>
      <c r="Y79" s="137"/>
    </row>
    <row r="80" spans="1:25" ht="94.5" customHeight="1">
      <c r="A80" s="523"/>
      <c r="B80" s="9" t="s">
        <v>722</v>
      </c>
      <c r="C80" s="114" t="s">
        <v>723</v>
      </c>
      <c r="D80" s="11" t="s">
        <v>724</v>
      </c>
      <c r="E80" s="110">
        <v>2</v>
      </c>
      <c r="F80" s="110">
        <v>64</v>
      </c>
      <c r="G80" s="110">
        <v>0</v>
      </c>
      <c r="H80" s="110">
        <v>7</v>
      </c>
      <c r="I80" s="110">
        <v>10</v>
      </c>
      <c r="J80" s="110">
        <v>127</v>
      </c>
      <c r="K80" s="110">
        <v>0</v>
      </c>
      <c r="L80" s="110">
        <v>5</v>
      </c>
      <c r="M80" s="110">
        <v>88</v>
      </c>
    </row>
    <row r="81" spans="1:25" ht="97.5" customHeight="1">
      <c r="A81" s="523"/>
      <c r="B81" s="9" t="s">
        <v>260</v>
      </c>
      <c r="C81" s="114" t="s">
        <v>725</v>
      </c>
      <c r="D81" s="11" t="s">
        <v>726</v>
      </c>
      <c r="E81" s="110">
        <v>2</v>
      </c>
      <c r="F81" s="110">
        <v>76</v>
      </c>
      <c r="G81" s="110">
        <v>0</v>
      </c>
      <c r="H81" s="110">
        <v>13</v>
      </c>
      <c r="I81" s="110">
        <v>4</v>
      </c>
      <c r="J81" s="110">
        <v>92</v>
      </c>
      <c r="K81" s="110">
        <v>0</v>
      </c>
      <c r="L81" s="110">
        <v>7</v>
      </c>
      <c r="M81" s="110">
        <v>98</v>
      </c>
    </row>
    <row r="82" spans="1:25" ht="99.75" customHeight="1">
      <c r="A82" s="523"/>
      <c r="B82" s="9" t="s">
        <v>264</v>
      </c>
      <c r="C82" s="114" t="s">
        <v>727</v>
      </c>
      <c r="D82" s="11" t="s">
        <v>728</v>
      </c>
      <c r="E82" s="110">
        <v>5</v>
      </c>
      <c r="F82" s="110">
        <v>155</v>
      </c>
      <c r="G82" s="110">
        <v>2</v>
      </c>
      <c r="H82" s="110">
        <v>22</v>
      </c>
      <c r="I82" s="110">
        <v>2</v>
      </c>
      <c r="J82" s="110">
        <v>120</v>
      </c>
      <c r="K82" s="110">
        <v>1</v>
      </c>
      <c r="L82" s="110">
        <v>12</v>
      </c>
      <c r="M82" s="110">
        <v>178</v>
      </c>
    </row>
    <row r="83" spans="1:25" ht="94.5" customHeight="1">
      <c r="A83" s="523"/>
      <c r="B83" s="9" t="s">
        <v>264</v>
      </c>
      <c r="C83" s="114" t="s">
        <v>727</v>
      </c>
      <c r="D83" s="11" t="s">
        <v>729</v>
      </c>
      <c r="E83" s="124">
        <v>0</v>
      </c>
      <c r="F83" s="124">
        <v>34</v>
      </c>
      <c r="G83" s="124">
        <v>0</v>
      </c>
      <c r="H83" s="124">
        <v>2</v>
      </c>
      <c r="I83" s="124">
        <v>13</v>
      </c>
      <c r="J83" s="124">
        <v>278</v>
      </c>
      <c r="K83" s="124">
        <v>0</v>
      </c>
      <c r="L83" s="124">
        <v>5</v>
      </c>
      <c r="M83" s="124">
        <v>181</v>
      </c>
    </row>
    <row r="84" spans="1:25" ht="90.75" customHeight="1">
      <c r="A84" s="523"/>
      <c r="B84" s="9" t="s">
        <v>264</v>
      </c>
      <c r="C84" s="114" t="s">
        <v>727</v>
      </c>
      <c r="D84" s="11" t="s">
        <v>730</v>
      </c>
      <c r="E84" s="110">
        <v>5</v>
      </c>
      <c r="F84" s="110">
        <v>73</v>
      </c>
      <c r="G84" s="110">
        <v>1</v>
      </c>
      <c r="H84" s="110">
        <v>9</v>
      </c>
      <c r="I84" s="110">
        <v>6</v>
      </c>
      <c r="J84" s="110">
        <v>235</v>
      </c>
      <c r="K84" s="110">
        <v>0</v>
      </c>
      <c r="L84" s="110">
        <v>6</v>
      </c>
      <c r="M84" s="110">
        <v>168</v>
      </c>
    </row>
    <row r="85" spans="1:25" ht="66" customHeight="1">
      <c r="A85" s="523"/>
      <c r="B85" s="9" t="s">
        <v>272</v>
      </c>
      <c r="C85" s="114" t="s">
        <v>731</v>
      </c>
      <c r="D85" s="11" t="s">
        <v>732</v>
      </c>
      <c r="E85" s="124">
        <v>1</v>
      </c>
      <c r="F85" s="124">
        <v>71</v>
      </c>
      <c r="G85" s="124">
        <v>0</v>
      </c>
      <c r="H85" s="124">
        <v>8</v>
      </c>
      <c r="I85" s="124">
        <v>1</v>
      </c>
      <c r="J85" s="124">
        <v>38</v>
      </c>
      <c r="K85" s="124">
        <v>0</v>
      </c>
      <c r="L85" s="124">
        <v>2</v>
      </c>
      <c r="M85" s="124">
        <v>75</v>
      </c>
    </row>
    <row r="86" spans="1:25" ht="90.75" customHeight="1">
      <c r="A86" s="523"/>
      <c r="B86" s="9" t="s">
        <v>276</v>
      </c>
      <c r="C86" s="114" t="s">
        <v>733</v>
      </c>
      <c r="D86" s="11" t="s">
        <v>734</v>
      </c>
      <c r="E86" s="110">
        <v>4</v>
      </c>
      <c r="F86" s="110">
        <v>152</v>
      </c>
      <c r="G86" s="110">
        <v>2</v>
      </c>
      <c r="H86" s="110">
        <v>26</v>
      </c>
      <c r="I86" s="110">
        <v>7</v>
      </c>
      <c r="J86" s="110">
        <v>160</v>
      </c>
      <c r="K86" s="110">
        <v>0</v>
      </c>
      <c r="L86" s="110">
        <v>5</v>
      </c>
      <c r="M86" s="110">
        <v>214</v>
      </c>
    </row>
    <row r="87" spans="1:25" ht="68.400000000000006">
      <c r="A87" s="523"/>
      <c r="B87" s="9" t="s">
        <v>276</v>
      </c>
      <c r="C87" s="114" t="s">
        <v>733</v>
      </c>
      <c r="D87" s="11" t="s">
        <v>735</v>
      </c>
      <c r="E87" s="110">
        <v>6</v>
      </c>
      <c r="F87" s="110">
        <v>118</v>
      </c>
      <c r="G87" s="110">
        <v>1</v>
      </c>
      <c r="H87" s="110">
        <v>13</v>
      </c>
      <c r="I87" s="110">
        <v>5</v>
      </c>
      <c r="J87" s="110">
        <v>190</v>
      </c>
      <c r="K87" s="110">
        <v>0</v>
      </c>
      <c r="L87" s="110">
        <v>12</v>
      </c>
      <c r="M87" s="110">
        <v>217</v>
      </c>
    </row>
    <row r="88" spans="1:25" ht="48" customHeight="1">
      <c r="A88" s="523"/>
      <c r="B88" s="9" t="s">
        <v>282</v>
      </c>
      <c r="C88" s="114" t="s">
        <v>736</v>
      </c>
      <c r="D88" s="11" t="s">
        <v>737</v>
      </c>
      <c r="E88" s="110">
        <v>0</v>
      </c>
      <c r="F88" s="110">
        <v>80</v>
      </c>
      <c r="G88" s="110">
        <v>0</v>
      </c>
      <c r="H88" s="110">
        <v>6</v>
      </c>
      <c r="I88" s="110">
        <v>8</v>
      </c>
      <c r="J88" s="110">
        <v>147</v>
      </c>
      <c r="K88" s="110">
        <v>0</v>
      </c>
      <c r="L88" s="110">
        <v>5</v>
      </c>
      <c r="M88" s="110">
        <v>135</v>
      </c>
    </row>
    <row r="89" spans="1:25" ht="62.25" customHeight="1">
      <c r="A89" s="523"/>
      <c r="B89" s="9" t="s">
        <v>738</v>
      </c>
      <c r="C89" s="114" t="s">
        <v>739</v>
      </c>
      <c r="D89" s="11" t="s">
        <v>740</v>
      </c>
      <c r="E89" s="110">
        <v>3</v>
      </c>
      <c r="F89" s="110">
        <v>58</v>
      </c>
      <c r="G89" s="110">
        <v>1</v>
      </c>
      <c r="H89" s="110">
        <v>9</v>
      </c>
      <c r="I89" s="110">
        <v>4</v>
      </c>
      <c r="J89" s="110">
        <v>92</v>
      </c>
      <c r="K89" s="110">
        <v>0</v>
      </c>
      <c r="L89" s="110">
        <v>8</v>
      </c>
      <c r="M89" s="110">
        <v>76</v>
      </c>
    </row>
    <row r="90" spans="1:25" ht="54.75" customHeight="1">
      <c r="A90" s="523"/>
      <c r="B90" s="9" t="s">
        <v>738</v>
      </c>
      <c r="C90" s="114" t="s">
        <v>741</v>
      </c>
      <c r="D90" s="11" t="s">
        <v>742</v>
      </c>
      <c r="E90" s="124">
        <v>1</v>
      </c>
      <c r="F90" s="124">
        <v>20</v>
      </c>
      <c r="G90" s="124">
        <v>0</v>
      </c>
      <c r="H90" s="124">
        <v>4</v>
      </c>
      <c r="I90" s="124">
        <v>2</v>
      </c>
      <c r="J90" s="124">
        <v>143</v>
      </c>
      <c r="K90" s="124">
        <v>0</v>
      </c>
      <c r="L90" s="124">
        <v>3</v>
      </c>
      <c r="M90" s="124">
        <v>53</v>
      </c>
    </row>
    <row r="91" spans="1:25" ht="21" customHeight="1">
      <c r="A91" s="522" t="s">
        <v>363</v>
      </c>
      <c r="B91" s="522"/>
      <c r="C91" s="522"/>
      <c r="D91" s="522"/>
      <c r="E91" s="135">
        <f t="shared" ref="E91:M91" si="3">SUM(E74:E90)</f>
        <v>43</v>
      </c>
      <c r="F91" s="135">
        <f t="shared" si="3"/>
        <v>1437</v>
      </c>
      <c r="G91" s="135">
        <f t="shared" si="3"/>
        <v>10</v>
      </c>
      <c r="H91" s="135">
        <f t="shared" si="3"/>
        <v>199</v>
      </c>
      <c r="I91" s="135">
        <f t="shared" si="3"/>
        <v>97</v>
      </c>
      <c r="J91" s="135">
        <f t="shared" si="3"/>
        <v>2537</v>
      </c>
      <c r="K91" s="135">
        <f t="shared" si="3"/>
        <v>2</v>
      </c>
      <c r="L91" s="138">
        <f t="shared" si="3"/>
        <v>100</v>
      </c>
      <c r="M91" s="135">
        <f t="shared" si="3"/>
        <v>2203</v>
      </c>
      <c r="N91" s="139"/>
    </row>
    <row r="92" spans="1:25" ht="25.5" customHeight="1">
      <c r="A92" s="524" t="s">
        <v>743</v>
      </c>
      <c r="B92" s="524"/>
      <c r="C92" s="524"/>
      <c r="D92" s="524"/>
      <c r="E92" s="524"/>
      <c r="F92" s="524"/>
      <c r="G92" s="524"/>
      <c r="H92" s="524"/>
      <c r="I92" s="524"/>
      <c r="J92" s="524"/>
      <c r="K92" s="524"/>
      <c r="L92" s="524"/>
      <c r="M92" s="524"/>
    </row>
    <row r="93" spans="1:25" ht="155.25" customHeight="1">
      <c r="A93" s="523">
        <v>5</v>
      </c>
      <c r="B93" s="9" t="s">
        <v>292</v>
      </c>
      <c r="C93" s="114" t="s">
        <v>744</v>
      </c>
      <c r="D93" s="12" t="s">
        <v>745</v>
      </c>
      <c r="E93" s="122">
        <v>3</v>
      </c>
      <c r="F93" s="122">
        <v>137</v>
      </c>
      <c r="G93" s="122">
        <v>0</v>
      </c>
      <c r="H93" s="122">
        <v>11</v>
      </c>
      <c r="I93" s="122">
        <v>7</v>
      </c>
      <c r="J93" s="122">
        <v>143</v>
      </c>
      <c r="K93" s="122">
        <v>0</v>
      </c>
      <c r="L93" s="122">
        <v>20</v>
      </c>
      <c r="M93" s="122">
        <v>149</v>
      </c>
      <c r="P93" s="140"/>
      <c r="Q93" s="140"/>
      <c r="R93" s="140"/>
      <c r="S93" s="140"/>
      <c r="T93" s="140"/>
      <c r="U93" s="140"/>
      <c r="V93" s="140"/>
      <c r="W93" s="140"/>
      <c r="X93" s="140"/>
      <c r="Y93" s="140"/>
    </row>
    <row r="94" spans="1:25" ht="62.25" customHeight="1">
      <c r="A94" s="523"/>
      <c r="B94" s="9" t="s">
        <v>746</v>
      </c>
      <c r="C94" s="114" t="s">
        <v>747</v>
      </c>
      <c r="D94" s="12" t="s">
        <v>748</v>
      </c>
      <c r="E94" s="124">
        <v>4</v>
      </c>
      <c r="F94" s="124">
        <v>121</v>
      </c>
      <c r="G94" s="124">
        <v>2</v>
      </c>
      <c r="H94" s="124">
        <v>23</v>
      </c>
      <c r="I94" s="124">
        <v>10</v>
      </c>
      <c r="J94" s="124">
        <v>247</v>
      </c>
      <c r="K94" s="124">
        <v>0</v>
      </c>
      <c r="L94" s="124">
        <v>3</v>
      </c>
      <c r="M94" s="124">
        <v>214</v>
      </c>
      <c r="P94" s="140"/>
      <c r="Q94" s="140"/>
      <c r="R94" s="140"/>
      <c r="S94" s="140"/>
      <c r="T94" s="140"/>
      <c r="U94" s="140"/>
      <c r="V94" s="140"/>
      <c r="W94" s="140"/>
      <c r="X94" s="140"/>
      <c r="Y94" s="140"/>
    </row>
    <row r="95" spans="1:25" ht="45.6">
      <c r="A95" s="523"/>
      <c r="B95" s="111" t="s">
        <v>746</v>
      </c>
      <c r="C95" s="114" t="s">
        <v>749</v>
      </c>
      <c r="D95" s="12" t="s">
        <v>750</v>
      </c>
      <c r="E95" s="110">
        <v>2</v>
      </c>
      <c r="F95" s="110">
        <v>71</v>
      </c>
      <c r="G95" s="110">
        <v>1</v>
      </c>
      <c r="H95" s="110">
        <v>9</v>
      </c>
      <c r="I95" s="110">
        <v>4</v>
      </c>
      <c r="J95" s="110">
        <v>141</v>
      </c>
      <c r="K95" s="110">
        <v>0</v>
      </c>
      <c r="L95" s="110">
        <v>2</v>
      </c>
      <c r="M95" s="110">
        <v>115</v>
      </c>
      <c r="P95" s="140"/>
      <c r="Q95" s="140"/>
      <c r="R95" s="140"/>
      <c r="S95" s="140"/>
      <c r="T95" s="140"/>
      <c r="U95" s="140"/>
      <c r="V95" s="140"/>
      <c r="W95" s="140"/>
      <c r="X95" s="140"/>
      <c r="Y95" s="140"/>
    </row>
    <row r="96" spans="1:25" ht="57">
      <c r="A96" s="523"/>
      <c r="B96" s="9" t="s">
        <v>751</v>
      </c>
      <c r="C96" s="114" t="s">
        <v>752</v>
      </c>
      <c r="D96" s="12" t="s">
        <v>753</v>
      </c>
      <c r="E96" s="110">
        <v>1</v>
      </c>
      <c r="F96" s="110">
        <v>53</v>
      </c>
      <c r="G96" s="110">
        <v>1</v>
      </c>
      <c r="H96" s="110">
        <v>4</v>
      </c>
      <c r="I96" s="110">
        <v>5</v>
      </c>
      <c r="J96" s="110">
        <v>195</v>
      </c>
      <c r="K96" s="110">
        <v>0</v>
      </c>
      <c r="L96" s="110">
        <v>7</v>
      </c>
      <c r="M96" s="110">
        <v>111</v>
      </c>
      <c r="P96" s="140"/>
      <c r="Q96" s="140"/>
      <c r="R96" s="140"/>
      <c r="S96" s="140"/>
      <c r="T96" s="140"/>
      <c r="U96" s="140"/>
      <c r="V96" s="140"/>
      <c r="W96" s="140"/>
      <c r="X96" s="140"/>
      <c r="Y96" s="140"/>
    </row>
    <row r="97" spans="1:25" ht="57">
      <c r="A97" s="523"/>
      <c r="B97" s="9" t="s">
        <v>305</v>
      </c>
      <c r="C97" s="114" t="s">
        <v>754</v>
      </c>
      <c r="D97" s="12" t="s">
        <v>755</v>
      </c>
      <c r="E97" s="110">
        <v>7</v>
      </c>
      <c r="F97" s="110">
        <v>75</v>
      </c>
      <c r="G97" s="110">
        <v>2</v>
      </c>
      <c r="H97" s="110">
        <v>13</v>
      </c>
      <c r="I97" s="110">
        <v>6</v>
      </c>
      <c r="J97" s="110">
        <v>124</v>
      </c>
      <c r="K97" s="110">
        <v>0</v>
      </c>
      <c r="L97" s="110">
        <v>5</v>
      </c>
      <c r="M97" s="110">
        <v>96</v>
      </c>
      <c r="P97" s="140"/>
      <c r="Q97" s="140"/>
      <c r="R97" s="140"/>
      <c r="S97" s="140"/>
      <c r="T97" s="140"/>
      <c r="U97" s="140"/>
      <c r="V97" s="140"/>
      <c r="W97" s="140"/>
      <c r="X97" s="140"/>
      <c r="Y97" s="140"/>
    </row>
    <row r="98" spans="1:25" ht="158.25" customHeight="1">
      <c r="A98" s="523"/>
      <c r="B98" s="9" t="s">
        <v>309</v>
      </c>
      <c r="C98" s="114" t="s">
        <v>756</v>
      </c>
      <c r="D98" s="12" t="s">
        <v>757</v>
      </c>
      <c r="E98" s="110">
        <v>3</v>
      </c>
      <c r="F98" s="110">
        <v>99</v>
      </c>
      <c r="G98" s="110">
        <v>1</v>
      </c>
      <c r="H98" s="110">
        <v>10</v>
      </c>
      <c r="I98" s="110">
        <v>1</v>
      </c>
      <c r="J98" s="110">
        <v>77</v>
      </c>
      <c r="K98" s="110">
        <v>0</v>
      </c>
      <c r="L98" s="110">
        <v>8</v>
      </c>
      <c r="M98" s="110">
        <v>134</v>
      </c>
      <c r="P98" s="140"/>
      <c r="Q98" s="140"/>
      <c r="R98" s="140"/>
      <c r="S98" s="140"/>
      <c r="T98" s="140"/>
      <c r="U98" s="140"/>
      <c r="V98" s="140"/>
      <c r="W98" s="140"/>
      <c r="X98" s="140"/>
      <c r="Y98" s="140"/>
    </row>
    <row r="99" spans="1:25" ht="137.25" customHeight="1">
      <c r="A99" s="523"/>
      <c r="B99" s="9" t="s">
        <v>758</v>
      </c>
      <c r="C99" s="114" t="s">
        <v>756</v>
      </c>
      <c r="D99" s="12" t="s">
        <v>759</v>
      </c>
      <c r="E99" s="110">
        <v>5</v>
      </c>
      <c r="F99" s="110">
        <v>154</v>
      </c>
      <c r="G99" s="110">
        <v>2</v>
      </c>
      <c r="H99" s="110">
        <v>53</v>
      </c>
      <c r="I99" s="110">
        <v>5</v>
      </c>
      <c r="J99" s="110">
        <v>105</v>
      </c>
      <c r="K99" s="110">
        <v>0</v>
      </c>
      <c r="L99" s="110">
        <v>2</v>
      </c>
      <c r="M99" s="110">
        <v>193</v>
      </c>
      <c r="P99" s="140"/>
      <c r="Q99" s="140"/>
      <c r="R99" s="140"/>
      <c r="S99" s="140"/>
      <c r="T99" s="140"/>
      <c r="U99" s="140"/>
      <c r="V99" s="140"/>
      <c r="W99" s="140"/>
      <c r="X99" s="140"/>
      <c r="Y99" s="140"/>
    </row>
    <row r="100" spans="1:25" ht="96" customHeight="1">
      <c r="A100" s="523"/>
      <c r="B100" s="9" t="s">
        <v>315</v>
      </c>
      <c r="C100" s="114" t="s">
        <v>760</v>
      </c>
      <c r="D100" s="12" t="s">
        <v>761</v>
      </c>
      <c r="E100" s="122">
        <v>4</v>
      </c>
      <c r="F100" s="122">
        <v>54</v>
      </c>
      <c r="G100" s="122">
        <v>0</v>
      </c>
      <c r="H100" s="122">
        <v>6</v>
      </c>
      <c r="I100" s="122">
        <v>2</v>
      </c>
      <c r="J100" s="122">
        <v>52</v>
      </c>
      <c r="K100" s="122">
        <v>0</v>
      </c>
      <c r="L100" s="122">
        <v>2</v>
      </c>
      <c r="M100" s="122">
        <v>81</v>
      </c>
      <c r="P100" s="140"/>
      <c r="Q100" s="140"/>
      <c r="R100" s="140"/>
      <c r="S100" s="140"/>
      <c r="T100" s="140"/>
      <c r="U100" s="140"/>
      <c r="V100" s="140"/>
      <c r="W100" s="140"/>
      <c r="X100" s="140"/>
      <c r="Y100" s="140"/>
    </row>
    <row r="101" spans="1:25" ht="79.8">
      <c r="A101" s="523"/>
      <c r="B101" s="111" t="s">
        <v>762</v>
      </c>
      <c r="C101" s="114" t="s">
        <v>763</v>
      </c>
      <c r="D101" s="12" t="s">
        <v>764</v>
      </c>
      <c r="E101" s="110">
        <v>1</v>
      </c>
      <c r="F101" s="110">
        <v>54</v>
      </c>
      <c r="G101" s="110">
        <v>0</v>
      </c>
      <c r="H101" s="110">
        <v>10</v>
      </c>
      <c r="I101" s="110">
        <v>1</v>
      </c>
      <c r="J101" s="110">
        <v>46</v>
      </c>
      <c r="K101" s="110">
        <v>0</v>
      </c>
      <c r="L101" s="110">
        <v>4</v>
      </c>
      <c r="M101" s="110">
        <v>68</v>
      </c>
      <c r="P101" s="140"/>
      <c r="Q101" s="140"/>
      <c r="R101" s="140"/>
      <c r="S101" s="140"/>
      <c r="T101" s="140"/>
      <c r="U101" s="140"/>
      <c r="V101" s="140"/>
      <c r="W101" s="140"/>
      <c r="X101" s="140"/>
      <c r="Y101" s="140"/>
    </row>
    <row r="102" spans="1:25" ht="125.4">
      <c r="A102" s="523"/>
      <c r="B102" s="9" t="s">
        <v>765</v>
      </c>
      <c r="C102" s="114" t="s">
        <v>766</v>
      </c>
      <c r="D102" s="12" t="s">
        <v>767</v>
      </c>
      <c r="E102" s="122">
        <v>4</v>
      </c>
      <c r="F102" s="122">
        <v>163</v>
      </c>
      <c r="G102" s="122">
        <v>1</v>
      </c>
      <c r="H102" s="122">
        <v>15</v>
      </c>
      <c r="I102" s="122">
        <v>6</v>
      </c>
      <c r="J102" s="122">
        <v>116</v>
      </c>
      <c r="K102" s="122">
        <v>0</v>
      </c>
      <c r="L102" s="122">
        <v>26</v>
      </c>
      <c r="M102" s="122">
        <v>181</v>
      </c>
      <c r="P102" s="140"/>
      <c r="Q102" s="140"/>
      <c r="R102" s="140"/>
      <c r="S102" s="140"/>
      <c r="T102" s="140"/>
      <c r="U102" s="140"/>
      <c r="V102" s="140"/>
      <c r="W102" s="140"/>
      <c r="X102" s="140"/>
      <c r="Y102" s="140"/>
    </row>
    <row r="103" spans="1:25" ht="112.5" customHeight="1">
      <c r="A103" s="523"/>
      <c r="B103" s="9" t="s">
        <v>327</v>
      </c>
      <c r="C103" s="114" t="s">
        <v>768</v>
      </c>
      <c r="D103" s="12" t="s">
        <v>769</v>
      </c>
      <c r="E103" s="122">
        <v>4</v>
      </c>
      <c r="F103" s="122">
        <v>208</v>
      </c>
      <c r="G103" s="122">
        <v>1</v>
      </c>
      <c r="H103" s="122">
        <v>51</v>
      </c>
      <c r="I103" s="122">
        <v>6</v>
      </c>
      <c r="J103" s="122">
        <v>146</v>
      </c>
      <c r="K103" s="122">
        <v>0</v>
      </c>
      <c r="L103" s="122">
        <v>3</v>
      </c>
      <c r="M103" s="122">
        <v>258</v>
      </c>
      <c r="P103" s="140"/>
      <c r="Q103" s="140"/>
      <c r="R103" s="140"/>
      <c r="S103" s="140"/>
      <c r="T103" s="140"/>
      <c r="U103" s="140"/>
      <c r="V103" s="140"/>
      <c r="W103" s="140"/>
      <c r="X103" s="140"/>
      <c r="Y103" s="140"/>
    </row>
    <row r="104" spans="1:25" ht="121.5" customHeight="1">
      <c r="A104" s="523"/>
      <c r="B104" s="9" t="s">
        <v>327</v>
      </c>
      <c r="C104" s="114" t="s">
        <v>770</v>
      </c>
      <c r="D104" s="12" t="s">
        <v>771</v>
      </c>
      <c r="E104" s="124">
        <v>5</v>
      </c>
      <c r="F104" s="124">
        <v>194</v>
      </c>
      <c r="G104" s="124">
        <v>3</v>
      </c>
      <c r="H104" s="124">
        <v>70</v>
      </c>
      <c r="I104" s="124">
        <v>5</v>
      </c>
      <c r="J104" s="124">
        <v>169</v>
      </c>
      <c r="K104" s="124">
        <v>0</v>
      </c>
      <c r="L104" s="124">
        <v>5</v>
      </c>
      <c r="M104" s="124">
        <v>242</v>
      </c>
      <c r="P104" s="140"/>
      <c r="Q104" s="140"/>
      <c r="R104" s="140"/>
      <c r="S104" s="140"/>
      <c r="T104" s="140"/>
      <c r="U104" s="140"/>
      <c r="V104" s="140"/>
      <c r="W104" s="140"/>
      <c r="X104" s="140"/>
      <c r="Y104" s="140"/>
    </row>
    <row r="105" spans="1:25" ht="140.25" customHeight="1">
      <c r="A105" s="523"/>
      <c r="B105" s="9" t="s">
        <v>327</v>
      </c>
      <c r="C105" s="114" t="s">
        <v>772</v>
      </c>
      <c r="D105" s="12" t="s">
        <v>773</v>
      </c>
      <c r="E105" s="122">
        <v>5</v>
      </c>
      <c r="F105" s="122">
        <v>225</v>
      </c>
      <c r="G105" s="122">
        <v>0</v>
      </c>
      <c r="H105" s="122">
        <v>32</v>
      </c>
      <c r="I105" s="122">
        <v>5</v>
      </c>
      <c r="J105" s="122">
        <v>153</v>
      </c>
      <c r="K105" s="122">
        <v>0</v>
      </c>
      <c r="L105" s="122">
        <v>5</v>
      </c>
      <c r="M105" s="122">
        <v>270</v>
      </c>
      <c r="P105" s="140"/>
      <c r="Q105" s="140"/>
      <c r="R105" s="140"/>
      <c r="S105" s="140"/>
      <c r="T105" s="140"/>
      <c r="U105" s="140"/>
      <c r="V105" s="140"/>
      <c r="W105" s="140"/>
      <c r="X105" s="140"/>
      <c r="Y105" s="140"/>
    </row>
    <row r="106" spans="1:25" ht="59.25" customHeight="1">
      <c r="A106" s="523"/>
      <c r="B106" s="9" t="s">
        <v>774</v>
      </c>
      <c r="C106" s="114" t="s">
        <v>775</v>
      </c>
      <c r="D106" s="12" t="s">
        <v>776</v>
      </c>
      <c r="E106" s="122">
        <v>0</v>
      </c>
      <c r="F106" s="122">
        <v>55</v>
      </c>
      <c r="G106" s="122">
        <v>0</v>
      </c>
      <c r="H106" s="122">
        <v>23</v>
      </c>
      <c r="I106" s="122">
        <v>2</v>
      </c>
      <c r="J106" s="122">
        <v>47</v>
      </c>
      <c r="K106" s="122">
        <v>0</v>
      </c>
      <c r="L106" s="122">
        <v>1</v>
      </c>
      <c r="M106" s="122">
        <v>71</v>
      </c>
      <c r="P106" s="140"/>
      <c r="Q106" s="140"/>
      <c r="R106" s="140"/>
      <c r="S106" s="140"/>
      <c r="T106" s="140"/>
      <c r="U106" s="140"/>
      <c r="V106" s="140"/>
      <c r="W106" s="140"/>
      <c r="X106" s="140"/>
      <c r="Y106" s="140"/>
    </row>
    <row r="107" spans="1:25" ht="62.25" customHeight="1">
      <c r="A107" s="523"/>
      <c r="B107" s="111" t="s">
        <v>777</v>
      </c>
      <c r="C107" s="114" t="s">
        <v>778</v>
      </c>
      <c r="D107" s="12" t="s">
        <v>779</v>
      </c>
      <c r="E107" s="122">
        <v>1</v>
      </c>
      <c r="F107" s="122">
        <v>76</v>
      </c>
      <c r="G107" s="122">
        <v>1</v>
      </c>
      <c r="H107" s="122">
        <v>16</v>
      </c>
      <c r="I107" s="122">
        <v>2</v>
      </c>
      <c r="J107" s="122">
        <v>51</v>
      </c>
      <c r="K107" s="122">
        <v>0</v>
      </c>
      <c r="L107" s="122">
        <v>4</v>
      </c>
      <c r="M107" s="122">
        <v>84</v>
      </c>
      <c r="P107" s="140"/>
      <c r="Q107" s="140"/>
      <c r="R107" s="140"/>
      <c r="S107" s="140"/>
      <c r="T107" s="140"/>
      <c r="U107" s="140"/>
      <c r="V107" s="140"/>
      <c r="W107" s="140"/>
      <c r="X107" s="140"/>
      <c r="Y107" s="140"/>
    </row>
    <row r="108" spans="1:25" ht="93.75" customHeight="1">
      <c r="A108" s="523"/>
      <c r="B108" s="9" t="s">
        <v>345</v>
      </c>
      <c r="C108" s="114" t="s">
        <v>780</v>
      </c>
      <c r="D108" s="12" t="s">
        <v>781</v>
      </c>
      <c r="E108" s="122">
        <v>6</v>
      </c>
      <c r="F108" s="122">
        <v>111</v>
      </c>
      <c r="G108" s="122">
        <v>0</v>
      </c>
      <c r="H108" s="122">
        <v>17</v>
      </c>
      <c r="I108" s="122">
        <v>3</v>
      </c>
      <c r="J108" s="122">
        <v>55</v>
      </c>
      <c r="K108" s="122">
        <v>0</v>
      </c>
      <c r="L108" s="122">
        <v>4</v>
      </c>
      <c r="M108" s="122">
        <v>113</v>
      </c>
      <c r="P108" s="140"/>
      <c r="Q108" s="140"/>
      <c r="R108" s="140"/>
      <c r="S108" s="140"/>
      <c r="T108" s="140"/>
      <c r="U108" s="140"/>
      <c r="V108" s="140"/>
      <c r="W108" s="140"/>
      <c r="X108" s="140"/>
      <c r="Y108" s="140"/>
    </row>
    <row r="109" spans="1:25" ht="136.5" customHeight="1">
      <c r="A109" s="523"/>
      <c r="B109" s="9" t="s">
        <v>782</v>
      </c>
      <c r="C109" s="114" t="s">
        <v>783</v>
      </c>
      <c r="D109" s="12" t="s">
        <v>784</v>
      </c>
      <c r="E109" s="110">
        <v>2</v>
      </c>
      <c r="F109" s="110">
        <v>67</v>
      </c>
      <c r="G109" s="110">
        <v>2</v>
      </c>
      <c r="H109" s="110">
        <v>12</v>
      </c>
      <c r="I109" s="110">
        <v>4</v>
      </c>
      <c r="J109" s="110">
        <v>114</v>
      </c>
      <c r="K109" s="110">
        <v>0</v>
      </c>
      <c r="L109" s="110">
        <v>13</v>
      </c>
      <c r="M109" s="110">
        <v>118</v>
      </c>
      <c r="P109" s="140"/>
      <c r="Q109" s="140"/>
      <c r="R109" s="140"/>
      <c r="S109" s="140"/>
      <c r="T109" s="140"/>
      <c r="U109" s="140"/>
      <c r="V109" s="140"/>
      <c r="W109" s="140"/>
      <c r="X109" s="140"/>
      <c r="Y109" s="140"/>
    </row>
    <row r="110" spans="1:25" ht="167.25" customHeight="1">
      <c r="A110" s="523"/>
      <c r="B110" s="9" t="s">
        <v>349</v>
      </c>
      <c r="C110" s="114" t="s">
        <v>783</v>
      </c>
      <c r="D110" s="12" t="s">
        <v>785</v>
      </c>
      <c r="E110" s="110">
        <v>2</v>
      </c>
      <c r="F110" s="110">
        <v>107</v>
      </c>
      <c r="G110" s="110">
        <v>1</v>
      </c>
      <c r="H110" s="110">
        <v>18</v>
      </c>
      <c r="I110" s="110">
        <v>5</v>
      </c>
      <c r="J110" s="110">
        <v>148</v>
      </c>
      <c r="K110" s="110">
        <v>0</v>
      </c>
      <c r="L110" s="110">
        <v>3</v>
      </c>
      <c r="M110" s="110">
        <v>162</v>
      </c>
      <c r="P110" s="140"/>
      <c r="Q110" s="140"/>
      <c r="R110" s="140"/>
      <c r="S110" s="140"/>
      <c r="T110" s="140"/>
      <c r="U110" s="140"/>
      <c r="V110" s="140"/>
      <c r="W110" s="140"/>
      <c r="X110" s="140"/>
      <c r="Y110" s="140"/>
    </row>
    <row r="111" spans="1:25" ht="87" customHeight="1">
      <c r="A111" s="523"/>
      <c r="B111" s="9" t="s">
        <v>786</v>
      </c>
      <c r="C111" s="114" t="s">
        <v>787</v>
      </c>
      <c r="D111" s="12" t="s">
        <v>788</v>
      </c>
      <c r="E111" s="110">
        <v>2</v>
      </c>
      <c r="F111" s="110">
        <v>109</v>
      </c>
      <c r="G111" s="110">
        <v>1</v>
      </c>
      <c r="H111" s="110">
        <v>23</v>
      </c>
      <c r="I111" s="110">
        <v>2</v>
      </c>
      <c r="J111" s="110">
        <v>88</v>
      </c>
      <c r="K111" s="110">
        <v>0</v>
      </c>
      <c r="L111" s="110">
        <v>8</v>
      </c>
      <c r="M111" s="110">
        <v>124</v>
      </c>
      <c r="P111" s="140"/>
      <c r="Q111" s="140"/>
      <c r="R111" s="140"/>
      <c r="S111" s="140"/>
      <c r="T111" s="140"/>
      <c r="U111" s="140"/>
      <c r="V111" s="140"/>
      <c r="W111" s="140"/>
      <c r="X111" s="140"/>
      <c r="Y111" s="140"/>
    </row>
    <row r="112" spans="1:25" ht="25.5" customHeight="1">
      <c r="A112" s="522" t="s">
        <v>363</v>
      </c>
      <c r="B112" s="522"/>
      <c r="C112" s="522"/>
      <c r="D112" s="522"/>
      <c r="E112" s="135">
        <f t="shared" ref="E112:M112" si="4">SUM(E93:E111)</f>
        <v>61</v>
      </c>
      <c r="F112" s="135">
        <f t="shared" si="4"/>
        <v>2133</v>
      </c>
      <c r="G112" s="135">
        <f t="shared" si="4"/>
        <v>19</v>
      </c>
      <c r="H112" s="135">
        <f t="shared" si="4"/>
        <v>416</v>
      </c>
      <c r="I112" s="135">
        <f t="shared" si="4"/>
        <v>81</v>
      </c>
      <c r="J112" s="135">
        <f t="shared" si="4"/>
        <v>2217</v>
      </c>
      <c r="K112" s="135">
        <f t="shared" si="4"/>
        <v>0</v>
      </c>
      <c r="L112" s="135">
        <f t="shared" si="4"/>
        <v>125</v>
      </c>
      <c r="M112" s="135">
        <f t="shared" si="4"/>
        <v>2784</v>
      </c>
      <c r="N112" s="139"/>
    </row>
    <row r="113" spans="1:14" ht="25.5" customHeight="1">
      <c r="A113" s="525" t="s">
        <v>789</v>
      </c>
      <c r="B113" s="525"/>
      <c r="C113" s="525"/>
      <c r="D113" s="525"/>
      <c r="E113" s="141">
        <f t="shared" ref="E113:M113" si="5">E112+E91+E72+E53+E30</f>
        <v>336</v>
      </c>
      <c r="F113" s="142">
        <f t="shared" si="5"/>
        <v>9625</v>
      </c>
      <c r="G113" s="141">
        <f t="shared" si="5"/>
        <v>92</v>
      </c>
      <c r="H113" s="143">
        <f t="shared" si="5"/>
        <v>1989</v>
      </c>
      <c r="I113" s="143">
        <f t="shared" si="5"/>
        <v>436</v>
      </c>
      <c r="J113" s="143">
        <f t="shared" si="5"/>
        <v>11752</v>
      </c>
      <c r="K113" s="143">
        <f t="shared" si="5"/>
        <v>5</v>
      </c>
      <c r="L113" s="143">
        <f t="shared" si="5"/>
        <v>577</v>
      </c>
      <c r="M113" s="143">
        <f t="shared" si="5"/>
        <v>12944</v>
      </c>
    </row>
    <row r="114" spans="1:14" ht="25.5" customHeight="1">
      <c r="A114" s="525"/>
      <c r="B114" s="525"/>
      <c r="C114" s="525"/>
      <c r="D114" s="525"/>
      <c r="E114" s="526">
        <f>E113+F113</f>
        <v>9961</v>
      </c>
      <c r="F114" s="526"/>
      <c r="G114" s="526">
        <f>G113+H113</f>
        <v>2081</v>
      </c>
      <c r="H114" s="526"/>
      <c r="I114" s="526">
        <f>I113+J113</f>
        <v>12188</v>
      </c>
      <c r="J114" s="526"/>
      <c r="K114" s="526">
        <f>K113+L113</f>
        <v>582</v>
      </c>
      <c r="L114" s="526"/>
      <c r="M114" s="144"/>
    </row>
    <row r="115" spans="1:14" ht="33" customHeight="1">
      <c r="A115" s="525"/>
      <c r="B115" s="525"/>
      <c r="C115" s="525"/>
      <c r="D115" s="525"/>
      <c r="E115" s="526">
        <f>E114+I114</f>
        <v>22149</v>
      </c>
      <c r="F115" s="526"/>
      <c r="G115" s="519"/>
      <c r="H115" s="519"/>
      <c r="I115" s="519"/>
      <c r="J115" s="519"/>
      <c r="K115" s="519"/>
      <c r="L115" s="519"/>
      <c r="M115" s="145"/>
    </row>
    <row r="116" spans="1:14" ht="83.25" customHeight="1">
      <c r="A116" s="520" t="s">
        <v>790</v>
      </c>
      <c r="B116" s="520"/>
      <c r="C116" s="520"/>
      <c r="D116" s="520"/>
      <c r="E116" s="520"/>
      <c r="F116" s="520"/>
      <c r="G116" s="520"/>
      <c r="H116" s="520"/>
      <c r="I116" s="520"/>
      <c r="J116" s="520"/>
      <c r="K116" s="520"/>
      <c r="L116" s="520"/>
      <c r="M116" s="520"/>
    </row>
    <row r="117" spans="1:14" ht="48" customHeight="1">
      <c r="A117" s="515"/>
      <c r="B117" s="515"/>
      <c r="C117" s="515"/>
      <c r="D117" s="515"/>
      <c r="E117" s="515"/>
      <c r="F117" s="515"/>
      <c r="G117" s="515"/>
      <c r="H117" s="515"/>
      <c r="I117" s="515"/>
      <c r="J117" s="515"/>
      <c r="K117" s="515"/>
      <c r="L117" s="515"/>
      <c r="M117" s="515"/>
    </row>
    <row r="118" spans="1:14">
      <c r="A118" s="146"/>
      <c r="B118" s="146"/>
      <c r="C118" s="146"/>
      <c r="D118" s="146"/>
      <c r="E118" s="146"/>
      <c r="F118" s="146"/>
      <c r="G118" s="146"/>
      <c r="H118" s="146"/>
      <c r="I118" s="146"/>
      <c r="J118" s="146"/>
      <c r="K118" s="135"/>
      <c r="L118" s="135"/>
      <c r="M118" s="146"/>
    </row>
    <row r="119" spans="1:14">
      <c r="A119" s="146"/>
      <c r="B119" s="146"/>
      <c r="C119" s="146"/>
      <c r="D119" s="146"/>
      <c r="E119" s="146"/>
      <c r="F119" s="146"/>
      <c r="G119" s="146"/>
      <c r="H119" s="146"/>
      <c r="I119" s="146"/>
      <c r="J119" s="146"/>
      <c r="K119" s="146"/>
      <c r="L119" s="146"/>
      <c r="M119" s="146"/>
    </row>
    <row r="122" spans="1:14" ht="18">
      <c r="F122" s="148"/>
      <c r="G122" s="148"/>
      <c r="H122" s="148"/>
      <c r="I122" s="148"/>
      <c r="J122" s="148"/>
      <c r="K122" s="148"/>
      <c r="L122" s="148"/>
      <c r="M122" s="148"/>
      <c r="N122" s="148"/>
    </row>
    <row r="123" spans="1:14">
      <c r="N123" s="106" t="s">
        <v>791</v>
      </c>
    </row>
    <row r="126" spans="1:14" ht="18">
      <c r="E126" s="148"/>
      <c r="F126" s="148"/>
      <c r="G126" s="148"/>
      <c r="H126" s="148"/>
      <c r="I126" s="148"/>
      <c r="J126" s="148"/>
      <c r="K126" s="148"/>
      <c r="L126" s="148"/>
      <c r="M126" s="148"/>
      <c r="N126" s="148"/>
    </row>
  </sheetData>
  <mergeCells count="44">
    <mergeCell ref="A53:D53"/>
    <mergeCell ref="A54:M54"/>
    <mergeCell ref="A1:M1"/>
    <mergeCell ref="A2:A3"/>
    <mergeCell ref="B2:B3"/>
    <mergeCell ref="C2:C3"/>
    <mergeCell ref="D2:D3"/>
    <mergeCell ref="E2:L2"/>
    <mergeCell ref="E3:H3"/>
    <mergeCell ref="I3:J3"/>
    <mergeCell ref="K3:L3"/>
    <mergeCell ref="M3:M7"/>
    <mergeCell ref="G115:H115"/>
    <mergeCell ref="I115:J115"/>
    <mergeCell ref="A73:M73"/>
    <mergeCell ref="K4:L5"/>
    <mergeCell ref="E5:F5"/>
    <mergeCell ref="G5:H5"/>
    <mergeCell ref="A8:M8"/>
    <mergeCell ref="A9:A29"/>
    <mergeCell ref="A31:M31"/>
    <mergeCell ref="A4:A7"/>
    <mergeCell ref="B4:B7"/>
    <mergeCell ref="C4:C7"/>
    <mergeCell ref="D4:D7"/>
    <mergeCell ref="E4:H4"/>
    <mergeCell ref="I4:J5"/>
    <mergeCell ref="A32:A52"/>
    <mergeCell ref="K115:L115"/>
    <mergeCell ref="A116:M116"/>
    <mergeCell ref="A55:A70"/>
    <mergeCell ref="A72:D72"/>
    <mergeCell ref="A117:M117"/>
    <mergeCell ref="A74:A90"/>
    <mergeCell ref="A91:D91"/>
    <mergeCell ref="A92:M92"/>
    <mergeCell ref="A93:A111"/>
    <mergeCell ref="A112:D112"/>
    <mergeCell ref="A113:D115"/>
    <mergeCell ref="E114:F114"/>
    <mergeCell ref="G114:H114"/>
    <mergeCell ref="I114:J114"/>
    <mergeCell ref="K114:L114"/>
    <mergeCell ref="E115:F115"/>
  </mergeCells>
  <pageMargins left="0.42007874015748009" right="0.22007874015748005" top="0.77362204724409511" bottom="0.81377952755905514" header="0.37992125984252006" footer="0.42007874015748009"/>
  <pageSetup paperSize="0" fitToWidth="0" fitToHeight="0" orientation="landscape" horizontalDpi="0" verticalDpi="0" copies="0"/>
  <headerFooter alignWithMargins="0"/>
  <rowBreaks count="18" manualBreakCount="18">
    <brk id="12" man="1"/>
    <brk id="18" man="1"/>
    <brk id="23" man="1"/>
    <brk id="27" man="1"/>
    <brk id="30" man="1"/>
    <brk id="37" man="1"/>
    <brk id="41" man="1"/>
    <brk id="48" man="1"/>
    <brk id="53" man="1"/>
    <brk id="58" man="1"/>
    <brk id="67" man="1"/>
    <brk id="75" man="1"/>
    <brk id="81" man="1"/>
    <brk id="88" man="1"/>
    <brk id="97" man="1"/>
    <brk id="101" man="1"/>
    <brk id="106" man="1"/>
    <brk id="11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15"/>
  <sheetViews>
    <sheetView workbookViewId="0">
      <selection activeCell="N94" sqref="N94"/>
    </sheetView>
  </sheetViews>
  <sheetFormatPr defaultRowHeight="13.8"/>
  <cols>
    <col min="1" max="1" width="3" style="68" customWidth="1"/>
    <col min="2" max="2" width="29.5" style="147" customWidth="1"/>
    <col min="3" max="3" width="18.69921875" style="147" customWidth="1"/>
    <col min="4" max="4" width="11.59765625" style="68" customWidth="1"/>
    <col min="5" max="5" width="10" style="68" customWidth="1"/>
    <col min="6" max="6" width="9.19921875" style="68" customWidth="1"/>
    <col min="7" max="7" width="6.69921875" style="68" customWidth="1"/>
    <col min="8" max="8" width="7.3984375" style="68" customWidth="1"/>
    <col min="9" max="9" width="8.19921875" style="68" customWidth="1"/>
    <col min="10" max="10" width="8.3984375" style="68" customWidth="1"/>
    <col min="11" max="11" width="7.3984375" style="68" customWidth="1"/>
    <col min="12" max="12" width="7.5" style="68" customWidth="1"/>
    <col min="13" max="13" width="14.59765625" style="68" customWidth="1"/>
    <col min="14" max="14" width="14.19921875" style="106" customWidth="1"/>
    <col min="15" max="32" width="8.5" style="106" customWidth="1"/>
    <col min="33" max="1023" width="8.5" style="68" customWidth="1"/>
    <col min="1024" max="1024" width="9" style="68" customWidth="1"/>
    <col min="1025" max="1025" width="9" customWidth="1"/>
  </cols>
  <sheetData>
    <row r="1" spans="1:24" ht="36" customHeight="1">
      <c r="A1" s="528" t="s">
        <v>792</v>
      </c>
      <c r="B1" s="528"/>
      <c r="C1" s="528"/>
      <c r="D1" s="528"/>
      <c r="E1" s="528"/>
      <c r="F1" s="528"/>
      <c r="G1" s="528"/>
      <c r="H1" s="528"/>
      <c r="I1" s="528"/>
      <c r="J1" s="528"/>
      <c r="K1" s="528"/>
      <c r="L1" s="528"/>
      <c r="M1" s="528"/>
    </row>
    <row r="2" spans="1:24" ht="15" customHeight="1">
      <c r="A2" s="527">
        <v>1</v>
      </c>
      <c r="B2" s="527">
        <v>2</v>
      </c>
      <c r="C2" s="529">
        <v>3</v>
      </c>
      <c r="D2" s="529">
        <v>4</v>
      </c>
      <c r="E2" s="527" t="s">
        <v>571</v>
      </c>
      <c r="F2" s="527"/>
      <c r="G2" s="527"/>
      <c r="H2" s="527"/>
      <c r="I2" s="527"/>
      <c r="J2" s="527"/>
      <c r="K2" s="527"/>
      <c r="L2" s="527"/>
      <c r="M2" s="108">
        <v>8</v>
      </c>
    </row>
    <row r="3" spans="1:24" ht="15" customHeight="1">
      <c r="A3" s="527"/>
      <c r="B3" s="527"/>
      <c r="C3" s="529"/>
      <c r="D3" s="529"/>
      <c r="E3" s="529">
        <v>5</v>
      </c>
      <c r="F3" s="529"/>
      <c r="G3" s="529"/>
      <c r="H3" s="529"/>
      <c r="I3" s="529">
        <v>6</v>
      </c>
      <c r="J3" s="529"/>
      <c r="K3" s="529">
        <v>7</v>
      </c>
      <c r="L3" s="529"/>
      <c r="M3" s="527" t="s">
        <v>572</v>
      </c>
    </row>
    <row r="4" spans="1:24" ht="51.75" customHeight="1">
      <c r="A4" s="527" t="s">
        <v>548</v>
      </c>
      <c r="B4" s="527" t="s">
        <v>573</v>
      </c>
      <c r="C4" s="527" t="s">
        <v>574</v>
      </c>
      <c r="D4" s="527" t="s">
        <v>575</v>
      </c>
      <c r="E4" s="527" t="s">
        <v>576</v>
      </c>
      <c r="F4" s="527"/>
      <c r="G4" s="527"/>
      <c r="H4" s="527"/>
      <c r="I4" s="527" t="s">
        <v>577</v>
      </c>
      <c r="J4" s="527"/>
      <c r="K4" s="527" t="s">
        <v>578</v>
      </c>
      <c r="L4" s="527"/>
      <c r="M4" s="527"/>
    </row>
    <row r="5" spans="1:24" ht="39" customHeight="1">
      <c r="A5" s="527"/>
      <c r="B5" s="527"/>
      <c r="C5" s="527"/>
      <c r="D5" s="527"/>
      <c r="E5" s="527" t="s">
        <v>579</v>
      </c>
      <c r="F5" s="527"/>
      <c r="G5" s="527" t="s">
        <v>580</v>
      </c>
      <c r="H5" s="527"/>
      <c r="I5" s="527"/>
      <c r="J5" s="527"/>
      <c r="K5" s="527"/>
      <c r="L5" s="527"/>
      <c r="M5" s="527"/>
    </row>
    <row r="6" spans="1:24" ht="27.75" customHeight="1">
      <c r="A6" s="527"/>
      <c r="B6" s="527"/>
      <c r="C6" s="527"/>
      <c r="D6" s="527"/>
      <c r="E6" s="107" t="s">
        <v>581</v>
      </c>
      <c r="F6" s="107" t="s">
        <v>582</v>
      </c>
      <c r="G6" s="107" t="s">
        <v>583</v>
      </c>
      <c r="H6" s="107" t="s">
        <v>584</v>
      </c>
      <c r="I6" s="107" t="s">
        <v>585</v>
      </c>
      <c r="J6" s="107" t="s">
        <v>586</v>
      </c>
      <c r="K6" s="107" t="s">
        <v>587</v>
      </c>
      <c r="L6" s="107" t="s">
        <v>588</v>
      </c>
      <c r="M6" s="527"/>
    </row>
    <row r="7" spans="1:24">
      <c r="A7" s="527"/>
      <c r="B7" s="527"/>
      <c r="C7" s="527"/>
      <c r="D7" s="527"/>
      <c r="E7" s="107" t="s">
        <v>589</v>
      </c>
      <c r="F7" s="107" t="s">
        <v>590</v>
      </c>
      <c r="G7" s="107" t="s">
        <v>589</v>
      </c>
      <c r="H7" s="107" t="s">
        <v>590</v>
      </c>
      <c r="I7" s="107" t="s">
        <v>589</v>
      </c>
      <c r="J7" s="107" t="s">
        <v>590</v>
      </c>
      <c r="K7" s="107" t="s">
        <v>589</v>
      </c>
      <c r="L7" s="107" t="s">
        <v>590</v>
      </c>
      <c r="M7" s="527"/>
    </row>
    <row r="8" spans="1:24" ht="27.75" customHeight="1">
      <c r="A8" s="527" t="s">
        <v>591</v>
      </c>
      <c r="B8" s="527"/>
      <c r="C8" s="527"/>
      <c r="D8" s="527"/>
      <c r="E8" s="527"/>
      <c r="F8" s="527"/>
      <c r="G8" s="527"/>
      <c r="H8" s="527"/>
      <c r="I8" s="527"/>
      <c r="J8" s="527"/>
      <c r="K8" s="527"/>
      <c r="L8" s="527"/>
      <c r="M8" s="527"/>
    </row>
    <row r="9" spans="1:24" ht="98.25" customHeight="1">
      <c r="A9" s="523">
        <v>1</v>
      </c>
      <c r="B9" s="9" t="s">
        <v>27</v>
      </c>
      <c r="C9" s="12" t="s">
        <v>592</v>
      </c>
      <c r="D9" s="11" t="s">
        <v>29</v>
      </c>
      <c r="E9" s="110">
        <v>29</v>
      </c>
      <c r="F9" s="110">
        <v>521</v>
      </c>
      <c r="G9" s="110">
        <v>9</v>
      </c>
      <c r="H9" s="110">
        <v>148</v>
      </c>
      <c r="I9" s="110">
        <v>42</v>
      </c>
      <c r="J9" s="110">
        <v>515</v>
      </c>
      <c r="K9" s="110">
        <v>0</v>
      </c>
      <c r="L9" s="110">
        <v>56</v>
      </c>
      <c r="M9" s="110">
        <v>819</v>
      </c>
    </row>
    <row r="10" spans="1:24" ht="92.25" customHeight="1">
      <c r="A10" s="523"/>
      <c r="B10" s="9" t="s">
        <v>27</v>
      </c>
      <c r="C10" s="12" t="s">
        <v>593</v>
      </c>
      <c r="D10" s="11" t="s">
        <v>35</v>
      </c>
      <c r="E10" s="113">
        <v>18</v>
      </c>
      <c r="F10" s="113">
        <v>669</v>
      </c>
      <c r="G10" s="113">
        <v>6</v>
      </c>
      <c r="H10" s="113">
        <v>222</v>
      </c>
      <c r="I10" s="113">
        <v>30</v>
      </c>
      <c r="J10" s="113">
        <v>699</v>
      </c>
      <c r="K10" s="113">
        <v>1</v>
      </c>
      <c r="L10" s="113">
        <v>12</v>
      </c>
      <c r="M10" s="113">
        <v>972</v>
      </c>
    </row>
    <row r="11" spans="1:24" ht="88.95" customHeight="1">
      <c r="A11" s="523"/>
      <c r="B11" s="111" t="s">
        <v>37</v>
      </c>
      <c r="C11" s="12" t="s">
        <v>595</v>
      </c>
      <c r="D11" s="112" t="s">
        <v>39</v>
      </c>
      <c r="E11" s="110">
        <v>7</v>
      </c>
      <c r="F11" s="110">
        <v>374</v>
      </c>
      <c r="G11" s="110">
        <v>4</v>
      </c>
      <c r="H11" s="110">
        <v>118</v>
      </c>
      <c r="I11" s="110">
        <v>18</v>
      </c>
      <c r="J11" s="110">
        <v>342</v>
      </c>
      <c r="K11" s="110">
        <v>0</v>
      </c>
      <c r="L11" s="110">
        <v>15</v>
      </c>
      <c r="M11" s="110">
        <v>540</v>
      </c>
    </row>
    <row r="12" spans="1:24" ht="97.5" customHeight="1">
      <c r="A12" s="523"/>
      <c r="B12" s="9" t="s">
        <v>43</v>
      </c>
      <c r="C12" s="12" t="s">
        <v>793</v>
      </c>
      <c r="D12" s="12" t="s">
        <v>45</v>
      </c>
      <c r="E12" s="110">
        <v>61</v>
      </c>
      <c r="F12" s="110">
        <v>761</v>
      </c>
      <c r="G12" s="110">
        <v>21</v>
      </c>
      <c r="H12" s="110">
        <v>134</v>
      </c>
      <c r="I12" s="110">
        <v>26</v>
      </c>
      <c r="J12" s="110">
        <v>410</v>
      </c>
      <c r="K12" s="110">
        <v>1</v>
      </c>
      <c r="L12" s="110">
        <v>68</v>
      </c>
      <c r="M12" s="110">
        <v>968</v>
      </c>
    </row>
    <row r="13" spans="1:24" ht="96" customHeight="1">
      <c r="A13" s="523"/>
      <c r="B13" s="111" t="s">
        <v>43</v>
      </c>
      <c r="C13" s="12" t="s">
        <v>794</v>
      </c>
      <c r="D13" s="12" t="s">
        <v>48</v>
      </c>
      <c r="E13" s="110">
        <v>23</v>
      </c>
      <c r="F13" s="110">
        <v>569</v>
      </c>
      <c r="G13" s="110">
        <v>8</v>
      </c>
      <c r="H13" s="110">
        <v>112</v>
      </c>
      <c r="I13" s="110">
        <v>23</v>
      </c>
      <c r="J13" s="110">
        <v>571</v>
      </c>
      <c r="K13" s="110">
        <v>1</v>
      </c>
      <c r="L13" s="110">
        <v>17</v>
      </c>
      <c r="M13" s="110">
        <v>850</v>
      </c>
    </row>
    <row r="14" spans="1:24" ht="79.8">
      <c r="A14" s="523"/>
      <c r="B14" s="9" t="s">
        <v>43</v>
      </c>
      <c r="C14" s="12" t="s">
        <v>598</v>
      </c>
      <c r="D14" s="12" t="s">
        <v>51</v>
      </c>
      <c r="E14" s="110">
        <v>30</v>
      </c>
      <c r="F14" s="110">
        <v>722</v>
      </c>
      <c r="G14" s="110">
        <v>14</v>
      </c>
      <c r="H14" s="110">
        <v>164</v>
      </c>
      <c r="I14" s="110">
        <v>35</v>
      </c>
      <c r="J14" s="110">
        <v>641</v>
      </c>
      <c r="K14" s="110">
        <v>0</v>
      </c>
      <c r="L14" s="110">
        <v>20</v>
      </c>
      <c r="M14" s="110">
        <v>994</v>
      </c>
    </row>
    <row r="15" spans="1:24" ht="79.8">
      <c r="A15" s="523"/>
      <c r="B15" s="9" t="s">
        <v>52</v>
      </c>
      <c r="C15" s="12" t="s">
        <v>397</v>
      </c>
      <c r="D15" s="12" t="s">
        <v>54</v>
      </c>
      <c r="E15" s="110">
        <v>14</v>
      </c>
      <c r="F15" s="110">
        <v>472</v>
      </c>
      <c r="G15" s="110">
        <v>5</v>
      </c>
      <c r="H15" s="110">
        <v>138</v>
      </c>
      <c r="I15" s="110">
        <v>29</v>
      </c>
      <c r="J15" s="110">
        <v>661</v>
      </c>
      <c r="K15" s="110">
        <v>1</v>
      </c>
      <c r="L15" s="110">
        <v>44</v>
      </c>
      <c r="M15" s="110">
        <v>667</v>
      </c>
      <c r="O15" s="149"/>
      <c r="P15" s="149"/>
      <c r="Q15" s="149"/>
      <c r="R15" s="149"/>
      <c r="S15" s="149"/>
      <c r="T15" s="149"/>
      <c r="U15" s="149"/>
      <c r="V15" s="149"/>
      <c r="W15" s="149"/>
      <c r="X15" s="149"/>
    </row>
    <row r="16" spans="1:24" ht="57">
      <c r="A16" s="523"/>
      <c r="B16" s="111" t="s">
        <v>795</v>
      </c>
      <c r="C16" s="12" t="s">
        <v>601</v>
      </c>
      <c r="D16" s="12" t="s">
        <v>58</v>
      </c>
      <c r="E16" s="110">
        <v>8</v>
      </c>
      <c r="F16" s="110">
        <v>253</v>
      </c>
      <c r="G16" s="110">
        <v>3</v>
      </c>
      <c r="H16" s="110">
        <v>46</v>
      </c>
      <c r="I16" s="110">
        <v>25</v>
      </c>
      <c r="J16" s="110">
        <v>417</v>
      </c>
      <c r="K16" s="110">
        <v>2</v>
      </c>
      <c r="L16" s="110">
        <v>23</v>
      </c>
      <c r="M16" s="110">
        <v>413</v>
      </c>
      <c r="O16" s="149"/>
      <c r="P16" s="149"/>
      <c r="Q16" s="149"/>
      <c r="R16" s="149"/>
      <c r="S16" s="149"/>
      <c r="T16" s="149"/>
      <c r="U16" s="149"/>
      <c r="V16" s="149"/>
      <c r="W16" s="149"/>
      <c r="X16" s="149"/>
    </row>
    <row r="17" spans="1:24" ht="114">
      <c r="A17" s="523"/>
      <c r="B17" s="9" t="s">
        <v>60</v>
      </c>
      <c r="C17" s="12" t="s">
        <v>602</v>
      </c>
      <c r="D17" s="12" t="s">
        <v>62</v>
      </c>
      <c r="E17" s="110">
        <v>16</v>
      </c>
      <c r="F17" s="110">
        <v>558</v>
      </c>
      <c r="G17" s="110">
        <v>6</v>
      </c>
      <c r="H17" s="110">
        <v>103</v>
      </c>
      <c r="I17" s="110">
        <v>38</v>
      </c>
      <c r="J17" s="110">
        <v>974</v>
      </c>
      <c r="K17" s="110">
        <v>0</v>
      </c>
      <c r="L17" s="110">
        <v>43</v>
      </c>
      <c r="M17" s="110">
        <v>897</v>
      </c>
      <c r="O17" s="149"/>
      <c r="P17" s="149"/>
      <c r="Q17" s="149"/>
      <c r="R17" s="149"/>
      <c r="S17" s="149"/>
      <c r="T17" s="149"/>
      <c r="U17" s="149"/>
      <c r="V17" s="149"/>
      <c r="W17" s="149"/>
      <c r="X17" s="149"/>
    </row>
    <row r="18" spans="1:24" ht="68.400000000000006">
      <c r="A18" s="523"/>
      <c r="B18" s="9" t="s">
        <v>64</v>
      </c>
      <c r="C18" s="12" t="s">
        <v>604</v>
      </c>
      <c r="D18" s="12" t="s">
        <v>66</v>
      </c>
      <c r="E18" s="110">
        <v>11</v>
      </c>
      <c r="F18" s="110">
        <v>325</v>
      </c>
      <c r="G18" s="110">
        <v>3</v>
      </c>
      <c r="H18" s="110">
        <v>61</v>
      </c>
      <c r="I18" s="110">
        <v>26</v>
      </c>
      <c r="J18" s="110">
        <v>691</v>
      </c>
      <c r="K18" s="110">
        <v>0</v>
      </c>
      <c r="L18" s="110">
        <v>31</v>
      </c>
      <c r="M18" s="110">
        <v>528</v>
      </c>
      <c r="O18" s="149"/>
      <c r="P18" s="149"/>
      <c r="Q18" s="149"/>
      <c r="R18" s="149"/>
      <c r="S18" s="149"/>
      <c r="T18" s="149"/>
      <c r="U18" s="149"/>
      <c r="V18" s="149"/>
      <c r="W18" s="149"/>
      <c r="X18" s="149"/>
    </row>
    <row r="19" spans="1:24" ht="79.8">
      <c r="A19" s="523"/>
      <c r="B19" s="9" t="s">
        <v>68</v>
      </c>
      <c r="C19" s="12" t="s">
        <v>796</v>
      </c>
      <c r="D19" s="12" t="s">
        <v>70</v>
      </c>
      <c r="E19" s="110">
        <v>30</v>
      </c>
      <c r="F19" s="110">
        <v>647</v>
      </c>
      <c r="G19" s="110">
        <v>11</v>
      </c>
      <c r="H19" s="110">
        <v>187</v>
      </c>
      <c r="I19" s="110">
        <v>28</v>
      </c>
      <c r="J19" s="110">
        <v>510</v>
      </c>
      <c r="K19" s="110">
        <v>0</v>
      </c>
      <c r="L19" s="110">
        <v>40</v>
      </c>
      <c r="M19" s="110">
        <v>735</v>
      </c>
      <c r="O19" s="149"/>
      <c r="P19" s="149"/>
      <c r="Q19" s="149"/>
      <c r="R19" s="149"/>
      <c r="S19" s="149"/>
      <c r="T19" s="149"/>
      <c r="U19" s="149"/>
      <c r="V19" s="149"/>
      <c r="W19" s="149"/>
      <c r="X19" s="149"/>
    </row>
    <row r="20" spans="1:24" ht="125.4">
      <c r="A20" s="523"/>
      <c r="B20" s="9" t="s">
        <v>72</v>
      </c>
      <c r="C20" s="12" t="s">
        <v>607</v>
      </c>
      <c r="D20" s="12" t="s">
        <v>74</v>
      </c>
      <c r="E20" s="110">
        <v>40</v>
      </c>
      <c r="F20" s="110">
        <v>645</v>
      </c>
      <c r="G20" s="110">
        <v>9</v>
      </c>
      <c r="H20" s="110">
        <v>110</v>
      </c>
      <c r="I20" s="110">
        <v>86</v>
      </c>
      <c r="J20" s="110">
        <v>974</v>
      </c>
      <c r="K20" s="110">
        <v>0</v>
      </c>
      <c r="L20" s="110">
        <v>119</v>
      </c>
      <c r="M20" s="110">
        <v>978</v>
      </c>
      <c r="O20" s="149"/>
      <c r="P20" s="149"/>
      <c r="Q20" s="149"/>
      <c r="R20" s="149"/>
      <c r="S20" s="149"/>
      <c r="T20" s="149"/>
      <c r="U20" s="149"/>
      <c r="V20" s="149"/>
      <c r="W20" s="149"/>
      <c r="X20" s="149"/>
    </row>
    <row r="21" spans="1:24" ht="125.4">
      <c r="A21" s="523"/>
      <c r="B21" s="9" t="s">
        <v>76</v>
      </c>
      <c r="C21" s="12" t="s">
        <v>608</v>
      </c>
      <c r="D21" s="12" t="s">
        <v>78</v>
      </c>
      <c r="E21" s="110">
        <v>36</v>
      </c>
      <c r="F21" s="110">
        <v>574</v>
      </c>
      <c r="G21" s="110">
        <v>14</v>
      </c>
      <c r="H21" s="110">
        <v>93</v>
      </c>
      <c r="I21" s="110">
        <v>57</v>
      </c>
      <c r="J21" s="110">
        <v>831</v>
      </c>
      <c r="K21" s="110">
        <v>1</v>
      </c>
      <c r="L21" s="110">
        <v>88</v>
      </c>
      <c r="M21" s="110">
        <v>937</v>
      </c>
      <c r="O21" s="149"/>
      <c r="P21" s="149"/>
      <c r="Q21" s="149"/>
      <c r="R21" s="149"/>
      <c r="S21" s="149"/>
      <c r="T21" s="149"/>
      <c r="U21" s="149"/>
      <c r="V21" s="149"/>
      <c r="W21" s="149"/>
      <c r="X21" s="149"/>
    </row>
    <row r="22" spans="1:24" ht="124.5" customHeight="1">
      <c r="A22" s="523"/>
      <c r="B22" s="9" t="s">
        <v>80</v>
      </c>
      <c r="C22" s="12" t="s">
        <v>609</v>
      </c>
      <c r="D22" s="12" t="s">
        <v>82</v>
      </c>
      <c r="E22" s="110">
        <v>46</v>
      </c>
      <c r="F22" s="110">
        <v>954</v>
      </c>
      <c r="G22" s="110">
        <v>18</v>
      </c>
      <c r="H22" s="110">
        <v>231</v>
      </c>
      <c r="I22" s="110">
        <v>54</v>
      </c>
      <c r="J22" s="110">
        <v>1059</v>
      </c>
      <c r="K22" s="110">
        <v>0</v>
      </c>
      <c r="L22" s="110">
        <v>22</v>
      </c>
      <c r="M22" s="110">
        <v>1463</v>
      </c>
      <c r="O22" s="149"/>
      <c r="P22" s="149"/>
      <c r="Q22" s="149"/>
      <c r="R22" s="149"/>
      <c r="S22" s="149"/>
      <c r="T22" s="149"/>
      <c r="U22" s="149"/>
      <c r="V22" s="149"/>
      <c r="W22" s="149"/>
      <c r="X22" s="149"/>
    </row>
    <row r="23" spans="1:24" ht="68.400000000000006">
      <c r="A23" s="523"/>
      <c r="B23" s="9" t="s">
        <v>83</v>
      </c>
      <c r="C23" s="12" t="s">
        <v>610</v>
      </c>
      <c r="D23" s="12" t="s">
        <v>85</v>
      </c>
      <c r="E23" s="110">
        <v>19</v>
      </c>
      <c r="F23" s="110">
        <v>431</v>
      </c>
      <c r="G23" s="110">
        <v>8</v>
      </c>
      <c r="H23" s="110">
        <v>115</v>
      </c>
      <c r="I23" s="110">
        <v>70</v>
      </c>
      <c r="J23" s="110">
        <v>1562</v>
      </c>
      <c r="K23" s="110">
        <v>0</v>
      </c>
      <c r="L23" s="110">
        <v>16</v>
      </c>
      <c r="M23" s="110">
        <v>1484</v>
      </c>
      <c r="O23" s="149"/>
      <c r="P23" s="149"/>
      <c r="Q23" s="149"/>
      <c r="R23" s="149"/>
      <c r="S23" s="149"/>
      <c r="T23" s="149"/>
      <c r="U23" s="149"/>
      <c r="V23" s="149"/>
      <c r="W23" s="149"/>
      <c r="X23" s="149"/>
    </row>
    <row r="24" spans="1:24" ht="68.400000000000006">
      <c r="A24" s="523"/>
      <c r="B24" s="9" t="s">
        <v>83</v>
      </c>
      <c r="C24" s="12" t="s">
        <v>611</v>
      </c>
      <c r="D24" s="12" t="s">
        <v>87</v>
      </c>
      <c r="E24" s="110">
        <v>29</v>
      </c>
      <c r="F24" s="110">
        <v>594</v>
      </c>
      <c r="G24" s="110">
        <v>12</v>
      </c>
      <c r="H24" s="110">
        <v>129</v>
      </c>
      <c r="I24" s="110">
        <v>101</v>
      </c>
      <c r="J24" s="110">
        <v>1668</v>
      </c>
      <c r="K24" s="110">
        <v>1</v>
      </c>
      <c r="L24" s="110">
        <v>38</v>
      </c>
      <c r="M24" s="110">
        <v>1434</v>
      </c>
      <c r="O24" s="149"/>
      <c r="P24" s="149"/>
      <c r="Q24" s="149"/>
      <c r="R24" s="149"/>
      <c r="S24" s="149"/>
      <c r="T24" s="149"/>
      <c r="U24" s="149"/>
      <c r="V24" s="149"/>
      <c r="W24" s="149"/>
      <c r="X24" s="149"/>
    </row>
    <row r="25" spans="1:24" ht="145.5" customHeight="1">
      <c r="A25" s="523"/>
      <c r="B25" s="9" t="s">
        <v>88</v>
      </c>
      <c r="C25" s="12" t="s">
        <v>612</v>
      </c>
      <c r="D25" s="12" t="s">
        <v>90</v>
      </c>
      <c r="E25" s="110">
        <v>24</v>
      </c>
      <c r="F25" s="110">
        <v>532</v>
      </c>
      <c r="G25" s="110">
        <v>13</v>
      </c>
      <c r="H25" s="110">
        <v>185</v>
      </c>
      <c r="I25" s="110">
        <v>69</v>
      </c>
      <c r="J25" s="110">
        <v>1234</v>
      </c>
      <c r="K25" s="110">
        <v>0</v>
      </c>
      <c r="L25" s="110">
        <v>27</v>
      </c>
      <c r="M25" s="110">
        <v>1172</v>
      </c>
      <c r="O25" s="149"/>
      <c r="P25" s="149"/>
      <c r="Q25" s="149"/>
      <c r="R25" s="149"/>
      <c r="S25" s="149"/>
      <c r="T25" s="149"/>
      <c r="U25" s="149"/>
      <c r="V25" s="149"/>
      <c r="W25" s="149"/>
      <c r="X25" s="149"/>
    </row>
    <row r="26" spans="1:24" ht="150" customHeight="1">
      <c r="A26" s="523"/>
      <c r="B26" s="111" t="s">
        <v>76</v>
      </c>
      <c r="C26" s="112" t="s">
        <v>613</v>
      </c>
      <c r="D26" s="12" t="s">
        <v>92</v>
      </c>
      <c r="E26" s="110">
        <v>37</v>
      </c>
      <c r="F26" s="110">
        <v>778</v>
      </c>
      <c r="G26" s="110">
        <v>21</v>
      </c>
      <c r="H26" s="110">
        <v>291</v>
      </c>
      <c r="I26" s="110">
        <v>41</v>
      </c>
      <c r="J26" s="110">
        <v>669</v>
      </c>
      <c r="K26" s="110">
        <v>0</v>
      </c>
      <c r="L26" s="110">
        <v>31</v>
      </c>
      <c r="M26" s="110">
        <v>959</v>
      </c>
      <c r="O26" s="149"/>
      <c r="P26" s="149"/>
      <c r="Q26" s="149"/>
      <c r="R26" s="149"/>
      <c r="S26" s="149"/>
      <c r="T26" s="149"/>
      <c r="U26" s="149"/>
      <c r="V26" s="149"/>
      <c r="W26" s="149"/>
      <c r="X26" s="149"/>
    </row>
    <row r="27" spans="1:24" ht="125.4">
      <c r="A27" s="523"/>
      <c r="B27" s="9" t="s">
        <v>76</v>
      </c>
      <c r="C27" s="12" t="s">
        <v>614</v>
      </c>
      <c r="D27" s="12" t="s">
        <v>94</v>
      </c>
      <c r="E27" s="110">
        <v>24</v>
      </c>
      <c r="F27" s="110">
        <v>554</v>
      </c>
      <c r="G27" s="110">
        <v>12</v>
      </c>
      <c r="H27" s="110">
        <v>223</v>
      </c>
      <c r="I27" s="110">
        <v>69</v>
      </c>
      <c r="J27" s="110">
        <v>1330</v>
      </c>
      <c r="K27" s="110">
        <v>0</v>
      </c>
      <c r="L27" s="110">
        <v>25</v>
      </c>
      <c r="M27" s="110">
        <v>1182</v>
      </c>
      <c r="O27" s="149"/>
      <c r="P27" s="149"/>
      <c r="Q27" s="149"/>
      <c r="R27" s="149"/>
      <c r="S27" s="149"/>
      <c r="T27" s="149"/>
      <c r="U27" s="149"/>
      <c r="V27" s="149"/>
      <c r="W27" s="149"/>
      <c r="X27" s="149"/>
    </row>
    <row r="28" spans="1:24" ht="65.25" customHeight="1">
      <c r="A28" s="523"/>
      <c r="B28" s="9" t="s">
        <v>95</v>
      </c>
      <c r="C28" s="12" t="s">
        <v>616</v>
      </c>
      <c r="D28" s="12" t="s">
        <v>97</v>
      </c>
      <c r="E28" s="110">
        <v>27</v>
      </c>
      <c r="F28" s="110">
        <v>579</v>
      </c>
      <c r="G28" s="110">
        <v>5</v>
      </c>
      <c r="H28" s="110">
        <v>101</v>
      </c>
      <c r="I28" s="110">
        <v>43</v>
      </c>
      <c r="J28" s="110">
        <v>859</v>
      </c>
      <c r="K28" s="110">
        <v>0</v>
      </c>
      <c r="L28" s="110">
        <v>26</v>
      </c>
      <c r="M28" s="110">
        <v>879</v>
      </c>
      <c r="O28" s="149"/>
      <c r="P28" s="149"/>
      <c r="Q28" s="149"/>
      <c r="R28" s="149"/>
      <c r="S28" s="149"/>
      <c r="T28" s="149"/>
      <c r="U28" s="149"/>
      <c r="V28" s="149"/>
      <c r="W28" s="149"/>
      <c r="X28" s="149"/>
    </row>
    <row r="29" spans="1:24" ht="91.2">
      <c r="A29" s="523"/>
      <c r="B29" s="9" t="s">
        <v>99</v>
      </c>
      <c r="C29" s="12" t="s">
        <v>618</v>
      </c>
      <c r="D29" s="12" t="s">
        <v>101</v>
      </c>
      <c r="E29" s="110">
        <v>14</v>
      </c>
      <c r="F29" s="110">
        <v>386</v>
      </c>
      <c r="G29" s="110">
        <v>6</v>
      </c>
      <c r="H29" s="110">
        <v>71</v>
      </c>
      <c r="I29" s="110">
        <v>28</v>
      </c>
      <c r="J29" s="110">
        <v>559</v>
      </c>
      <c r="K29" s="110">
        <v>0</v>
      </c>
      <c r="L29" s="110">
        <v>27</v>
      </c>
      <c r="M29" s="110">
        <v>442</v>
      </c>
      <c r="O29" s="149"/>
      <c r="P29" s="149"/>
      <c r="Q29" s="149"/>
      <c r="R29" s="149"/>
      <c r="S29" s="149"/>
      <c r="T29" s="149"/>
      <c r="U29" s="149"/>
      <c r="V29" s="149"/>
      <c r="W29" s="149"/>
      <c r="X29" s="149"/>
    </row>
    <row r="30" spans="1:24" s="106" customFormat="1" ht="117" customHeight="1">
      <c r="A30" s="523">
        <v>1</v>
      </c>
      <c r="B30" s="9" t="s">
        <v>104</v>
      </c>
      <c r="C30" s="114" t="s">
        <v>797</v>
      </c>
      <c r="D30" s="12" t="s">
        <v>106</v>
      </c>
      <c r="E30" s="110">
        <v>29</v>
      </c>
      <c r="F30" s="110">
        <v>611</v>
      </c>
      <c r="G30" s="110">
        <v>6</v>
      </c>
      <c r="H30" s="110">
        <v>81</v>
      </c>
      <c r="I30" s="110">
        <v>54</v>
      </c>
      <c r="J30" s="110">
        <v>777</v>
      </c>
      <c r="K30" s="110">
        <v>1</v>
      </c>
      <c r="L30" s="110">
        <v>80</v>
      </c>
      <c r="M30" s="110">
        <v>714</v>
      </c>
      <c r="O30" s="149"/>
      <c r="P30" s="149"/>
      <c r="Q30" s="149"/>
      <c r="R30" s="149"/>
      <c r="S30" s="149"/>
      <c r="T30" s="149"/>
      <c r="U30" s="149"/>
      <c r="V30" s="149"/>
      <c r="W30" s="149"/>
      <c r="X30" s="149"/>
    </row>
    <row r="31" spans="1:24" s="106" customFormat="1" ht="96" customHeight="1">
      <c r="A31" s="523"/>
      <c r="B31" s="9" t="s">
        <v>108</v>
      </c>
      <c r="C31" s="114" t="s">
        <v>798</v>
      </c>
      <c r="D31" s="12" t="s">
        <v>110</v>
      </c>
      <c r="E31" s="110">
        <v>14</v>
      </c>
      <c r="F31" s="110">
        <v>529</v>
      </c>
      <c r="G31" s="110">
        <v>3</v>
      </c>
      <c r="H31" s="110">
        <v>83</v>
      </c>
      <c r="I31" s="110">
        <v>43</v>
      </c>
      <c r="J31" s="110">
        <v>1002</v>
      </c>
      <c r="K31" s="110">
        <v>0</v>
      </c>
      <c r="L31" s="110">
        <v>24</v>
      </c>
      <c r="M31" s="110">
        <v>741</v>
      </c>
    </row>
    <row r="32" spans="1:24" s="106" customFormat="1" ht="100.5" customHeight="1">
      <c r="A32" s="523"/>
      <c r="B32" s="9" t="s">
        <v>111</v>
      </c>
      <c r="C32" s="114" t="s">
        <v>798</v>
      </c>
      <c r="D32" s="12" t="s">
        <v>113</v>
      </c>
      <c r="E32" s="110">
        <v>15</v>
      </c>
      <c r="F32" s="110">
        <v>435</v>
      </c>
      <c r="G32" s="110">
        <v>8</v>
      </c>
      <c r="H32" s="110">
        <v>77</v>
      </c>
      <c r="I32" s="110">
        <v>28</v>
      </c>
      <c r="J32" s="110">
        <v>711</v>
      </c>
      <c r="K32" s="110">
        <v>0</v>
      </c>
      <c r="L32" s="110">
        <v>12</v>
      </c>
      <c r="M32" s="110">
        <v>608</v>
      </c>
    </row>
    <row r="33" spans="1:25" s="106" customFormat="1" ht="70.5" customHeight="1">
      <c r="A33" s="523"/>
      <c r="B33" s="9" t="s">
        <v>114</v>
      </c>
      <c r="C33" s="114" t="s">
        <v>628</v>
      </c>
      <c r="D33" s="11" t="s">
        <v>116</v>
      </c>
      <c r="E33" s="110">
        <v>39</v>
      </c>
      <c r="F33" s="110">
        <v>517</v>
      </c>
      <c r="G33" s="110">
        <v>14</v>
      </c>
      <c r="H33" s="110">
        <v>144</v>
      </c>
      <c r="I33" s="110">
        <v>27</v>
      </c>
      <c r="J33" s="110">
        <v>690</v>
      </c>
      <c r="K33" s="110">
        <v>0</v>
      </c>
      <c r="L33" s="110">
        <v>37</v>
      </c>
      <c r="M33" s="110">
        <v>660</v>
      </c>
    </row>
    <row r="34" spans="1:25" s="106" customFormat="1" ht="84.75" customHeight="1">
      <c r="A34" s="523"/>
      <c r="B34" s="9" t="s">
        <v>118</v>
      </c>
      <c r="C34" s="114" t="s">
        <v>440</v>
      </c>
      <c r="D34" s="11" t="s">
        <v>120</v>
      </c>
      <c r="E34" s="110">
        <v>18</v>
      </c>
      <c r="F34" s="110">
        <v>438</v>
      </c>
      <c r="G34" s="110">
        <v>8</v>
      </c>
      <c r="H34" s="110">
        <v>101</v>
      </c>
      <c r="I34" s="110">
        <v>28</v>
      </c>
      <c r="J34" s="110">
        <v>738</v>
      </c>
      <c r="K34" s="110">
        <v>1</v>
      </c>
      <c r="L34" s="110">
        <v>47</v>
      </c>
      <c r="M34" s="110">
        <v>513</v>
      </c>
    </row>
    <row r="35" spans="1:25" s="106" customFormat="1" ht="148.5" customHeight="1">
      <c r="A35" s="523"/>
      <c r="B35" s="9" t="s">
        <v>122</v>
      </c>
      <c r="C35" s="114" t="s">
        <v>632</v>
      </c>
      <c r="D35" s="11" t="s">
        <v>124</v>
      </c>
      <c r="E35" s="110">
        <v>50</v>
      </c>
      <c r="F35" s="110">
        <v>826</v>
      </c>
      <c r="G35" s="110">
        <v>11</v>
      </c>
      <c r="H35" s="110">
        <v>122</v>
      </c>
      <c r="I35" s="110">
        <v>36</v>
      </c>
      <c r="J35" s="110">
        <v>606</v>
      </c>
      <c r="K35" s="110">
        <v>0</v>
      </c>
      <c r="L35" s="110">
        <v>101</v>
      </c>
      <c r="M35" s="110">
        <v>935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</row>
    <row r="36" spans="1:25" s="106" customFormat="1" ht="125.4">
      <c r="A36" s="523"/>
      <c r="B36" s="9" t="s">
        <v>122</v>
      </c>
      <c r="C36" s="114" t="s">
        <v>632</v>
      </c>
      <c r="D36" s="11" t="s">
        <v>127</v>
      </c>
      <c r="E36" s="110">
        <v>27</v>
      </c>
      <c r="F36" s="110">
        <v>850</v>
      </c>
      <c r="G36" s="110">
        <v>7</v>
      </c>
      <c r="H36" s="110">
        <v>115</v>
      </c>
      <c r="I36" s="110">
        <v>23</v>
      </c>
      <c r="J36" s="110">
        <v>819</v>
      </c>
      <c r="K36" s="110">
        <v>0</v>
      </c>
      <c r="L36" s="110">
        <v>17</v>
      </c>
      <c r="M36" s="110">
        <v>1060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</row>
    <row r="37" spans="1:25" s="106" customFormat="1" ht="144.75" customHeight="1">
      <c r="A37" s="523"/>
      <c r="B37" s="9" t="s">
        <v>122</v>
      </c>
      <c r="C37" s="114" t="s">
        <v>637</v>
      </c>
      <c r="D37" s="11" t="s">
        <v>129</v>
      </c>
      <c r="E37" s="110">
        <v>12</v>
      </c>
      <c r="F37" s="110">
        <v>542</v>
      </c>
      <c r="G37" s="110">
        <v>5</v>
      </c>
      <c r="H37" s="110">
        <v>130</v>
      </c>
      <c r="I37" s="110">
        <v>36</v>
      </c>
      <c r="J37" s="110">
        <v>1099</v>
      </c>
      <c r="K37" s="110">
        <v>0</v>
      </c>
      <c r="L37" s="110">
        <v>21</v>
      </c>
      <c r="M37" s="110">
        <v>1089</v>
      </c>
      <c r="O37" s="149"/>
      <c r="P37" s="149"/>
      <c r="Q37" s="149"/>
      <c r="R37" s="149"/>
      <c r="S37" s="149"/>
      <c r="T37" s="149"/>
      <c r="U37" s="149"/>
      <c r="V37" s="149"/>
      <c r="W37" s="149"/>
      <c r="X37" s="149"/>
    </row>
    <row r="38" spans="1:25" s="106" customFormat="1" ht="57">
      <c r="A38" s="523"/>
      <c r="B38" s="9" t="s">
        <v>130</v>
      </c>
      <c r="C38" s="114" t="s">
        <v>640</v>
      </c>
      <c r="D38" s="11" t="s">
        <v>132</v>
      </c>
      <c r="E38" s="110">
        <v>17</v>
      </c>
      <c r="F38" s="110">
        <v>545</v>
      </c>
      <c r="G38" s="110">
        <v>5</v>
      </c>
      <c r="H38" s="110">
        <v>151</v>
      </c>
      <c r="I38" s="110">
        <v>32</v>
      </c>
      <c r="J38" s="110">
        <v>642</v>
      </c>
      <c r="K38" s="110">
        <v>0</v>
      </c>
      <c r="L38" s="110">
        <v>32</v>
      </c>
      <c r="M38" s="110">
        <v>802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</row>
    <row r="39" spans="1:25" s="106" customFormat="1" ht="206.25" customHeight="1">
      <c r="A39" s="523"/>
      <c r="B39" s="9" t="s">
        <v>134</v>
      </c>
      <c r="C39" s="12" t="s">
        <v>642</v>
      </c>
      <c r="D39" s="11" t="s">
        <v>136</v>
      </c>
      <c r="E39" s="110">
        <v>79</v>
      </c>
      <c r="F39" s="110">
        <v>944</v>
      </c>
      <c r="G39" s="110">
        <v>15</v>
      </c>
      <c r="H39" s="110">
        <v>150</v>
      </c>
      <c r="I39" s="110">
        <v>36</v>
      </c>
      <c r="J39" s="110">
        <v>508</v>
      </c>
      <c r="K39" s="110">
        <v>0</v>
      </c>
      <c r="L39" s="110">
        <v>80</v>
      </c>
      <c r="M39" s="110">
        <v>942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</row>
    <row r="40" spans="1:25" s="106" customFormat="1" ht="171">
      <c r="A40" s="523"/>
      <c r="B40" s="9" t="s">
        <v>134</v>
      </c>
      <c r="C40" s="12" t="s">
        <v>645</v>
      </c>
      <c r="D40" s="11" t="s">
        <v>139</v>
      </c>
      <c r="E40" s="110">
        <v>31</v>
      </c>
      <c r="F40" s="110">
        <v>687</v>
      </c>
      <c r="G40" s="110">
        <v>15</v>
      </c>
      <c r="H40" s="110">
        <v>216</v>
      </c>
      <c r="I40" s="110">
        <v>38</v>
      </c>
      <c r="J40" s="110">
        <v>1077</v>
      </c>
      <c r="K40" s="110">
        <v>0</v>
      </c>
      <c r="L40" s="110">
        <v>25</v>
      </c>
      <c r="M40" s="110">
        <v>866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</row>
    <row r="41" spans="1:25" s="106" customFormat="1" ht="204" customHeight="1">
      <c r="A41" s="523"/>
      <c r="B41" s="9" t="s">
        <v>134</v>
      </c>
      <c r="C41" s="12" t="s">
        <v>648</v>
      </c>
      <c r="D41" s="11" t="s">
        <v>141</v>
      </c>
      <c r="E41" s="110">
        <v>17</v>
      </c>
      <c r="F41" s="110">
        <v>456</v>
      </c>
      <c r="G41" s="110">
        <v>9</v>
      </c>
      <c r="H41" s="110">
        <v>83</v>
      </c>
      <c r="I41" s="110">
        <v>61</v>
      </c>
      <c r="J41" s="110">
        <v>1331</v>
      </c>
      <c r="K41" s="110">
        <v>0</v>
      </c>
      <c r="L41" s="110">
        <v>30</v>
      </c>
      <c r="M41" s="110">
        <v>1006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</row>
    <row r="42" spans="1:25" s="106" customFormat="1" ht="57">
      <c r="A42" s="523"/>
      <c r="B42" s="9" t="s">
        <v>142</v>
      </c>
      <c r="C42" s="114" t="s">
        <v>651</v>
      </c>
      <c r="D42" s="11" t="s">
        <v>144</v>
      </c>
      <c r="E42" s="110">
        <v>31</v>
      </c>
      <c r="F42" s="110">
        <v>693</v>
      </c>
      <c r="G42" s="110">
        <v>8</v>
      </c>
      <c r="H42" s="110">
        <v>181</v>
      </c>
      <c r="I42" s="110">
        <v>28</v>
      </c>
      <c r="J42" s="110">
        <v>485</v>
      </c>
      <c r="K42" s="110">
        <v>0</v>
      </c>
      <c r="L42" s="110">
        <v>31</v>
      </c>
      <c r="M42" s="110">
        <v>655</v>
      </c>
      <c r="O42" s="149"/>
      <c r="P42" s="149"/>
      <c r="Q42" s="149"/>
      <c r="R42" s="149"/>
      <c r="S42" s="149"/>
      <c r="T42" s="149"/>
      <c r="U42" s="149"/>
      <c r="V42" s="149"/>
      <c r="W42" s="149"/>
      <c r="X42" s="149"/>
    </row>
    <row r="43" spans="1:25" s="106" customFormat="1" ht="68.400000000000006">
      <c r="A43" s="523"/>
      <c r="B43" s="9" t="s">
        <v>146</v>
      </c>
      <c r="C43" s="114" t="s">
        <v>654</v>
      </c>
      <c r="D43" s="11" t="s">
        <v>148</v>
      </c>
      <c r="E43" s="110">
        <v>39</v>
      </c>
      <c r="F43" s="110">
        <v>948</v>
      </c>
      <c r="G43" s="110">
        <v>15</v>
      </c>
      <c r="H43" s="110">
        <v>254</v>
      </c>
      <c r="I43" s="110">
        <v>34</v>
      </c>
      <c r="J43" s="110">
        <v>418</v>
      </c>
      <c r="K43" s="110">
        <v>1</v>
      </c>
      <c r="L43" s="110">
        <v>36</v>
      </c>
      <c r="M43" s="110">
        <v>727</v>
      </c>
      <c r="O43" s="149"/>
      <c r="P43" s="149"/>
      <c r="Q43" s="149"/>
      <c r="R43" s="149"/>
      <c r="S43" s="149"/>
      <c r="T43" s="149"/>
      <c r="U43" s="149"/>
      <c r="V43" s="149"/>
      <c r="W43" s="149"/>
      <c r="X43" s="149"/>
    </row>
    <row r="44" spans="1:25" s="106" customFormat="1" ht="75" customHeight="1">
      <c r="A44" s="523"/>
      <c r="B44" s="9" t="s">
        <v>150</v>
      </c>
      <c r="C44" s="12" t="s">
        <v>657</v>
      </c>
      <c r="D44" s="11" t="s">
        <v>152</v>
      </c>
      <c r="E44" s="110">
        <v>44</v>
      </c>
      <c r="F44" s="110">
        <v>769</v>
      </c>
      <c r="G44" s="110">
        <v>11</v>
      </c>
      <c r="H44" s="110">
        <v>158</v>
      </c>
      <c r="I44" s="110">
        <v>44</v>
      </c>
      <c r="J44" s="110">
        <v>785</v>
      </c>
      <c r="K44" s="110">
        <v>0</v>
      </c>
      <c r="L44" s="110">
        <v>39</v>
      </c>
      <c r="M44" s="110">
        <v>819</v>
      </c>
      <c r="O44" s="149"/>
      <c r="P44" s="149"/>
      <c r="Q44" s="149"/>
      <c r="R44" s="149"/>
      <c r="S44" s="149"/>
      <c r="T44" s="149"/>
      <c r="U44" s="149"/>
      <c r="V44" s="149"/>
      <c r="W44" s="149"/>
      <c r="X44" s="149"/>
    </row>
    <row r="45" spans="1:25" s="106" customFormat="1" ht="103.5" customHeight="1">
      <c r="A45" s="523"/>
      <c r="B45" s="111" t="s">
        <v>154</v>
      </c>
      <c r="C45" s="12" t="s">
        <v>659</v>
      </c>
      <c r="D45" s="11" t="s">
        <v>156</v>
      </c>
      <c r="E45" s="110">
        <v>29</v>
      </c>
      <c r="F45" s="110">
        <v>547</v>
      </c>
      <c r="G45" s="110">
        <v>7</v>
      </c>
      <c r="H45" s="110">
        <v>190</v>
      </c>
      <c r="I45" s="110">
        <v>44</v>
      </c>
      <c r="J45" s="110">
        <v>738</v>
      </c>
      <c r="K45" s="110">
        <v>0</v>
      </c>
      <c r="L45" s="110">
        <v>30</v>
      </c>
      <c r="M45" s="110">
        <v>683</v>
      </c>
      <c r="O45" s="149"/>
      <c r="P45" s="149"/>
      <c r="Q45" s="149"/>
      <c r="R45" s="149"/>
      <c r="S45" s="149"/>
      <c r="T45" s="149"/>
      <c r="U45" s="149"/>
      <c r="V45" s="149"/>
      <c r="W45" s="149"/>
      <c r="X45" s="149"/>
    </row>
    <row r="46" spans="1:25" s="106" customFormat="1" ht="125.25" customHeight="1">
      <c r="A46" s="523"/>
      <c r="B46" s="9" t="s">
        <v>158</v>
      </c>
      <c r="C46" s="127" t="s">
        <v>661</v>
      </c>
      <c r="D46" s="11" t="s">
        <v>160</v>
      </c>
      <c r="E46" s="110">
        <v>35</v>
      </c>
      <c r="F46" s="110">
        <v>571</v>
      </c>
      <c r="G46" s="110">
        <v>9</v>
      </c>
      <c r="H46" s="110">
        <v>109</v>
      </c>
      <c r="I46" s="110">
        <v>41</v>
      </c>
      <c r="J46" s="110">
        <v>696</v>
      </c>
      <c r="K46" s="110">
        <v>1</v>
      </c>
      <c r="L46" s="110">
        <v>52</v>
      </c>
      <c r="M46" s="110">
        <v>597</v>
      </c>
      <c r="O46" s="149"/>
      <c r="P46" s="149"/>
      <c r="Q46" s="149"/>
      <c r="R46" s="149"/>
      <c r="S46" s="149"/>
      <c r="T46" s="149"/>
      <c r="U46" s="149"/>
      <c r="V46" s="149"/>
      <c r="W46" s="149"/>
      <c r="X46" s="149"/>
    </row>
    <row r="47" spans="1:25" s="106" customFormat="1" ht="126.75" customHeight="1">
      <c r="A47" s="523"/>
      <c r="B47" s="9" t="s">
        <v>158</v>
      </c>
      <c r="C47" s="127" t="s">
        <v>663</v>
      </c>
      <c r="D47" s="11" t="s">
        <v>163</v>
      </c>
      <c r="E47" s="110">
        <v>21</v>
      </c>
      <c r="F47" s="110">
        <v>514</v>
      </c>
      <c r="G47" s="110">
        <v>7</v>
      </c>
      <c r="H47" s="110">
        <v>100</v>
      </c>
      <c r="I47" s="110">
        <v>52</v>
      </c>
      <c r="J47" s="110">
        <v>787</v>
      </c>
      <c r="K47" s="110">
        <v>2</v>
      </c>
      <c r="L47" s="110">
        <v>34</v>
      </c>
      <c r="M47" s="110">
        <v>744</v>
      </c>
      <c r="N47" s="94"/>
      <c r="O47" s="149"/>
      <c r="P47" s="149"/>
      <c r="Q47" s="150">
        <v>21</v>
      </c>
      <c r="R47" s="150">
        <v>514</v>
      </c>
      <c r="S47" s="150">
        <v>7</v>
      </c>
      <c r="T47" s="150">
        <v>100</v>
      </c>
      <c r="U47" s="150">
        <v>52</v>
      </c>
      <c r="V47" s="150">
        <v>787</v>
      </c>
      <c r="W47" s="150">
        <v>2</v>
      </c>
      <c r="X47" s="150">
        <v>34</v>
      </c>
      <c r="Y47" s="150">
        <v>744</v>
      </c>
    </row>
    <row r="48" spans="1:25" s="106" customFormat="1" ht="120" customHeight="1">
      <c r="A48" s="523"/>
      <c r="B48" s="111" t="s">
        <v>165</v>
      </c>
      <c r="C48" s="127" t="s">
        <v>466</v>
      </c>
      <c r="D48" s="11" t="s">
        <v>167</v>
      </c>
      <c r="E48" s="110">
        <v>21</v>
      </c>
      <c r="F48" s="110">
        <v>426</v>
      </c>
      <c r="G48" s="110">
        <v>7</v>
      </c>
      <c r="H48" s="110">
        <v>104</v>
      </c>
      <c r="I48" s="110">
        <v>14</v>
      </c>
      <c r="J48" s="110">
        <v>470</v>
      </c>
      <c r="K48" s="110">
        <v>0</v>
      </c>
      <c r="L48" s="110">
        <v>30</v>
      </c>
      <c r="M48" s="110">
        <v>524</v>
      </c>
      <c r="N48" s="94"/>
      <c r="O48" s="149"/>
      <c r="P48" s="149"/>
      <c r="Q48" s="148">
        <v>0</v>
      </c>
      <c r="R48" s="148">
        <v>9</v>
      </c>
      <c r="S48" s="148">
        <v>0</v>
      </c>
      <c r="T48" s="148">
        <v>1</v>
      </c>
      <c r="U48" s="148">
        <v>0</v>
      </c>
      <c r="V48" s="148">
        <v>15</v>
      </c>
      <c r="W48" s="148">
        <v>0</v>
      </c>
      <c r="X48" s="148">
        <v>1</v>
      </c>
      <c r="Y48" s="148">
        <v>11</v>
      </c>
    </row>
    <row r="49" spans="1:25" s="106" customFormat="1" ht="97.5" customHeight="1">
      <c r="A49" s="523"/>
      <c r="B49" s="9" t="s">
        <v>169</v>
      </c>
      <c r="C49" s="12" t="s">
        <v>667</v>
      </c>
      <c r="D49" s="11" t="s">
        <v>171</v>
      </c>
      <c r="E49" s="110">
        <v>37</v>
      </c>
      <c r="F49" s="110">
        <v>665</v>
      </c>
      <c r="G49" s="110">
        <v>9</v>
      </c>
      <c r="H49" s="110">
        <v>118</v>
      </c>
      <c r="I49" s="110">
        <v>26</v>
      </c>
      <c r="J49" s="110">
        <v>530</v>
      </c>
      <c r="K49" s="110">
        <v>1</v>
      </c>
      <c r="L49" s="110">
        <v>40</v>
      </c>
      <c r="M49" s="110">
        <v>825</v>
      </c>
      <c r="N49" s="94"/>
      <c r="O49" s="149"/>
      <c r="P49" s="149"/>
      <c r="Q49" s="149">
        <f t="shared" ref="Q49:Y49" si="0">Q47+Q48</f>
        <v>21</v>
      </c>
      <c r="R49" s="149">
        <f t="shared" si="0"/>
        <v>523</v>
      </c>
      <c r="S49" s="149">
        <f t="shared" si="0"/>
        <v>7</v>
      </c>
      <c r="T49" s="149">
        <f t="shared" si="0"/>
        <v>101</v>
      </c>
      <c r="U49" s="149">
        <f t="shared" si="0"/>
        <v>52</v>
      </c>
      <c r="V49" s="149">
        <f t="shared" si="0"/>
        <v>802</v>
      </c>
      <c r="W49" s="149">
        <f t="shared" si="0"/>
        <v>2</v>
      </c>
      <c r="X49" s="149">
        <f t="shared" si="0"/>
        <v>35</v>
      </c>
      <c r="Y49" s="149">
        <f t="shared" si="0"/>
        <v>755</v>
      </c>
    </row>
    <row r="50" spans="1:25" s="106" customFormat="1" ht="89.25" customHeight="1">
      <c r="A50" s="523"/>
      <c r="B50" s="9" t="s">
        <v>169</v>
      </c>
      <c r="C50" s="12" t="s">
        <v>669</v>
      </c>
      <c r="D50" s="11" t="s">
        <v>174</v>
      </c>
      <c r="E50" s="110">
        <v>37</v>
      </c>
      <c r="F50" s="110">
        <v>820</v>
      </c>
      <c r="G50" s="110">
        <v>15</v>
      </c>
      <c r="H50" s="110">
        <v>164</v>
      </c>
      <c r="I50" s="110">
        <v>24</v>
      </c>
      <c r="J50" s="110">
        <v>350</v>
      </c>
      <c r="K50" s="110">
        <v>0</v>
      </c>
      <c r="L50" s="110">
        <v>35</v>
      </c>
      <c r="M50" s="110">
        <v>843</v>
      </c>
      <c r="O50" s="149"/>
      <c r="P50" s="149"/>
      <c r="Q50" s="149"/>
      <c r="R50" s="149"/>
      <c r="S50" s="149"/>
      <c r="T50" s="149"/>
      <c r="U50" s="149"/>
      <c r="V50" s="149"/>
      <c r="W50" s="149"/>
      <c r="X50" s="149"/>
    </row>
    <row r="51" spans="1:25" ht="60" customHeight="1">
      <c r="A51" s="523">
        <v>3</v>
      </c>
      <c r="B51" s="9" t="s">
        <v>175</v>
      </c>
      <c r="C51" s="114" t="s">
        <v>672</v>
      </c>
      <c r="D51" s="11" t="s">
        <v>177</v>
      </c>
      <c r="E51" s="110">
        <v>19</v>
      </c>
      <c r="F51" s="110">
        <v>431</v>
      </c>
      <c r="G51" s="110">
        <v>10</v>
      </c>
      <c r="H51" s="110">
        <v>143</v>
      </c>
      <c r="I51" s="110">
        <v>5</v>
      </c>
      <c r="J51" s="110">
        <v>197</v>
      </c>
      <c r="K51" s="110">
        <v>0</v>
      </c>
      <c r="L51" s="110">
        <v>11</v>
      </c>
      <c r="M51" s="110">
        <v>368</v>
      </c>
    </row>
    <row r="52" spans="1:25" ht="51.75" customHeight="1">
      <c r="A52" s="523"/>
      <c r="B52" s="9" t="s">
        <v>175</v>
      </c>
      <c r="C52" s="114" t="s">
        <v>672</v>
      </c>
      <c r="D52" s="11" t="s">
        <v>181</v>
      </c>
      <c r="E52" s="110">
        <v>22</v>
      </c>
      <c r="F52" s="110">
        <v>390</v>
      </c>
      <c r="G52" s="110">
        <v>7</v>
      </c>
      <c r="H52" s="110">
        <v>122</v>
      </c>
      <c r="I52" s="110">
        <v>12</v>
      </c>
      <c r="J52" s="110">
        <v>222</v>
      </c>
      <c r="K52" s="110">
        <v>0</v>
      </c>
      <c r="L52" s="110">
        <v>8</v>
      </c>
      <c r="M52" s="110">
        <v>371</v>
      </c>
    </row>
    <row r="53" spans="1:25" ht="48.75" customHeight="1">
      <c r="A53" s="523"/>
      <c r="B53" s="9" t="s">
        <v>182</v>
      </c>
      <c r="C53" s="114" t="s">
        <v>676</v>
      </c>
      <c r="D53" s="11" t="s">
        <v>184</v>
      </c>
      <c r="E53" s="110">
        <v>17</v>
      </c>
      <c r="F53" s="110">
        <v>177</v>
      </c>
      <c r="G53" s="110">
        <v>12</v>
      </c>
      <c r="H53" s="110">
        <v>57</v>
      </c>
      <c r="I53" s="110">
        <v>2</v>
      </c>
      <c r="J53" s="110">
        <v>150</v>
      </c>
      <c r="K53" s="110">
        <v>0</v>
      </c>
      <c r="L53" s="110">
        <v>3</v>
      </c>
      <c r="M53" s="110">
        <v>190</v>
      </c>
    </row>
    <row r="54" spans="1:25" ht="68.400000000000006">
      <c r="A54" s="523"/>
      <c r="B54" s="111" t="s">
        <v>186</v>
      </c>
      <c r="C54" s="114" t="s">
        <v>679</v>
      </c>
      <c r="D54" s="11" t="s">
        <v>188</v>
      </c>
      <c r="E54" s="110">
        <v>36</v>
      </c>
      <c r="F54" s="110">
        <v>682</v>
      </c>
      <c r="G54" s="110">
        <v>9</v>
      </c>
      <c r="H54" s="110">
        <v>170</v>
      </c>
      <c r="I54" s="110">
        <v>16</v>
      </c>
      <c r="J54" s="110">
        <v>537</v>
      </c>
      <c r="K54" s="110">
        <v>0</v>
      </c>
      <c r="L54" s="110">
        <v>31</v>
      </c>
      <c r="M54" s="110">
        <v>743</v>
      </c>
    </row>
    <row r="55" spans="1:25" ht="68.400000000000006">
      <c r="A55" s="523"/>
      <c r="B55" s="9" t="s">
        <v>186</v>
      </c>
      <c r="C55" s="114" t="s">
        <v>681</v>
      </c>
      <c r="D55" s="11" t="s">
        <v>191</v>
      </c>
      <c r="E55" s="110">
        <v>25</v>
      </c>
      <c r="F55" s="110">
        <v>611</v>
      </c>
      <c r="G55" s="110">
        <v>11</v>
      </c>
      <c r="H55" s="110">
        <v>198</v>
      </c>
      <c r="I55" s="110">
        <v>21</v>
      </c>
      <c r="J55" s="110">
        <v>657</v>
      </c>
      <c r="K55" s="110">
        <v>0</v>
      </c>
      <c r="L55" s="110">
        <v>34</v>
      </c>
      <c r="M55" s="110">
        <v>746</v>
      </c>
    </row>
    <row r="56" spans="1:25" ht="45.6">
      <c r="A56" s="523"/>
      <c r="B56" s="9" t="s">
        <v>192</v>
      </c>
      <c r="C56" s="114" t="s">
        <v>483</v>
      </c>
      <c r="D56" s="11" t="s">
        <v>194</v>
      </c>
      <c r="E56" s="110">
        <v>22</v>
      </c>
      <c r="F56" s="110">
        <v>425</v>
      </c>
      <c r="G56" s="110">
        <v>4</v>
      </c>
      <c r="H56" s="110">
        <v>101</v>
      </c>
      <c r="I56" s="110">
        <v>10</v>
      </c>
      <c r="J56" s="110">
        <v>331</v>
      </c>
      <c r="K56" s="110">
        <v>0</v>
      </c>
      <c r="L56" s="110">
        <v>24</v>
      </c>
      <c r="M56" s="110">
        <v>470</v>
      </c>
    </row>
    <row r="57" spans="1:25" ht="96" customHeight="1">
      <c r="A57" s="523"/>
      <c r="B57" s="9" t="s">
        <v>196</v>
      </c>
      <c r="C57" s="114" t="s">
        <v>485</v>
      </c>
      <c r="D57" s="11" t="s">
        <v>198</v>
      </c>
      <c r="E57" s="110">
        <v>20</v>
      </c>
      <c r="F57" s="110">
        <v>400</v>
      </c>
      <c r="G57" s="110">
        <v>6</v>
      </c>
      <c r="H57" s="110">
        <v>59</v>
      </c>
      <c r="I57" s="110">
        <v>11</v>
      </c>
      <c r="J57" s="110">
        <v>210</v>
      </c>
      <c r="K57" s="110">
        <v>0</v>
      </c>
      <c r="L57" s="110">
        <v>16</v>
      </c>
      <c r="M57" s="110">
        <v>337</v>
      </c>
    </row>
    <row r="58" spans="1:25" ht="52.5" customHeight="1">
      <c r="A58" s="523"/>
      <c r="B58" s="9" t="s">
        <v>200</v>
      </c>
      <c r="C58" s="114" t="s">
        <v>799</v>
      </c>
      <c r="D58" s="11" t="s">
        <v>202</v>
      </c>
      <c r="E58" s="110">
        <v>17</v>
      </c>
      <c r="F58" s="110">
        <v>535</v>
      </c>
      <c r="G58" s="110">
        <v>7</v>
      </c>
      <c r="H58" s="110">
        <v>125</v>
      </c>
      <c r="I58" s="110">
        <v>11</v>
      </c>
      <c r="J58" s="110">
        <v>238</v>
      </c>
      <c r="K58" s="110">
        <v>1</v>
      </c>
      <c r="L58" s="110">
        <v>5</v>
      </c>
      <c r="M58" s="110">
        <v>477</v>
      </c>
    </row>
    <row r="59" spans="1:25" ht="52.5" customHeight="1">
      <c r="A59" s="523"/>
      <c r="B59" s="9" t="s">
        <v>200</v>
      </c>
      <c r="C59" s="114" t="s">
        <v>800</v>
      </c>
      <c r="D59" s="11" t="s">
        <v>206</v>
      </c>
      <c r="E59" s="110">
        <v>9</v>
      </c>
      <c r="F59" s="110">
        <v>240</v>
      </c>
      <c r="G59" s="110">
        <v>3</v>
      </c>
      <c r="H59" s="110">
        <v>44</v>
      </c>
      <c r="I59" s="110">
        <v>10</v>
      </c>
      <c r="J59" s="110">
        <v>192</v>
      </c>
      <c r="K59" s="110">
        <v>0</v>
      </c>
      <c r="L59" s="110">
        <v>10</v>
      </c>
      <c r="M59" s="110">
        <v>245</v>
      </c>
    </row>
    <row r="60" spans="1:25" ht="57" customHeight="1">
      <c r="A60" s="523"/>
      <c r="B60" s="9" t="s">
        <v>207</v>
      </c>
      <c r="C60" s="114" t="s">
        <v>801</v>
      </c>
      <c r="D60" s="11" t="s">
        <v>209</v>
      </c>
      <c r="E60" s="110">
        <v>26</v>
      </c>
      <c r="F60" s="110">
        <v>356</v>
      </c>
      <c r="G60" s="110">
        <v>12</v>
      </c>
      <c r="H60" s="110">
        <v>112</v>
      </c>
      <c r="I60" s="110">
        <v>21</v>
      </c>
      <c r="J60" s="110">
        <v>318</v>
      </c>
      <c r="K60" s="110">
        <v>0</v>
      </c>
      <c r="L60" s="110">
        <v>15</v>
      </c>
      <c r="M60" s="110">
        <v>312</v>
      </c>
    </row>
    <row r="61" spans="1:25" ht="34.200000000000003">
      <c r="A61" s="523"/>
      <c r="B61" s="9" t="s">
        <v>211</v>
      </c>
      <c r="C61" s="114" t="s">
        <v>692</v>
      </c>
      <c r="D61" s="11" t="s">
        <v>213</v>
      </c>
      <c r="E61" s="110">
        <v>14</v>
      </c>
      <c r="F61" s="110">
        <v>198</v>
      </c>
      <c r="G61" s="110">
        <v>7</v>
      </c>
      <c r="H61" s="110">
        <v>81</v>
      </c>
      <c r="I61" s="110">
        <v>16</v>
      </c>
      <c r="J61" s="110">
        <v>217</v>
      </c>
      <c r="K61" s="110">
        <v>0</v>
      </c>
      <c r="L61" s="110">
        <v>10</v>
      </c>
      <c r="M61" s="110">
        <v>202</v>
      </c>
    </row>
    <row r="62" spans="1:25" ht="81" customHeight="1">
      <c r="A62" s="523"/>
      <c r="B62" s="9" t="s">
        <v>215</v>
      </c>
      <c r="C62" s="114" t="s">
        <v>694</v>
      </c>
      <c r="D62" s="11" t="s">
        <v>217</v>
      </c>
      <c r="E62" s="110">
        <v>0</v>
      </c>
      <c r="F62" s="110">
        <v>20</v>
      </c>
      <c r="G62" s="110">
        <v>0</v>
      </c>
      <c r="H62" s="110">
        <v>5</v>
      </c>
      <c r="I62" s="110">
        <v>7</v>
      </c>
      <c r="J62" s="110">
        <v>44</v>
      </c>
      <c r="K62" s="110">
        <v>0</v>
      </c>
      <c r="L62" s="110">
        <v>2</v>
      </c>
      <c r="M62" s="110">
        <v>1</v>
      </c>
    </row>
    <row r="63" spans="1:25" ht="51" customHeight="1">
      <c r="A63" s="523"/>
      <c r="B63" s="9" t="s">
        <v>221</v>
      </c>
      <c r="C63" s="114" t="s">
        <v>493</v>
      </c>
      <c r="D63" s="11" t="s">
        <v>223</v>
      </c>
      <c r="E63" s="110">
        <v>13</v>
      </c>
      <c r="F63" s="110">
        <v>558</v>
      </c>
      <c r="G63" s="110">
        <v>3</v>
      </c>
      <c r="H63" s="110">
        <v>175</v>
      </c>
      <c r="I63" s="110">
        <v>4</v>
      </c>
      <c r="J63" s="110">
        <v>145</v>
      </c>
      <c r="K63" s="110">
        <v>1</v>
      </c>
      <c r="L63" s="110">
        <v>10</v>
      </c>
      <c r="M63" s="110">
        <v>536</v>
      </c>
    </row>
    <row r="64" spans="1:25" ht="84" customHeight="1">
      <c r="A64" s="523"/>
      <c r="B64" s="9" t="s">
        <v>225</v>
      </c>
      <c r="C64" s="114" t="s">
        <v>697</v>
      </c>
      <c r="D64" s="11" t="s">
        <v>227</v>
      </c>
      <c r="E64" s="110">
        <v>41</v>
      </c>
      <c r="F64" s="110">
        <v>825</v>
      </c>
      <c r="G64" s="110">
        <v>11</v>
      </c>
      <c r="H64" s="110">
        <v>224</v>
      </c>
      <c r="I64" s="110">
        <v>21</v>
      </c>
      <c r="J64" s="110">
        <v>449</v>
      </c>
      <c r="K64" s="110">
        <v>0</v>
      </c>
      <c r="L64" s="110">
        <v>30</v>
      </c>
      <c r="M64" s="110">
        <v>785</v>
      </c>
    </row>
    <row r="65" spans="1:13" ht="80.25" customHeight="1">
      <c r="A65" s="523"/>
      <c r="B65" s="9" t="s">
        <v>225</v>
      </c>
      <c r="C65" s="114" t="s">
        <v>699</v>
      </c>
      <c r="D65" s="11" t="s">
        <v>230</v>
      </c>
      <c r="E65" s="110">
        <v>51</v>
      </c>
      <c r="F65" s="110">
        <v>930</v>
      </c>
      <c r="G65" s="110">
        <v>12</v>
      </c>
      <c r="H65" s="110">
        <v>238</v>
      </c>
      <c r="I65" s="110">
        <v>18</v>
      </c>
      <c r="J65" s="110">
        <v>405</v>
      </c>
      <c r="K65" s="110">
        <v>0</v>
      </c>
      <c r="L65" s="110">
        <v>23</v>
      </c>
      <c r="M65" s="110">
        <v>947</v>
      </c>
    </row>
    <row r="66" spans="1:13" ht="84" customHeight="1">
      <c r="A66" s="523"/>
      <c r="B66" s="9" t="s">
        <v>231</v>
      </c>
      <c r="C66" s="114" t="s">
        <v>699</v>
      </c>
      <c r="D66" s="11" t="s">
        <v>233</v>
      </c>
      <c r="E66" s="110">
        <v>50</v>
      </c>
      <c r="F66" s="110">
        <v>901</v>
      </c>
      <c r="G66" s="110">
        <v>13</v>
      </c>
      <c r="H66" s="110">
        <v>164</v>
      </c>
      <c r="I66" s="110">
        <v>15</v>
      </c>
      <c r="J66" s="110">
        <v>461</v>
      </c>
      <c r="K66" s="110">
        <v>0</v>
      </c>
      <c r="L66" s="110">
        <v>26</v>
      </c>
      <c r="M66" s="110">
        <v>870</v>
      </c>
    </row>
    <row r="67" spans="1:13" ht="54" customHeight="1">
      <c r="A67" s="523"/>
      <c r="B67" s="9" t="s">
        <v>234</v>
      </c>
      <c r="C67" s="114" t="s">
        <v>499</v>
      </c>
      <c r="D67" s="123" t="s">
        <v>236</v>
      </c>
      <c r="E67" s="110">
        <v>12</v>
      </c>
      <c r="F67" s="110">
        <v>243</v>
      </c>
      <c r="G67" s="110">
        <v>3</v>
      </c>
      <c r="H67" s="110">
        <v>57</v>
      </c>
      <c r="I67" s="110">
        <v>10</v>
      </c>
      <c r="J67" s="110">
        <v>160</v>
      </c>
      <c r="K67" s="110">
        <v>0</v>
      </c>
      <c r="L67" s="110">
        <v>5</v>
      </c>
      <c r="M67" s="110">
        <v>225</v>
      </c>
    </row>
    <row r="68" spans="1:13" ht="103.5" customHeight="1">
      <c r="A68" s="523">
        <v>4</v>
      </c>
      <c r="B68" s="9" t="s">
        <v>238</v>
      </c>
      <c r="C68" s="114" t="s">
        <v>708</v>
      </c>
      <c r="D68" s="11" t="s">
        <v>240</v>
      </c>
      <c r="E68" s="110">
        <v>22</v>
      </c>
      <c r="F68" s="110">
        <v>392</v>
      </c>
      <c r="G68" s="110">
        <v>8</v>
      </c>
      <c r="H68" s="110">
        <v>83</v>
      </c>
      <c r="I68" s="110">
        <v>13</v>
      </c>
      <c r="J68" s="110">
        <v>647</v>
      </c>
      <c r="K68" s="110">
        <v>0</v>
      </c>
      <c r="L68" s="110">
        <v>43</v>
      </c>
      <c r="M68" s="110">
        <v>528</v>
      </c>
    </row>
    <row r="69" spans="1:13" ht="108" customHeight="1">
      <c r="A69" s="523"/>
      <c r="B69" s="9" t="s">
        <v>238</v>
      </c>
      <c r="C69" s="114" t="s">
        <v>710</v>
      </c>
      <c r="D69" s="11" t="s">
        <v>243</v>
      </c>
      <c r="E69" s="110">
        <v>14</v>
      </c>
      <c r="F69" s="110">
        <v>412</v>
      </c>
      <c r="G69" s="110">
        <v>6</v>
      </c>
      <c r="H69" s="110">
        <v>85</v>
      </c>
      <c r="I69" s="110">
        <v>28</v>
      </c>
      <c r="J69" s="110">
        <v>633</v>
      </c>
      <c r="K69" s="110">
        <v>1</v>
      </c>
      <c r="L69" s="110">
        <v>34</v>
      </c>
      <c r="M69" s="110">
        <v>619</v>
      </c>
    </row>
    <row r="70" spans="1:13" ht="168" customHeight="1">
      <c r="A70" s="523"/>
      <c r="B70" s="9" t="s">
        <v>712</v>
      </c>
      <c r="C70" s="114" t="s">
        <v>713</v>
      </c>
      <c r="D70" s="11" t="s">
        <v>246</v>
      </c>
      <c r="E70" s="110">
        <v>41</v>
      </c>
      <c r="F70" s="110">
        <v>775</v>
      </c>
      <c r="G70" s="110">
        <v>10</v>
      </c>
      <c r="H70" s="110">
        <v>113</v>
      </c>
      <c r="I70" s="110">
        <v>54</v>
      </c>
      <c r="J70" s="110">
        <v>845</v>
      </c>
      <c r="K70" s="110">
        <v>1</v>
      </c>
      <c r="L70" s="110">
        <v>78</v>
      </c>
      <c r="M70" s="110">
        <v>838</v>
      </c>
    </row>
    <row r="71" spans="1:13" ht="136.80000000000001">
      <c r="A71" s="523"/>
      <c r="B71" s="9" t="s">
        <v>244</v>
      </c>
      <c r="C71" s="114" t="s">
        <v>716</v>
      </c>
      <c r="D71" s="11" t="s">
        <v>249</v>
      </c>
      <c r="E71" s="110">
        <v>20</v>
      </c>
      <c r="F71" s="110">
        <v>683</v>
      </c>
      <c r="G71" s="110">
        <v>5</v>
      </c>
      <c r="H71" s="110">
        <v>115</v>
      </c>
      <c r="I71" s="110">
        <v>41</v>
      </c>
      <c r="J71" s="110">
        <v>1193</v>
      </c>
      <c r="K71" s="110">
        <v>0</v>
      </c>
      <c r="L71" s="110">
        <v>39</v>
      </c>
      <c r="M71" s="110">
        <v>1063</v>
      </c>
    </row>
    <row r="72" spans="1:13" ht="136.80000000000001">
      <c r="A72" s="523"/>
      <c r="B72" s="9" t="s">
        <v>244</v>
      </c>
      <c r="C72" s="114" t="s">
        <v>718</v>
      </c>
      <c r="D72" s="11" t="s">
        <v>251</v>
      </c>
      <c r="E72" s="110">
        <v>22</v>
      </c>
      <c r="F72" s="110">
        <v>648</v>
      </c>
      <c r="G72" s="110">
        <v>7</v>
      </c>
      <c r="H72" s="110">
        <v>109</v>
      </c>
      <c r="I72" s="110">
        <v>54</v>
      </c>
      <c r="J72" s="110">
        <v>1303</v>
      </c>
      <c r="K72" s="110">
        <v>0</v>
      </c>
      <c r="L72" s="110">
        <v>29</v>
      </c>
      <c r="M72" s="110">
        <v>1007</v>
      </c>
    </row>
    <row r="73" spans="1:13" ht="34.200000000000003">
      <c r="A73" s="523"/>
      <c r="B73" s="9" t="s">
        <v>252</v>
      </c>
      <c r="C73" s="114" t="s">
        <v>720</v>
      </c>
      <c r="D73" s="11" t="s">
        <v>254</v>
      </c>
      <c r="E73" s="110">
        <v>14</v>
      </c>
      <c r="F73" s="110">
        <v>426</v>
      </c>
      <c r="G73" s="110">
        <v>2</v>
      </c>
      <c r="H73" s="110">
        <v>63</v>
      </c>
      <c r="I73" s="110">
        <v>23</v>
      </c>
      <c r="J73" s="110">
        <v>550</v>
      </c>
      <c r="K73" s="110">
        <v>0</v>
      </c>
      <c r="L73" s="110">
        <v>24</v>
      </c>
      <c r="M73" s="110">
        <v>515</v>
      </c>
    </row>
    <row r="74" spans="1:13" ht="94.5" customHeight="1">
      <c r="A74" s="523"/>
      <c r="B74" s="9" t="s">
        <v>256</v>
      </c>
      <c r="C74" s="114" t="s">
        <v>723</v>
      </c>
      <c r="D74" s="11" t="s">
        <v>258</v>
      </c>
      <c r="E74" s="110">
        <v>18</v>
      </c>
      <c r="F74" s="110">
        <v>369</v>
      </c>
      <c r="G74" s="110">
        <v>3</v>
      </c>
      <c r="H74" s="110">
        <v>59</v>
      </c>
      <c r="I74" s="110">
        <v>45</v>
      </c>
      <c r="J74" s="110">
        <v>737</v>
      </c>
      <c r="K74" s="110">
        <v>0</v>
      </c>
      <c r="L74" s="110">
        <v>34</v>
      </c>
      <c r="M74" s="110">
        <v>485</v>
      </c>
    </row>
    <row r="75" spans="1:13" ht="97.5" customHeight="1">
      <c r="A75" s="523"/>
      <c r="B75" s="9" t="s">
        <v>260</v>
      </c>
      <c r="C75" s="114" t="s">
        <v>802</v>
      </c>
      <c r="D75" s="11" t="s">
        <v>262</v>
      </c>
      <c r="E75" s="110">
        <v>16</v>
      </c>
      <c r="F75" s="110">
        <v>440</v>
      </c>
      <c r="G75" s="110">
        <v>6</v>
      </c>
      <c r="H75" s="110">
        <v>84</v>
      </c>
      <c r="I75" s="110">
        <v>25</v>
      </c>
      <c r="J75" s="110">
        <v>714</v>
      </c>
      <c r="K75" s="110">
        <v>0</v>
      </c>
      <c r="L75" s="110">
        <v>32</v>
      </c>
      <c r="M75" s="110">
        <v>595</v>
      </c>
    </row>
    <row r="76" spans="1:13" ht="99.75" customHeight="1">
      <c r="A76" s="523"/>
      <c r="B76" s="9" t="s">
        <v>264</v>
      </c>
      <c r="C76" s="114" t="s">
        <v>727</v>
      </c>
      <c r="D76" s="11" t="s">
        <v>266</v>
      </c>
      <c r="E76" s="110">
        <v>44</v>
      </c>
      <c r="F76" s="110">
        <v>912</v>
      </c>
      <c r="G76" s="110">
        <v>19</v>
      </c>
      <c r="H76" s="110">
        <v>150</v>
      </c>
      <c r="I76" s="110">
        <v>42</v>
      </c>
      <c r="J76" s="110">
        <v>619</v>
      </c>
      <c r="K76" s="110">
        <v>0</v>
      </c>
      <c r="L76" s="110">
        <v>84</v>
      </c>
      <c r="M76" s="110">
        <v>1007</v>
      </c>
    </row>
    <row r="77" spans="1:13" ht="94.5" customHeight="1">
      <c r="A77" s="523"/>
      <c r="B77" s="9" t="s">
        <v>264</v>
      </c>
      <c r="C77" s="114" t="s">
        <v>727</v>
      </c>
      <c r="D77" s="11" t="s">
        <v>269</v>
      </c>
      <c r="E77" s="110">
        <v>4</v>
      </c>
      <c r="F77" s="110">
        <v>227</v>
      </c>
      <c r="G77" s="110">
        <v>1</v>
      </c>
      <c r="H77" s="110">
        <v>27</v>
      </c>
      <c r="I77" s="110">
        <v>71</v>
      </c>
      <c r="J77" s="110">
        <v>1493</v>
      </c>
      <c r="K77" s="110">
        <v>0</v>
      </c>
      <c r="L77" s="110">
        <v>36</v>
      </c>
      <c r="M77" s="110">
        <v>1054</v>
      </c>
    </row>
    <row r="78" spans="1:13" ht="90.75" customHeight="1">
      <c r="A78" s="523"/>
      <c r="B78" s="9" t="s">
        <v>264</v>
      </c>
      <c r="C78" s="114" t="s">
        <v>727</v>
      </c>
      <c r="D78" s="11" t="s">
        <v>271</v>
      </c>
      <c r="E78" s="110">
        <v>16</v>
      </c>
      <c r="F78" s="110">
        <v>546</v>
      </c>
      <c r="G78" s="110">
        <v>3</v>
      </c>
      <c r="H78" s="110">
        <v>80</v>
      </c>
      <c r="I78" s="110">
        <v>55</v>
      </c>
      <c r="J78" s="110">
        <v>1232</v>
      </c>
      <c r="K78" s="110">
        <v>1</v>
      </c>
      <c r="L78" s="110">
        <v>29</v>
      </c>
      <c r="M78" s="110">
        <v>1082</v>
      </c>
    </row>
    <row r="79" spans="1:13" ht="66" customHeight="1">
      <c r="A79" s="523"/>
      <c r="B79" s="9" t="s">
        <v>272</v>
      </c>
      <c r="C79" s="114" t="s">
        <v>731</v>
      </c>
      <c r="D79" s="11" t="s">
        <v>274</v>
      </c>
      <c r="E79" s="110">
        <v>9</v>
      </c>
      <c r="F79" s="110">
        <v>362</v>
      </c>
      <c r="G79" s="110">
        <v>2</v>
      </c>
      <c r="H79" s="110">
        <v>65</v>
      </c>
      <c r="I79" s="110">
        <v>20</v>
      </c>
      <c r="J79" s="110">
        <v>407</v>
      </c>
      <c r="K79" s="110">
        <v>0</v>
      </c>
      <c r="L79" s="110">
        <v>18</v>
      </c>
      <c r="M79" s="110">
        <v>484</v>
      </c>
    </row>
    <row r="80" spans="1:13" ht="90.75" customHeight="1">
      <c r="A80" s="523"/>
      <c r="B80" s="9" t="s">
        <v>276</v>
      </c>
      <c r="C80" s="114" t="s">
        <v>733</v>
      </c>
      <c r="D80" s="11" t="s">
        <v>278</v>
      </c>
      <c r="E80" s="110">
        <v>25</v>
      </c>
      <c r="F80" s="110">
        <v>933</v>
      </c>
      <c r="G80" s="110">
        <v>7</v>
      </c>
      <c r="H80" s="110">
        <v>196</v>
      </c>
      <c r="I80" s="110">
        <v>24</v>
      </c>
      <c r="J80" s="110">
        <v>644</v>
      </c>
      <c r="K80" s="110">
        <v>0</v>
      </c>
      <c r="L80" s="110">
        <v>36</v>
      </c>
      <c r="M80" s="110">
        <v>1128</v>
      </c>
    </row>
    <row r="81" spans="1:13" ht="68.400000000000006">
      <c r="A81" s="523"/>
      <c r="B81" s="9" t="s">
        <v>276</v>
      </c>
      <c r="C81" s="114" t="s">
        <v>733</v>
      </c>
      <c r="D81" s="11" t="s">
        <v>281</v>
      </c>
      <c r="E81" s="110">
        <v>28</v>
      </c>
      <c r="F81" s="110">
        <v>582</v>
      </c>
      <c r="G81" s="110">
        <v>12</v>
      </c>
      <c r="H81" s="110">
        <v>88</v>
      </c>
      <c r="I81" s="110">
        <v>51</v>
      </c>
      <c r="J81" s="110">
        <v>941</v>
      </c>
      <c r="K81" s="110">
        <v>0</v>
      </c>
      <c r="L81" s="110">
        <v>41</v>
      </c>
      <c r="M81" s="110">
        <v>1065</v>
      </c>
    </row>
    <row r="82" spans="1:13" ht="48" customHeight="1">
      <c r="A82" s="523"/>
      <c r="B82" s="9" t="s">
        <v>282</v>
      </c>
      <c r="C82" s="114" t="s">
        <v>736</v>
      </c>
      <c r="D82" s="11" t="s">
        <v>284</v>
      </c>
      <c r="E82" s="110">
        <v>17</v>
      </c>
      <c r="F82" s="110">
        <v>587</v>
      </c>
      <c r="G82" s="110">
        <v>4</v>
      </c>
      <c r="H82" s="110">
        <v>114</v>
      </c>
      <c r="I82" s="110">
        <v>40</v>
      </c>
      <c r="J82" s="110">
        <v>625</v>
      </c>
      <c r="K82" s="110">
        <v>0</v>
      </c>
      <c r="L82" s="110">
        <v>24</v>
      </c>
      <c r="M82" s="110">
        <v>875</v>
      </c>
    </row>
    <row r="83" spans="1:13" ht="62.25" customHeight="1">
      <c r="A83" s="523"/>
      <c r="B83" s="9" t="s">
        <v>286</v>
      </c>
      <c r="C83" s="114" t="s">
        <v>739</v>
      </c>
      <c r="D83" s="11" t="s">
        <v>288</v>
      </c>
      <c r="E83" s="110">
        <v>11</v>
      </c>
      <c r="F83" s="110">
        <v>265</v>
      </c>
      <c r="G83" s="110">
        <v>1</v>
      </c>
      <c r="H83" s="110">
        <v>41</v>
      </c>
      <c r="I83" s="110">
        <v>24</v>
      </c>
      <c r="J83" s="110">
        <v>570</v>
      </c>
      <c r="K83" s="110">
        <v>0</v>
      </c>
      <c r="L83" s="110">
        <v>25</v>
      </c>
      <c r="M83" s="110">
        <v>460</v>
      </c>
    </row>
    <row r="84" spans="1:13" ht="54.75" customHeight="1">
      <c r="A84" s="523"/>
      <c r="B84" s="9" t="s">
        <v>286</v>
      </c>
      <c r="C84" s="114" t="s">
        <v>741</v>
      </c>
      <c r="D84" s="11" t="s">
        <v>291</v>
      </c>
      <c r="E84" s="110">
        <v>11</v>
      </c>
      <c r="F84" s="110">
        <v>302</v>
      </c>
      <c r="G84" s="110">
        <v>3</v>
      </c>
      <c r="H84" s="110">
        <v>50</v>
      </c>
      <c r="I84" s="110">
        <v>20</v>
      </c>
      <c r="J84" s="110">
        <v>484</v>
      </c>
      <c r="K84" s="110">
        <v>0</v>
      </c>
      <c r="L84" s="110">
        <v>28</v>
      </c>
      <c r="M84" s="110">
        <v>480</v>
      </c>
    </row>
    <row r="85" spans="1:13" ht="155.25" customHeight="1">
      <c r="A85" s="523">
        <v>5</v>
      </c>
      <c r="B85" s="9" t="s">
        <v>292</v>
      </c>
      <c r="C85" s="114" t="s">
        <v>803</v>
      </c>
      <c r="D85" s="12" t="s">
        <v>294</v>
      </c>
      <c r="E85" s="110">
        <v>44</v>
      </c>
      <c r="F85" s="110">
        <v>748</v>
      </c>
      <c r="G85" s="110">
        <v>7</v>
      </c>
      <c r="H85" s="110">
        <v>113</v>
      </c>
      <c r="I85" s="110">
        <v>59</v>
      </c>
      <c r="J85" s="110">
        <v>722</v>
      </c>
      <c r="K85" s="110">
        <v>0</v>
      </c>
      <c r="L85" s="110">
        <v>68</v>
      </c>
      <c r="M85" s="110">
        <v>949</v>
      </c>
    </row>
    <row r="86" spans="1:13" ht="68.400000000000006">
      <c r="A86" s="523"/>
      <c r="B86" s="9" t="s">
        <v>296</v>
      </c>
      <c r="C86" s="114" t="s">
        <v>804</v>
      </c>
      <c r="D86" s="12" t="s">
        <v>298</v>
      </c>
      <c r="E86" s="110">
        <v>31</v>
      </c>
      <c r="F86" s="110">
        <v>680</v>
      </c>
      <c r="G86" s="110">
        <v>11</v>
      </c>
      <c r="H86" s="110">
        <v>126</v>
      </c>
      <c r="I86" s="110">
        <v>48</v>
      </c>
      <c r="J86" s="110">
        <v>1075</v>
      </c>
      <c r="K86" s="110">
        <v>0</v>
      </c>
      <c r="L86" s="110">
        <v>29</v>
      </c>
      <c r="M86" s="110">
        <v>1148</v>
      </c>
    </row>
    <row r="87" spans="1:13" ht="68.400000000000006">
      <c r="A87" s="523"/>
      <c r="B87" s="111" t="s">
        <v>296</v>
      </c>
      <c r="C87" s="114" t="s">
        <v>805</v>
      </c>
      <c r="D87" s="12" t="s">
        <v>300</v>
      </c>
      <c r="E87" s="110">
        <v>13</v>
      </c>
      <c r="F87" s="110">
        <v>393</v>
      </c>
      <c r="G87" s="110">
        <v>6</v>
      </c>
      <c r="H87" s="110">
        <v>55</v>
      </c>
      <c r="I87" s="110">
        <v>26</v>
      </c>
      <c r="J87" s="110">
        <v>600</v>
      </c>
      <c r="K87" s="110">
        <v>0</v>
      </c>
      <c r="L87" s="110">
        <v>15</v>
      </c>
      <c r="M87" s="110">
        <v>644</v>
      </c>
    </row>
    <row r="88" spans="1:13" ht="57">
      <c r="A88" s="523"/>
      <c r="B88" s="9" t="s">
        <v>301</v>
      </c>
      <c r="C88" s="114" t="s">
        <v>752</v>
      </c>
      <c r="D88" s="114" t="s">
        <v>303</v>
      </c>
      <c r="E88" s="110">
        <v>19</v>
      </c>
      <c r="F88" s="110">
        <v>420</v>
      </c>
      <c r="G88" s="110">
        <v>2</v>
      </c>
      <c r="H88" s="110">
        <v>64</v>
      </c>
      <c r="I88" s="110">
        <v>43</v>
      </c>
      <c r="J88" s="110">
        <v>1050</v>
      </c>
      <c r="K88" s="110">
        <v>0</v>
      </c>
      <c r="L88" s="110">
        <v>41</v>
      </c>
      <c r="M88" s="110">
        <v>779</v>
      </c>
    </row>
    <row r="89" spans="1:13" ht="57">
      <c r="A89" s="523"/>
      <c r="B89" s="9" t="s">
        <v>305</v>
      </c>
      <c r="C89" s="114" t="s">
        <v>754</v>
      </c>
      <c r="D89" s="12" t="s">
        <v>307</v>
      </c>
      <c r="E89" s="110">
        <v>17</v>
      </c>
      <c r="F89" s="110">
        <v>555</v>
      </c>
      <c r="G89" s="110">
        <v>6</v>
      </c>
      <c r="H89" s="110">
        <v>83</v>
      </c>
      <c r="I89" s="110">
        <v>20</v>
      </c>
      <c r="J89" s="110">
        <v>555</v>
      </c>
      <c r="K89" s="110">
        <v>0</v>
      </c>
      <c r="L89" s="110">
        <v>27</v>
      </c>
      <c r="M89" s="110">
        <v>628</v>
      </c>
    </row>
    <row r="90" spans="1:13" ht="158.25" customHeight="1">
      <c r="A90" s="523"/>
      <c r="B90" s="9" t="s">
        <v>309</v>
      </c>
      <c r="C90" s="114" t="s">
        <v>806</v>
      </c>
      <c r="D90" s="12" t="s">
        <v>311</v>
      </c>
      <c r="E90" s="110">
        <v>33</v>
      </c>
      <c r="F90" s="110">
        <v>611</v>
      </c>
      <c r="G90" s="110">
        <v>12</v>
      </c>
      <c r="H90" s="110">
        <v>93</v>
      </c>
      <c r="I90" s="110">
        <v>14</v>
      </c>
      <c r="J90" s="110">
        <v>355</v>
      </c>
      <c r="K90" s="110">
        <v>1</v>
      </c>
      <c r="L90" s="110">
        <v>44</v>
      </c>
      <c r="M90" s="110">
        <v>788</v>
      </c>
    </row>
    <row r="91" spans="1:13" ht="137.25" customHeight="1">
      <c r="A91" s="523"/>
      <c r="B91" s="9" t="s">
        <v>309</v>
      </c>
      <c r="C91" s="114" t="s">
        <v>807</v>
      </c>
      <c r="D91" s="12" t="s">
        <v>314</v>
      </c>
      <c r="E91" s="110">
        <v>20</v>
      </c>
      <c r="F91" s="110">
        <v>827</v>
      </c>
      <c r="G91" s="110">
        <v>9</v>
      </c>
      <c r="H91" s="110">
        <v>257</v>
      </c>
      <c r="I91" s="110">
        <v>11</v>
      </c>
      <c r="J91" s="110">
        <v>383</v>
      </c>
      <c r="K91" s="110">
        <v>0</v>
      </c>
      <c r="L91" s="110">
        <v>14</v>
      </c>
      <c r="M91" s="110">
        <v>941</v>
      </c>
    </row>
    <row r="92" spans="1:13" ht="96" customHeight="1">
      <c r="A92" s="523"/>
      <c r="B92" s="9" t="s">
        <v>315</v>
      </c>
      <c r="C92" s="114" t="s">
        <v>760</v>
      </c>
      <c r="D92" s="12" t="s">
        <v>317</v>
      </c>
      <c r="E92" s="110">
        <v>15</v>
      </c>
      <c r="F92" s="110">
        <v>347</v>
      </c>
      <c r="G92" s="110">
        <v>9</v>
      </c>
      <c r="H92" s="110">
        <v>92</v>
      </c>
      <c r="I92" s="110">
        <v>10</v>
      </c>
      <c r="J92" s="110">
        <v>187</v>
      </c>
      <c r="K92" s="110">
        <v>0</v>
      </c>
      <c r="L92" s="110">
        <v>13</v>
      </c>
      <c r="M92" s="110">
        <v>426</v>
      </c>
    </row>
    <row r="93" spans="1:13" ht="79.8">
      <c r="A93" s="523"/>
      <c r="B93" s="111" t="s">
        <v>319</v>
      </c>
      <c r="C93" s="114" t="s">
        <v>808</v>
      </c>
      <c r="D93" s="12" t="s">
        <v>321</v>
      </c>
      <c r="E93" s="110">
        <v>7</v>
      </c>
      <c r="F93" s="110">
        <v>265</v>
      </c>
      <c r="G93" s="110">
        <v>2</v>
      </c>
      <c r="H93" s="110">
        <v>72</v>
      </c>
      <c r="I93" s="110">
        <v>5</v>
      </c>
      <c r="J93" s="110">
        <v>164</v>
      </c>
      <c r="K93" s="110">
        <v>0</v>
      </c>
      <c r="L93" s="110">
        <v>16</v>
      </c>
      <c r="M93" s="110">
        <v>330</v>
      </c>
    </row>
    <row r="94" spans="1:13" ht="136.80000000000001">
      <c r="A94" s="523"/>
      <c r="B94" s="9" t="s">
        <v>323</v>
      </c>
      <c r="C94" s="114" t="s">
        <v>766</v>
      </c>
      <c r="D94" s="12" t="s">
        <v>325</v>
      </c>
      <c r="E94" s="110">
        <v>40</v>
      </c>
      <c r="F94" s="110">
        <v>871</v>
      </c>
      <c r="G94" s="110">
        <v>13</v>
      </c>
      <c r="H94" s="110">
        <v>128</v>
      </c>
      <c r="I94" s="110">
        <v>45</v>
      </c>
      <c r="J94" s="110">
        <v>584</v>
      </c>
      <c r="K94" s="110">
        <v>1</v>
      </c>
      <c r="L94" s="110">
        <v>77</v>
      </c>
      <c r="M94" s="110">
        <v>1060</v>
      </c>
    </row>
    <row r="95" spans="1:13" ht="112.5" customHeight="1">
      <c r="A95" s="523"/>
      <c r="B95" s="9" t="s">
        <v>327</v>
      </c>
      <c r="C95" s="114" t="s">
        <v>768</v>
      </c>
      <c r="D95" s="12" t="s">
        <v>329</v>
      </c>
      <c r="E95" s="110">
        <v>53</v>
      </c>
      <c r="F95" s="110">
        <v>1232</v>
      </c>
      <c r="G95" s="110">
        <v>21</v>
      </c>
      <c r="H95" s="110">
        <v>300</v>
      </c>
      <c r="I95" s="110">
        <v>29</v>
      </c>
      <c r="J95" s="110">
        <v>621</v>
      </c>
      <c r="K95" s="110">
        <v>0</v>
      </c>
      <c r="L95" s="110">
        <v>17</v>
      </c>
      <c r="M95" s="110">
        <v>1454</v>
      </c>
    </row>
    <row r="96" spans="1:13" ht="121.5" customHeight="1">
      <c r="A96" s="523"/>
      <c r="B96" s="9" t="s">
        <v>327</v>
      </c>
      <c r="C96" s="114" t="s">
        <v>809</v>
      </c>
      <c r="D96" s="12" t="s">
        <v>332</v>
      </c>
      <c r="E96" s="110">
        <v>43</v>
      </c>
      <c r="F96" s="110">
        <v>1079</v>
      </c>
      <c r="G96" s="110">
        <v>18</v>
      </c>
      <c r="H96" s="110">
        <v>394</v>
      </c>
      <c r="I96" s="110">
        <v>36</v>
      </c>
      <c r="J96" s="110">
        <v>650</v>
      </c>
      <c r="K96" s="110">
        <v>1</v>
      </c>
      <c r="L96" s="110">
        <v>12</v>
      </c>
      <c r="M96" s="110">
        <v>1306</v>
      </c>
    </row>
    <row r="97" spans="1:14" ht="140.25" customHeight="1">
      <c r="A97" s="523"/>
      <c r="B97" s="9" t="s">
        <v>327</v>
      </c>
      <c r="C97" s="114" t="s">
        <v>772</v>
      </c>
      <c r="D97" s="12" t="s">
        <v>335</v>
      </c>
      <c r="E97" s="110">
        <v>44</v>
      </c>
      <c r="F97" s="110">
        <v>1151</v>
      </c>
      <c r="G97" s="110">
        <v>17</v>
      </c>
      <c r="H97" s="110">
        <v>274</v>
      </c>
      <c r="I97" s="110">
        <v>23</v>
      </c>
      <c r="J97" s="110">
        <v>615</v>
      </c>
      <c r="K97" s="110">
        <v>0</v>
      </c>
      <c r="L97" s="110">
        <v>31</v>
      </c>
      <c r="M97" s="110">
        <v>1338</v>
      </c>
    </row>
    <row r="98" spans="1:14" ht="68.400000000000006">
      <c r="A98" s="523"/>
      <c r="B98" s="9" t="s">
        <v>337</v>
      </c>
      <c r="C98" s="114" t="s">
        <v>775</v>
      </c>
      <c r="D98" s="12" t="s">
        <v>339</v>
      </c>
      <c r="E98" s="110">
        <v>11</v>
      </c>
      <c r="F98" s="110">
        <v>339</v>
      </c>
      <c r="G98" s="110">
        <v>6</v>
      </c>
      <c r="H98" s="110">
        <v>147</v>
      </c>
      <c r="I98" s="110">
        <v>12</v>
      </c>
      <c r="J98" s="110">
        <v>238</v>
      </c>
      <c r="K98" s="110">
        <v>0</v>
      </c>
      <c r="L98" s="110">
        <v>12</v>
      </c>
      <c r="M98" s="110">
        <v>374</v>
      </c>
    </row>
    <row r="99" spans="1:14" ht="62.25" customHeight="1">
      <c r="A99" s="523"/>
      <c r="B99" s="111" t="s">
        <v>341</v>
      </c>
      <c r="C99" s="114" t="s">
        <v>778</v>
      </c>
      <c r="D99" s="12" t="s">
        <v>343</v>
      </c>
      <c r="E99" s="110">
        <v>12</v>
      </c>
      <c r="F99" s="110">
        <v>328</v>
      </c>
      <c r="G99" s="110">
        <v>7</v>
      </c>
      <c r="H99" s="110">
        <v>81</v>
      </c>
      <c r="I99" s="110">
        <v>8</v>
      </c>
      <c r="J99" s="110">
        <v>210</v>
      </c>
      <c r="K99" s="110">
        <v>0</v>
      </c>
      <c r="L99" s="110">
        <v>16</v>
      </c>
      <c r="M99" s="110">
        <v>391</v>
      </c>
    </row>
    <row r="100" spans="1:14" ht="79.8">
      <c r="A100" s="523"/>
      <c r="B100" s="9" t="s">
        <v>345</v>
      </c>
      <c r="C100" s="114" t="s">
        <v>780</v>
      </c>
      <c r="D100" s="12" t="s">
        <v>347</v>
      </c>
      <c r="E100" s="110">
        <v>12</v>
      </c>
      <c r="F100" s="110">
        <v>540</v>
      </c>
      <c r="G100" s="110">
        <v>3</v>
      </c>
      <c r="H100" s="110">
        <v>114</v>
      </c>
      <c r="I100" s="110">
        <v>19</v>
      </c>
      <c r="J100" s="110">
        <v>365</v>
      </c>
      <c r="K100" s="110">
        <v>0</v>
      </c>
      <c r="L100" s="110">
        <v>18</v>
      </c>
      <c r="M100" s="110">
        <v>541</v>
      </c>
    </row>
    <row r="101" spans="1:14" ht="136.5" customHeight="1">
      <c r="A101" s="523"/>
      <c r="B101" s="9" t="s">
        <v>349</v>
      </c>
      <c r="C101" s="114" t="s">
        <v>810</v>
      </c>
      <c r="D101" s="12" t="s">
        <v>351</v>
      </c>
      <c r="E101" s="110">
        <v>25</v>
      </c>
      <c r="F101" s="110">
        <v>625</v>
      </c>
      <c r="G101" s="110">
        <v>9</v>
      </c>
      <c r="H101" s="110">
        <v>138</v>
      </c>
      <c r="I101" s="110">
        <v>18</v>
      </c>
      <c r="J101" s="110">
        <v>538</v>
      </c>
      <c r="K101" s="110">
        <v>0</v>
      </c>
      <c r="L101" s="110">
        <v>28</v>
      </c>
      <c r="M101" s="110">
        <v>829</v>
      </c>
    </row>
    <row r="102" spans="1:14" ht="125.4">
      <c r="A102" s="523"/>
      <c r="B102" s="9" t="s">
        <v>349</v>
      </c>
      <c r="C102" s="114" t="s">
        <v>810</v>
      </c>
      <c r="D102" s="12" t="s">
        <v>354</v>
      </c>
      <c r="E102" s="110">
        <v>27</v>
      </c>
      <c r="F102" s="110">
        <v>585</v>
      </c>
      <c r="G102" s="110">
        <v>12</v>
      </c>
      <c r="H102" s="110">
        <v>109</v>
      </c>
      <c r="I102" s="110">
        <v>24</v>
      </c>
      <c r="J102" s="110">
        <v>551</v>
      </c>
      <c r="K102" s="110">
        <v>0</v>
      </c>
      <c r="L102" s="110">
        <v>22</v>
      </c>
      <c r="M102" s="110">
        <v>777</v>
      </c>
    </row>
    <row r="103" spans="1:14" ht="80.400000000000006" customHeight="1">
      <c r="A103" s="523"/>
      <c r="B103" s="9" t="s">
        <v>355</v>
      </c>
      <c r="C103" s="114" t="s">
        <v>787</v>
      </c>
      <c r="D103" s="12" t="s">
        <v>357</v>
      </c>
      <c r="E103" s="110">
        <v>22</v>
      </c>
      <c r="F103" s="110">
        <v>561</v>
      </c>
      <c r="G103" s="110">
        <v>11</v>
      </c>
      <c r="H103" s="110">
        <v>116</v>
      </c>
      <c r="I103" s="110">
        <v>24</v>
      </c>
      <c r="J103" s="110">
        <v>501</v>
      </c>
      <c r="K103" s="110">
        <v>1</v>
      </c>
      <c r="L103" s="110">
        <v>27</v>
      </c>
      <c r="M103" s="110">
        <v>720</v>
      </c>
    </row>
    <row r="104" spans="1:14" ht="87" customHeight="1">
      <c r="A104" s="523"/>
      <c r="B104" s="9" t="s">
        <v>359</v>
      </c>
      <c r="C104" s="114" t="s">
        <v>811</v>
      </c>
      <c r="D104" s="12" t="s">
        <v>361</v>
      </c>
      <c r="E104" s="110">
        <v>11</v>
      </c>
      <c r="F104" s="110">
        <v>429</v>
      </c>
      <c r="G104" s="110">
        <v>9</v>
      </c>
      <c r="H104" s="110">
        <v>135</v>
      </c>
      <c r="I104" s="110">
        <v>17</v>
      </c>
      <c r="J104" s="110">
        <v>334</v>
      </c>
      <c r="K104" s="110">
        <v>0</v>
      </c>
      <c r="L104" s="110">
        <v>21</v>
      </c>
      <c r="M104" s="110">
        <v>542</v>
      </c>
    </row>
    <row r="105" spans="1:14" ht="25.5" customHeight="1">
      <c r="A105" s="522" t="s">
        <v>363</v>
      </c>
      <c r="B105" s="522"/>
      <c r="C105" s="522"/>
      <c r="D105" s="522"/>
      <c r="E105" s="135">
        <f>SUM(E9:E104)</f>
        <v>2410</v>
      </c>
      <c r="F105" s="135">
        <f>F104+F103+F102+F101+F100+F99+F98+F97+F96+F95+F94+F93+F92+F91+F90+F89+F88+F87+F86+F85+F84+F83+F82+F81+F80+F79+F78+F77+F76+F75+F74+F73+F72+F71+F70+F69+F68+F67+F66+F65+F64+F63+F62+F61+F60+F59+F58+F57+F56+F55+F54+F53+F52+F51+F50+F49+F48+F47+F46+F45+F44+F43+F42+F41+F40+F39+F38+F37+F36+F35+F34+F33+F32+F31+F30+F29+F28+F27+F26+F25+F24+F23+F22+F21+F20+F19+F18+F17+F16+F15+F14+F13+F12+F11+F10+F9</f>
        <v>54600</v>
      </c>
      <c r="G105" s="135">
        <f t="shared" ref="G105:M105" si="1">SUM(G9:G104)</f>
        <v>821</v>
      </c>
      <c r="H105" s="135">
        <f t="shared" si="1"/>
        <v>12301</v>
      </c>
      <c r="I105" s="135">
        <f t="shared" si="1"/>
        <v>3018</v>
      </c>
      <c r="J105" s="135">
        <f t="shared" si="1"/>
        <v>61303</v>
      </c>
      <c r="K105" s="135">
        <f t="shared" si="1"/>
        <v>24</v>
      </c>
      <c r="L105" s="135">
        <f t="shared" si="1"/>
        <v>3066</v>
      </c>
      <c r="M105" s="135">
        <f t="shared" si="1"/>
        <v>72741</v>
      </c>
      <c r="N105" s="139"/>
    </row>
    <row r="106" spans="1:14" ht="25.5" customHeight="1">
      <c r="A106" s="525" t="s">
        <v>789</v>
      </c>
      <c r="B106" s="525"/>
      <c r="C106" s="525"/>
      <c r="D106" s="525"/>
      <c r="E106" s="141"/>
      <c r="F106" s="142"/>
      <c r="G106" s="141"/>
      <c r="H106" s="143"/>
      <c r="I106" s="143"/>
      <c r="J106" s="143"/>
      <c r="K106" s="143"/>
      <c r="L106" s="143"/>
      <c r="M106" s="143"/>
    </row>
    <row r="107" spans="1:14" ht="25.5" customHeight="1">
      <c r="A107" s="525"/>
      <c r="B107" s="525"/>
      <c r="C107" s="525"/>
      <c r="D107" s="525"/>
      <c r="E107" s="526">
        <f>E105+F105</f>
        <v>57010</v>
      </c>
      <c r="F107" s="526"/>
      <c r="G107" s="526">
        <f>G105+H105</f>
        <v>13122</v>
      </c>
      <c r="H107" s="526"/>
      <c r="I107" s="526">
        <f>I105+J105</f>
        <v>64321</v>
      </c>
      <c r="J107" s="526"/>
      <c r="K107" s="526">
        <f>K105+L105</f>
        <v>3090</v>
      </c>
      <c r="L107" s="526"/>
      <c r="M107" s="144">
        <f>M105</f>
        <v>72741</v>
      </c>
    </row>
    <row r="108" spans="1:14" ht="33" customHeight="1">
      <c r="A108" s="525"/>
      <c r="B108" s="525"/>
      <c r="C108" s="525"/>
      <c r="D108" s="525"/>
      <c r="E108" s="526">
        <f>E107+I107</f>
        <v>121331</v>
      </c>
      <c r="F108" s="526"/>
      <c r="G108" s="519"/>
      <c r="H108" s="519"/>
      <c r="I108" s="519"/>
      <c r="J108" s="519"/>
      <c r="K108" s="519"/>
      <c r="L108" s="519"/>
      <c r="M108" s="145"/>
    </row>
    <row r="109" spans="1:14" ht="83.25" customHeight="1">
      <c r="A109" s="520" t="s">
        <v>790</v>
      </c>
      <c r="B109" s="520"/>
      <c r="C109" s="520"/>
      <c r="D109" s="520"/>
      <c r="E109" s="520"/>
      <c r="F109" s="520"/>
      <c r="G109" s="520"/>
      <c r="H109" s="520"/>
      <c r="I109" s="520"/>
      <c r="J109" s="520"/>
      <c r="K109" s="520"/>
      <c r="L109" s="520"/>
      <c r="M109" s="520"/>
    </row>
    <row r="110" spans="1:14" ht="48" customHeight="1">
      <c r="A110" s="515"/>
      <c r="B110" s="515"/>
      <c r="C110" s="515"/>
      <c r="D110" s="515"/>
      <c r="E110" s="515"/>
      <c r="F110" s="515"/>
      <c r="G110" s="515"/>
      <c r="H110" s="515"/>
      <c r="I110" s="515"/>
      <c r="J110" s="515"/>
      <c r="K110" s="515"/>
      <c r="L110" s="515"/>
      <c r="M110" s="515"/>
    </row>
    <row r="111" spans="1:14">
      <c r="A111" s="146"/>
      <c r="B111" s="146"/>
      <c r="C111" s="146"/>
      <c r="D111" s="146"/>
      <c r="E111" s="146"/>
      <c r="F111" s="146"/>
      <c r="G111" s="146"/>
      <c r="H111" s="146"/>
      <c r="I111" s="146"/>
      <c r="J111" s="146"/>
      <c r="K111" s="146"/>
      <c r="L111" s="146"/>
      <c r="M111" s="146"/>
    </row>
    <row r="112" spans="1:14">
      <c r="A112" s="146"/>
      <c r="B112" s="146"/>
      <c r="C112" s="146"/>
      <c r="D112" s="146"/>
      <c r="E112" s="146"/>
      <c r="F112" s="146"/>
      <c r="G112" s="146"/>
      <c r="H112" s="146"/>
      <c r="I112" s="146"/>
      <c r="J112" s="146"/>
      <c r="K112" s="146"/>
      <c r="L112" s="146"/>
      <c r="M112" s="146"/>
    </row>
    <row r="114" spans="5:13">
      <c r="E114" s="151"/>
      <c r="G114" s="151"/>
      <c r="H114" s="151"/>
      <c r="I114" s="151"/>
      <c r="J114" s="151"/>
      <c r="K114" s="151"/>
      <c r="L114" s="151"/>
      <c r="M114" s="151"/>
    </row>
    <row r="115" spans="5:13">
      <c r="E115" s="151"/>
      <c r="F115" s="151"/>
      <c r="G115" s="151"/>
      <c r="H115" s="151"/>
      <c r="I115" s="151"/>
      <c r="J115" s="151"/>
      <c r="K115" s="151"/>
      <c r="L115" s="151"/>
      <c r="M115" s="151"/>
    </row>
  </sheetData>
  <mergeCells count="37">
    <mergeCell ref="A1:M1"/>
    <mergeCell ref="A2:A3"/>
    <mergeCell ref="B2:B3"/>
    <mergeCell ref="C2:C3"/>
    <mergeCell ref="D2:D3"/>
    <mergeCell ref="E2:L2"/>
    <mergeCell ref="E3:H3"/>
    <mergeCell ref="I3:J3"/>
    <mergeCell ref="K3:L3"/>
    <mergeCell ref="M3:M7"/>
    <mergeCell ref="K4:L5"/>
    <mergeCell ref="E5:F5"/>
    <mergeCell ref="G5:H5"/>
    <mergeCell ref="A30:A50"/>
    <mergeCell ref="A4:A7"/>
    <mergeCell ref="B4:B7"/>
    <mergeCell ref="C4:C7"/>
    <mergeCell ref="D4:D7"/>
    <mergeCell ref="A8:M8"/>
    <mergeCell ref="A9:A29"/>
    <mergeCell ref="E4:H4"/>
    <mergeCell ref="I4:J5"/>
    <mergeCell ref="A51:A67"/>
    <mergeCell ref="A68:A84"/>
    <mergeCell ref="A85:A104"/>
    <mergeCell ref="A105:D105"/>
    <mergeCell ref="A106:D108"/>
    <mergeCell ref="A109:M109"/>
    <mergeCell ref="A110:M110"/>
    <mergeCell ref="G107:H107"/>
    <mergeCell ref="I107:J107"/>
    <mergeCell ref="K107:L107"/>
    <mergeCell ref="E108:F108"/>
    <mergeCell ref="G108:H108"/>
    <mergeCell ref="I108:J108"/>
    <mergeCell ref="K108:L108"/>
    <mergeCell ref="E107:F107"/>
  </mergeCells>
  <pageMargins left="0.42007874015748009" right="0.22007874015748005" top="0.77362204724409511" bottom="0.81377952755905514" header="0.37992125984252006" footer="0.42007874015748009"/>
  <pageSetup paperSize="0" fitToWidth="0" fitToHeight="0" orientation="landscape" horizontalDpi="0" verticalDpi="0" copies="0"/>
  <headerFooter alignWithMargins="0"/>
  <rowBreaks count="16" manualBreakCount="16">
    <brk id="12" man="1"/>
    <brk id="18" man="1"/>
    <brk id="23" man="1"/>
    <brk id="27" man="1"/>
    <brk id="33" man="1"/>
    <brk id="38" man="1"/>
    <brk id="44" man="1"/>
    <brk id="48" man="1"/>
    <brk id="54" man="1"/>
    <brk id="64" man="1"/>
    <brk id="69" man="1"/>
    <brk id="75" man="1"/>
    <brk id="82" man="1"/>
    <brk id="89" man="1"/>
    <brk id="93" man="1"/>
    <brk id="98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7"/>
  <sheetViews>
    <sheetView workbookViewId="0">
      <selection activeCell="F306" sqref="F306"/>
    </sheetView>
  </sheetViews>
  <sheetFormatPr defaultRowHeight="14.4"/>
  <cols>
    <col min="1" max="1" width="8.5" style="153" customWidth="1"/>
    <col min="2" max="2" width="23.5" style="153" customWidth="1"/>
    <col min="3" max="3" width="17.8984375" style="153" customWidth="1"/>
    <col min="4" max="4" width="18.69921875" style="153" customWidth="1"/>
    <col min="5" max="5" width="23.5" style="153" customWidth="1"/>
    <col min="6" max="6" width="20.8984375" style="153" customWidth="1"/>
    <col min="7" max="7" width="25.69921875" style="153" customWidth="1"/>
    <col min="8" max="8" width="14.59765625" style="153" customWidth="1"/>
    <col min="9" max="9" width="8.5" style="153" customWidth="1"/>
    <col min="10" max="10" width="9.19921875" style="153" customWidth="1"/>
    <col min="11" max="64" width="8.5" style="153" customWidth="1"/>
    <col min="65" max="1023" width="8.5" style="154" customWidth="1"/>
    <col min="1024" max="1024" width="9" style="154" customWidth="1"/>
    <col min="1025" max="1025" width="9" customWidth="1"/>
  </cols>
  <sheetData>
    <row r="1" spans="1:16" ht="25.5" customHeight="1">
      <c r="A1" s="543" t="s">
        <v>812</v>
      </c>
      <c r="B1" s="543"/>
      <c r="C1" s="543"/>
      <c r="D1" s="543"/>
      <c r="E1" s="543"/>
      <c r="F1" s="543"/>
      <c r="G1" s="543"/>
      <c r="H1" s="152"/>
      <c r="I1" s="152"/>
      <c r="J1" s="152"/>
      <c r="K1" s="152"/>
      <c r="L1" s="152"/>
      <c r="M1" s="152"/>
      <c r="N1" s="152"/>
      <c r="O1" s="152"/>
      <c r="P1" s="152"/>
    </row>
    <row r="2" spans="1:16" ht="29.25" customHeight="1">
      <c r="A2" s="544" t="s">
        <v>813</v>
      </c>
      <c r="B2" s="544"/>
      <c r="C2" s="544"/>
      <c r="D2" s="544"/>
      <c r="E2" s="544"/>
      <c r="F2" s="544"/>
      <c r="G2" s="544"/>
      <c r="H2" s="155"/>
      <c r="I2" s="152"/>
      <c r="J2" s="152"/>
      <c r="K2" s="152"/>
      <c r="L2" s="152"/>
      <c r="M2" s="152"/>
      <c r="N2" s="152"/>
      <c r="O2" s="152"/>
      <c r="P2" s="152"/>
    </row>
    <row r="3" spans="1:16" ht="16.5" customHeight="1">
      <c r="A3" s="156">
        <v>1</v>
      </c>
      <c r="B3" s="156">
        <v>2</v>
      </c>
      <c r="C3" s="156">
        <v>3</v>
      </c>
      <c r="D3" s="156">
        <v>4</v>
      </c>
      <c r="E3" s="156">
        <v>5</v>
      </c>
      <c r="F3" s="156">
        <v>6</v>
      </c>
      <c r="G3" s="156">
        <v>7</v>
      </c>
      <c r="H3" s="155"/>
      <c r="I3" s="152"/>
      <c r="J3" s="152"/>
      <c r="K3" s="152"/>
      <c r="L3" s="152"/>
      <c r="M3" s="152"/>
      <c r="N3" s="152"/>
      <c r="O3" s="152"/>
      <c r="P3" s="152"/>
    </row>
    <row r="4" spans="1:16" ht="94.5" customHeight="1">
      <c r="A4" s="157" t="s">
        <v>548</v>
      </c>
      <c r="B4" s="121" t="s">
        <v>814</v>
      </c>
      <c r="C4" s="121" t="s">
        <v>815</v>
      </c>
      <c r="D4" s="121" t="s">
        <v>816</v>
      </c>
      <c r="E4" s="121" t="s">
        <v>817</v>
      </c>
      <c r="F4" s="121" t="s">
        <v>818</v>
      </c>
      <c r="G4" s="121" t="s">
        <v>819</v>
      </c>
      <c r="H4" s="155"/>
      <c r="I4" s="152"/>
      <c r="J4" s="152"/>
      <c r="K4" s="152"/>
      <c r="L4" s="152"/>
      <c r="M4" s="152"/>
      <c r="N4" s="152"/>
      <c r="O4" s="152"/>
      <c r="P4" s="152"/>
    </row>
    <row r="5" spans="1:16" ht="88.5" customHeight="1">
      <c r="A5" s="538">
        <v>1</v>
      </c>
      <c r="B5" s="158" t="s">
        <v>820</v>
      </c>
      <c r="C5" s="533" t="s">
        <v>29</v>
      </c>
      <c r="D5" s="533"/>
      <c r="E5" s="541" t="s">
        <v>27</v>
      </c>
      <c r="F5" s="541"/>
      <c r="G5" s="159"/>
      <c r="H5" s="160"/>
      <c r="I5" s="152"/>
      <c r="J5" s="152"/>
      <c r="K5" s="152"/>
      <c r="L5" s="152"/>
      <c r="M5" s="152"/>
      <c r="N5" s="152"/>
      <c r="O5" s="152"/>
      <c r="P5" s="152"/>
    </row>
    <row r="6" spans="1:16" ht="22.8">
      <c r="A6" s="538"/>
      <c r="B6" s="161" t="s">
        <v>821</v>
      </c>
      <c r="C6" s="162">
        <v>4.5717592592592589E-3</v>
      </c>
      <c r="D6" s="162">
        <v>1.2847222222222223E-2</v>
      </c>
      <c r="E6" s="163">
        <v>1</v>
      </c>
      <c r="F6" s="162">
        <v>4.2129629629629628E-2</v>
      </c>
      <c r="G6" s="162">
        <v>8.4722222222222213E-2</v>
      </c>
      <c r="H6" s="160"/>
      <c r="I6" s="152"/>
      <c r="J6" s="164"/>
      <c r="K6" s="164"/>
      <c r="L6" s="152"/>
      <c r="M6" s="152"/>
      <c r="N6" s="152"/>
      <c r="O6" s="152"/>
      <c r="P6" s="152"/>
    </row>
    <row r="7" spans="1:16" ht="22.8">
      <c r="A7" s="538"/>
      <c r="B7" s="161" t="s">
        <v>822</v>
      </c>
      <c r="C7" s="162">
        <v>1.1412037037037037E-2</v>
      </c>
      <c r="D7" s="162">
        <v>3.3379629629629627E-2</v>
      </c>
      <c r="E7" s="163">
        <v>37</v>
      </c>
      <c r="F7" s="162">
        <v>5.8969907407407408E-2</v>
      </c>
      <c r="G7" s="162">
        <v>0.21008101851851851</v>
      </c>
      <c r="H7" s="165"/>
      <c r="I7" s="152"/>
      <c r="J7" s="164"/>
      <c r="K7" s="164"/>
      <c r="L7" s="152"/>
      <c r="M7" s="152"/>
      <c r="N7" s="152"/>
      <c r="O7" s="152"/>
      <c r="P7" s="152"/>
    </row>
    <row r="8" spans="1:16" ht="89.25" customHeight="1">
      <c r="A8" s="538"/>
      <c r="B8" s="158" t="s">
        <v>820</v>
      </c>
      <c r="C8" s="533" t="s">
        <v>35</v>
      </c>
      <c r="D8" s="533"/>
      <c r="E8" s="534" t="s">
        <v>27</v>
      </c>
      <c r="F8" s="534"/>
      <c r="G8" s="166"/>
      <c r="H8" s="165"/>
      <c r="I8" s="152"/>
      <c r="J8" s="164"/>
      <c r="K8" s="164"/>
      <c r="L8" s="152"/>
      <c r="M8" s="152"/>
      <c r="N8" s="152"/>
      <c r="O8" s="152"/>
      <c r="P8" s="152"/>
    </row>
    <row r="9" spans="1:16" ht="22.8">
      <c r="A9" s="538"/>
      <c r="B9" s="161" t="s">
        <v>821</v>
      </c>
      <c r="C9" s="162">
        <v>5.9143518518518512E-3</v>
      </c>
      <c r="D9" s="162">
        <v>3.1863425925925927E-2</v>
      </c>
      <c r="E9" s="163">
        <v>2</v>
      </c>
      <c r="F9" s="162">
        <v>5.1053240740740739E-2</v>
      </c>
      <c r="G9" s="162">
        <v>0.11439814814814815</v>
      </c>
      <c r="H9" s="165"/>
      <c r="I9" s="152"/>
      <c r="J9" s="164"/>
      <c r="K9" s="164"/>
      <c r="L9" s="152"/>
      <c r="M9" s="152"/>
      <c r="N9" s="152"/>
      <c r="O9" s="152"/>
      <c r="P9" s="152"/>
    </row>
    <row r="10" spans="1:16" ht="22.8">
      <c r="A10" s="538"/>
      <c r="B10" s="161" t="s">
        <v>822</v>
      </c>
      <c r="C10" s="162">
        <v>1.3599537037037037E-2</v>
      </c>
      <c r="D10" s="162">
        <v>5.2627314814814807E-2</v>
      </c>
      <c r="E10" s="163">
        <v>87</v>
      </c>
      <c r="F10" s="162">
        <v>7.0671296296296301E-2</v>
      </c>
      <c r="G10" s="162">
        <v>0.2003935185185185</v>
      </c>
      <c r="H10" s="165"/>
      <c r="I10" s="152"/>
      <c r="J10" s="164"/>
      <c r="K10" s="164"/>
      <c r="L10" s="152"/>
      <c r="M10" s="152"/>
      <c r="N10" s="152"/>
      <c r="O10" s="152"/>
      <c r="P10" s="152"/>
    </row>
    <row r="11" spans="1:16" ht="57" customHeight="1">
      <c r="A11" s="538"/>
      <c r="B11" s="158" t="s">
        <v>820</v>
      </c>
      <c r="C11" s="533" t="s">
        <v>39</v>
      </c>
      <c r="D11" s="533"/>
      <c r="E11" s="541" t="s">
        <v>594</v>
      </c>
      <c r="F11" s="541"/>
      <c r="G11" s="167"/>
      <c r="H11" s="165"/>
      <c r="I11" s="152"/>
      <c r="J11" s="164"/>
      <c r="K11" s="164"/>
      <c r="L11" s="152"/>
      <c r="M11" s="152"/>
      <c r="N11" s="152"/>
      <c r="O11" s="152"/>
      <c r="P11" s="152"/>
    </row>
    <row r="12" spans="1:16" ht="22.8">
      <c r="A12" s="538"/>
      <c r="B12" s="161" t="s">
        <v>821</v>
      </c>
      <c r="C12" s="162">
        <v>1.324074074074074E-2</v>
      </c>
      <c r="D12" s="162">
        <v>1.3969907407407408E-2</v>
      </c>
      <c r="E12" s="163">
        <v>2</v>
      </c>
      <c r="F12" s="162">
        <v>5.9537037037037034E-2</v>
      </c>
      <c r="G12" s="162">
        <v>8.6458333333333331E-2</v>
      </c>
      <c r="H12" s="165"/>
      <c r="I12" s="152"/>
      <c r="J12" s="164"/>
      <c r="K12" s="164"/>
      <c r="L12" s="152"/>
      <c r="M12" s="152"/>
      <c r="N12" s="152"/>
      <c r="O12" s="152"/>
      <c r="P12" s="152"/>
    </row>
    <row r="13" spans="1:16" ht="22.8">
      <c r="A13" s="538"/>
      <c r="B13" s="161" t="s">
        <v>822</v>
      </c>
      <c r="C13" s="162">
        <v>8.1365740740740738E-3</v>
      </c>
      <c r="D13" s="162">
        <v>3.107638888888889E-2</v>
      </c>
      <c r="E13" s="163">
        <v>30</v>
      </c>
      <c r="F13" s="162">
        <v>7.1759259259259259E-2</v>
      </c>
      <c r="G13" s="162">
        <v>0.22998842592592594</v>
      </c>
      <c r="H13" s="165"/>
      <c r="I13" s="152"/>
      <c r="J13" s="164"/>
      <c r="K13" s="164"/>
      <c r="L13" s="152"/>
      <c r="M13" s="152"/>
      <c r="N13" s="152"/>
      <c r="O13" s="152"/>
      <c r="P13" s="152"/>
    </row>
    <row r="14" spans="1:16" ht="91.5" customHeight="1">
      <c r="A14" s="538"/>
      <c r="B14" s="158" t="s">
        <v>820</v>
      </c>
      <c r="C14" s="533" t="s">
        <v>45</v>
      </c>
      <c r="D14" s="533"/>
      <c r="E14" s="541" t="s">
        <v>43</v>
      </c>
      <c r="F14" s="541"/>
      <c r="G14" s="168"/>
      <c r="H14" s="165"/>
      <c r="I14" s="152"/>
      <c r="J14" s="164"/>
      <c r="K14" s="164"/>
      <c r="L14" s="152"/>
      <c r="M14" s="152"/>
      <c r="N14" s="152"/>
      <c r="O14" s="152"/>
      <c r="P14" s="152"/>
    </row>
    <row r="15" spans="1:16" ht="22.8">
      <c r="A15" s="538"/>
      <c r="B15" s="169" t="s">
        <v>821</v>
      </c>
      <c r="C15" s="162">
        <v>5.7754629629629623E-3</v>
      </c>
      <c r="D15" s="162">
        <v>2.7615740740740743E-2</v>
      </c>
      <c r="E15" s="163">
        <v>7</v>
      </c>
      <c r="F15" s="162">
        <v>4.5196759259259256E-2</v>
      </c>
      <c r="G15" s="162">
        <v>9.9560185185185182E-2</v>
      </c>
      <c r="H15" s="165"/>
      <c r="I15" s="152"/>
      <c r="J15" s="164"/>
      <c r="K15" s="164"/>
      <c r="L15" s="152"/>
      <c r="M15" s="152"/>
      <c r="N15" s="152"/>
      <c r="O15" s="152"/>
      <c r="P15" s="152"/>
    </row>
    <row r="16" spans="1:16" ht="22.8">
      <c r="A16" s="538"/>
      <c r="B16" s="169" t="s">
        <v>822</v>
      </c>
      <c r="C16" s="162">
        <v>1.1099537037037036E-2</v>
      </c>
      <c r="D16" s="162">
        <v>4.0289351851851847E-2</v>
      </c>
      <c r="E16" s="163">
        <v>37</v>
      </c>
      <c r="F16" s="162">
        <v>5.4479166666666669E-2</v>
      </c>
      <c r="G16" s="162">
        <v>0.13567129629629629</v>
      </c>
      <c r="H16" s="165"/>
      <c r="I16" s="152"/>
      <c r="J16" s="164"/>
      <c r="K16" s="164"/>
      <c r="L16" s="152"/>
      <c r="M16" s="152"/>
      <c r="N16" s="152"/>
      <c r="O16" s="152"/>
      <c r="P16" s="152"/>
    </row>
    <row r="17" spans="1:16" ht="98.25" customHeight="1">
      <c r="A17" s="538"/>
      <c r="B17" s="158" t="s">
        <v>820</v>
      </c>
      <c r="C17" s="533" t="s">
        <v>48</v>
      </c>
      <c r="D17" s="533"/>
      <c r="E17" s="541" t="s">
        <v>43</v>
      </c>
      <c r="F17" s="541"/>
      <c r="G17" s="170"/>
      <c r="H17" s="165"/>
      <c r="I17" s="152"/>
      <c r="J17" s="164"/>
      <c r="K17" s="164"/>
      <c r="L17" s="152"/>
      <c r="M17" s="152"/>
      <c r="N17" s="152"/>
      <c r="O17" s="152"/>
      <c r="P17" s="152"/>
    </row>
    <row r="18" spans="1:16" ht="22.8">
      <c r="A18" s="538"/>
      <c r="B18" s="161" t="s">
        <v>821</v>
      </c>
      <c r="C18" s="162">
        <v>7.1296296296296299E-3</v>
      </c>
      <c r="D18" s="162">
        <v>3.7060185185185189E-2</v>
      </c>
      <c r="E18" s="163">
        <v>17</v>
      </c>
      <c r="F18" s="162">
        <v>5.6481481481481473E-2</v>
      </c>
      <c r="G18" s="162">
        <v>9.3819444444444441E-2</v>
      </c>
      <c r="H18" s="165"/>
      <c r="I18" s="152"/>
      <c r="J18" s="164"/>
      <c r="K18" s="164"/>
      <c r="L18" s="152"/>
      <c r="M18" s="152"/>
      <c r="N18" s="152"/>
      <c r="O18" s="152"/>
      <c r="P18" s="152"/>
    </row>
    <row r="19" spans="1:16" ht="22.8">
      <c r="A19" s="538"/>
      <c r="B19" s="161" t="s">
        <v>822</v>
      </c>
      <c r="C19" s="162">
        <v>1.4074074074074076E-2</v>
      </c>
      <c r="D19" s="162">
        <v>3.8101851851851852E-2</v>
      </c>
      <c r="E19" s="163">
        <v>72</v>
      </c>
      <c r="F19" s="162">
        <v>6.8252314814814807E-2</v>
      </c>
      <c r="G19" s="162">
        <v>0.22596064814814815</v>
      </c>
      <c r="H19" s="165"/>
      <c r="I19" s="152"/>
      <c r="J19" s="164"/>
      <c r="K19" s="164"/>
      <c r="L19" s="152"/>
      <c r="M19" s="152"/>
      <c r="N19" s="152"/>
      <c r="O19" s="152"/>
      <c r="P19" s="152"/>
    </row>
    <row r="20" spans="1:16" ht="97.5" customHeight="1">
      <c r="A20" s="538"/>
      <c r="B20" s="158" t="s">
        <v>820</v>
      </c>
      <c r="C20" s="533" t="s">
        <v>51</v>
      </c>
      <c r="D20" s="533"/>
      <c r="E20" s="541" t="s">
        <v>43</v>
      </c>
      <c r="F20" s="541"/>
      <c r="G20" s="168"/>
      <c r="H20" s="165"/>
      <c r="I20" s="152"/>
      <c r="J20" s="164"/>
      <c r="K20" s="164"/>
      <c r="L20" s="152"/>
      <c r="M20" s="152"/>
      <c r="N20" s="152"/>
      <c r="O20" s="152"/>
      <c r="P20" s="152"/>
    </row>
    <row r="21" spans="1:16" ht="22.8">
      <c r="A21" s="538"/>
      <c r="B21" s="169" t="s">
        <v>821</v>
      </c>
      <c r="C21" s="162">
        <v>8.9004629629629625E-3</v>
      </c>
      <c r="D21" s="162">
        <v>3.667824074074074E-2</v>
      </c>
      <c r="E21" s="163">
        <v>24</v>
      </c>
      <c r="F21" s="162">
        <v>5.4884259259259258E-2</v>
      </c>
      <c r="G21" s="162">
        <v>9.0300925925925923E-2</v>
      </c>
      <c r="H21" s="165"/>
      <c r="I21" s="152"/>
      <c r="J21" s="164"/>
      <c r="K21" s="164"/>
      <c r="L21" s="152"/>
      <c r="M21" s="152"/>
      <c r="N21" s="152"/>
      <c r="O21" s="152"/>
      <c r="P21" s="152"/>
    </row>
    <row r="22" spans="1:16" ht="22.8">
      <c r="A22" s="538"/>
      <c r="B22" s="169" t="s">
        <v>822</v>
      </c>
      <c r="C22" s="162">
        <v>1.3402777777777777E-2</v>
      </c>
      <c r="D22" s="162">
        <v>3.366898148148148E-2</v>
      </c>
      <c r="E22" s="163">
        <v>90</v>
      </c>
      <c r="F22" s="162">
        <v>6.582175925925926E-2</v>
      </c>
      <c r="G22" s="162">
        <v>0.1504398148148148</v>
      </c>
      <c r="H22" s="165"/>
      <c r="I22" s="152"/>
      <c r="J22" s="164"/>
      <c r="K22" s="164"/>
      <c r="L22" s="152"/>
      <c r="M22" s="152"/>
      <c r="N22" s="152"/>
      <c r="O22" s="152"/>
      <c r="P22" s="152"/>
    </row>
    <row r="23" spans="1:16" ht="84.75" customHeight="1">
      <c r="A23" s="538"/>
      <c r="B23" s="158" t="s">
        <v>820</v>
      </c>
      <c r="C23" s="533" t="s">
        <v>54</v>
      </c>
      <c r="D23" s="533"/>
      <c r="E23" s="534" t="s">
        <v>599</v>
      </c>
      <c r="F23" s="534"/>
      <c r="G23" s="171"/>
      <c r="H23" s="165"/>
      <c r="I23" s="152"/>
      <c r="J23" s="164"/>
      <c r="K23" s="164"/>
      <c r="L23" s="152"/>
      <c r="M23" s="152"/>
      <c r="N23" s="152"/>
      <c r="O23" s="152"/>
      <c r="P23" s="152"/>
    </row>
    <row r="24" spans="1:16" ht="22.8">
      <c r="A24" s="538"/>
      <c r="B24" s="161" t="s">
        <v>821</v>
      </c>
      <c r="C24" s="162">
        <v>1.8263888888888889E-2</v>
      </c>
      <c r="D24" s="162">
        <v>2.4016203703703706E-2</v>
      </c>
      <c r="E24" s="163">
        <v>6</v>
      </c>
      <c r="F24" s="162">
        <v>7.2650462962962958E-2</v>
      </c>
      <c r="G24" s="162">
        <v>0.1280324074074074</v>
      </c>
      <c r="H24" s="165"/>
      <c r="I24" s="152"/>
      <c r="J24" s="164"/>
      <c r="K24" s="164"/>
      <c r="L24" s="152"/>
      <c r="M24" s="152"/>
      <c r="N24" s="152"/>
      <c r="O24" s="152"/>
      <c r="P24" s="152"/>
    </row>
    <row r="25" spans="1:16" ht="22.8">
      <c r="A25" s="538"/>
      <c r="B25" s="161" t="s">
        <v>822</v>
      </c>
      <c r="C25" s="162">
        <v>1.2245370370370372E-2</v>
      </c>
      <c r="D25" s="162">
        <v>3.4490740740740738E-2</v>
      </c>
      <c r="E25" s="163">
        <v>74</v>
      </c>
      <c r="F25" s="162">
        <v>6.6053240740740746E-2</v>
      </c>
      <c r="G25" s="162">
        <v>0.19317129629629629</v>
      </c>
      <c r="H25" s="165"/>
      <c r="I25" s="152"/>
      <c r="J25" s="164"/>
      <c r="K25" s="164"/>
      <c r="L25" s="152"/>
      <c r="M25" s="152"/>
      <c r="N25" s="152"/>
      <c r="O25" s="152"/>
      <c r="P25" s="152"/>
    </row>
    <row r="26" spans="1:16" ht="53.25" customHeight="1">
      <c r="A26" s="538"/>
      <c r="B26" s="158" t="s">
        <v>820</v>
      </c>
      <c r="C26" s="533" t="s">
        <v>58</v>
      </c>
      <c r="D26" s="533"/>
      <c r="E26" s="541" t="s">
        <v>600</v>
      </c>
      <c r="F26" s="541"/>
      <c r="G26" s="168"/>
      <c r="H26" s="165"/>
      <c r="I26" s="152"/>
      <c r="J26" s="164"/>
      <c r="K26" s="164"/>
      <c r="L26" s="152"/>
      <c r="M26" s="152"/>
      <c r="N26" s="152"/>
      <c r="O26" s="152"/>
      <c r="P26" s="152"/>
    </row>
    <row r="27" spans="1:16" ht="22.8">
      <c r="A27" s="538"/>
      <c r="B27" s="169" t="s">
        <v>821</v>
      </c>
      <c r="C27" s="162">
        <v>1.4074074074074076E-2</v>
      </c>
      <c r="D27" s="162">
        <v>1.9907407407407408E-2</v>
      </c>
      <c r="E27" s="163">
        <v>5</v>
      </c>
      <c r="F27" s="162">
        <v>8.8726851851851848E-2</v>
      </c>
      <c r="G27" s="162">
        <v>0.16908564814814814</v>
      </c>
      <c r="H27" s="165"/>
      <c r="I27" s="152"/>
      <c r="J27" s="164"/>
      <c r="K27" s="164"/>
      <c r="L27" s="152"/>
      <c r="M27" s="152"/>
      <c r="N27" s="152"/>
      <c r="O27" s="152"/>
      <c r="P27" s="152"/>
    </row>
    <row r="28" spans="1:16" ht="22.8">
      <c r="A28" s="538"/>
      <c r="B28" s="169" t="s">
        <v>822</v>
      </c>
      <c r="C28" s="162">
        <v>1.369212962962963E-2</v>
      </c>
      <c r="D28" s="162">
        <v>3.9837962962962964E-2</v>
      </c>
      <c r="E28" s="163">
        <v>47</v>
      </c>
      <c r="F28" s="162">
        <v>6.5752314814814819E-2</v>
      </c>
      <c r="G28" s="162">
        <v>0.16038194444444442</v>
      </c>
      <c r="H28" s="165"/>
      <c r="I28" s="152"/>
      <c r="J28" s="164"/>
      <c r="K28" s="164"/>
      <c r="L28" s="152"/>
      <c r="M28" s="152"/>
      <c r="N28" s="152"/>
      <c r="O28" s="152"/>
      <c r="P28" s="152"/>
    </row>
    <row r="29" spans="1:16" ht="117.75" customHeight="1">
      <c r="A29" s="538"/>
      <c r="B29" s="158" t="s">
        <v>820</v>
      </c>
      <c r="C29" s="533" t="s">
        <v>62</v>
      </c>
      <c r="D29" s="533"/>
      <c r="E29" s="541" t="s">
        <v>60</v>
      </c>
      <c r="F29" s="541"/>
      <c r="G29" s="172"/>
      <c r="H29" s="165"/>
      <c r="I29" s="152"/>
      <c r="J29" s="164"/>
      <c r="K29" s="164"/>
      <c r="L29" s="152"/>
      <c r="M29" s="152"/>
      <c r="N29" s="152"/>
      <c r="O29" s="152"/>
      <c r="P29" s="152"/>
    </row>
    <row r="30" spans="1:16" ht="22.8">
      <c r="A30" s="538"/>
      <c r="B30" s="169" t="s">
        <v>821</v>
      </c>
      <c r="C30" s="162">
        <v>6.5046296296296302E-3</v>
      </c>
      <c r="D30" s="162">
        <v>1.8749999999999999E-2</v>
      </c>
      <c r="E30" s="163">
        <v>12</v>
      </c>
      <c r="F30" s="162">
        <v>4.8090277777777773E-2</v>
      </c>
      <c r="G30" s="162">
        <v>0.16064814814814812</v>
      </c>
      <c r="H30" s="165"/>
      <c r="I30" s="152"/>
      <c r="J30" s="164"/>
      <c r="K30" s="164"/>
      <c r="L30" s="152"/>
      <c r="M30" s="152"/>
      <c r="N30" s="152"/>
      <c r="O30" s="152"/>
      <c r="P30" s="152"/>
    </row>
    <row r="31" spans="1:16" ht="22.8">
      <c r="A31" s="538"/>
      <c r="B31" s="169" t="s">
        <v>822</v>
      </c>
      <c r="C31" s="162">
        <v>1.2858796296296297E-2</v>
      </c>
      <c r="D31" s="162">
        <v>3.8969907407407411E-2</v>
      </c>
      <c r="E31" s="163">
        <v>57</v>
      </c>
      <c r="F31" s="162">
        <v>5.2141203703703697E-2</v>
      </c>
      <c r="G31" s="162">
        <v>0.1476388888888889</v>
      </c>
      <c r="H31" s="165"/>
      <c r="I31" s="152"/>
      <c r="J31" s="164"/>
      <c r="K31" s="164"/>
      <c r="L31" s="152"/>
      <c r="M31" s="152"/>
      <c r="N31" s="152"/>
      <c r="O31" s="152"/>
      <c r="P31" s="152"/>
    </row>
    <row r="32" spans="1:16" ht="73.5" customHeight="1">
      <c r="A32" s="538"/>
      <c r="B32" s="158" t="s">
        <v>820</v>
      </c>
      <c r="C32" s="533" t="s">
        <v>66</v>
      </c>
      <c r="D32" s="533"/>
      <c r="E32" s="541" t="s">
        <v>603</v>
      </c>
      <c r="F32" s="541"/>
      <c r="G32" s="172"/>
      <c r="H32" s="160"/>
      <c r="I32" s="152"/>
      <c r="J32" s="164"/>
      <c r="K32" s="164"/>
      <c r="L32" s="152"/>
      <c r="M32" s="152"/>
      <c r="N32" s="152"/>
      <c r="O32" s="152"/>
      <c r="P32" s="152"/>
    </row>
    <row r="33" spans="1:16" ht="29.25" customHeight="1">
      <c r="A33" s="538"/>
      <c r="B33" s="169" t="s">
        <v>821</v>
      </c>
      <c r="C33" s="162">
        <v>1.1539351851851851E-2</v>
      </c>
      <c r="D33" s="162">
        <v>1.6967592592592593E-2</v>
      </c>
      <c r="E33" s="163">
        <v>3</v>
      </c>
      <c r="F33" s="162">
        <v>6.159722222222222E-2</v>
      </c>
      <c r="G33" s="162">
        <v>0.10950231481481482</v>
      </c>
      <c r="H33" s="160"/>
      <c r="I33" s="152"/>
      <c r="J33" s="164"/>
      <c r="K33" s="164"/>
      <c r="L33" s="152"/>
      <c r="M33" s="152"/>
      <c r="N33" s="152"/>
      <c r="O33" s="152"/>
      <c r="P33" s="152"/>
    </row>
    <row r="34" spans="1:16" ht="22.8">
      <c r="A34" s="538"/>
      <c r="B34" s="169" t="s">
        <v>822</v>
      </c>
      <c r="C34" s="162">
        <v>1.2789351851851852E-2</v>
      </c>
      <c r="D34" s="162">
        <v>4.8460648148148142E-2</v>
      </c>
      <c r="E34" s="163">
        <v>79</v>
      </c>
      <c r="F34" s="162">
        <v>6.7766203703703703E-2</v>
      </c>
      <c r="G34" s="162">
        <v>0.14781250000000001</v>
      </c>
      <c r="H34" s="160"/>
      <c r="I34" s="152"/>
      <c r="J34" s="164"/>
      <c r="K34" s="164"/>
      <c r="L34" s="152"/>
      <c r="M34" s="152"/>
      <c r="N34" s="152"/>
      <c r="O34" s="152"/>
      <c r="P34" s="152"/>
    </row>
    <row r="35" spans="1:16" ht="55.5" customHeight="1">
      <c r="A35" s="538"/>
      <c r="B35" s="158" t="s">
        <v>820</v>
      </c>
      <c r="C35" s="533" t="s">
        <v>70</v>
      </c>
      <c r="D35" s="533"/>
      <c r="E35" s="541" t="s">
        <v>605</v>
      </c>
      <c r="F35" s="541"/>
      <c r="G35" s="173"/>
      <c r="H35" s="160"/>
      <c r="I35" s="152"/>
      <c r="J35" s="164"/>
      <c r="K35" s="164"/>
      <c r="L35" s="152"/>
      <c r="M35" s="152"/>
      <c r="N35" s="152"/>
      <c r="O35" s="152"/>
      <c r="P35" s="152"/>
    </row>
    <row r="36" spans="1:16" ht="22.8">
      <c r="A36" s="538"/>
      <c r="B36" s="169" t="s">
        <v>821</v>
      </c>
      <c r="C36" s="162">
        <v>1.1527777777777776E-2</v>
      </c>
      <c r="D36" s="162">
        <v>2.476851851851852E-2</v>
      </c>
      <c r="E36" s="163">
        <v>4</v>
      </c>
      <c r="F36" s="162">
        <v>5.032407407407407E-2</v>
      </c>
      <c r="G36" s="162">
        <v>8.3888888888888888E-2</v>
      </c>
      <c r="H36" s="160"/>
      <c r="I36" s="152"/>
      <c r="J36" s="164"/>
      <c r="K36" s="164"/>
      <c r="L36" s="152"/>
      <c r="M36" s="152"/>
      <c r="N36" s="152"/>
      <c r="O36" s="152"/>
      <c r="P36" s="152"/>
    </row>
    <row r="37" spans="1:16" ht="28.5" customHeight="1">
      <c r="A37" s="538"/>
      <c r="B37" s="169" t="s">
        <v>822</v>
      </c>
      <c r="C37" s="162">
        <v>1.1076388888888889E-2</v>
      </c>
      <c r="D37" s="162">
        <v>3.5000000000000003E-2</v>
      </c>
      <c r="E37" s="163">
        <v>64</v>
      </c>
      <c r="F37" s="162">
        <v>5.8067129629629635E-2</v>
      </c>
      <c r="G37" s="162">
        <v>0.1678587962962963</v>
      </c>
      <c r="H37" s="160"/>
      <c r="I37" s="152"/>
      <c r="J37" s="164"/>
      <c r="K37" s="164"/>
      <c r="L37" s="152"/>
      <c r="M37" s="152"/>
      <c r="N37" s="152"/>
      <c r="O37" s="152"/>
      <c r="P37" s="152"/>
    </row>
    <row r="38" spans="1:16" ht="132" customHeight="1">
      <c r="A38" s="538"/>
      <c r="B38" s="158" t="s">
        <v>820</v>
      </c>
      <c r="C38" s="533" t="s">
        <v>74</v>
      </c>
      <c r="D38" s="533"/>
      <c r="E38" s="541" t="s">
        <v>72</v>
      </c>
      <c r="F38" s="541"/>
      <c r="G38" s="173"/>
      <c r="H38" s="160"/>
      <c r="I38" s="152"/>
      <c r="J38" s="164"/>
      <c r="K38" s="164"/>
      <c r="L38" s="152"/>
      <c r="M38" s="152"/>
      <c r="N38" s="152"/>
      <c r="O38" s="152"/>
      <c r="P38" s="152"/>
    </row>
    <row r="39" spans="1:16" ht="22.8">
      <c r="A39" s="538"/>
      <c r="B39" s="169" t="s">
        <v>821</v>
      </c>
      <c r="C39" s="162">
        <v>7.4537037037037037E-3</v>
      </c>
      <c r="D39" s="162">
        <v>3.9722222222222221E-2</v>
      </c>
      <c r="E39" s="163">
        <v>49</v>
      </c>
      <c r="F39" s="162">
        <v>4.3657407407407409E-2</v>
      </c>
      <c r="G39" s="162">
        <v>0.18918981481481481</v>
      </c>
      <c r="H39" s="160"/>
      <c r="I39" s="152"/>
      <c r="J39" s="164"/>
      <c r="K39" s="164"/>
      <c r="L39" s="152"/>
      <c r="M39" s="152"/>
      <c r="N39" s="152"/>
      <c r="O39" s="152"/>
      <c r="P39" s="152"/>
    </row>
    <row r="40" spans="1:16" ht="28.5" customHeight="1">
      <c r="A40" s="538"/>
      <c r="B40" s="169" t="s">
        <v>822</v>
      </c>
      <c r="C40" s="162">
        <v>1.3402777777777777E-2</v>
      </c>
      <c r="D40" s="162">
        <v>4.5034722222222219E-2</v>
      </c>
      <c r="E40" s="163">
        <v>34</v>
      </c>
      <c r="F40" s="162">
        <v>5.2395833333333329E-2</v>
      </c>
      <c r="G40" s="162">
        <v>0.11421296296296296</v>
      </c>
      <c r="H40" s="160"/>
      <c r="I40" s="152"/>
      <c r="J40" s="164"/>
      <c r="K40" s="164"/>
      <c r="L40" s="152"/>
      <c r="M40" s="152"/>
      <c r="N40" s="152"/>
      <c r="O40" s="152"/>
      <c r="P40" s="152"/>
    </row>
    <row r="41" spans="1:16" ht="141.75" customHeight="1">
      <c r="A41" s="538"/>
      <c r="B41" s="158" t="s">
        <v>820</v>
      </c>
      <c r="C41" s="533" t="s">
        <v>78</v>
      </c>
      <c r="D41" s="533"/>
      <c r="E41" s="541" t="s">
        <v>76</v>
      </c>
      <c r="F41" s="541"/>
      <c r="G41" s="170"/>
      <c r="H41" s="160"/>
      <c r="I41" s="152"/>
      <c r="J41" s="164"/>
      <c r="K41" s="164"/>
      <c r="L41" s="152"/>
      <c r="M41" s="152"/>
      <c r="N41" s="152"/>
      <c r="O41" s="152"/>
      <c r="P41" s="152"/>
    </row>
    <row r="42" spans="1:16" ht="28.5" customHeight="1">
      <c r="A42" s="538"/>
      <c r="B42" s="161" t="s">
        <v>821</v>
      </c>
      <c r="C42" s="162">
        <v>8.3217592592592596E-3</v>
      </c>
      <c r="D42" s="162">
        <v>2.8703703703703703E-2</v>
      </c>
      <c r="E42" s="163">
        <v>49</v>
      </c>
      <c r="F42" s="162">
        <v>4.085648148148148E-2</v>
      </c>
      <c r="G42" s="162">
        <v>7.6666666666666675E-2</v>
      </c>
      <c r="H42" s="160"/>
      <c r="I42" s="152"/>
      <c r="J42" s="164"/>
      <c r="K42" s="164"/>
      <c r="L42" s="152"/>
      <c r="M42" s="152"/>
      <c r="N42" s="152"/>
      <c r="O42" s="152"/>
      <c r="P42" s="152"/>
    </row>
    <row r="43" spans="1:16" ht="28.5" customHeight="1">
      <c r="A43" s="538"/>
      <c r="B43" s="161" t="s">
        <v>822</v>
      </c>
      <c r="C43" s="162">
        <v>1.4467592592592594E-2</v>
      </c>
      <c r="D43" s="162">
        <v>3.0648148148148147E-2</v>
      </c>
      <c r="E43" s="163">
        <v>47</v>
      </c>
      <c r="F43" s="162">
        <v>5.1979166666666667E-2</v>
      </c>
      <c r="G43" s="162">
        <v>0.11747685185185185</v>
      </c>
      <c r="H43" s="160"/>
      <c r="I43" s="152"/>
      <c r="J43" s="164"/>
      <c r="K43" s="164"/>
      <c r="L43" s="152"/>
      <c r="M43" s="152"/>
      <c r="N43" s="152"/>
      <c r="O43" s="152"/>
      <c r="P43" s="152"/>
    </row>
    <row r="44" spans="1:16" ht="122.25" customHeight="1">
      <c r="A44" s="538"/>
      <c r="B44" s="158" t="s">
        <v>820</v>
      </c>
      <c r="C44" s="533" t="s">
        <v>823</v>
      </c>
      <c r="D44" s="533"/>
      <c r="E44" s="541" t="s">
        <v>80</v>
      </c>
      <c r="F44" s="541"/>
      <c r="G44" s="168"/>
      <c r="H44" s="160"/>
      <c r="I44" s="152"/>
      <c r="J44" s="164"/>
      <c r="K44" s="164"/>
      <c r="L44" s="152"/>
      <c r="M44" s="152"/>
      <c r="N44" s="152"/>
      <c r="O44" s="152"/>
      <c r="P44" s="152"/>
    </row>
    <row r="45" spans="1:16" ht="28.5" customHeight="1">
      <c r="A45" s="538"/>
      <c r="B45" s="169" t="s">
        <v>821</v>
      </c>
      <c r="C45" s="162">
        <v>9.6412037037037022E-3</v>
      </c>
      <c r="D45" s="162">
        <v>3.0034722222222223E-2</v>
      </c>
      <c r="E45" s="163">
        <v>138</v>
      </c>
      <c r="F45" s="162">
        <v>5.0868055555555555E-2</v>
      </c>
      <c r="G45" s="162">
        <v>0.12445601851851852</v>
      </c>
      <c r="H45" s="160"/>
      <c r="I45" s="152"/>
      <c r="J45" s="164"/>
      <c r="K45" s="164"/>
      <c r="L45" s="152"/>
      <c r="M45" s="152"/>
      <c r="N45" s="152"/>
      <c r="O45" s="152"/>
      <c r="P45" s="152"/>
    </row>
    <row r="46" spans="1:16" ht="28.5" customHeight="1">
      <c r="A46" s="538"/>
      <c r="B46" s="169" t="s">
        <v>822</v>
      </c>
      <c r="C46" s="162">
        <v>1.7488425925925928E-2</v>
      </c>
      <c r="D46" s="162">
        <v>3.5150462962962967E-2</v>
      </c>
      <c r="E46" s="163">
        <v>56</v>
      </c>
      <c r="F46" s="162">
        <v>6.4421296296296296E-2</v>
      </c>
      <c r="G46" s="162">
        <v>0.13427083333333334</v>
      </c>
      <c r="H46" s="160"/>
      <c r="I46" s="152"/>
      <c r="J46" s="164"/>
      <c r="K46" s="164"/>
      <c r="L46" s="152"/>
      <c r="M46" s="152"/>
      <c r="N46" s="152"/>
      <c r="O46" s="152"/>
      <c r="P46" s="152"/>
    </row>
    <row r="47" spans="1:16" ht="105" customHeight="1">
      <c r="A47" s="538"/>
      <c r="B47" s="158" t="s">
        <v>820</v>
      </c>
      <c r="C47" s="533" t="s">
        <v>85</v>
      </c>
      <c r="D47" s="533"/>
      <c r="E47" s="541" t="s">
        <v>824</v>
      </c>
      <c r="F47" s="541"/>
      <c r="G47" s="174"/>
      <c r="H47" s="160"/>
      <c r="I47" s="152"/>
      <c r="J47" s="164"/>
      <c r="K47" s="164"/>
      <c r="L47" s="152"/>
      <c r="M47" s="152"/>
      <c r="N47" s="152"/>
      <c r="O47" s="152"/>
      <c r="P47" s="152"/>
    </row>
    <row r="48" spans="1:16" ht="22.8">
      <c r="A48" s="538"/>
      <c r="B48" s="169" t="s">
        <v>821</v>
      </c>
      <c r="C48" s="162">
        <v>8.7037037037037031E-3</v>
      </c>
      <c r="D48" s="162">
        <v>2.721064814814815E-2</v>
      </c>
      <c r="E48" s="163">
        <v>109</v>
      </c>
      <c r="F48" s="162">
        <v>5.2685185185185182E-2</v>
      </c>
      <c r="G48" s="162">
        <v>0.1736574074074074</v>
      </c>
      <c r="H48" s="160"/>
      <c r="I48" s="152"/>
      <c r="J48" s="164"/>
      <c r="K48" s="164"/>
      <c r="L48" s="152"/>
      <c r="M48" s="152"/>
      <c r="N48" s="152"/>
      <c r="O48" s="152"/>
      <c r="P48" s="152"/>
    </row>
    <row r="49" spans="1:16" ht="22.8">
      <c r="A49" s="538"/>
      <c r="B49" s="169" t="s">
        <v>822</v>
      </c>
      <c r="C49" s="162">
        <v>1.6840277777777777E-2</v>
      </c>
      <c r="D49" s="162">
        <v>3.5717592592592592E-2</v>
      </c>
      <c r="E49" s="163">
        <v>42</v>
      </c>
      <c r="F49" s="162">
        <v>6.4953703703703694E-2</v>
      </c>
      <c r="G49" s="162">
        <v>0.18927083333333333</v>
      </c>
      <c r="H49" s="160"/>
      <c r="I49" s="152"/>
      <c r="J49" s="164"/>
      <c r="K49" s="164"/>
      <c r="L49" s="152"/>
      <c r="M49" s="152"/>
      <c r="N49" s="152"/>
      <c r="O49" s="152"/>
      <c r="P49" s="152"/>
    </row>
    <row r="50" spans="1:16" ht="69" customHeight="1">
      <c r="A50" s="538"/>
      <c r="B50" s="158" t="s">
        <v>820</v>
      </c>
      <c r="C50" s="533" t="s">
        <v>87</v>
      </c>
      <c r="D50" s="533"/>
      <c r="E50" s="541" t="s">
        <v>83</v>
      </c>
      <c r="F50" s="541"/>
      <c r="G50" s="175"/>
      <c r="H50" s="160"/>
      <c r="I50" s="152"/>
      <c r="J50" s="164"/>
      <c r="K50" s="164"/>
      <c r="L50" s="152"/>
      <c r="M50" s="152"/>
      <c r="N50" s="152"/>
      <c r="O50" s="152"/>
      <c r="P50" s="152"/>
    </row>
    <row r="51" spans="1:16" ht="22.8">
      <c r="A51" s="538"/>
      <c r="B51" s="169" t="s">
        <v>821</v>
      </c>
      <c r="C51" s="162">
        <v>7.5694444444444446E-3</v>
      </c>
      <c r="D51" s="162">
        <v>5.4699074074074074E-2</v>
      </c>
      <c r="E51" s="163">
        <v>71</v>
      </c>
      <c r="F51" s="162">
        <v>4.6377314814814809E-2</v>
      </c>
      <c r="G51" s="162">
        <v>0.13005787037037039</v>
      </c>
      <c r="H51" s="160"/>
      <c r="I51" s="152"/>
      <c r="J51" s="164"/>
      <c r="K51" s="164"/>
      <c r="L51" s="152"/>
      <c r="M51" s="152"/>
      <c r="N51" s="152"/>
      <c r="O51" s="152"/>
      <c r="P51" s="152"/>
    </row>
    <row r="52" spans="1:16" ht="35.25" customHeight="1">
      <c r="A52" s="538"/>
      <c r="B52" s="169" t="s">
        <v>822</v>
      </c>
      <c r="C52" s="162">
        <v>1.3229166666666667E-2</v>
      </c>
      <c r="D52" s="162">
        <v>2.8657407407407406E-2</v>
      </c>
      <c r="E52" s="163">
        <v>78</v>
      </c>
      <c r="F52" s="162">
        <v>5.246527777777777E-2</v>
      </c>
      <c r="G52" s="162">
        <v>0.10762731481481481</v>
      </c>
      <c r="H52" s="160"/>
      <c r="I52" s="152"/>
      <c r="J52" s="164"/>
      <c r="K52" s="164"/>
      <c r="L52" s="152"/>
      <c r="M52" s="152"/>
      <c r="N52" s="152"/>
      <c r="O52" s="152"/>
      <c r="P52" s="152"/>
    </row>
    <row r="53" spans="1:16" ht="144" customHeight="1">
      <c r="A53" s="538"/>
      <c r="B53" s="158" t="s">
        <v>820</v>
      </c>
      <c r="C53" s="533" t="s">
        <v>90</v>
      </c>
      <c r="D53" s="533"/>
      <c r="E53" s="541" t="s">
        <v>88</v>
      </c>
      <c r="F53" s="541"/>
      <c r="G53" s="176"/>
      <c r="H53" s="160"/>
      <c r="I53" s="152"/>
      <c r="J53" s="164"/>
      <c r="K53" s="164"/>
      <c r="L53" s="152"/>
      <c r="M53" s="152"/>
      <c r="N53" s="152"/>
      <c r="O53" s="152"/>
      <c r="P53" s="152"/>
    </row>
    <row r="54" spans="1:16" ht="22.8">
      <c r="A54" s="538"/>
      <c r="B54" s="161" t="s">
        <v>821</v>
      </c>
      <c r="C54" s="162">
        <v>8.9004629629629625E-3</v>
      </c>
      <c r="D54" s="162">
        <v>3.5960648148148144E-2</v>
      </c>
      <c r="E54" s="163">
        <v>93</v>
      </c>
      <c r="F54" s="162">
        <v>5.5520833333333332E-2</v>
      </c>
      <c r="G54" s="162">
        <v>0.26810185185185187</v>
      </c>
      <c r="H54" s="160"/>
      <c r="I54" s="152"/>
      <c r="J54" s="164"/>
      <c r="K54" s="164"/>
      <c r="L54" s="152"/>
      <c r="M54" s="152"/>
      <c r="N54" s="152"/>
      <c r="O54" s="152"/>
      <c r="P54" s="152"/>
    </row>
    <row r="55" spans="1:16" ht="22.8">
      <c r="A55" s="538"/>
      <c r="B55" s="161" t="s">
        <v>822</v>
      </c>
      <c r="C55" s="162">
        <v>1.4432870370370372E-2</v>
      </c>
      <c r="D55" s="162">
        <v>4.3912037037037034E-2</v>
      </c>
      <c r="E55" s="163">
        <v>77</v>
      </c>
      <c r="F55" s="162">
        <v>6.3437499999999994E-2</v>
      </c>
      <c r="G55" s="162">
        <v>0.21641203703703704</v>
      </c>
      <c r="H55" s="160"/>
      <c r="I55" s="152"/>
      <c r="J55" s="164"/>
      <c r="K55" s="164"/>
      <c r="L55" s="152"/>
      <c r="M55" s="152"/>
      <c r="N55" s="152"/>
      <c r="O55" s="152"/>
      <c r="P55" s="152"/>
    </row>
    <row r="56" spans="1:16" ht="147.75" customHeight="1">
      <c r="A56" s="538"/>
      <c r="B56" s="158" t="s">
        <v>820</v>
      </c>
      <c r="C56" s="533" t="s">
        <v>825</v>
      </c>
      <c r="D56" s="533"/>
      <c r="E56" s="541" t="s">
        <v>76</v>
      </c>
      <c r="F56" s="541"/>
      <c r="G56" s="177"/>
      <c r="H56" s="160"/>
      <c r="I56" s="152"/>
      <c r="J56" s="164"/>
      <c r="K56" s="164"/>
      <c r="L56" s="152"/>
      <c r="M56" s="152"/>
      <c r="N56" s="152"/>
      <c r="O56" s="152"/>
      <c r="P56" s="152"/>
    </row>
    <row r="57" spans="1:16" ht="22.8">
      <c r="A57" s="538"/>
      <c r="B57" s="161" t="s">
        <v>821</v>
      </c>
      <c r="C57" s="162">
        <v>8.8773148148148153E-3</v>
      </c>
      <c r="D57" s="162">
        <v>3.0451388888888889E-2</v>
      </c>
      <c r="E57" s="163">
        <v>88</v>
      </c>
      <c r="F57" s="162">
        <v>5.2476851851851844E-2</v>
      </c>
      <c r="G57" s="162">
        <v>0.16032407407407406</v>
      </c>
      <c r="I57" s="152"/>
      <c r="J57" s="164"/>
      <c r="K57" s="164"/>
      <c r="L57" s="152"/>
      <c r="M57" s="152"/>
      <c r="N57" s="152"/>
      <c r="O57" s="152"/>
      <c r="P57" s="152"/>
    </row>
    <row r="58" spans="1:16" ht="22.8">
      <c r="A58" s="538"/>
      <c r="B58" s="161" t="s">
        <v>822</v>
      </c>
      <c r="C58" s="162">
        <v>1.7812500000000002E-2</v>
      </c>
      <c r="D58" s="162">
        <v>4.6122685185185183E-2</v>
      </c>
      <c r="E58" s="163">
        <v>42</v>
      </c>
      <c r="F58" s="162">
        <v>7.0949074074074067E-2</v>
      </c>
      <c r="G58" s="162">
        <v>0.1151736111111111</v>
      </c>
      <c r="I58" s="152"/>
      <c r="J58" s="164"/>
      <c r="K58" s="164"/>
      <c r="L58" s="152"/>
      <c r="M58" s="152"/>
      <c r="N58" s="152"/>
      <c r="O58" s="152"/>
      <c r="P58" s="152"/>
    </row>
    <row r="59" spans="1:16" ht="147.75" customHeight="1">
      <c r="A59" s="538"/>
      <c r="B59" s="158" t="s">
        <v>820</v>
      </c>
      <c r="C59" s="533" t="s">
        <v>826</v>
      </c>
      <c r="D59" s="533"/>
      <c r="E59" s="541" t="s">
        <v>76</v>
      </c>
      <c r="F59" s="541"/>
      <c r="G59" s="177"/>
      <c r="H59" s="160"/>
      <c r="I59" s="152"/>
      <c r="J59" s="164"/>
      <c r="K59" s="164"/>
      <c r="L59" s="152"/>
      <c r="M59" s="152"/>
      <c r="N59" s="152"/>
      <c r="O59" s="152"/>
      <c r="P59" s="152"/>
    </row>
    <row r="60" spans="1:16" ht="22.8">
      <c r="A60" s="538"/>
      <c r="B60" s="161" t="s">
        <v>821</v>
      </c>
      <c r="C60" s="162">
        <v>8.8541666666666664E-3</v>
      </c>
      <c r="D60" s="162">
        <v>4.4571759259259255E-2</v>
      </c>
      <c r="E60" s="163">
        <v>108</v>
      </c>
      <c r="F60" s="162">
        <v>5.4108796296296294E-2</v>
      </c>
      <c r="G60" s="162">
        <v>0.18466435185185184</v>
      </c>
      <c r="I60" s="152"/>
      <c r="J60" s="164"/>
      <c r="K60" s="164"/>
      <c r="L60" s="152"/>
      <c r="M60" s="152"/>
      <c r="N60" s="152"/>
      <c r="O60" s="152"/>
      <c r="P60" s="152"/>
    </row>
    <row r="61" spans="1:16" ht="22.8">
      <c r="A61" s="538"/>
      <c r="B61" s="161" t="s">
        <v>822</v>
      </c>
      <c r="C61" s="162">
        <v>1.7453703703703704E-2</v>
      </c>
      <c r="D61" s="162">
        <v>4.614583333333333E-2</v>
      </c>
      <c r="E61" s="163">
        <v>53</v>
      </c>
      <c r="F61" s="162">
        <v>6.6053240740740746E-2</v>
      </c>
      <c r="G61" s="162">
        <v>0.13153935185185187</v>
      </c>
      <c r="I61" s="152"/>
      <c r="J61" s="164"/>
      <c r="K61" s="164"/>
      <c r="L61" s="152"/>
      <c r="M61" s="152"/>
      <c r="N61" s="152"/>
      <c r="O61" s="152"/>
      <c r="P61" s="152"/>
    </row>
    <row r="62" spans="1:16" ht="70.5" customHeight="1">
      <c r="A62" s="538"/>
      <c r="B62" s="158" t="s">
        <v>820</v>
      </c>
      <c r="C62" s="533" t="s">
        <v>97</v>
      </c>
      <c r="D62" s="533"/>
      <c r="E62" s="541" t="s">
        <v>615</v>
      </c>
      <c r="F62" s="541"/>
      <c r="G62" s="177"/>
      <c r="I62" s="152"/>
      <c r="J62" s="164"/>
      <c r="K62" s="164"/>
      <c r="L62" s="152"/>
      <c r="M62" s="152"/>
      <c r="N62" s="152"/>
      <c r="O62" s="152"/>
      <c r="P62" s="152"/>
    </row>
    <row r="63" spans="1:16" ht="30.75" customHeight="1">
      <c r="A63" s="538"/>
      <c r="B63" s="161" t="s">
        <v>821</v>
      </c>
      <c r="C63" s="178">
        <v>1.1689814814814814E-2</v>
      </c>
      <c r="D63" s="178">
        <v>2.8287037037037038E-2</v>
      </c>
      <c r="E63" s="114">
        <v>47</v>
      </c>
      <c r="F63" s="178">
        <v>5.4699074074074074E-2</v>
      </c>
      <c r="G63" s="178">
        <v>0.1388425925925926</v>
      </c>
      <c r="I63" s="152"/>
      <c r="J63" s="164"/>
      <c r="K63" s="164"/>
      <c r="L63" s="152"/>
      <c r="M63" s="152"/>
      <c r="N63" s="152"/>
      <c r="O63" s="152"/>
      <c r="P63" s="152"/>
    </row>
    <row r="64" spans="1:16" ht="30.75" customHeight="1">
      <c r="A64" s="538"/>
      <c r="B64" s="161" t="s">
        <v>822</v>
      </c>
      <c r="C64" s="178">
        <v>1.1574074074074073E-2</v>
      </c>
      <c r="D64" s="178">
        <v>3.8981481481481485E-2</v>
      </c>
      <c r="E64" s="114">
        <v>66</v>
      </c>
      <c r="F64" s="178">
        <v>5.6793981481481473E-2</v>
      </c>
      <c r="G64" s="178">
        <v>0.15620370370370371</v>
      </c>
      <c r="H64" s="160"/>
      <c r="I64" s="152"/>
      <c r="J64" s="164"/>
      <c r="K64" s="164"/>
      <c r="L64" s="152"/>
      <c r="M64" s="152"/>
      <c r="N64" s="152"/>
      <c r="O64" s="152"/>
      <c r="P64" s="152"/>
    </row>
    <row r="65" spans="1:16" ht="66" customHeight="1">
      <c r="A65" s="538"/>
      <c r="B65" s="158" t="s">
        <v>820</v>
      </c>
      <c r="C65" s="533" t="s">
        <v>101</v>
      </c>
      <c r="D65" s="533"/>
      <c r="E65" s="541" t="s">
        <v>617</v>
      </c>
      <c r="F65" s="541"/>
      <c r="G65" s="174"/>
      <c r="H65" s="160"/>
      <c r="I65" s="152"/>
      <c r="J65" s="164"/>
      <c r="K65" s="164"/>
      <c r="L65" s="152"/>
      <c r="M65" s="152"/>
      <c r="N65" s="152"/>
      <c r="O65" s="152"/>
      <c r="P65" s="152"/>
    </row>
    <row r="66" spans="1:16" ht="22.8">
      <c r="A66" s="538"/>
      <c r="B66" s="169" t="s">
        <v>821</v>
      </c>
      <c r="C66" s="162">
        <v>7.6620370370370366E-3</v>
      </c>
      <c r="D66" s="162">
        <v>1.8043981481481484E-2</v>
      </c>
      <c r="E66" s="163">
        <v>2</v>
      </c>
      <c r="F66" s="162">
        <v>4.5057870370370366E-2</v>
      </c>
      <c r="G66" s="162">
        <v>6.7268518518518519E-2</v>
      </c>
      <c r="H66" s="160"/>
      <c r="I66" s="152"/>
      <c r="J66" s="164"/>
      <c r="K66" s="164"/>
      <c r="L66" s="152"/>
      <c r="M66" s="152"/>
      <c r="N66" s="152"/>
      <c r="O66" s="152"/>
      <c r="P66" s="152"/>
    </row>
    <row r="67" spans="1:16" ht="22.8">
      <c r="A67" s="538"/>
      <c r="B67" s="169" t="s">
        <v>822</v>
      </c>
      <c r="C67" s="162">
        <v>9.9421296296296306E-3</v>
      </c>
      <c r="D67" s="162">
        <v>4.4664351851851844E-2</v>
      </c>
      <c r="E67" s="163">
        <v>52</v>
      </c>
      <c r="F67" s="162">
        <v>5.6562499999999995E-2</v>
      </c>
      <c r="G67" s="162">
        <v>0.15530092592592593</v>
      </c>
      <c r="H67" s="160"/>
      <c r="I67" s="152"/>
      <c r="J67" s="164"/>
      <c r="K67" s="164"/>
      <c r="L67" s="152"/>
      <c r="M67" s="152"/>
      <c r="N67" s="152"/>
      <c r="O67" s="152"/>
      <c r="P67" s="152"/>
    </row>
    <row r="68" spans="1:16" ht="29.25" customHeight="1">
      <c r="A68" s="538"/>
      <c r="B68" s="179" t="s">
        <v>827</v>
      </c>
      <c r="C68" s="530" t="s">
        <v>24</v>
      </c>
      <c r="D68" s="530"/>
      <c r="E68" s="530"/>
      <c r="F68" s="530"/>
      <c r="G68" s="530"/>
      <c r="H68" s="160"/>
      <c r="I68" s="152"/>
      <c r="J68" s="164"/>
      <c r="K68" s="164"/>
      <c r="L68" s="152"/>
      <c r="M68" s="152"/>
      <c r="N68" s="152"/>
      <c r="O68" s="152"/>
      <c r="P68" s="152"/>
    </row>
    <row r="69" spans="1:16" ht="22.8">
      <c r="A69" s="538"/>
      <c r="B69" s="180" t="s">
        <v>821</v>
      </c>
      <c r="C69" s="181">
        <v>7.6041666666666671E-3</v>
      </c>
      <c r="D69" s="181">
        <v>5.4699074074074074E-2</v>
      </c>
      <c r="E69" s="182">
        <f>E66+E63+E60+E57+E54+E51+E48+E45+E42+E39+E36+E33+E30+E27+E24+E21+E18+E15+E12+E9+E6</f>
        <v>837</v>
      </c>
      <c r="F69" s="181">
        <v>5.4131944444444441E-2</v>
      </c>
      <c r="G69" s="181">
        <v>0.26810185185185187</v>
      </c>
      <c r="H69" s="160"/>
      <c r="I69" s="152"/>
      <c r="J69" s="164"/>
      <c r="K69" s="164"/>
      <c r="L69" s="152"/>
      <c r="M69" s="152"/>
      <c r="N69" s="152"/>
      <c r="O69" s="152"/>
      <c r="P69" s="152"/>
    </row>
    <row r="70" spans="1:16" ht="25.5" customHeight="1">
      <c r="A70" s="538"/>
      <c r="B70" s="180" t="s">
        <v>822</v>
      </c>
      <c r="C70" s="181">
        <v>1.246527777777778E-2</v>
      </c>
      <c r="D70" s="181">
        <v>5.2627314814814807E-2</v>
      </c>
      <c r="E70" s="182">
        <f>E67+E64+E61+E58+E55+E52+E49+E46+E43+E40+E37+E34+E31+E25+E22+E19+E16+E13+E10+E7+E28</f>
        <v>1221</v>
      </c>
      <c r="F70" s="181">
        <v>5.8865740740740739E-2</v>
      </c>
      <c r="G70" s="181">
        <v>0.22998842592592594</v>
      </c>
      <c r="H70" s="160"/>
      <c r="I70" s="152"/>
      <c r="J70" s="164"/>
      <c r="K70" s="164"/>
      <c r="L70" s="152"/>
      <c r="M70" s="152"/>
      <c r="N70" s="152"/>
      <c r="O70" s="152"/>
      <c r="P70" s="152"/>
    </row>
    <row r="71" spans="1:16" ht="122.25" customHeight="1">
      <c r="A71" s="542">
        <v>2</v>
      </c>
      <c r="B71" s="158" t="s">
        <v>820</v>
      </c>
      <c r="C71" s="533" t="s">
        <v>828</v>
      </c>
      <c r="D71" s="533"/>
      <c r="E71" s="541" t="s">
        <v>104</v>
      </c>
      <c r="F71" s="541"/>
      <c r="G71" s="159"/>
      <c r="H71" s="183"/>
      <c r="I71" s="152"/>
      <c r="J71" s="164"/>
      <c r="K71" s="164"/>
      <c r="L71" s="152"/>
      <c r="M71" s="152"/>
      <c r="N71" s="152"/>
      <c r="O71" s="152"/>
      <c r="P71" s="152"/>
    </row>
    <row r="72" spans="1:16" ht="22.8">
      <c r="A72" s="542"/>
      <c r="B72" s="161" t="s">
        <v>821</v>
      </c>
      <c r="C72" s="184">
        <v>7.2337962962962972E-3</v>
      </c>
      <c r="D72" s="184">
        <v>3.2141203703703707E-2</v>
      </c>
      <c r="E72" s="185">
        <v>24</v>
      </c>
      <c r="F72" s="184">
        <v>4.310185185185185E-2</v>
      </c>
      <c r="G72" s="184">
        <v>0.12585648148148149</v>
      </c>
      <c r="H72" s="183"/>
      <c r="I72" s="152"/>
      <c r="J72" s="164"/>
      <c r="K72" s="164"/>
      <c r="L72" s="152"/>
      <c r="M72" s="152"/>
      <c r="N72" s="152"/>
      <c r="O72" s="152"/>
      <c r="P72" s="152"/>
    </row>
    <row r="73" spans="1:16" ht="22.8">
      <c r="A73" s="542"/>
      <c r="B73" s="161" t="s">
        <v>822</v>
      </c>
      <c r="C73" s="162">
        <v>1.2569444444444446E-2</v>
      </c>
      <c r="D73" s="184">
        <v>3.8703703703703699E-2</v>
      </c>
      <c r="E73" s="185">
        <v>44</v>
      </c>
      <c r="F73" s="184">
        <v>5.5254629629629626E-2</v>
      </c>
      <c r="G73" s="184">
        <v>0.17192129629629629</v>
      </c>
      <c r="H73" s="183"/>
      <c r="I73" s="152"/>
      <c r="J73" s="164"/>
      <c r="K73" s="164"/>
      <c r="L73" s="152"/>
      <c r="M73" s="152"/>
      <c r="N73" s="152"/>
      <c r="O73" s="152"/>
      <c r="P73" s="152"/>
    </row>
    <row r="74" spans="1:16" ht="86.25" customHeight="1">
      <c r="A74" s="542"/>
      <c r="B74" s="158" t="s">
        <v>820</v>
      </c>
      <c r="C74" s="533" t="s">
        <v>829</v>
      </c>
      <c r="D74" s="533"/>
      <c r="E74" s="541" t="s">
        <v>625</v>
      </c>
      <c r="F74" s="541"/>
      <c r="G74" s="186"/>
      <c r="H74" s="183"/>
      <c r="I74" s="152"/>
      <c r="J74" s="164"/>
      <c r="K74" s="164"/>
      <c r="L74" s="152"/>
      <c r="M74" s="152"/>
      <c r="N74" s="152"/>
      <c r="O74" s="152"/>
      <c r="P74" s="152"/>
    </row>
    <row r="75" spans="1:16" ht="22.8">
      <c r="A75" s="542"/>
      <c r="B75" s="161" t="s">
        <v>821</v>
      </c>
      <c r="C75" s="184">
        <v>7.3148148148148157E-3</v>
      </c>
      <c r="D75" s="184">
        <v>3.2326388888888891E-2</v>
      </c>
      <c r="E75" s="185">
        <v>27</v>
      </c>
      <c r="F75" s="184">
        <v>4.925925925925926E-2</v>
      </c>
      <c r="G75" s="184">
        <v>0.25399305555555557</v>
      </c>
      <c r="H75" s="183"/>
      <c r="I75" s="152"/>
      <c r="J75" s="164"/>
      <c r="K75" s="164"/>
      <c r="L75" s="152"/>
      <c r="M75" s="152"/>
      <c r="N75" s="152"/>
      <c r="O75" s="152"/>
      <c r="P75" s="152"/>
    </row>
    <row r="76" spans="1:16" ht="21.75" customHeight="1">
      <c r="A76" s="542"/>
      <c r="B76" s="161" t="s">
        <v>822</v>
      </c>
      <c r="C76" s="187">
        <v>1.3981481481481482E-2</v>
      </c>
      <c r="D76" s="187">
        <v>3.1597222222222221E-2</v>
      </c>
      <c r="E76" s="188">
        <v>54</v>
      </c>
      <c r="F76" s="187">
        <v>5.2650462962962961E-2</v>
      </c>
      <c r="G76" s="187">
        <v>0.12112268518518517</v>
      </c>
      <c r="H76" s="183"/>
      <c r="I76" s="152"/>
      <c r="J76" s="164"/>
      <c r="K76" s="164"/>
      <c r="L76" s="152"/>
      <c r="M76" s="152"/>
      <c r="N76" s="152"/>
      <c r="O76" s="152"/>
      <c r="P76" s="152"/>
    </row>
    <row r="77" spans="1:16" ht="76.5" customHeight="1">
      <c r="A77" s="542"/>
      <c r="B77" s="158" t="s">
        <v>820</v>
      </c>
      <c r="C77" s="533" t="s">
        <v>830</v>
      </c>
      <c r="D77" s="533"/>
      <c r="E77" s="541" t="s">
        <v>625</v>
      </c>
      <c r="F77" s="541"/>
      <c r="G77" s="186"/>
      <c r="H77" s="183"/>
      <c r="I77" s="152"/>
      <c r="J77" s="164"/>
      <c r="K77" s="164"/>
      <c r="L77" s="152"/>
      <c r="M77" s="152"/>
      <c r="N77" s="152"/>
      <c r="O77" s="152"/>
      <c r="P77" s="152"/>
    </row>
    <row r="78" spans="1:16" ht="22.8">
      <c r="A78" s="542"/>
      <c r="B78" s="161" t="s">
        <v>821</v>
      </c>
      <c r="C78" s="187">
        <v>7.2337962962962972E-3</v>
      </c>
      <c r="D78" s="187">
        <v>1.9201388888888889E-2</v>
      </c>
      <c r="E78" s="188">
        <v>24</v>
      </c>
      <c r="F78" s="187">
        <v>5.049768518518518E-2</v>
      </c>
      <c r="G78" s="187">
        <v>0.13623842592592592</v>
      </c>
      <c r="H78" s="183"/>
      <c r="I78" s="152"/>
      <c r="J78" s="164"/>
      <c r="K78" s="164"/>
      <c r="L78" s="152"/>
      <c r="M78" s="152"/>
      <c r="N78" s="152"/>
      <c r="O78" s="152"/>
      <c r="P78" s="152"/>
    </row>
    <row r="79" spans="1:16" ht="22.8">
      <c r="A79" s="542"/>
      <c r="B79" s="161" t="s">
        <v>822</v>
      </c>
      <c r="C79" s="187">
        <v>1.2372685185185186E-2</v>
      </c>
      <c r="D79" s="187">
        <v>3.8738425925925919E-2</v>
      </c>
      <c r="E79" s="188">
        <v>43</v>
      </c>
      <c r="F79" s="187">
        <v>5.2384259259259255E-2</v>
      </c>
      <c r="G79" s="187">
        <v>0.12863425925925925</v>
      </c>
      <c r="H79" s="183"/>
      <c r="I79" s="152"/>
      <c r="J79" s="164"/>
      <c r="K79" s="164"/>
      <c r="L79" s="152"/>
      <c r="M79" s="152"/>
      <c r="N79" s="152"/>
      <c r="O79" s="152"/>
      <c r="P79" s="152"/>
    </row>
    <row r="80" spans="1:16" ht="78" customHeight="1">
      <c r="A80" s="542"/>
      <c r="B80" s="158" t="s">
        <v>820</v>
      </c>
      <c r="C80" s="533" t="s">
        <v>831</v>
      </c>
      <c r="D80" s="533"/>
      <c r="E80" s="541" t="s">
        <v>114</v>
      </c>
      <c r="F80" s="541"/>
      <c r="G80" s="186"/>
      <c r="H80" s="183"/>
      <c r="I80" s="152"/>
      <c r="J80" s="164"/>
      <c r="K80" s="164"/>
      <c r="L80" s="152"/>
      <c r="M80" s="152"/>
      <c r="N80" s="152"/>
      <c r="O80" s="152"/>
      <c r="P80" s="152"/>
    </row>
    <row r="81" spans="1:16" ht="22.8">
      <c r="A81" s="542"/>
      <c r="B81" s="189" t="s">
        <v>821</v>
      </c>
      <c r="C81" s="162">
        <v>1.4155092592592594E-2</v>
      </c>
      <c r="D81" s="162">
        <v>1.53125E-2</v>
      </c>
      <c r="E81" s="163">
        <v>2</v>
      </c>
      <c r="F81" s="162">
        <v>5.6319444444444436E-2</v>
      </c>
      <c r="G81" s="162">
        <v>6.322916666666667E-2</v>
      </c>
      <c r="H81" s="183"/>
      <c r="I81" s="152"/>
      <c r="J81" s="164"/>
      <c r="K81" s="164"/>
      <c r="L81" s="152"/>
      <c r="M81" s="152"/>
      <c r="N81" s="152"/>
      <c r="O81" s="152"/>
      <c r="P81" s="152"/>
    </row>
    <row r="82" spans="1:16" ht="22.8">
      <c r="A82" s="542"/>
      <c r="B82" s="189" t="s">
        <v>822</v>
      </c>
      <c r="C82" s="187">
        <v>1.2245370370370372E-2</v>
      </c>
      <c r="D82" s="187">
        <v>3.4872685185185187E-2</v>
      </c>
      <c r="E82" s="188">
        <v>65</v>
      </c>
      <c r="F82" s="187" t="s">
        <v>832</v>
      </c>
      <c r="G82" s="187">
        <v>0.13605324074074074</v>
      </c>
      <c r="H82" s="183"/>
      <c r="I82" s="152"/>
      <c r="J82" s="164"/>
      <c r="K82" s="164"/>
      <c r="L82" s="152"/>
      <c r="M82" s="152"/>
      <c r="N82" s="152"/>
      <c r="O82" s="152"/>
      <c r="P82" s="152"/>
    </row>
    <row r="83" spans="1:16" ht="57.75" customHeight="1">
      <c r="A83" s="542"/>
      <c r="B83" s="190" t="s">
        <v>820</v>
      </c>
      <c r="C83" s="533" t="s">
        <v>833</v>
      </c>
      <c r="D83" s="533"/>
      <c r="E83" s="541" t="s">
        <v>630</v>
      </c>
      <c r="F83" s="541"/>
      <c r="G83" s="186"/>
      <c r="H83" s="183"/>
      <c r="I83" s="152"/>
      <c r="J83" s="164"/>
      <c r="K83" s="164"/>
      <c r="L83" s="152"/>
      <c r="M83" s="152"/>
      <c r="N83" s="152"/>
      <c r="O83" s="152"/>
      <c r="P83" s="152"/>
    </row>
    <row r="84" spans="1:16" ht="22.8">
      <c r="A84" s="542"/>
      <c r="B84" s="189" t="s">
        <v>821</v>
      </c>
      <c r="C84" s="184">
        <v>1.1122685185185183E-2</v>
      </c>
      <c r="D84" s="184">
        <v>1.8935185185185183E-2</v>
      </c>
      <c r="E84" s="185">
        <v>14</v>
      </c>
      <c r="F84" s="184">
        <v>5.1759259259259255E-2</v>
      </c>
      <c r="G84" s="184">
        <v>0.10162037037037037</v>
      </c>
      <c r="H84" s="183"/>
      <c r="I84" s="152"/>
      <c r="J84" s="164"/>
      <c r="K84" s="164"/>
      <c r="L84" s="152"/>
      <c r="M84" s="152"/>
      <c r="N84" s="152"/>
      <c r="O84" s="152"/>
      <c r="P84" s="152"/>
    </row>
    <row r="85" spans="1:16" ht="22.8">
      <c r="A85" s="542"/>
      <c r="B85" s="189" t="s">
        <v>822</v>
      </c>
      <c r="C85" s="187">
        <v>1.2303240740740743E-2</v>
      </c>
      <c r="D85" s="187">
        <v>2.9618055555555557E-2</v>
      </c>
      <c r="E85" s="188">
        <v>71</v>
      </c>
      <c r="F85" s="187">
        <v>5.6828703703703701E-2</v>
      </c>
      <c r="G85" s="187">
        <v>0.19796296296296295</v>
      </c>
      <c r="H85" s="183"/>
      <c r="I85" s="152"/>
      <c r="J85" s="164"/>
      <c r="K85" s="164"/>
      <c r="L85" s="152"/>
      <c r="M85" s="152"/>
      <c r="N85" s="152"/>
      <c r="O85" s="152"/>
      <c r="P85" s="152"/>
    </row>
    <row r="86" spans="1:16" ht="140.25" customHeight="1">
      <c r="A86" s="542"/>
      <c r="B86" s="190" t="s">
        <v>820</v>
      </c>
      <c r="C86" s="533" t="s">
        <v>834</v>
      </c>
      <c r="D86" s="533"/>
      <c r="E86" s="541" t="s">
        <v>122</v>
      </c>
      <c r="F86" s="541"/>
      <c r="G86" s="186"/>
      <c r="H86" s="183"/>
      <c r="I86" s="152"/>
      <c r="J86" s="164"/>
      <c r="K86" s="164"/>
      <c r="L86" s="152"/>
      <c r="M86" s="152"/>
      <c r="N86" s="152"/>
      <c r="O86" s="152"/>
      <c r="P86" s="152"/>
    </row>
    <row r="87" spans="1:16" ht="22.8">
      <c r="A87" s="542"/>
      <c r="B87" s="189" t="s">
        <v>821</v>
      </c>
      <c r="C87" s="187">
        <v>5.9722222222222216E-3</v>
      </c>
      <c r="D87" s="187">
        <v>2.7256944444444445E-2</v>
      </c>
      <c r="E87" s="188">
        <v>5</v>
      </c>
      <c r="F87" s="187">
        <v>3.3703703703703701E-2</v>
      </c>
      <c r="G87" s="187">
        <v>9.121527777777777E-2</v>
      </c>
      <c r="H87" s="183"/>
      <c r="I87" s="152"/>
      <c r="J87" s="164"/>
      <c r="K87" s="164"/>
      <c r="L87" s="152"/>
      <c r="M87" s="152"/>
      <c r="N87" s="152"/>
      <c r="O87" s="152"/>
      <c r="P87" s="152"/>
    </row>
    <row r="88" spans="1:16" ht="22.8">
      <c r="A88" s="542"/>
      <c r="B88" s="189" t="s">
        <v>822</v>
      </c>
      <c r="C88" s="187">
        <v>1.1087962962962963E-2</v>
      </c>
      <c r="D88" s="187">
        <v>2.4571759259259258E-2</v>
      </c>
      <c r="E88" s="188">
        <v>41</v>
      </c>
      <c r="F88" s="187">
        <v>5.018518518518518E-2</v>
      </c>
      <c r="G88" s="187">
        <v>0.11957175925925925</v>
      </c>
      <c r="H88" s="183"/>
      <c r="I88" s="152"/>
      <c r="J88" s="164"/>
      <c r="K88" s="164"/>
      <c r="L88" s="152"/>
      <c r="M88" s="152"/>
      <c r="N88" s="152"/>
      <c r="O88" s="152"/>
      <c r="P88" s="152"/>
    </row>
    <row r="89" spans="1:16" ht="115.5" customHeight="1">
      <c r="A89" s="542"/>
      <c r="B89" s="190" t="s">
        <v>820</v>
      </c>
      <c r="C89" s="533" t="s">
        <v>835</v>
      </c>
      <c r="D89" s="533"/>
      <c r="E89" s="541" t="s">
        <v>634</v>
      </c>
      <c r="F89" s="541"/>
      <c r="G89" s="186"/>
      <c r="H89" s="183"/>
      <c r="I89" s="152"/>
      <c r="J89" s="164"/>
      <c r="K89" s="164"/>
      <c r="L89" s="152"/>
      <c r="M89" s="152"/>
      <c r="N89" s="152"/>
      <c r="O89" s="152"/>
      <c r="P89" s="152"/>
    </row>
    <row r="90" spans="1:16" ht="22.8">
      <c r="A90" s="542"/>
      <c r="B90" s="189" t="s">
        <v>821</v>
      </c>
      <c r="C90" s="178">
        <v>7.1990740740740747E-3</v>
      </c>
      <c r="D90" s="178">
        <v>1.8969907407407408E-2</v>
      </c>
      <c r="E90" s="114">
        <v>23</v>
      </c>
      <c r="F90" s="178">
        <v>4.3935185185185181E-2</v>
      </c>
      <c r="G90" s="178">
        <v>0.13668981481481479</v>
      </c>
      <c r="H90" s="183"/>
      <c r="I90" s="152"/>
      <c r="J90" s="164"/>
      <c r="K90" s="164"/>
      <c r="L90" s="152"/>
      <c r="M90" s="152"/>
      <c r="N90" s="152"/>
      <c r="O90" s="152"/>
      <c r="P90" s="152"/>
    </row>
    <row r="91" spans="1:16" ht="22.8">
      <c r="A91" s="542"/>
      <c r="B91" s="189" t="s">
        <v>822</v>
      </c>
      <c r="C91" s="178">
        <v>1.3356481481481481E-2</v>
      </c>
      <c r="D91" s="178">
        <v>4.7500000000000001E-2</v>
      </c>
      <c r="E91" s="114">
        <v>71</v>
      </c>
      <c r="F91" s="178">
        <v>6.3900462962962964E-2</v>
      </c>
      <c r="G91" s="184">
        <v>0.1645601851851852</v>
      </c>
      <c r="H91" s="183"/>
      <c r="I91" s="152"/>
      <c r="J91" s="164"/>
      <c r="K91" s="164"/>
      <c r="L91" s="152"/>
      <c r="M91" s="152"/>
      <c r="N91" s="152"/>
      <c r="O91" s="152"/>
      <c r="P91" s="152"/>
    </row>
    <row r="92" spans="1:16" ht="118.5" customHeight="1">
      <c r="A92" s="542"/>
      <c r="B92" s="190" t="s">
        <v>820</v>
      </c>
      <c r="C92" s="533" t="s">
        <v>836</v>
      </c>
      <c r="D92" s="533"/>
      <c r="E92" s="541" t="s">
        <v>634</v>
      </c>
      <c r="F92" s="541"/>
      <c r="G92" s="186"/>
      <c r="H92" s="183"/>
      <c r="I92" s="152"/>
      <c r="J92" s="164"/>
      <c r="K92" s="164"/>
      <c r="L92" s="152"/>
      <c r="M92" s="152"/>
      <c r="N92" s="152"/>
      <c r="O92" s="152"/>
      <c r="P92" s="152"/>
    </row>
    <row r="93" spans="1:16" ht="22.8">
      <c r="A93" s="542"/>
      <c r="B93" s="189" t="s">
        <v>821</v>
      </c>
      <c r="C93" s="178">
        <v>7.1643518518518523E-3</v>
      </c>
      <c r="D93" s="178">
        <v>2.9930555555555557E-2</v>
      </c>
      <c r="E93" s="114">
        <v>27</v>
      </c>
      <c r="F93" s="178">
        <v>4.898148148148148E-2</v>
      </c>
      <c r="G93" s="178">
        <v>0.17251157407407408</v>
      </c>
      <c r="H93" s="183"/>
      <c r="I93" s="152"/>
      <c r="J93" s="164"/>
      <c r="K93" s="164"/>
      <c r="L93" s="152"/>
      <c r="M93" s="152"/>
      <c r="N93" s="152"/>
      <c r="O93" s="152"/>
      <c r="P93" s="152"/>
    </row>
    <row r="94" spans="1:16" ht="22.8">
      <c r="A94" s="542"/>
      <c r="B94" s="189" t="s">
        <v>822</v>
      </c>
      <c r="C94" s="178">
        <v>1.3587962962962963E-2</v>
      </c>
      <c r="D94" s="178">
        <v>3.5613425925925923E-2</v>
      </c>
      <c r="E94" s="114">
        <v>73</v>
      </c>
      <c r="F94" s="178">
        <v>5.7928240740740745E-2</v>
      </c>
      <c r="G94" s="178">
        <v>0.22563657407407409</v>
      </c>
      <c r="H94" s="183"/>
      <c r="I94" s="152"/>
      <c r="J94" s="164"/>
      <c r="K94" s="164"/>
      <c r="L94" s="152"/>
      <c r="M94" s="152"/>
      <c r="N94" s="152"/>
      <c r="O94" s="152"/>
      <c r="P94" s="152"/>
    </row>
    <row r="95" spans="1:16" ht="51.75" customHeight="1">
      <c r="A95" s="542"/>
      <c r="B95" s="158" t="s">
        <v>820</v>
      </c>
      <c r="C95" s="533" t="s">
        <v>837</v>
      </c>
      <c r="D95" s="533"/>
      <c r="E95" s="541" t="s">
        <v>639</v>
      </c>
      <c r="F95" s="541"/>
      <c r="G95" s="191"/>
      <c r="H95" s="183"/>
      <c r="I95" s="152"/>
      <c r="J95" s="164"/>
      <c r="K95" s="164"/>
      <c r="L95" s="152"/>
      <c r="M95" s="152"/>
      <c r="N95" s="152"/>
      <c r="O95" s="152"/>
      <c r="P95" s="152"/>
    </row>
    <row r="96" spans="1:16" ht="22.8">
      <c r="A96" s="542"/>
      <c r="B96" s="161" t="s">
        <v>821</v>
      </c>
      <c r="C96" s="178">
        <v>1.2199074074074076E-2</v>
      </c>
      <c r="D96" s="178">
        <v>1.695601851851852E-2</v>
      </c>
      <c r="E96" s="114">
        <v>4</v>
      </c>
      <c r="F96" s="178">
        <v>6.7824074074074064E-2</v>
      </c>
      <c r="G96" s="178">
        <v>0.10106481481481482</v>
      </c>
      <c r="H96" s="183"/>
      <c r="I96" s="152"/>
      <c r="J96" s="164"/>
      <c r="K96" s="164"/>
      <c r="L96" s="152"/>
      <c r="M96" s="152"/>
      <c r="N96" s="152"/>
      <c r="O96" s="152"/>
      <c r="P96" s="152"/>
    </row>
    <row r="97" spans="1:16" ht="22.8">
      <c r="A97" s="542"/>
      <c r="B97" s="161" t="s">
        <v>822</v>
      </c>
      <c r="C97" s="178">
        <v>1.0601851851851852E-2</v>
      </c>
      <c r="D97" s="178">
        <v>2.5243055555555557E-2</v>
      </c>
      <c r="E97" s="114">
        <v>36</v>
      </c>
      <c r="F97" s="178">
        <v>7.3530092592592577E-2</v>
      </c>
      <c r="G97" s="178">
        <v>0.17438657407407407</v>
      </c>
      <c r="H97" s="183"/>
      <c r="I97" s="152"/>
      <c r="J97" s="164"/>
      <c r="K97" s="164"/>
      <c r="L97" s="152"/>
      <c r="M97" s="152"/>
      <c r="N97" s="152"/>
      <c r="O97" s="152"/>
      <c r="P97" s="152"/>
    </row>
    <row r="98" spans="1:16" ht="193.5" customHeight="1">
      <c r="A98" s="542"/>
      <c r="B98" s="158" t="s">
        <v>820</v>
      </c>
      <c r="C98" s="533" t="s">
        <v>838</v>
      </c>
      <c r="D98" s="533"/>
      <c r="E98" s="541" t="s">
        <v>134</v>
      </c>
      <c r="F98" s="541"/>
      <c r="G98" s="186"/>
      <c r="H98" s="183"/>
      <c r="I98" s="152"/>
      <c r="J98" s="164"/>
      <c r="K98" s="164"/>
      <c r="L98" s="152"/>
      <c r="M98" s="152"/>
      <c r="N98" s="152"/>
      <c r="O98" s="152"/>
      <c r="P98" s="152"/>
    </row>
    <row r="99" spans="1:16" ht="22.8">
      <c r="A99" s="542"/>
      <c r="B99" s="161" t="s">
        <v>821</v>
      </c>
      <c r="C99" s="178">
        <v>6.5740740740740742E-3</v>
      </c>
      <c r="D99" s="178">
        <v>1.7546296296296296E-2</v>
      </c>
      <c r="E99" s="114">
        <v>20</v>
      </c>
      <c r="F99" s="178">
        <v>4.2708333333333327E-2</v>
      </c>
      <c r="G99" s="178">
        <v>9.7812499999999997E-2</v>
      </c>
      <c r="H99" s="183"/>
      <c r="I99" s="152"/>
      <c r="J99" s="164"/>
      <c r="K99" s="164"/>
      <c r="L99" s="152"/>
      <c r="M99" s="152"/>
      <c r="N99" s="152"/>
      <c r="O99" s="152"/>
      <c r="P99" s="152"/>
    </row>
    <row r="100" spans="1:16" ht="22.8">
      <c r="A100" s="542"/>
      <c r="B100" s="161" t="s">
        <v>822</v>
      </c>
      <c r="C100" s="178">
        <v>1.0775462962962962E-2</v>
      </c>
      <c r="D100" s="178">
        <v>2.9629629629629631E-2</v>
      </c>
      <c r="E100" s="114">
        <v>18</v>
      </c>
      <c r="F100" s="178">
        <v>5.0416666666666665E-2</v>
      </c>
      <c r="G100" s="178">
        <v>0.10041666666666665</v>
      </c>
      <c r="H100" s="183"/>
      <c r="I100" s="152"/>
      <c r="J100" s="164"/>
      <c r="K100" s="164"/>
      <c r="L100" s="152"/>
      <c r="M100" s="152"/>
      <c r="N100" s="152"/>
      <c r="O100" s="152"/>
      <c r="P100" s="152"/>
    </row>
    <row r="101" spans="1:16" ht="63.75" customHeight="1">
      <c r="A101" s="542"/>
      <c r="B101" s="158" t="s">
        <v>820</v>
      </c>
      <c r="C101" s="533" t="s">
        <v>839</v>
      </c>
      <c r="D101" s="533"/>
      <c r="E101" s="541" t="s">
        <v>644</v>
      </c>
      <c r="F101" s="541"/>
      <c r="G101" s="186"/>
      <c r="H101" s="183"/>
      <c r="I101" s="152"/>
      <c r="J101" s="164"/>
      <c r="K101" s="164"/>
      <c r="L101" s="152"/>
      <c r="M101" s="152"/>
      <c r="N101" s="152"/>
      <c r="O101" s="152"/>
      <c r="P101" s="152"/>
    </row>
    <row r="102" spans="1:16" ht="22.8">
      <c r="A102" s="542"/>
      <c r="B102" s="161" t="s">
        <v>821</v>
      </c>
      <c r="C102" s="178">
        <v>6.7245370370370375E-3</v>
      </c>
      <c r="D102" s="178">
        <v>2.0057870370370372E-2</v>
      </c>
      <c r="E102" s="114">
        <v>30</v>
      </c>
      <c r="F102" s="178">
        <v>4.5740740740740742E-2</v>
      </c>
      <c r="G102" s="178">
        <v>0.14501157407407406</v>
      </c>
      <c r="H102" s="183"/>
      <c r="I102" s="152"/>
      <c r="J102" s="164"/>
      <c r="K102" s="164"/>
      <c r="L102" s="152"/>
      <c r="M102" s="152"/>
      <c r="N102" s="152"/>
      <c r="O102" s="152"/>
      <c r="P102" s="152"/>
    </row>
    <row r="103" spans="1:16" ht="22.8">
      <c r="A103" s="542"/>
      <c r="B103" s="189" t="s">
        <v>822</v>
      </c>
      <c r="C103" s="178">
        <v>1.2372685185185186E-2</v>
      </c>
      <c r="D103" s="178">
        <v>2.7881944444444445E-2</v>
      </c>
      <c r="E103" s="114">
        <v>44</v>
      </c>
      <c r="F103" s="178">
        <v>5.4108796296296294E-2</v>
      </c>
      <c r="G103" s="178">
        <v>0.14787037037037037</v>
      </c>
      <c r="H103" s="183"/>
      <c r="I103" s="152"/>
      <c r="J103" s="164"/>
      <c r="K103" s="164"/>
      <c r="L103" s="152"/>
      <c r="M103" s="152"/>
      <c r="N103" s="152"/>
      <c r="O103" s="152"/>
      <c r="P103" s="152"/>
    </row>
    <row r="104" spans="1:16" ht="70.5" customHeight="1">
      <c r="A104" s="542"/>
      <c r="B104" s="158" t="s">
        <v>820</v>
      </c>
      <c r="C104" s="533" t="s">
        <v>840</v>
      </c>
      <c r="D104" s="533"/>
      <c r="E104" s="541" t="s">
        <v>644</v>
      </c>
      <c r="F104" s="541"/>
      <c r="G104" s="186"/>
      <c r="H104" s="183"/>
      <c r="I104" s="152"/>
      <c r="J104" s="164"/>
      <c r="K104" s="164"/>
      <c r="L104" s="152"/>
      <c r="M104" s="152"/>
      <c r="N104" s="152"/>
      <c r="O104" s="152"/>
      <c r="P104" s="152"/>
    </row>
    <row r="105" spans="1:16" ht="22.8">
      <c r="A105" s="542"/>
      <c r="B105" s="161" t="s">
        <v>821</v>
      </c>
      <c r="C105" s="178">
        <v>6.782407407407408E-3</v>
      </c>
      <c r="D105" s="178">
        <v>4.2013888888888885E-2</v>
      </c>
      <c r="E105" s="114">
        <v>29</v>
      </c>
      <c r="F105" s="178">
        <v>5.6296296296296289E-2</v>
      </c>
      <c r="G105" s="178">
        <v>0.2252662037037037</v>
      </c>
      <c r="H105" s="183"/>
      <c r="I105" s="152"/>
      <c r="J105" s="164"/>
      <c r="K105" s="164"/>
      <c r="L105" s="152"/>
      <c r="M105" s="152"/>
      <c r="N105" s="152"/>
      <c r="O105" s="152"/>
      <c r="P105" s="152"/>
    </row>
    <row r="106" spans="1:16" ht="24.75" customHeight="1">
      <c r="A106" s="542"/>
      <c r="B106" s="189" t="s">
        <v>822</v>
      </c>
      <c r="C106" s="178">
        <v>1.2245370370370372E-2</v>
      </c>
      <c r="D106" s="178">
        <v>3.3159722222222222E-2</v>
      </c>
      <c r="E106" s="114">
        <v>37</v>
      </c>
      <c r="F106" s="178">
        <v>6.9282407407407418E-2</v>
      </c>
      <c r="G106" s="178">
        <v>0.12363425925925925</v>
      </c>
      <c r="H106" s="183"/>
      <c r="I106" s="152"/>
      <c r="J106" s="164"/>
      <c r="K106" s="164"/>
      <c r="L106" s="152"/>
      <c r="M106" s="152"/>
      <c r="N106" s="152"/>
      <c r="O106" s="152"/>
      <c r="P106" s="152"/>
    </row>
    <row r="107" spans="1:16" ht="49.5" customHeight="1">
      <c r="A107" s="542"/>
      <c r="B107" s="190" t="s">
        <v>820</v>
      </c>
      <c r="C107" s="533" t="s">
        <v>841</v>
      </c>
      <c r="D107" s="533"/>
      <c r="E107" s="541" t="s">
        <v>650</v>
      </c>
      <c r="F107" s="541"/>
      <c r="G107" s="192"/>
      <c r="H107" s="165"/>
      <c r="I107" s="152"/>
      <c r="J107" s="164"/>
      <c r="K107" s="164"/>
      <c r="L107" s="152"/>
      <c r="M107" s="152"/>
      <c r="N107" s="152"/>
      <c r="O107" s="152"/>
      <c r="P107" s="152"/>
    </row>
    <row r="108" spans="1:16" ht="22.8">
      <c r="A108" s="542"/>
      <c r="B108" s="193" t="s">
        <v>821</v>
      </c>
      <c r="C108" s="184">
        <v>6.2500000000000003E-3</v>
      </c>
      <c r="D108" s="184">
        <v>1.1863425925925927E-2</v>
      </c>
      <c r="E108" s="185">
        <v>1</v>
      </c>
      <c r="F108" s="184">
        <v>5.1284722222222225E-2</v>
      </c>
      <c r="G108" s="184">
        <v>9.2210648148148139E-2</v>
      </c>
      <c r="H108" s="165"/>
      <c r="I108" s="152"/>
      <c r="J108" s="164"/>
      <c r="K108" s="164"/>
      <c r="L108" s="152"/>
      <c r="M108" s="152"/>
      <c r="N108" s="152"/>
      <c r="O108" s="152"/>
      <c r="P108" s="152"/>
    </row>
    <row r="109" spans="1:16" ht="27" customHeight="1">
      <c r="A109" s="542"/>
      <c r="B109" s="193" t="s">
        <v>822</v>
      </c>
      <c r="C109" s="178">
        <v>1.0324074074074074E-2</v>
      </c>
      <c r="D109" s="178">
        <v>2.8923611111111112E-2</v>
      </c>
      <c r="E109" s="114">
        <v>51</v>
      </c>
      <c r="F109" s="178">
        <v>4.9250000000000007</v>
      </c>
      <c r="G109" s="178">
        <v>0.20081018518518517</v>
      </c>
      <c r="H109" s="165"/>
      <c r="I109" s="152"/>
      <c r="J109" s="164"/>
      <c r="K109" s="164"/>
      <c r="L109" s="152"/>
      <c r="M109" s="152"/>
      <c r="N109" s="152"/>
      <c r="O109" s="152"/>
      <c r="P109" s="152"/>
    </row>
    <row r="110" spans="1:16" ht="66" customHeight="1">
      <c r="A110" s="542"/>
      <c r="B110" s="190" t="s">
        <v>820</v>
      </c>
      <c r="C110" s="533" t="s">
        <v>842</v>
      </c>
      <c r="D110" s="533"/>
      <c r="E110" s="534" t="s">
        <v>653</v>
      </c>
      <c r="F110" s="534"/>
      <c r="G110" s="194"/>
      <c r="H110" s="165"/>
      <c r="I110" s="152"/>
      <c r="J110" s="164"/>
      <c r="K110" s="164"/>
      <c r="L110" s="152"/>
      <c r="M110" s="152"/>
      <c r="N110" s="152"/>
      <c r="O110" s="152"/>
      <c r="P110" s="152"/>
    </row>
    <row r="111" spans="1:16" ht="27" customHeight="1">
      <c r="A111" s="542"/>
      <c r="B111" s="193" t="s">
        <v>821</v>
      </c>
      <c r="C111" s="178">
        <v>9.9189814814814817E-3</v>
      </c>
      <c r="D111" s="178">
        <v>2.0474537037037034E-2</v>
      </c>
      <c r="E111" s="114">
        <v>2</v>
      </c>
      <c r="F111" s="178">
        <v>4.0613425925925921E-2</v>
      </c>
      <c r="G111" s="178">
        <v>5.2511574074074072E-2</v>
      </c>
      <c r="H111" s="165"/>
      <c r="I111" s="152"/>
      <c r="J111" s="164"/>
      <c r="K111" s="164"/>
      <c r="L111" s="152"/>
      <c r="M111" s="152"/>
      <c r="N111" s="152"/>
      <c r="O111" s="152"/>
      <c r="P111" s="152"/>
    </row>
    <row r="112" spans="1:16" ht="27" customHeight="1">
      <c r="A112" s="542"/>
      <c r="B112" s="193" t="s">
        <v>822</v>
      </c>
      <c r="C112" s="178">
        <v>9.6064814814814815E-3</v>
      </c>
      <c r="D112" s="178">
        <v>2.7013888888888889E-2</v>
      </c>
      <c r="E112" s="114">
        <v>49</v>
      </c>
      <c r="F112" s="178">
        <v>5.6932870370370363E-2</v>
      </c>
      <c r="G112" s="178">
        <v>0.20688657407407407</v>
      </c>
      <c r="H112" s="165"/>
      <c r="I112" s="152"/>
      <c r="J112" s="164"/>
      <c r="K112" s="164"/>
      <c r="L112" s="152"/>
      <c r="M112" s="152"/>
      <c r="N112" s="152"/>
      <c r="O112" s="152"/>
      <c r="P112" s="152"/>
    </row>
    <row r="113" spans="1:16" ht="57" customHeight="1">
      <c r="A113" s="542"/>
      <c r="B113" s="190" t="s">
        <v>820</v>
      </c>
      <c r="C113" s="533" t="s">
        <v>843</v>
      </c>
      <c r="D113" s="533"/>
      <c r="E113" s="534" t="s">
        <v>656</v>
      </c>
      <c r="F113" s="534"/>
      <c r="G113" s="194"/>
      <c r="H113" s="165"/>
      <c r="I113" s="152"/>
      <c r="J113" s="164"/>
      <c r="K113" s="164"/>
      <c r="L113" s="152"/>
      <c r="M113" s="152"/>
      <c r="N113" s="152"/>
      <c r="O113" s="152"/>
      <c r="P113" s="152"/>
    </row>
    <row r="114" spans="1:16" ht="27" customHeight="1">
      <c r="A114" s="542"/>
      <c r="B114" s="193" t="s">
        <v>821</v>
      </c>
      <c r="C114" s="178">
        <v>1.3657407407407408E-2</v>
      </c>
      <c r="D114" s="178">
        <v>2.0370370370370369E-2</v>
      </c>
      <c r="E114" s="114">
        <v>14</v>
      </c>
      <c r="F114" s="178">
        <v>5.3541666666666661E-2</v>
      </c>
      <c r="G114" s="178">
        <v>9.5312499999999994E-2</v>
      </c>
      <c r="H114" s="165"/>
      <c r="I114" s="152"/>
      <c r="J114" s="164"/>
      <c r="K114" s="164"/>
      <c r="L114" s="152"/>
      <c r="M114" s="152"/>
      <c r="N114" s="152"/>
      <c r="O114" s="152"/>
      <c r="P114" s="152"/>
    </row>
    <row r="115" spans="1:16" ht="27" customHeight="1">
      <c r="A115" s="542"/>
      <c r="B115" s="193" t="s">
        <v>822</v>
      </c>
      <c r="C115" s="178">
        <v>1.105324074074074E-2</v>
      </c>
      <c r="D115" s="178">
        <v>5.2361111111111108E-2</v>
      </c>
      <c r="E115" s="114">
        <v>75</v>
      </c>
      <c r="F115" s="178">
        <v>5.4432870370370375E-2</v>
      </c>
      <c r="G115" s="178">
        <v>0.25255787037037036</v>
      </c>
      <c r="H115" s="165"/>
      <c r="I115" s="152"/>
      <c r="J115" s="164"/>
      <c r="K115" s="164"/>
      <c r="L115" s="152"/>
      <c r="M115" s="152"/>
      <c r="N115" s="152"/>
      <c r="O115" s="152"/>
      <c r="P115" s="152"/>
    </row>
    <row r="116" spans="1:16" ht="78.75" customHeight="1">
      <c r="A116" s="542"/>
      <c r="B116" s="190" t="s">
        <v>820</v>
      </c>
      <c r="C116" s="533" t="s">
        <v>844</v>
      </c>
      <c r="D116" s="533"/>
      <c r="E116" s="534" t="s">
        <v>154</v>
      </c>
      <c r="F116" s="534"/>
      <c r="G116" s="194"/>
      <c r="H116" s="165"/>
      <c r="I116" s="152"/>
      <c r="J116" s="164"/>
      <c r="K116" s="164"/>
      <c r="L116" s="152"/>
      <c r="M116" s="152"/>
      <c r="N116" s="152"/>
      <c r="O116" s="152"/>
      <c r="P116" s="152"/>
    </row>
    <row r="117" spans="1:16" ht="22.8">
      <c r="A117" s="542"/>
      <c r="B117" s="193" t="s">
        <v>821</v>
      </c>
      <c r="C117" s="178">
        <v>1.1365740740740739E-2</v>
      </c>
      <c r="D117" s="178">
        <v>1.8900462962962963E-2</v>
      </c>
      <c r="E117" s="114">
        <v>15</v>
      </c>
      <c r="F117" s="178">
        <v>5.3761574074074073E-2</v>
      </c>
      <c r="G117" s="178">
        <v>0.15982638888888887</v>
      </c>
      <c r="H117" s="165"/>
      <c r="I117" s="152"/>
      <c r="J117" s="164"/>
      <c r="K117" s="164"/>
      <c r="L117" s="152"/>
      <c r="M117" s="152"/>
      <c r="N117" s="152"/>
      <c r="O117" s="152"/>
      <c r="P117" s="152"/>
    </row>
    <row r="118" spans="1:16" ht="27" customHeight="1">
      <c r="A118" s="542"/>
      <c r="B118" s="193" t="s">
        <v>822</v>
      </c>
      <c r="C118" s="178">
        <v>1.0983796296296295E-2</v>
      </c>
      <c r="D118" s="178">
        <v>3.6354166666666667E-2</v>
      </c>
      <c r="E118" s="114">
        <v>50</v>
      </c>
      <c r="F118" s="178">
        <v>4.5138888888888888E-2</v>
      </c>
      <c r="G118" s="178">
        <v>0.13239583333333332</v>
      </c>
      <c r="H118" s="165"/>
      <c r="I118" s="152"/>
      <c r="J118" s="164"/>
      <c r="K118" s="164"/>
      <c r="L118" s="152"/>
      <c r="M118" s="152"/>
      <c r="N118" s="152"/>
      <c r="O118" s="152"/>
      <c r="P118" s="152"/>
    </row>
    <row r="119" spans="1:16" ht="88.5" customHeight="1">
      <c r="A119" s="542"/>
      <c r="B119" s="190" t="s">
        <v>820</v>
      </c>
      <c r="C119" s="533" t="s">
        <v>845</v>
      </c>
      <c r="D119" s="533"/>
      <c r="E119" s="540" t="s">
        <v>158</v>
      </c>
      <c r="F119" s="540"/>
      <c r="G119" s="194"/>
      <c r="H119" s="165"/>
      <c r="I119" s="152"/>
      <c r="J119" s="164"/>
      <c r="K119" s="164"/>
      <c r="L119" s="152"/>
      <c r="M119" s="152"/>
      <c r="N119" s="152"/>
      <c r="O119" s="152"/>
      <c r="P119" s="152"/>
    </row>
    <row r="120" spans="1:16" ht="27" customHeight="1">
      <c r="A120" s="542"/>
      <c r="B120" s="193" t="s">
        <v>821</v>
      </c>
      <c r="C120" s="178">
        <v>5.6134259259259254E-3</v>
      </c>
      <c r="D120" s="178">
        <v>2.7789351851851853E-2</v>
      </c>
      <c r="E120" s="114">
        <v>10</v>
      </c>
      <c r="F120" s="178">
        <v>3.5034722222222224E-2</v>
      </c>
      <c r="G120" s="178">
        <v>9.7986111111111107E-2</v>
      </c>
      <c r="H120" s="165"/>
      <c r="I120" s="152"/>
      <c r="J120" s="164"/>
      <c r="K120" s="164"/>
      <c r="L120" s="152"/>
      <c r="M120" s="152"/>
      <c r="N120" s="152"/>
      <c r="O120" s="152"/>
      <c r="P120" s="152"/>
    </row>
    <row r="121" spans="1:16" ht="27" customHeight="1">
      <c r="A121" s="542"/>
      <c r="B121" s="193" t="s">
        <v>822</v>
      </c>
      <c r="C121" s="178">
        <v>1.2847222222222223E-2</v>
      </c>
      <c r="D121" s="178">
        <v>3.1770833333333331E-2</v>
      </c>
      <c r="E121" s="114">
        <v>63</v>
      </c>
      <c r="F121" s="178">
        <v>5.1307870370370372E-2</v>
      </c>
      <c r="G121" s="178">
        <v>0.11593750000000001</v>
      </c>
      <c r="H121" s="165"/>
      <c r="I121" s="152"/>
      <c r="J121" s="164"/>
      <c r="K121" s="164"/>
      <c r="L121" s="152"/>
      <c r="M121" s="152"/>
      <c r="N121" s="152"/>
      <c r="O121" s="152"/>
      <c r="P121" s="152"/>
    </row>
    <row r="122" spans="1:16" ht="86.25" customHeight="1">
      <c r="A122" s="542"/>
      <c r="B122" s="190" t="s">
        <v>820</v>
      </c>
      <c r="C122" s="533" t="s">
        <v>846</v>
      </c>
      <c r="D122" s="533"/>
      <c r="E122" s="540" t="s">
        <v>158</v>
      </c>
      <c r="F122" s="540"/>
      <c r="G122" s="194"/>
      <c r="H122" s="165"/>
      <c r="I122" s="152"/>
      <c r="J122" s="164"/>
      <c r="K122" s="164"/>
      <c r="L122" s="152"/>
      <c r="M122" s="152"/>
      <c r="N122" s="152"/>
      <c r="O122" s="152"/>
      <c r="P122" s="152"/>
    </row>
    <row r="123" spans="1:16" ht="22.8">
      <c r="A123" s="542"/>
      <c r="B123" s="193" t="s">
        <v>821</v>
      </c>
      <c r="C123" s="162">
        <v>1.0555555555555554E-2</v>
      </c>
      <c r="D123" s="162">
        <v>1.6759259259259258E-2</v>
      </c>
      <c r="E123" s="163">
        <v>4</v>
      </c>
      <c r="F123" s="162">
        <v>5.1296296296296298E-2</v>
      </c>
      <c r="G123" s="162">
        <v>0.11722222222222223</v>
      </c>
      <c r="H123" s="183"/>
      <c r="I123" s="152"/>
      <c r="J123" s="164"/>
      <c r="K123" s="164"/>
      <c r="L123" s="152"/>
      <c r="M123" s="152"/>
      <c r="N123" s="152"/>
      <c r="O123" s="152"/>
      <c r="P123" s="152"/>
    </row>
    <row r="124" spans="1:16" ht="22.8">
      <c r="A124" s="542"/>
      <c r="B124" s="193" t="s">
        <v>822</v>
      </c>
      <c r="C124" s="187">
        <v>1.1226851851851851E-2</v>
      </c>
      <c r="D124" s="187">
        <v>4.3888888888888887E-2</v>
      </c>
      <c r="E124" s="188">
        <v>70</v>
      </c>
      <c r="F124" s="187">
        <v>6.3298611111111111E-2</v>
      </c>
      <c r="G124" s="187">
        <v>0.1587847222222222</v>
      </c>
      <c r="H124" s="160"/>
      <c r="I124" s="152"/>
      <c r="J124" s="164"/>
      <c r="K124" s="164"/>
      <c r="L124" s="152"/>
      <c r="M124" s="152"/>
      <c r="N124" s="152"/>
      <c r="O124" s="152"/>
      <c r="P124" s="152"/>
    </row>
    <row r="125" spans="1:16" ht="96" customHeight="1">
      <c r="A125" s="542"/>
      <c r="B125" s="190" t="s">
        <v>820</v>
      </c>
      <c r="C125" s="533" t="s">
        <v>847</v>
      </c>
      <c r="D125" s="533"/>
      <c r="E125" s="534" t="s">
        <v>665</v>
      </c>
      <c r="F125" s="534"/>
      <c r="G125" s="194"/>
      <c r="H125" s="160"/>
      <c r="I125" s="152"/>
      <c r="J125" s="164"/>
      <c r="K125" s="164"/>
      <c r="L125" s="152"/>
      <c r="M125" s="152"/>
      <c r="N125" s="152"/>
      <c r="O125" s="152"/>
      <c r="P125" s="152"/>
    </row>
    <row r="126" spans="1:16" ht="22.8">
      <c r="A126" s="542"/>
      <c r="B126" s="193" t="s">
        <v>821</v>
      </c>
      <c r="C126" s="162">
        <v>1.4155092592592594E-2</v>
      </c>
      <c r="D126" s="162">
        <v>1.6585648148148151E-2</v>
      </c>
      <c r="E126" s="163">
        <v>4</v>
      </c>
      <c r="F126" s="162">
        <v>6.6203703703703709E-2</v>
      </c>
      <c r="G126" s="162">
        <v>9.0763888888888894E-2</v>
      </c>
      <c r="H126" s="160"/>
      <c r="I126" s="152"/>
      <c r="J126" s="164"/>
      <c r="K126" s="164"/>
      <c r="L126" s="152"/>
      <c r="M126" s="152"/>
      <c r="N126" s="152"/>
      <c r="O126" s="152"/>
      <c r="P126" s="152"/>
    </row>
    <row r="127" spans="1:16" ht="22.8">
      <c r="A127" s="542"/>
      <c r="B127" s="193" t="s">
        <v>822</v>
      </c>
      <c r="C127" s="178">
        <v>1.4594907407407407E-2</v>
      </c>
      <c r="D127" s="178">
        <v>3.8726851851851846E-2</v>
      </c>
      <c r="E127" s="114">
        <v>66</v>
      </c>
      <c r="F127" s="178">
        <v>5.7337962962962959E-2</v>
      </c>
      <c r="G127" s="178">
        <v>0.16443287037037038</v>
      </c>
      <c r="H127" s="160"/>
      <c r="I127" s="152"/>
      <c r="J127" s="164"/>
      <c r="K127" s="164"/>
      <c r="L127" s="152"/>
      <c r="M127" s="152"/>
      <c r="N127" s="152"/>
      <c r="O127" s="152"/>
      <c r="P127" s="152"/>
    </row>
    <row r="128" spans="1:16" ht="75.75" customHeight="1">
      <c r="A128" s="542"/>
      <c r="B128" s="190" t="s">
        <v>820</v>
      </c>
      <c r="C128" s="533" t="s">
        <v>848</v>
      </c>
      <c r="D128" s="533"/>
      <c r="E128" s="534" t="s">
        <v>169</v>
      </c>
      <c r="F128" s="534"/>
      <c r="G128" s="195"/>
      <c r="H128" s="160"/>
      <c r="I128" s="152"/>
      <c r="J128" s="164"/>
      <c r="K128" s="164"/>
      <c r="L128" s="152"/>
      <c r="M128" s="152"/>
      <c r="N128" s="152"/>
      <c r="O128" s="152"/>
      <c r="P128" s="152"/>
    </row>
    <row r="129" spans="1:16" ht="22.8">
      <c r="A129" s="542"/>
      <c r="B129" s="189" t="s">
        <v>821</v>
      </c>
      <c r="C129" s="178">
        <v>0</v>
      </c>
      <c r="D129" s="178">
        <v>0</v>
      </c>
      <c r="E129" s="114">
        <v>0</v>
      </c>
      <c r="F129" s="178">
        <v>0</v>
      </c>
      <c r="G129" s="178">
        <v>0</v>
      </c>
      <c r="H129" s="160"/>
      <c r="I129" s="152"/>
      <c r="J129" s="164"/>
      <c r="K129" s="164"/>
      <c r="L129" s="152"/>
      <c r="M129" s="152"/>
      <c r="N129" s="152"/>
      <c r="O129" s="152"/>
      <c r="P129" s="152"/>
    </row>
    <row r="130" spans="1:16" ht="22.8">
      <c r="A130" s="542"/>
      <c r="B130" s="189" t="s">
        <v>822</v>
      </c>
      <c r="C130" s="187">
        <v>1.2777777777777779E-2</v>
      </c>
      <c r="D130" s="187">
        <v>3.5972222222222218E-2</v>
      </c>
      <c r="E130" s="188">
        <v>92</v>
      </c>
      <c r="F130" s="187">
        <v>5.2395833333333329E-2</v>
      </c>
      <c r="G130" s="187">
        <v>0.13040509259259261</v>
      </c>
      <c r="H130" s="160"/>
      <c r="I130" s="152"/>
      <c r="J130" s="164"/>
      <c r="K130" s="164"/>
      <c r="L130" s="152"/>
      <c r="M130" s="152"/>
      <c r="N130" s="152"/>
      <c r="O130" s="152"/>
      <c r="P130" s="152"/>
    </row>
    <row r="131" spans="1:16" ht="80.25" customHeight="1">
      <c r="A131" s="542"/>
      <c r="B131" s="196" t="s">
        <v>820</v>
      </c>
      <c r="C131" s="533" t="s">
        <v>849</v>
      </c>
      <c r="D131" s="533"/>
      <c r="E131" s="534" t="s">
        <v>169</v>
      </c>
      <c r="F131" s="534"/>
      <c r="G131" s="197"/>
      <c r="H131" s="160"/>
      <c r="I131" s="152"/>
      <c r="J131" s="164"/>
      <c r="K131" s="164"/>
      <c r="L131" s="152"/>
      <c r="M131" s="152"/>
      <c r="N131" s="152"/>
      <c r="O131" s="152"/>
      <c r="P131" s="152"/>
    </row>
    <row r="132" spans="1:16" ht="22.8">
      <c r="A132" s="542"/>
      <c r="B132" s="189" t="s">
        <v>821</v>
      </c>
      <c r="C132" s="178">
        <v>0</v>
      </c>
      <c r="D132" s="178">
        <v>0</v>
      </c>
      <c r="E132" s="114">
        <v>0</v>
      </c>
      <c r="F132" s="178">
        <v>0</v>
      </c>
      <c r="G132" s="178">
        <v>0</v>
      </c>
      <c r="H132" s="160"/>
      <c r="I132" s="152"/>
      <c r="J132" s="164"/>
      <c r="K132" s="164"/>
      <c r="L132" s="152"/>
      <c r="M132" s="152"/>
      <c r="N132" s="152"/>
      <c r="O132" s="152"/>
      <c r="P132" s="152"/>
    </row>
    <row r="133" spans="1:16" ht="33" customHeight="1">
      <c r="A133" s="542"/>
      <c r="B133" s="189" t="s">
        <v>822</v>
      </c>
      <c r="C133" s="178">
        <v>1.1770833333333333E-2</v>
      </c>
      <c r="D133" s="178">
        <v>3.2210648148148155E-2</v>
      </c>
      <c r="E133" s="114">
        <v>72</v>
      </c>
      <c r="F133" s="178">
        <v>5.2835648148148139E-2</v>
      </c>
      <c r="G133" s="178">
        <v>0.12094907407407406</v>
      </c>
      <c r="H133" s="160"/>
      <c r="I133" s="152"/>
      <c r="J133" s="164"/>
      <c r="K133" s="164"/>
      <c r="L133" s="152"/>
      <c r="M133" s="152"/>
      <c r="N133" s="152"/>
      <c r="O133" s="152"/>
      <c r="P133" s="152"/>
    </row>
    <row r="134" spans="1:16" ht="33" customHeight="1">
      <c r="A134" s="542"/>
      <c r="B134" s="198" t="s">
        <v>827</v>
      </c>
      <c r="C134" s="530" t="s">
        <v>850</v>
      </c>
      <c r="D134" s="530"/>
      <c r="E134" s="530"/>
      <c r="F134" s="530"/>
      <c r="G134" s="530"/>
      <c r="H134" s="160"/>
      <c r="I134" s="152"/>
      <c r="J134" s="164"/>
      <c r="K134" s="164"/>
      <c r="L134" s="152"/>
      <c r="M134" s="152"/>
      <c r="N134" s="152"/>
      <c r="O134" s="152"/>
      <c r="P134" s="152"/>
    </row>
    <row r="135" spans="1:16" ht="33" customHeight="1">
      <c r="A135" s="542"/>
      <c r="B135" s="199" t="s">
        <v>821</v>
      </c>
      <c r="C135" s="181">
        <v>6.851851851851852E-3</v>
      </c>
      <c r="D135" s="181">
        <v>4.2013888888888885E-2</v>
      </c>
      <c r="E135" s="182">
        <f>E132+E129+E126+E123+E120+E117+E114+E111+E108+E105+E102+E99+E96+E93+E90+E87+E84+E81+E78+E75+E72</f>
        <v>279</v>
      </c>
      <c r="F135" s="181">
        <v>4.1631944444444444E-2</v>
      </c>
      <c r="G135" s="200">
        <v>0.25399305555555557</v>
      </c>
      <c r="H135" s="160"/>
      <c r="I135" s="201"/>
      <c r="J135" s="164"/>
      <c r="K135" s="164"/>
      <c r="L135" s="152"/>
      <c r="M135" s="152"/>
      <c r="N135" s="152"/>
      <c r="O135" s="152"/>
      <c r="P135" s="152"/>
    </row>
    <row r="136" spans="1:16" ht="29.25" customHeight="1">
      <c r="A136" s="542"/>
      <c r="B136" s="199" t="s">
        <v>822</v>
      </c>
      <c r="C136" s="181">
        <v>1.1828703703703706E-2</v>
      </c>
      <c r="D136" s="181">
        <v>5.2361111111111108E-2</v>
      </c>
      <c r="E136" s="182">
        <f>E133+E130+E127+E124+E121+E118+E115+E112+E109+E106+E103+E100+E97+E94+E91+E88+E85+E82+E79+E76+E73</f>
        <v>1185</v>
      </c>
      <c r="F136" s="181">
        <v>5.6423611111111105E-2</v>
      </c>
      <c r="G136" s="202">
        <v>0.25255787037037036</v>
      </c>
      <c r="H136" s="203"/>
      <c r="I136" s="515"/>
      <c r="J136" s="204"/>
      <c r="K136" s="164"/>
      <c r="L136" s="152"/>
      <c r="M136" s="152"/>
      <c r="N136" s="152"/>
      <c r="O136" s="152"/>
      <c r="P136" s="152"/>
    </row>
    <row r="137" spans="1:16" ht="35.25" customHeight="1">
      <c r="A137" s="205"/>
      <c r="B137" s="158" t="s">
        <v>820</v>
      </c>
      <c r="C137" s="533" t="s">
        <v>851</v>
      </c>
      <c r="D137" s="533"/>
      <c r="E137" s="534" t="s">
        <v>852</v>
      </c>
      <c r="F137" s="534"/>
      <c r="G137" s="206"/>
      <c r="H137" s="207"/>
      <c r="I137" s="515"/>
      <c r="J137" s="204"/>
      <c r="K137" s="164"/>
      <c r="L137" s="152"/>
      <c r="M137" s="152"/>
      <c r="N137" s="152"/>
      <c r="O137" s="152"/>
      <c r="P137" s="152"/>
    </row>
    <row r="138" spans="1:16" ht="29.25" customHeight="1">
      <c r="A138" s="205"/>
      <c r="B138" s="169" t="s">
        <v>821</v>
      </c>
      <c r="C138" s="208">
        <v>0</v>
      </c>
      <c r="D138" s="208">
        <v>0</v>
      </c>
      <c r="E138" s="209">
        <v>0</v>
      </c>
      <c r="F138" s="208">
        <v>0</v>
      </c>
      <c r="G138" s="208">
        <v>0</v>
      </c>
      <c r="H138" s="207"/>
      <c r="I138" s="515"/>
      <c r="J138" s="164"/>
      <c r="K138" s="164"/>
      <c r="L138" s="152"/>
      <c r="M138" s="152"/>
      <c r="N138" s="152"/>
      <c r="O138" s="152"/>
      <c r="P138" s="152"/>
    </row>
    <row r="139" spans="1:16" ht="29.25" customHeight="1">
      <c r="A139" s="205"/>
      <c r="B139" s="169" t="s">
        <v>822</v>
      </c>
      <c r="C139" s="162">
        <v>6.5856481481481486E-3</v>
      </c>
      <c r="D139" s="162">
        <v>2.9074074074074075E-2</v>
      </c>
      <c r="E139" s="163">
        <v>14</v>
      </c>
      <c r="F139" s="162">
        <v>5.2858796296296293E-2</v>
      </c>
      <c r="G139" s="162">
        <v>0.16628472222222221</v>
      </c>
      <c r="H139" s="207"/>
      <c r="I139" s="515"/>
      <c r="J139" s="164"/>
      <c r="K139" s="164"/>
      <c r="L139" s="152"/>
      <c r="M139" s="152"/>
      <c r="N139" s="152"/>
      <c r="O139" s="152"/>
      <c r="P139" s="152"/>
    </row>
    <row r="140" spans="1:16" ht="32.25" customHeight="1">
      <c r="A140" s="538">
        <v>3</v>
      </c>
      <c r="B140" s="158" t="s">
        <v>820</v>
      </c>
      <c r="C140" s="533" t="s">
        <v>853</v>
      </c>
      <c r="D140" s="533"/>
      <c r="E140" s="534" t="s">
        <v>175</v>
      </c>
      <c r="F140" s="534"/>
      <c r="G140" s="210"/>
      <c r="H140" s="207"/>
      <c r="I140" s="515"/>
      <c r="J140" s="164"/>
      <c r="K140" s="164"/>
      <c r="L140" s="152"/>
      <c r="M140" s="152"/>
      <c r="N140" s="152"/>
      <c r="O140" s="152"/>
      <c r="P140" s="152"/>
    </row>
    <row r="141" spans="1:16" ht="22.8">
      <c r="A141" s="538"/>
      <c r="B141" s="169" t="s">
        <v>821</v>
      </c>
      <c r="C141" s="178">
        <v>0</v>
      </c>
      <c r="D141" s="178">
        <v>0</v>
      </c>
      <c r="E141" s="114">
        <v>0</v>
      </c>
      <c r="F141" s="178">
        <v>0</v>
      </c>
      <c r="G141" s="178">
        <v>0</v>
      </c>
      <c r="H141" s="207"/>
      <c r="I141" s="515"/>
      <c r="J141" s="164"/>
      <c r="K141" s="164"/>
      <c r="L141" s="152"/>
      <c r="M141" s="152"/>
      <c r="N141" s="152"/>
      <c r="O141" s="152"/>
      <c r="P141" s="152"/>
    </row>
    <row r="142" spans="1:16" ht="22.8">
      <c r="A142" s="538"/>
      <c r="B142" s="169" t="s">
        <v>822</v>
      </c>
      <c r="C142" s="162">
        <v>6.4467592592592597E-3</v>
      </c>
      <c r="D142" s="162">
        <v>1.9594907407407408E-2</v>
      </c>
      <c r="E142" s="163">
        <v>6</v>
      </c>
      <c r="F142" s="162">
        <v>4.9027777777777781E-2</v>
      </c>
      <c r="G142" s="162">
        <v>0.17628472222222222</v>
      </c>
      <c r="H142" s="207"/>
      <c r="I142" s="515"/>
      <c r="J142" s="164"/>
      <c r="K142" s="164"/>
      <c r="L142" s="152"/>
      <c r="M142" s="152"/>
      <c r="N142" s="152"/>
      <c r="O142" s="152"/>
      <c r="P142" s="152"/>
    </row>
    <row r="143" spans="1:16" ht="27.6">
      <c r="A143" s="538"/>
      <c r="B143" s="158" t="s">
        <v>820</v>
      </c>
      <c r="C143" s="533" t="s">
        <v>854</v>
      </c>
      <c r="D143" s="533"/>
      <c r="E143" s="537" t="s">
        <v>855</v>
      </c>
      <c r="F143" s="537"/>
      <c r="G143" s="210"/>
      <c r="H143" s="207"/>
      <c r="I143" s="515"/>
      <c r="J143" s="164"/>
      <c r="K143" s="164"/>
      <c r="L143" s="152"/>
      <c r="M143" s="152"/>
      <c r="N143" s="152"/>
      <c r="O143" s="152"/>
      <c r="P143" s="152"/>
    </row>
    <row r="144" spans="1:16" ht="22.8">
      <c r="A144" s="538"/>
      <c r="B144" s="169" t="s">
        <v>821</v>
      </c>
      <c r="C144" s="208">
        <v>0</v>
      </c>
      <c r="D144" s="208">
        <v>0</v>
      </c>
      <c r="E144" s="209">
        <v>0</v>
      </c>
      <c r="F144" s="208">
        <v>0</v>
      </c>
      <c r="G144" s="208">
        <v>0</v>
      </c>
      <c r="H144" s="207"/>
      <c r="I144" s="515"/>
      <c r="J144" s="164"/>
      <c r="K144" s="164"/>
      <c r="L144" s="152"/>
      <c r="M144" s="152"/>
      <c r="N144" s="152"/>
      <c r="O144" s="152"/>
      <c r="P144" s="152"/>
    </row>
    <row r="145" spans="1:16" ht="22.8">
      <c r="A145" s="538"/>
      <c r="B145" s="169" t="s">
        <v>822</v>
      </c>
      <c r="C145" s="162">
        <v>1.1655092592592592E-2</v>
      </c>
      <c r="D145" s="162">
        <v>2.6782407407407408E-2</v>
      </c>
      <c r="E145" s="163">
        <v>18</v>
      </c>
      <c r="F145" s="162">
        <v>7.2696759259259253E-2</v>
      </c>
      <c r="G145" s="162">
        <v>0.16833333333333331</v>
      </c>
      <c r="H145" s="207"/>
      <c r="I145" s="515"/>
      <c r="J145" s="164"/>
      <c r="K145" s="164"/>
      <c r="L145" s="152"/>
      <c r="M145" s="152"/>
      <c r="N145" s="152"/>
      <c r="O145" s="152"/>
      <c r="P145" s="152"/>
    </row>
    <row r="146" spans="1:16" ht="81" customHeight="1">
      <c r="A146" s="538"/>
      <c r="B146" s="158" t="s">
        <v>820</v>
      </c>
      <c r="C146" s="533" t="s">
        <v>856</v>
      </c>
      <c r="D146" s="533"/>
      <c r="E146" s="537" t="s">
        <v>678</v>
      </c>
      <c r="F146" s="537"/>
      <c r="G146" s="210"/>
      <c r="H146" s="207"/>
      <c r="I146" s="515"/>
      <c r="J146" s="164"/>
      <c r="K146" s="164"/>
      <c r="L146" s="152"/>
      <c r="M146" s="152"/>
      <c r="N146" s="152"/>
      <c r="O146" s="152"/>
      <c r="P146" s="152"/>
    </row>
    <row r="147" spans="1:16" ht="22.8">
      <c r="A147" s="538"/>
      <c r="B147" s="169" t="s">
        <v>821</v>
      </c>
      <c r="C147" s="208">
        <v>0</v>
      </c>
      <c r="D147" s="208">
        <v>0</v>
      </c>
      <c r="E147" s="209">
        <v>0</v>
      </c>
      <c r="F147" s="208">
        <v>0</v>
      </c>
      <c r="G147" s="208">
        <v>0</v>
      </c>
      <c r="H147" s="207"/>
      <c r="I147" s="515"/>
      <c r="J147" s="164"/>
      <c r="K147" s="164"/>
      <c r="L147" s="152"/>
      <c r="M147" s="152"/>
      <c r="N147" s="152"/>
      <c r="O147" s="152"/>
      <c r="P147" s="152"/>
    </row>
    <row r="148" spans="1:16" ht="22.8">
      <c r="A148" s="538"/>
      <c r="B148" s="169" t="s">
        <v>822</v>
      </c>
      <c r="C148" s="162">
        <v>9.0393518518518505E-3</v>
      </c>
      <c r="D148" s="162">
        <v>3.2106481481481486E-2</v>
      </c>
      <c r="E148" s="163">
        <v>63</v>
      </c>
      <c r="F148" s="162">
        <v>5.8333333333333334E-2</v>
      </c>
      <c r="G148" s="162">
        <v>0.22923611111111114</v>
      </c>
      <c r="H148" s="207"/>
      <c r="I148" s="515"/>
      <c r="J148" s="164"/>
      <c r="K148" s="164"/>
      <c r="L148" s="152"/>
      <c r="M148" s="152"/>
      <c r="N148" s="152"/>
      <c r="O148" s="152"/>
      <c r="P148" s="152"/>
    </row>
    <row r="149" spans="1:16" ht="73.5" customHeight="1">
      <c r="A149" s="538"/>
      <c r="B149" s="158" t="s">
        <v>820</v>
      </c>
      <c r="C149" s="533" t="s">
        <v>857</v>
      </c>
      <c r="D149" s="533"/>
      <c r="E149" s="537" t="s">
        <v>678</v>
      </c>
      <c r="F149" s="537"/>
      <c r="G149" s="210"/>
      <c r="H149" s="207"/>
      <c r="I149" s="515"/>
      <c r="J149" s="164"/>
      <c r="K149" s="164"/>
      <c r="L149" s="152"/>
      <c r="M149" s="152"/>
      <c r="N149" s="152"/>
      <c r="O149" s="152"/>
      <c r="P149" s="152"/>
    </row>
    <row r="150" spans="1:16" ht="22.8">
      <c r="A150" s="538"/>
      <c r="B150" s="169" t="s">
        <v>821</v>
      </c>
      <c r="C150" s="162">
        <v>1.3472222222222222E-2</v>
      </c>
      <c r="D150" s="162">
        <v>1.4027777777777778E-2</v>
      </c>
      <c r="E150" s="163">
        <v>2</v>
      </c>
      <c r="F150" s="162">
        <v>4.4583333333333329E-2</v>
      </c>
      <c r="G150" s="162">
        <v>4.7280092592592589E-2</v>
      </c>
      <c r="H150" s="207"/>
      <c r="I150" s="515"/>
      <c r="J150" s="164"/>
      <c r="K150" s="164"/>
      <c r="L150" s="152"/>
      <c r="M150" s="152"/>
      <c r="N150" s="152"/>
      <c r="O150" s="152"/>
      <c r="P150" s="152"/>
    </row>
    <row r="151" spans="1:16" ht="29.25" customHeight="1">
      <c r="A151" s="538"/>
      <c r="B151" s="169" t="s">
        <v>822</v>
      </c>
      <c r="C151" s="162">
        <v>8.6226851851851846E-3</v>
      </c>
      <c r="D151" s="162">
        <v>4.6956018518518522E-2</v>
      </c>
      <c r="E151" s="163">
        <v>50</v>
      </c>
      <c r="F151" s="162">
        <v>5.5173611111111111E-2</v>
      </c>
      <c r="G151" s="162">
        <v>0.23586805555555554</v>
      </c>
      <c r="H151" s="207"/>
      <c r="I151" s="515"/>
      <c r="J151" s="164"/>
      <c r="K151" s="164"/>
      <c r="L151" s="152"/>
      <c r="M151" s="152"/>
      <c r="N151" s="152"/>
      <c r="O151" s="152"/>
      <c r="P151" s="152"/>
    </row>
    <row r="152" spans="1:16" ht="35.25" customHeight="1">
      <c r="A152" s="538"/>
      <c r="B152" s="158" t="s">
        <v>820</v>
      </c>
      <c r="C152" s="533" t="s">
        <v>858</v>
      </c>
      <c r="D152" s="533"/>
      <c r="E152" s="537" t="s">
        <v>683</v>
      </c>
      <c r="F152" s="537"/>
      <c r="G152" s="210"/>
      <c r="H152" s="207"/>
      <c r="I152" s="515"/>
      <c r="J152" s="164"/>
      <c r="K152" s="164"/>
      <c r="L152" s="152"/>
      <c r="M152" s="152"/>
      <c r="N152" s="152"/>
      <c r="O152" s="152"/>
      <c r="P152" s="152"/>
    </row>
    <row r="153" spans="1:16" ht="22.8">
      <c r="A153" s="538"/>
      <c r="B153" s="169" t="s">
        <v>821</v>
      </c>
      <c r="C153" s="208">
        <v>0</v>
      </c>
      <c r="D153" s="208">
        <v>0</v>
      </c>
      <c r="E153" s="209">
        <v>0</v>
      </c>
      <c r="F153" s="208">
        <v>0</v>
      </c>
      <c r="G153" s="208">
        <v>0</v>
      </c>
      <c r="H153" s="207"/>
      <c r="I153" s="515"/>
      <c r="J153" s="164"/>
      <c r="K153" s="164"/>
      <c r="L153" s="152"/>
      <c r="M153" s="152"/>
      <c r="N153" s="152"/>
      <c r="O153" s="152"/>
      <c r="P153" s="152"/>
    </row>
    <row r="154" spans="1:16" ht="22.8">
      <c r="A154" s="538"/>
      <c r="B154" s="169" t="s">
        <v>822</v>
      </c>
      <c r="C154" s="162">
        <v>1.337962962962963E-2</v>
      </c>
      <c r="D154" s="162">
        <v>3.8576388888888882E-2</v>
      </c>
      <c r="E154" s="163">
        <v>55</v>
      </c>
      <c r="F154" s="162">
        <v>7.2615740740740731E-2</v>
      </c>
      <c r="G154" s="162">
        <v>0.18490740740740738</v>
      </c>
      <c r="H154" s="211"/>
      <c r="I154" s="515"/>
      <c r="J154" s="164"/>
      <c r="K154" s="164"/>
      <c r="L154" s="152"/>
      <c r="M154" s="152"/>
      <c r="N154" s="152"/>
      <c r="O154" s="152"/>
      <c r="P154" s="152"/>
    </row>
    <row r="155" spans="1:16" ht="83.25" customHeight="1">
      <c r="A155" s="538"/>
      <c r="B155" s="158" t="s">
        <v>820</v>
      </c>
      <c r="C155" s="533" t="s">
        <v>859</v>
      </c>
      <c r="D155" s="533"/>
      <c r="E155" s="537" t="s">
        <v>196</v>
      </c>
      <c r="F155" s="537"/>
      <c r="G155" s="210"/>
      <c r="H155" s="211"/>
      <c r="I155" s="515"/>
      <c r="J155" s="164"/>
      <c r="K155" s="164"/>
      <c r="L155" s="152"/>
      <c r="M155" s="152"/>
      <c r="N155" s="152"/>
      <c r="O155" s="152"/>
      <c r="P155" s="152"/>
    </row>
    <row r="156" spans="1:16" ht="22.8">
      <c r="A156" s="538"/>
      <c r="B156" s="169" t="s">
        <v>821</v>
      </c>
      <c r="C156" s="162">
        <v>2.1817129629629631E-2</v>
      </c>
      <c r="D156" s="162">
        <v>2.1817129629629631E-2</v>
      </c>
      <c r="E156" s="163">
        <v>1</v>
      </c>
      <c r="F156" s="162">
        <v>3.6585648148148145E-2</v>
      </c>
      <c r="G156" s="162">
        <v>3.6585648148148145E-2</v>
      </c>
      <c r="H156" s="211"/>
      <c r="I156" s="515"/>
      <c r="J156" s="164"/>
      <c r="K156" s="164"/>
      <c r="L156" s="152"/>
      <c r="M156" s="152"/>
      <c r="N156" s="152"/>
      <c r="O156" s="152"/>
      <c r="P156" s="152"/>
    </row>
    <row r="157" spans="1:16" ht="22.8">
      <c r="A157" s="538"/>
      <c r="B157" s="169" t="s">
        <v>822</v>
      </c>
      <c r="C157" s="162">
        <v>7.8356481481481471E-3</v>
      </c>
      <c r="D157" s="162">
        <v>4.4236111111111108E-2</v>
      </c>
      <c r="E157" s="163">
        <v>19</v>
      </c>
      <c r="F157" s="162">
        <v>5.9409722222222218E-2</v>
      </c>
      <c r="G157" s="162">
        <v>0.15898148148148147</v>
      </c>
      <c r="H157" s="211"/>
      <c r="I157" s="515"/>
      <c r="J157" s="164"/>
      <c r="K157" s="164"/>
      <c r="L157" s="152"/>
      <c r="M157" s="152"/>
      <c r="N157" s="152"/>
      <c r="O157" s="152"/>
      <c r="P157" s="152"/>
    </row>
    <row r="158" spans="1:16" ht="40.5" customHeight="1">
      <c r="A158" s="538"/>
      <c r="B158" s="158" t="s">
        <v>820</v>
      </c>
      <c r="C158" s="533" t="s">
        <v>860</v>
      </c>
      <c r="D158" s="533"/>
      <c r="E158" s="537" t="s">
        <v>686</v>
      </c>
      <c r="F158" s="537"/>
      <c r="G158" s="210"/>
      <c r="H158" s="211"/>
      <c r="I158" s="515"/>
      <c r="J158" s="164"/>
      <c r="K158" s="164"/>
      <c r="L158" s="152"/>
      <c r="M158" s="152"/>
      <c r="N158" s="152"/>
      <c r="O158" s="152"/>
      <c r="P158" s="152"/>
    </row>
    <row r="159" spans="1:16" ht="30" customHeight="1">
      <c r="A159" s="538"/>
      <c r="B159" s="169" t="s">
        <v>821</v>
      </c>
      <c r="C159" s="162">
        <v>1.5868055555555555E-2</v>
      </c>
      <c r="D159" s="162">
        <v>2.2442129629629628E-2</v>
      </c>
      <c r="E159" s="163">
        <v>11</v>
      </c>
      <c r="F159" s="162">
        <v>8.0428240740740731E-2</v>
      </c>
      <c r="G159" s="162">
        <v>0.11553240740740742</v>
      </c>
      <c r="H159" s="211"/>
      <c r="I159" s="515"/>
      <c r="J159" s="164"/>
      <c r="K159" s="164"/>
      <c r="L159" s="152"/>
      <c r="M159" s="152"/>
      <c r="N159" s="152"/>
      <c r="O159" s="152"/>
      <c r="P159" s="152"/>
    </row>
    <row r="160" spans="1:16" ht="22.8">
      <c r="A160" s="538"/>
      <c r="B160" s="169" t="s">
        <v>822</v>
      </c>
      <c r="C160" s="162">
        <v>6.3888888888888893E-3</v>
      </c>
      <c r="D160" s="162">
        <v>2.3819444444444449E-2</v>
      </c>
      <c r="E160" s="163">
        <v>17</v>
      </c>
      <c r="F160" s="162">
        <v>6.2627314814814816E-2</v>
      </c>
      <c r="G160" s="162">
        <v>0.16701388888888888</v>
      </c>
      <c r="H160" s="211"/>
      <c r="I160" s="515"/>
      <c r="J160" s="164"/>
      <c r="K160" s="164"/>
      <c r="L160" s="152"/>
      <c r="M160" s="152"/>
      <c r="N160" s="152"/>
      <c r="O160" s="152"/>
      <c r="P160" s="152"/>
    </row>
    <row r="161" spans="1:16" ht="39.75" customHeight="1">
      <c r="A161" s="538"/>
      <c r="B161" s="158" t="s">
        <v>820</v>
      </c>
      <c r="C161" s="533" t="s">
        <v>861</v>
      </c>
      <c r="D161" s="533"/>
      <c r="E161" s="537" t="s">
        <v>207</v>
      </c>
      <c r="F161" s="537"/>
      <c r="G161" s="210"/>
      <c r="H161" s="211"/>
      <c r="I161" s="515"/>
      <c r="J161" s="164"/>
      <c r="K161" s="164"/>
      <c r="L161" s="152"/>
      <c r="M161" s="152"/>
      <c r="N161" s="152"/>
      <c r="O161" s="152"/>
      <c r="P161" s="152"/>
    </row>
    <row r="162" spans="1:16" ht="27.75" customHeight="1">
      <c r="A162" s="538"/>
      <c r="B162" s="169" t="s">
        <v>821</v>
      </c>
      <c r="C162" s="178">
        <v>0</v>
      </c>
      <c r="D162" s="162">
        <v>0</v>
      </c>
      <c r="E162" s="212">
        <v>0</v>
      </c>
      <c r="F162" s="162">
        <v>0</v>
      </c>
      <c r="G162" s="162">
        <v>0</v>
      </c>
      <c r="H162" s="211"/>
      <c r="I162" s="515"/>
      <c r="J162" s="164"/>
      <c r="K162" s="164"/>
      <c r="L162" s="152"/>
      <c r="M162" s="152"/>
      <c r="N162" s="152"/>
      <c r="O162" s="152"/>
      <c r="P162" s="152"/>
    </row>
    <row r="163" spans="1:16" ht="29.25" customHeight="1">
      <c r="A163" s="538"/>
      <c r="B163" s="169" t="s">
        <v>822</v>
      </c>
      <c r="C163" s="162">
        <v>1.0162037037037037E-2</v>
      </c>
      <c r="D163" s="162">
        <v>2.8993055555555557E-2</v>
      </c>
      <c r="E163" s="163">
        <v>12</v>
      </c>
      <c r="F163" s="162">
        <v>5.8333333333333334E-2</v>
      </c>
      <c r="G163" s="162">
        <v>0.1666087962962963</v>
      </c>
      <c r="H163" s="211"/>
      <c r="I163" s="515"/>
      <c r="J163" s="164"/>
      <c r="K163" s="164"/>
      <c r="L163" s="152"/>
      <c r="M163" s="152"/>
      <c r="N163" s="152"/>
      <c r="O163" s="152"/>
      <c r="P163" s="152"/>
    </row>
    <row r="164" spans="1:16" ht="29.25" customHeight="1">
      <c r="A164" s="538"/>
      <c r="B164" s="158" t="s">
        <v>820</v>
      </c>
      <c r="C164" s="533" t="s">
        <v>862</v>
      </c>
      <c r="D164" s="533"/>
      <c r="E164" s="537" t="s">
        <v>691</v>
      </c>
      <c r="F164" s="537"/>
      <c r="G164" s="210"/>
      <c r="H164" s="211"/>
      <c r="I164" s="515"/>
      <c r="J164" s="164"/>
      <c r="K164" s="164"/>
      <c r="L164" s="152"/>
      <c r="M164" s="152"/>
      <c r="N164" s="152"/>
      <c r="O164" s="152"/>
      <c r="P164" s="152"/>
    </row>
    <row r="165" spans="1:16" ht="30.75" customHeight="1">
      <c r="A165" s="538"/>
      <c r="B165" s="169" t="s">
        <v>821</v>
      </c>
      <c r="C165" s="178">
        <v>0</v>
      </c>
      <c r="D165" s="162">
        <v>0</v>
      </c>
      <c r="E165" s="212">
        <v>0</v>
      </c>
      <c r="F165" s="162">
        <v>0</v>
      </c>
      <c r="G165" s="162">
        <v>0</v>
      </c>
      <c r="H165" s="211"/>
      <c r="I165" s="515"/>
      <c r="J165" s="164"/>
      <c r="K165" s="164"/>
      <c r="L165" s="152"/>
      <c r="M165" s="152"/>
      <c r="N165" s="152"/>
      <c r="O165" s="152"/>
      <c r="P165" s="152"/>
    </row>
    <row r="166" spans="1:16" ht="22.8">
      <c r="A166" s="538"/>
      <c r="B166" s="169" t="s">
        <v>822</v>
      </c>
      <c r="C166" s="162">
        <v>1.5034722222222222E-2</v>
      </c>
      <c r="D166" s="162">
        <v>2.8807870370370369E-2</v>
      </c>
      <c r="E166" s="163">
        <v>33</v>
      </c>
      <c r="F166" s="162">
        <v>7.8472222222222221E-2</v>
      </c>
      <c r="G166" s="162">
        <v>0.15467592592592594</v>
      </c>
      <c r="H166" s="211"/>
      <c r="I166" s="515"/>
      <c r="J166" s="164"/>
      <c r="K166" s="164"/>
      <c r="L166" s="152"/>
      <c r="M166" s="152"/>
      <c r="N166" s="152"/>
      <c r="O166" s="152"/>
      <c r="P166" s="152"/>
    </row>
    <row r="167" spans="1:16" ht="56.25" customHeight="1">
      <c r="A167" s="538"/>
      <c r="B167" s="158" t="s">
        <v>820</v>
      </c>
      <c r="C167" s="533" t="s">
        <v>863</v>
      </c>
      <c r="D167" s="533"/>
      <c r="E167" s="537" t="s">
        <v>215</v>
      </c>
      <c r="F167" s="537"/>
      <c r="G167" s="210"/>
      <c r="H167" s="211"/>
      <c r="I167" s="515"/>
      <c r="J167" s="164"/>
      <c r="K167" s="164"/>
      <c r="L167" s="152"/>
      <c r="M167" s="152"/>
      <c r="N167" s="152"/>
      <c r="O167" s="152"/>
      <c r="P167" s="152"/>
    </row>
    <row r="168" spans="1:16" ht="22.8">
      <c r="A168" s="538"/>
      <c r="B168" s="169" t="s">
        <v>821</v>
      </c>
      <c r="C168" s="162">
        <v>0</v>
      </c>
      <c r="D168" s="162">
        <v>0</v>
      </c>
      <c r="E168" s="212">
        <v>0</v>
      </c>
      <c r="F168" s="162">
        <v>0</v>
      </c>
      <c r="G168" s="162">
        <v>0</v>
      </c>
      <c r="H168" s="211"/>
      <c r="I168" s="515"/>
      <c r="J168" s="164"/>
      <c r="K168" s="164"/>
      <c r="L168" s="152"/>
      <c r="M168" s="152"/>
      <c r="N168" s="152"/>
      <c r="O168" s="152"/>
      <c r="P168" s="152"/>
    </row>
    <row r="169" spans="1:16" ht="22.8">
      <c r="A169" s="538"/>
      <c r="B169" s="169" t="s">
        <v>822</v>
      </c>
      <c r="C169" s="178">
        <v>0</v>
      </c>
      <c r="D169" s="162">
        <v>0</v>
      </c>
      <c r="E169" s="212">
        <v>0</v>
      </c>
      <c r="F169" s="162">
        <v>0</v>
      </c>
      <c r="G169" s="162">
        <v>0</v>
      </c>
      <c r="H169" s="211"/>
      <c r="I169" s="515"/>
      <c r="J169" s="164"/>
      <c r="K169" s="164"/>
      <c r="L169" s="152"/>
      <c r="M169" s="152"/>
      <c r="N169" s="152"/>
      <c r="O169" s="152"/>
      <c r="P169" s="152"/>
    </row>
    <row r="170" spans="1:16" ht="39.75" customHeight="1">
      <c r="A170" s="538"/>
      <c r="B170" s="158" t="s">
        <v>820</v>
      </c>
      <c r="C170" s="533" t="s">
        <v>864</v>
      </c>
      <c r="D170" s="533"/>
      <c r="E170" s="537" t="s">
        <v>221</v>
      </c>
      <c r="F170" s="537"/>
      <c r="G170" s="210"/>
      <c r="H170" s="211"/>
      <c r="I170" s="515"/>
      <c r="J170" s="164"/>
      <c r="K170" s="164"/>
      <c r="L170" s="152"/>
      <c r="M170" s="152"/>
      <c r="N170" s="152"/>
      <c r="O170" s="152"/>
      <c r="P170" s="152"/>
    </row>
    <row r="171" spans="1:16" ht="22.8">
      <c r="A171" s="538"/>
      <c r="B171" s="169" t="s">
        <v>821</v>
      </c>
      <c r="C171" s="162">
        <v>1.4594907407407407E-2</v>
      </c>
      <c r="D171" s="162">
        <v>2.6412037037037036E-2</v>
      </c>
      <c r="E171" s="163">
        <v>23</v>
      </c>
      <c r="F171" s="162">
        <v>7.7523148148148147E-2</v>
      </c>
      <c r="G171" s="162">
        <v>0.18585648148148146</v>
      </c>
      <c r="H171" s="211"/>
      <c r="I171" s="515"/>
      <c r="J171" s="164"/>
      <c r="K171" s="164"/>
      <c r="L171" s="152"/>
      <c r="M171" s="152"/>
      <c r="N171" s="152"/>
      <c r="O171" s="152"/>
      <c r="P171" s="152"/>
    </row>
    <row r="172" spans="1:16" ht="22.8">
      <c r="A172" s="538"/>
      <c r="B172" s="169" t="s">
        <v>822</v>
      </c>
      <c r="C172" s="162">
        <v>1.0277777777777778E-2</v>
      </c>
      <c r="D172" s="162">
        <v>3.0520833333333334E-2</v>
      </c>
      <c r="E172" s="163">
        <v>37</v>
      </c>
      <c r="F172" s="162">
        <v>7.570601851851852E-2</v>
      </c>
      <c r="G172" s="162">
        <v>0.20283564814814814</v>
      </c>
      <c r="H172" s="211"/>
      <c r="I172" s="515"/>
      <c r="J172" s="164"/>
      <c r="K172" s="164"/>
      <c r="L172" s="152"/>
      <c r="M172" s="152"/>
      <c r="N172" s="152"/>
      <c r="O172" s="152"/>
      <c r="P172" s="152"/>
    </row>
    <row r="173" spans="1:16" ht="82.5" customHeight="1">
      <c r="A173" s="538"/>
      <c r="B173" s="158" t="s">
        <v>820</v>
      </c>
      <c r="C173" s="533" t="s">
        <v>865</v>
      </c>
      <c r="D173" s="533"/>
      <c r="E173" s="534" t="s">
        <v>225</v>
      </c>
      <c r="F173" s="534"/>
      <c r="G173" s="210"/>
      <c r="H173" s="211"/>
      <c r="I173" s="515"/>
      <c r="J173" s="164"/>
      <c r="K173" s="164"/>
      <c r="L173" s="152"/>
      <c r="M173" s="152"/>
      <c r="N173" s="152"/>
      <c r="O173" s="152"/>
      <c r="P173" s="152"/>
    </row>
    <row r="174" spans="1:16" ht="22.8">
      <c r="A174" s="538"/>
      <c r="B174" s="169" t="s">
        <v>821</v>
      </c>
      <c r="C174" s="162">
        <v>6.4120370370370373E-3</v>
      </c>
      <c r="D174" s="162">
        <v>1.9930555555555556E-2</v>
      </c>
      <c r="E174" s="163">
        <v>4</v>
      </c>
      <c r="F174" s="162">
        <v>4.8090277777777773E-2</v>
      </c>
      <c r="G174" s="162">
        <v>0.19968749999999999</v>
      </c>
      <c r="H174" s="211"/>
      <c r="I174" s="515"/>
      <c r="J174" s="164"/>
      <c r="K174" s="164"/>
      <c r="L174" s="152"/>
      <c r="M174" s="152"/>
      <c r="N174" s="152"/>
      <c r="O174" s="152"/>
      <c r="P174" s="152"/>
    </row>
    <row r="175" spans="1:16" ht="22.8">
      <c r="A175" s="538"/>
      <c r="B175" s="169" t="s">
        <v>822</v>
      </c>
      <c r="C175" s="162">
        <v>1.1932870370370371E-2</v>
      </c>
      <c r="D175" s="162">
        <v>3.6018518518518519E-2</v>
      </c>
      <c r="E175" s="163">
        <v>76</v>
      </c>
      <c r="F175" s="162">
        <v>5.8622685185185187E-2</v>
      </c>
      <c r="G175" s="162">
        <v>0.17106481481481481</v>
      </c>
      <c r="H175" s="211"/>
      <c r="I175" s="515"/>
      <c r="J175" s="164"/>
      <c r="K175" s="164"/>
      <c r="L175" s="152"/>
      <c r="M175" s="152"/>
      <c r="N175" s="152"/>
      <c r="O175" s="152"/>
      <c r="P175" s="152"/>
    </row>
    <row r="176" spans="1:16" ht="78.75" customHeight="1">
      <c r="A176" s="538"/>
      <c r="B176" s="158" t="s">
        <v>820</v>
      </c>
      <c r="C176" s="533" t="s">
        <v>866</v>
      </c>
      <c r="D176" s="533"/>
      <c r="E176" s="537" t="s">
        <v>225</v>
      </c>
      <c r="F176" s="537"/>
      <c r="G176" s="210"/>
      <c r="H176" s="211"/>
      <c r="I176" s="515"/>
      <c r="J176" s="164"/>
      <c r="K176" s="164"/>
      <c r="L176" s="152"/>
      <c r="M176" s="152"/>
      <c r="N176" s="152"/>
      <c r="O176" s="152"/>
      <c r="P176" s="152"/>
    </row>
    <row r="177" spans="1:16" ht="22.8">
      <c r="A177" s="538"/>
      <c r="B177" s="169" t="s">
        <v>821</v>
      </c>
      <c r="C177" s="162">
        <v>6.3425925925925932E-3</v>
      </c>
      <c r="D177" s="162">
        <v>1.7326388888888888E-2</v>
      </c>
      <c r="E177" s="163">
        <v>10</v>
      </c>
      <c r="F177" s="162">
        <v>4.2013888888888885E-2</v>
      </c>
      <c r="G177" s="162">
        <v>0.13616898148148146</v>
      </c>
      <c r="H177" s="211"/>
      <c r="I177" s="515"/>
      <c r="J177" s="164"/>
      <c r="K177" s="164"/>
      <c r="L177" s="152"/>
      <c r="M177" s="152"/>
      <c r="N177" s="152"/>
      <c r="O177" s="152"/>
      <c r="P177" s="152"/>
    </row>
    <row r="178" spans="1:16" ht="22.8">
      <c r="A178" s="538"/>
      <c r="B178" s="169" t="s">
        <v>822</v>
      </c>
      <c r="C178" s="162">
        <v>1.3159722222222224E-2</v>
      </c>
      <c r="D178" s="162">
        <v>3.3819444444444444E-2</v>
      </c>
      <c r="E178" s="163">
        <v>44</v>
      </c>
      <c r="F178" s="162">
        <v>6.222222222222222E-2</v>
      </c>
      <c r="G178" s="162">
        <v>0.19751157407407408</v>
      </c>
      <c r="H178" s="211"/>
      <c r="I178" s="515"/>
      <c r="J178" s="164"/>
      <c r="K178" s="164"/>
      <c r="L178" s="152"/>
      <c r="M178" s="152"/>
      <c r="N178" s="152"/>
      <c r="O178" s="152"/>
      <c r="P178" s="152"/>
    </row>
    <row r="179" spans="1:16" ht="81" customHeight="1">
      <c r="A179" s="538"/>
      <c r="B179" s="158" t="s">
        <v>820</v>
      </c>
      <c r="C179" s="533" t="s">
        <v>867</v>
      </c>
      <c r="D179" s="533"/>
      <c r="E179" s="537" t="s">
        <v>225</v>
      </c>
      <c r="F179" s="537"/>
      <c r="G179" s="210"/>
      <c r="H179" s="211"/>
      <c r="I179" s="515"/>
      <c r="J179" s="164"/>
      <c r="K179" s="164"/>
      <c r="L179" s="152"/>
      <c r="M179" s="152"/>
      <c r="N179" s="152"/>
      <c r="O179" s="152"/>
      <c r="P179" s="152"/>
    </row>
    <row r="180" spans="1:16" ht="22.8">
      <c r="A180" s="538"/>
      <c r="B180" s="169" t="s">
        <v>821</v>
      </c>
      <c r="C180" s="162">
        <v>5.6018518518518509E-3</v>
      </c>
      <c r="D180" s="162">
        <v>1.375E-2</v>
      </c>
      <c r="E180" s="163">
        <v>7</v>
      </c>
      <c r="F180" s="162">
        <v>4.9976851851851849E-2</v>
      </c>
      <c r="G180" s="162">
        <v>0.19067129629629628</v>
      </c>
      <c r="H180" s="211"/>
      <c r="I180" s="515"/>
      <c r="J180" s="164"/>
      <c r="K180" s="164"/>
      <c r="L180" s="152"/>
      <c r="M180" s="152"/>
      <c r="N180" s="152"/>
      <c r="O180" s="152"/>
      <c r="P180" s="152"/>
    </row>
    <row r="181" spans="1:16" ht="28.5" customHeight="1">
      <c r="A181" s="538"/>
      <c r="B181" s="169" t="s">
        <v>822</v>
      </c>
      <c r="C181" s="162">
        <v>1.1655092592592592E-2</v>
      </c>
      <c r="D181" s="162">
        <v>4.4432870370370366E-2</v>
      </c>
      <c r="E181" s="163">
        <v>47</v>
      </c>
      <c r="F181" s="162">
        <v>6.3958333333333325E-2</v>
      </c>
      <c r="G181" s="162">
        <v>0.15263888888888891</v>
      </c>
      <c r="H181" s="207"/>
      <c r="I181" s="515"/>
      <c r="J181" s="164"/>
      <c r="K181" s="164"/>
      <c r="L181" s="152"/>
      <c r="M181" s="152"/>
      <c r="N181" s="152"/>
      <c r="O181" s="152"/>
      <c r="P181" s="152"/>
    </row>
    <row r="182" spans="1:16" ht="51" customHeight="1">
      <c r="A182" s="538"/>
      <c r="B182" s="158" t="s">
        <v>820</v>
      </c>
      <c r="C182" s="533" t="s">
        <v>868</v>
      </c>
      <c r="D182" s="533"/>
      <c r="E182" s="537" t="s">
        <v>702</v>
      </c>
      <c r="F182" s="537"/>
      <c r="G182" s="213"/>
      <c r="H182" s="207"/>
      <c r="I182" s="515"/>
      <c r="J182" s="164"/>
      <c r="K182" s="164"/>
      <c r="L182" s="152"/>
      <c r="M182" s="152"/>
      <c r="N182" s="152"/>
      <c r="O182" s="152"/>
      <c r="P182" s="152"/>
    </row>
    <row r="183" spans="1:16" ht="22.8">
      <c r="A183" s="538"/>
      <c r="B183" s="161" t="s">
        <v>821</v>
      </c>
      <c r="C183" s="162">
        <v>6.168981481481481E-3</v>
      </c>
      <c r="D183" s="162">
        <v>6.168981481481481E-3</v>
      </c>
      <c r="E183" s="163">
        <v>0</v>
      </c>
      <c r="F183" s="162">
        <v>3.3437500000000002E-2</v>
      </c>
      <c r="G183" s="162">
        <v>3.3437500000000002E-2</v>
      </c>
      <c r="H183" s="207"/>
      <c r="I183" s="515"/>
      <c r="J183" s="164"/>
      <c r="K183" s="164"/>
      <c r="L183" s="152"/>
      <c r="M183" s="152"/>
      <c r="N183" s="152"/>
      <c r="O183" s="152"/>
      <c r="P183" s="152"/>
    </row>
    <row r="184" spans="1:16" ht="22.8">
      <c r="A184" s="538"/>
      <c r="B184" s="161" t="s">
        <v>822</v>
      </c>
      <c r="C184" s="162">
        <v>1.179398148148148E-2</v>
      </c>
      <c r="D184" s="162">
        <v>4.0740740740740737E-2</v>
      </c>
      <c r="E184" s="163">
        <v>26</v>
      </c>
      <c r="F184" s="162">
        <v>7.9490740740740737E-2</v>
      </c>
      <c r="G184" s="162">
        <v>0.16630787037037037</v>
      </c>
      <c r="H184" s="207"/>
      <c r="I184" s="515"/>
      <c r="J184" s="164"/>
      <c r="K184" s="164"/>
      <c r="L184" s="152"/>
      <c r="M184" s="152"/>
      <c r="N184" s="152"/>
      <c r="O184" s="152"/>
      <c r="P184" s="152"/>
    </row>
    <row r="185" spans="1:16" ht="42" customHeight="1">
      <c r="A185" s="538"/>
      <c r="B185" s="158" t="s">
        <v>820</v>
      </c>
      <c r="C185" s="533" t="s">
        <v>869</v>
      </c>
      <c r="D185" s="533"/>
      <c r="E185" s="537" t="s">
        <v>704</v>
      </c>
      <c r="F185" s="537"/>
      <c r="G185" s="213"/>
      <c r="H185" s="539"/>
      <c r="I185" s="515"/>
      <c r="J185" s="164"/>
      <c r="K185" s="164"/>
      <c r="L185" s="152"/>
      <c r="M185" s="152"/>
      <c r="N185" s="152"/>
      <c r="O185" s="152"/>
      <c r="P185" s="152"/>
    </row>
    <row r="186" spans="1:16" ht="22.8">
      <c r="A186" s="538"/>
      <c r="B186" s="161" t="s">
        <v>821</v>
      </c>
      <c r="C186" s="162">
        <v>1.5324074074074073E-2</v>
      </c>
      <c r="D186" s="162">
        <v>1.8634259259259257E-2</v>
      </c>
      <c r="E186" s="163">
        <v>5</v>
      </c>
      <c r="F186" s="162">
        <v>8.222222222222221E-2</v>
      </c>
      <c r="G186" s="162">
        <v>0.13789351851851853</v>
      </c>
      <c r="H186" s="539"/>
      <c r="I186" s="515"/>
      <c r="J186" s="164"/>
      <c r="K186" s="164"/>
      <c r="L186" s="152"/>
      <c r="M186" s="152"/>
      <c r="N186" s="152"/>
      <c r="O186" s="152"/>
      <c r="P186" s="152"/>
    </row>
    <row r="187" spans="1:16" ht="22.8">
      <c r="A187" s="538"/>
      <c r="B187" s="161" t="s">
        <v>822</v>
      </c>
      <c r="C187" s="162">
        <v>7.951388888888888E-3</v>
      </c>
      <c r="D187" s="162">
        <v>2.9293981481481483E-2</v>
      </c>
      <c r="E187" s="163">
        <v>23</v>
      </c>
      <c r="F187" s="162">
        <v>6.2800925925925927E-2</v>
      </c>
      <c r="G187" s="162">
        <v>0.13989583333333333</v>
      </c>
      <c r="H187" s="539"/>
      <c r="I187" s="515"/>
      <c r="J187" s="164"/>
      <c r="K187" s="164"/>
      <c r="L187" s="152"/>
      <c r="M187" s="152"/>
      <c r="N187" s="152"/>
      <c r="O187" s="152"/>
      <c r="P187" s="152"/>
    </row>
    <row r="188" spans="1:16" ht="26.25" customHeight="1">
      <c r="A188" s="538"/>
      <c r="B188" s="179" t="s">
        <v>827</v>
      </c>
      <c r="C188" s="530" t="s">
        <v>870</v>
      </c>
      <c r="D188" s="530"/>
      <c r="E188" s="530"/>
      <c r="F188" s="530"/>
      <c r="G188" s="530"/>
      <c r="H188" s="214"/>
      <c r="I188" s="215"/>
      <c r="J188" s="164"/>
      <c r="K188" s="164"/>
      <c r="L188" s="152"/>
      <c r="M188" s="152"/>
      <c r="N188" s="152"/>
      <c r="O188" s="152"/>
      <c r="P188" s="152"/>
    </row>
    <row r="189" spans="1:16" ht="22.8">
      <c r="A189" s="538"/>
      <c r="B189" s="199" t="s">
        <v>821</v>
      </c>
      <c r="C189" s="181">
        <v>6.2847222222222228E-3</v>
      </c>
      <c r="D189" s="181">
        <v>2.6412037037037036E-2</v>
      </c>
      <c r="E189" s="216">
        <f>E186+E183+E180+E177+E174+E171+E168+E165+E162+E159+E156+E153+E150+E147+E144+E141+E138</f>
        <v>63</v>
      </c>
      <c r="F189" s="181">
        <v>4.8437499999999994E-2</v>
      </c>
      <c r="G189" s="181">
        <v>0.19968749999999999</v>
      </c>
      <c r="H189" s="214"/>
      <c r="I189" s="215"/>
      <c r="J189" s="164"/>
      <c r="K189" s="164"/>
      <c r="L189" s="152"/>
      <c r="M189" s="152"/>
      <c r="N189" s="152"/>
      <c r="O189" s="152"/>
      <c r="P189" s="152"/>
    </row>
    <row r="190" spans="1:16" ht="29.25" customHeight="1">
      <c r="A190" s="538"/>
      <c r="B190" s="199" t="s">
        <v>822</v>
      </c>
      <c r="C190" s="181">
        <v>9.6990740740740735E-3</v>
      </c>
      <c r="D190" s="181">
        <v>4.6956018518518522E-2</v>
      </c>
      <c r="E190" s="216">
        <f>E187+E184+E181+E178+E175+E172+E169+E166+E163+E160+E157+E154+E151+E148+E145+E142+E139</f>
        <v>540</v>
      </c>
      <c r="F190" s="181">
        <v>6.1655092592592588E-2</v>
      </c>
      <c r="G190" s="181">
        <v>0.23586805555555554</v>
      </c>
      <c r="H190" s="207"/>
      <c r="I190" s="515"/>
      <c r="J190" s="164"/>
      <c r="K190" s="164"/>
      <c r="L190" s="152"/>
      <c r="M190" s="152"/>
      <c r="N190" s="152"/>
      <c r="O190" s="152"/>
      <c r="P190" s="152"/>
    </row>
    <row r="191" spans="1:16" ht="95.25" customHeight="1">
      <c r="A191" s="205"/>
      <c r="B191" s="158" t="s">
        <v>820</v>
      </c>
      <c r="C191" s="533" t="s">
        <v>871</v>
      </c>
      <c r="D191" s="533"/>
      <c r="E191" s="534" t="s">
        <v>872</v>
      </c>
      <c r="F191" s="534"/>
      <c r="G191" s="206"/>
      <c r="H191" s="207"/>
      <c r="I191" s="515"/>
      <c r="J191" s="164"/>
      <c r="K191" s="164"/>
      <c r="L191" s="152"/>
      <c r="M191" s="152"/>
      <c r="N191" s="152"/>
      <c r="O191" s="152"/>
      <c r="P191" s="152"/>
    </row>
    <row r="192" spans="1:16" ht="30.75" customHeight="1">
      <c r="A192" s="205"/>
      <c r="B192" s="169" t="s">
        <v>821</v>
      </c>
      <c r="C192" s="178">
        <v>0</v>
      </c>
      <c r="D192" s="162">
        <v>0</v>
      </c>
      <c r="E192" s="212">
        <v>0</v>
      </c>
      <c r="F192" s="162">
        <v>0</v>
      </c>
      <c r="G192" s="162">
        <v>0</v>
      </c>
      <c r="H192" s="207"/>
      <c r="I192" s="515"/>
      <c r="J192" s="164"/>
      <c r="K192" s="164"/>
      <c r="L192" s="152"/>
      <c r="M192" s="152"/>
      <c r="N192" s="152"/>
      <c r="O192" s="152"/>
      <c r="P192" s="152"/>
    </row>
    <row r="193" spans="1:16" ht="30.75" customHeight="1">
      <c r="A193" s="205"/>
      <c r="B193" s="169" t="s">
        <v>822</v>
      </c>
      <c r="C193" s="162">
        <v>1.2534722222222223E-2</v>
      </c>
      <c r="D193" s="162">
        <v>2.8668981481481479E-2</v>
      </c>
      <c r="E193" s="163">
        <v>63</v>
      </c>
      <c r="F193" s="162">
        <v>5.4780092592592596E-2</v>
      </c>
      <c r="G193" s="162">
        <v>0.16488425925925926</v>
      </c>
      <c r="H193" s="207"/>
      <c r="I193" s="515"/>
      <c r="J193" s="164"/>
      <c r="K193" s="164"/>
      <c r="L193" s="152"/>
      <c r="M193" s="152"/>
      <c r="N193" s="152"/>
      <c r="O193" s="152"/>
      <c r="P193" s="152"/>
    </row>
    <row r="194" spans="1:16" ht="95.25" customHeight="1">
      <c r="A194" s="538">
        <v>4</v>
      </c>
      <c r="B194" s="158" t="s">
        <v>820</v>
      </c>
      <c r="C194" s="533" t="s">
        <v>873</v>
      </c>
      <c r="D194" s="533"/>
      <c r="E194" s="534" t="s">
        <v>872</v>
      </c>
      <c r="F194" s="534"/>
      <c r="G194" s="210"/>
      <c r="H194" s="207"/>
      <c r="I194" s="515"/>
      <c r="J194" s="164"/>
      <c r="K194" s="164"/>
      <c r="L194" s="152"/>
      <c r="M194" s="152"/>
      <c r="N194" s="152"/>
      <c r="O194" s="152"/>
      <c r="P194" s="152"/>
    </row>
    <row r="195" spans="1:16" ht="30.75" customHeight="1">
      <c r="A195" s="538"/>
      <c r="B195" s="169" t="s">
        <v>821</v>
      </c>
      <c r="C195" s="178">
        <v>0</v>
      </c>
      <c r="D195" s="162">
        <v>0</v>
      </c>
      <c r="E195" s="212">
        <v>0</v>
      </c>
      <c r="F195" s="162">
        <v>0</v>
      </c>
      <c r="G195" s="162">
        <v>0</v>
      </c>
      <c r="H195" s="207"/>
      <c r="I195" s="515"/>
      <c r="J195" s="164"/>
      <c r="K195" s="164"/>
      <c r="L195" s="152"/>
      <c r="M195" s="152"/>
      <c r="N195" s="152"/>
      <c r="O195" s="152"/>
      <c r="P195" s="152"/>
    </row>
    <row r="196" spans="1:16" ht="30.75" customHeight="1">
      <c r="A196" s="538"/>
      <c r="B196" s="169" t="s">
        <v>822</v>
      </c>
      <c r="C196" s="162">
        <v>1.128472222222222E-2</v>
      </c>
      <c r="D196" s="162">
        <v>4.0659722222222215E-2</v>
      </c>
      <c r="E196" s="163">
        <v>60</v>
      </c>
      <c r="F196" s="162">
        <v>5.3321759259259249E-2</v>
      </c>
      <c r="G196" s="162">
        <v>0.12626157407407407</v>
      </c>
      <c r="H196" s="207"/>
      <c r="I196" s="515"/>
      <c r="J196" s="164"/>
      <c r="K196" s="164"/>
      <c r="L196" s="152"/>
      <c r="M196" s="152"/>
      <c r="N196" s="152"/>
      <c r="O196" s="152"/>
      <c r="P196" s="152"/>
    </row>
    <row r="197" spans="1:16" ht="150" customHeight="1">
      <c r="A197" s="538"/>
      <c r="B197" s="158" t="s">
        <v>820</v>
      </c>
      <c r="C197" s="533" t="s">
        <v>874</v>
      </c>
      <c r="D197" s="533"/>
      <c r="E197" s="534" t="s">
        <v>712</v>
      </c>
      <c r="F197" s="534"/>
      <c r="G197" s="210"/>
      <c r="H197" s="207"/>
      <c r="I197" s="515"/>
      <c r="J197" s="164"/>
      <c r="K197" s="164"/>
      <c r="L197" s="152"/>
      <c r="M197" s="152"/>
      <c r="N197" s="152"/>
      <c r="O197" s="152"/>
      <c r="P197" s="152"/>
    </row>
    <row r="198" spans="1:16" ht="30.75" customHeight="1">
      <c r="A198" s="538"/>
      <c r="B198" s="169" t="s">
        <v>821</v>
      </c>
      <c r="C198" s="162">
        <v>7.0370370370370378E-3</v>
      </c>
      <c r="D198" s="162">
        <v>1.8090277777777775E-2</v>
      </c>
      <c r="E198" s="163">
        <v>37</v>
      </c>
      <c r="F198" s="162">
        <v>4.175925925925926E-2</v>
      </c>
      <c r="G198" s="162">
        <v>0.14539351851851851</v>
      </c>
      <c r="H198" s="207"/>
      <c r="I198" s="515"/>
      <c r="J198" s="164"/>
      <c r="K198" s="164"/>
      <c r="L198" s="152"/>
      <c r="M198" s="152"/>
      <c r="N198" s="152"/>
      <c r="O198" s="152"/>
      <c r="P198" s="152"/>
    </row>
    <row r="199" spans="1:16" ht="30.75" customHeight="1">
      <c r="A199" s="538"/>
      <c r="B199" s="169" t="s">
        <v>822</v>
      </c>
      <c r="C199" s="162">
        <v>1.4988425925925926E-2</v>
      </c>
      <c r="D199" s="162">
        <v>3.4733796296296297E-2</v>
      </c>
      <c r="E199" s="163">
        <v>50</v>
      </c>
      <c r="F199" s="162">
        <v>5.4004629629629625E-2</v>
      </c>
      <c r="G199" s="162">
        <v>0.22597222222222221</v>
      </c>
      <c r="H199" s="217"/>
      <c r="I199" s="515"/>
      <c r="J199" s="164"/>
      <c r="K199" s="164"/>
      <c r="L199" s="152"/>
      <c r="M199" s="152"/>
      <c r="N199" s="152"/>
      <c r="O199" s="152"/>
      <c r="P199" s="152"/>
    </row>
    <row r="200" spans="1:16" ht="151.5" customHeight="1">
      <c r="A200" s="538"/>
      <c r="B200" s="158" t="s">
        <v>820</v>
      </c>
      <c r="C200" s="533" t="s">
        <v>875</v>
      </c>
      <c r="D200" s="533"/>
      <c r="E200" s="537" t="s">
        <v>244</v>
      </c>
      <c r="F200" s="537"/>
      <c r="G200" s="210"/>
      <c r="H200" s="217"/>
      <c r="I200" s="515"/>
      <c r="J200" s="164"/>
      <c r="K200" s="164"/>
      <c r="L200" s="152"/>
      <c r="M200" s="152"/>
      <c r="N200" s="152"/>
      <c r="O200" s="152"/>
      <c r="P200" s="152"/>
    </row>
    <row r="201" spans="1:16" ht="30.75" customHeight="1">
      <c r="A201" s="538"/>
      <c r="B201" s="169" t="s">
        <v>821</v>
      </c>
      <c r="C201" s="162">
        <v>6.4120370370370373E-3</v>
      </c>
      <c r="D201" s="162">
        <v>3.5069444444444445E-2</v>
      </c>
      <c r="E201" s="163">
        <v>27</v>
      </c>
      <c r="F201" s="162">
        <v>4.4062499999999998E-2</v>
      </c>
      <c r="G201" s="162">
        <v>0.13760416666666667</v>
      </c>
      <c r="H201" s="217"/>
      <c r="I201" s="515"/>
      <c r="J201" s="164"/>
      <c r="K201" s="164"/>
      <c r="L201" s="152"/>
      <c r="M201" s="152"/>
      <c r="N201" s="152"/>
      <c r="O201" s="152"/>
      <c r="P201" s="152"/>
    </row>
    <row r="202" spans="1:16" ht="30.75" customHeight="1">
      <c r="A202" s="538"/>
      <c r="B202" s="169" t="s">
        <v>822</v>
      </c>
      <c r="C202" s="162">
        <v>1.2685185185185186E-2</v>
      </c>
      <c r="D202" s="162">
        <v>2.5949074074074076E-2</v>
      </c>
      <c r="E202" s="163">
        <v>45</v>
      </c>
      <c r="F202" s="162">
        <v>5.7627314814814812E-2</v>
      </c>
      <c r="G202" s="162">
        <v>0.2053587962962963</v>
      </c>
      <c r="H202" s="217"/>
      <c r="I202" s="515"/>
      <c r="J202" s="164"/>
      <c r="K202" s="164"/>
      <c r="L202" s="152"/>
      <c r="M202" s="152"/>
      <c r="N202" s="152"/>
      <c r="O202" s="152"/>
      <c r="P202" s="152"/>
    </row>
    <row r="203" spans="1:16" ht="147" customHeight="1">
      <c r="A203" s="538"/>
      <c r="B203" s="158" t="s">
        <v>820</v>
      </c>
      <c r="C203" s="533" t="s">
        <v>876</v>
      </c>
      <c r="D203" s="533"/>
      <c r="E203" s="537" t="s">
        <v>244</v>
      </c>
      <c r="F203" s="537"/>
      <c r="G203" s="210"/>
      <c r="H203" s="217"/>
      <c r="I203" s="515"/>
      <c r="J203" s="164"/>
      <c r="K203" s="164"/>
      <c r="L203" s="152"/>
      <c r="M203" s="152"/>
      <c r="N203" s="152"/>
      <c r="O203" s="152"/>
      <c r="P203" s="152"/>
    </row>
    <row r="204" spans="1:16" ht="30.75" customHeight="1">
      <c r="A204" s="538"/>
      <c r="B204" s="169" t="s">
        <v>821</v>
      </c>
      <c r="C204" s="162">
        <v>6.238425925925925E-3</v>
      </c>
      <c r="D204" s="162">
        <v>1.8356481481481481E-2</v>
      </c>
      <c r="E204" s="163">
        <v>25</v>
      </c>
      <c r="F204" s="162">
        <v>4.2754629629629622E-2</v>
      </c>
      <c r="G204" s="162">
        <v>0.15839120370370369</v>
      </c>
      <c r="H204" s="217"/>
      <c r="I204" s="515"/>
      <c r="J204" s="164"/>
      <c r="K204" s="164"/>
      <c r="L204" s="152"/>
      <c r="M204" s="152"/>
      <c r="N204" s="152"/>
      <c r="O204" s="152"/>
      <c r="P204" s="152"/>
    </row>
    <row r="205" spans="1:16" ht="30.75" customHeight="1">
      <c r="A205" s="538"/>
      <c r="B205" s="169" t="s">
        <v>822</v>
      </c>
      <c r="C205" s="162">
        <v>1.2164351851851853E-2</v>
      </c>
      <c r="D205" s="162">
        <v>3.0949074074074073E-2</v>
      </c>
      <c r="E205" s="163">
        <v>37</v>
      </c>
      <c r="F205" s="162">
        <v>5.4918981481481478E-2</v>
      </c>
      <c r="G205" s="162">
        <v>0.15465277777777778</v>
      </c>
      <c r="H205" s="217"/>
      <c r="I205" s="515"/>
      <c r="J205" s="164"/>
      <c r="K205" s="164"/>
      <c r="L205" s="152"/>
      <c r="M205" s="152"/>
      <c r="N205" s="152"/>
      <c r="O205" s="152"/>
      <c r="P205" s="152"/>
    </row>
    <row r="206" spans="1:16" ht="41.25" customHeight="1">
      <c r="A206" s="538"/>
      <c r="B206" s="158" t="s">
        <v>820</v>
      </c>
      <c r="C206" s="533" t="s">
        <v>877</v>
      </c>
      <c r="D206" s="533"/>
      <c r="E206" s="537" t="s">
        <v>252</v>
      </c>
      <c r="F206" s="537"/>
      <c r="G206" s="210"/>
      <c r="H206" s="217"/>
      <c r="I206" s="515"/>
      <c r="J206" s="164"/>
      <c r="K206" s="164"/>
      <c r="L206" s="152"/>
      <c r="M206" s="152"/>
      <c r="N206" s="152"/>
      <c r="O206" s="152"/>
      <c r="P206" s="152"/>
    </row>
    <row r="207" spans="1:16" ht="30.75" customHeight="1">
      <c r="A207" s="538"/>
      <c r="B207" s="169" t="s">
        <v>821</v>
      </c>
      <c r="C207" s="162">
        <v>1.8206018518518517E-2</v>
      </c>
      <c r="D207" s="162">
        <v>2.416666666666667E-2</v>
      </c>
      <c r="E207" s="163">
        <v>17</v>
      </c>
      <c r="F207" s="162">
        <v>6.4733796296296289E-2</v>
      </c>
      <c r="G207" s="162">
        <v>0.1575</v>
      </c>
      <c r="H207" s="217"/>
      <c r="I207" s="515"/>
      <c r="J207" s="164"/>
      <c r="K207" s="164"/>
      <c r="L207" s="152"/>
      <c r="M207" s="152"/>
      <c r="N207" s="152"/>
      <c r="O207" s="152"/>
      <c r="P207" s="152"/>
    </row>
    <row r="208" spans="1:16" ht="30.75" customHeight="1">
      <c r="A208" s="538"/>
      <c r="B208" s="169" t="s">
        <v>822</v>
      </c>
      <c r="C208" s="162">
        <v>9.4328703703703692E-3</v>
      </c>
      <c r="D208" s="162">
        <v>2.2465277777777775E-2</v>
      </c>
      <c r="E208" s="163">
        <v>17</v>
      </c>
      <c r="F208" s="162">
        <v>5.3969907407407404E-2</v>
      </c>
      <c r="G208" s="162">
        <v>0.14238425925925927</v>
      </c>
      <c r="H208" s="217"/>
      <c r="I208" s="515"/>
      <c r="J208" s="164"/>
      <c r="K208" s="164"/>
      <c r="L208" s="152"/>
      <c r="M208" s="152"/>
      <c r="N208" s="152"/>
      <c r="O208" s="152"/>
      <c r="P208" s="152"/>
    </row>
    <row r="209" spans="1:16" ht="66.75" customHeight="1">
      <c r="A209" s="538"/>
      <c r="B209" s="158" t="s">
        <v>820</v>
      </c>
      <c r="C209" s="533" t="s">
        <v>878</v>
      </c>
      <c r="D209" s="533"/>
      <c r="E209" s="537" t="s">
        <v>722</v>
      </c>
      <c r="F209" s="537"/>
      <c r="G209" s="213"/>
      <c r="H209" s="207"/>
      <c r="I209" s="515"/>
      <c r="J209" s="164"/>
      <c r="K209" s="164"/>
      <c r="L209" s="152"/>
      <c r="M209" s="152"/>
      <c r="N209" s="152"/>
      <c r="O209" s="152"/>
      <c r="P209" s="152"/>
    </row>
    <row r="210" spans="1:16" ht="30.75" customHeight="1">
      <c r="A210" s="538"/>
      <c r="B210" s="161" t="s">
        <v>821</v>
      </c>
      <c r="C210" s="162">
        <v>1.7037037037037038E-2</v>
      </c>
      <c r="D210" s="162">
        <v>1.8993055555555555E-2</v>
      </c>
      <c r="E210" s="163">
        <v>6</v>
      </c>
      <c r="F210" s="162">
        <v>3.72337962962963E-2</v>
      </c>
      <c r="G210" s="162">
        <v>4.1828703703703701E-2</v>
      </c>
      <c r="H210" s="207"/>
      <c r="I210" s="515"/>
      <c r="J210" s="164"/>
      <c r="K210" s="164"/>
      <c r="L210" s="152"/>
      <c r="M210" s="152"/>
      <c r="N210" s="152"/>
      <c r="O210" s="152"/>
      <c r="P210" s="152"/>
    </row>
    <row r="211" spans="1:16" ht="30.75" customHeight="1">
      <c r="A211" s="538"/>
      <c r="B211" s="161" t="s">
        <v>822</v>
      </c>
      <c r="C211" s="162">
        <v>9.9074074074074082E-3</v>
      </c>
      <c r="D211" s="162">
        <v>3.1365740740740743E-2</v>
      </c>
      <c r="E211" s="163">
        <v>38</v>
      </c>
      <c r="F211" s="162">
        <v>5.454861111111111E-2</v>
      </c>
      <c r="G211" s="162">
        <v>0.15182870370370369</v>
      </c>
      <c r="H211" s="207"/>
      <c r="I211" s="515"/>
      <c r="J211" s="164"/>
      <c r="K211" s="164"/>
      <c r="L211" s="152"/>
      <c r="M211" s="152"/>
      <c r="N211" s="152"/>
      <c r="O211" s="152"/>
      <c r="P211" s="152"/>
    </row>
    <row r="212" spans="1:16" ht="63.75" customHeight="1">
      <c r="A212" s="538"/>
      <c r="B212" s="158" t="s">
        <v>820</v>
      </c>
      <c r="C212" s="533" t="s">
        <v>879</v>
      </c>
      <c r="D212" s="533"/>
      <c r="E212" s="537" t="s">
        <v>260</v>
      </c>
      <c r="F212" s="537"/>
      <c r="G212" s="213"/>
      <c r="H212" s="207"/>
      <c r="I212" s="515"/>
      <c r="J212" s="164"/>
      <c r="K212" s="164"/>
      <c r="L212" s="152"/>
      <c r="M212" s="152"/>
      <c r="N212" s="152"/>
      <c r="O212" s="152"/>
      <c r="P212" s="152"/>
    </row>
    <row r="213" spans="1:16" ht="22.8">
      <c r="A213" s="538"/>
      <c r="B213" s="161" t="s">
        <v>821</v>
      </c>
      <c r="C213" s="162">
        <v>1.8981481481481481E-2</v>
      </c>
      <c r="D213" s="162">
        <v>2.6979166666666665E-2</v>
      </c>
      <c r="E213" s="163">
        <v>21</v>
      </c>
      <c r="F213" s="162">
        <v>7.5335648148148152E-2</v>
      </c>
      <c r="G213" s="162">
        <v>0.2429513888888889</v>
      </c>
      <c r="H213" s="207"/>
      <c r="I213" s="515"/>
      <c r="J213" s="164"/>
      <c r="K213" s="164"/>
      <c r="L213" s="152"/>
      <c r="M213" s="152"/>
      <c r="N213" s="152"/>
      <c r="O213" s="152"/>
      <c r="P213" s="152"/>
    </row>
    <row r="214" spans="1:16" ht="22.8">
      <c r="A214" s="538"/>
      <c r="B214" s="161" t="s">
        <v>822</v>
      </c>
      <c r="C214" s="162">
        <v>9.9768518518518513E-3</v>
      </c>
      <c r="D214" s="162">
        <v>2.5902777777777782E-2</v>
      </c>
      <c r="E214" s="163">
        <v>27</v>
      </c>
      <c r="F214" s="162">
        <v>6.4687499999999995E-2</v>
      </c>
      <c r="G214" s="162">
        <v>0.25980324074074074</v>
      </c>
      <c r="H214" s="207"/>
      <c r="I214" s="515"/>
      <c r="J214" s="164"/>
      <c r="K214" s="164"/>
      <c r="L214" s="152"/>
      <c r="M214" s="152"/>
      <c r="N214" s="152"/>
      <c r="O214" s="152"/>
      <c r="P214" s="152"/>
    </row>
    <row r="215" spans="1:16" ht="87.75" customHeight="1">
      <c r="A215" s="538"/>
      <c r="B215" s="158" t="s">
        <v>820</v>
      </c>
      <c r="C215" s="533" t="s">
        <v>880</v>
      </c>
      <c r="D215" s="533"/>
      <c r="E215" s="537" t="s">
        <v>264</v>
      </c>
      <c r="F215" s="537"/>
      <c r="G215" s="218"/>
      <c r="H215" s="207"/>
      <c r="I215" s="515"/>
      <c r="J215" s="164"/>
      <c r="K215" s="164"/>
      <c r="L215" s="152"/>
      <c r="M215" s="152"/>
      <c r="N215" s="152"/>
      <c r="O215" s="152"/>
      <c r="P215" s="152"/>
    </row>
    <row r="216" spans="1:16" ht="22.8">
      <c r="A216" s="538"/>
      <c r="B216" s="161" t="s">
        <v>821</v>
      </c>
      <c r="C216" s="162">
        <v>7.5694444444444446E-3</v>
      </c>
      <c r="D216" s="162">
        <v>2.5011574074074075E-2</v>
      </c>
      <c r="E216" s="163">
        <v>27</v>
      </c>
      <c r="F216" s="162">
        <v>3.6261574074074071E-2</v>
      </c>
      <c r="G216" s="162">
        <v>0.30399305555555561</v>
      </c>
      <c r="H216" s="207"/>
      <c r="I216" s="515"/>
      <c r="J216" s="164"/>
      <c r="K216" s="164"/>
      <c r="L216" s="152"/>
      <c r="M216" s="152"/>
      <c r="N216" s="152"/>
      <c r="O216" s="152"/>
      <c r="P216" s="152"/>
    </row>
    <row r="217" spans="1:16" ht="22.8">
      <c r="A217" s="538"/>
      <c r="B217" s="161" t="s">
        <v>822</v>
      </c>
      <c r="C217" s="162">
        <v>1.4918981481481481E-2</v>
      </c>
      <c r="D217" s="162">
        <v>3.3078703703703707E-2</v>
      </c>
      <c r="E217" s="163">
        <v>38</v>
      </c>
      <c r="F217" s="162">
        <v>4.2870370370370364E-2</v>
      </c>
      <c r="G217" s="162">
        <v>8.054398148148148E-2</v>
      </c>
      <c r="H217" s="207"/>
      <c r="I217" s="515"/>
      <c r="J217" s="164"/>
      <c r="K217" s="164"/>
      <c r="L217" s="152"/>
      <c r="M217" s="152"/>
      <c r="N217" s="152"/>
      <c r="O217" s="152"/>
      <c r="P217" s="152"/>
    </row>
    <row r="218" spans="1:16" ht="87.75" customHeight="1">
      <c r="A218" s="538"/>
      <c r="B218" s="158" t="s">
        <v>820</v>
      </c>
      <c r="C218" s="533" t="s">
        <v>881</v>
      </c>
      <c r="D218" s="533"/>
      <c r="E218" s="537" t="s">
        <v>264</v>
      </c>
      <c r="F218" s="537"/>
      <c r="G218" s="218"/>
      <c r="H218" s="207"/>
      <c r="I218" s="515"/>
      <c r="J218" s="164"/>
      <c r="K218" s="164"/>
      <c r="L218" s="152"/>
      <c r="M218" s="152"/>
      <c r="N218" s="152"/>
      <c r="O218" s="152"/>
      <c r="P218" s="152"/>
    </row>
    <row r="219" spans="1:16" ht="22.8">
      <c r="A219" s="538"/>
      <c r="B219" s="161" t="s">
        <v>821</v>
      </c>
      <c r="C219" s="162">
        <v>7.1527777777777779E-3</v>
      </c>
      <c r="D219" s="162">
        <v>2.8344907407407409E-2</v>
      </c>
      <c r="E219" s="163">
        <v>24</v>
      </c>
      <c r="F219" s="162">
        <v>4.251157407407407E-2</v>
      </c>
      <c r="G219" s="162">
        <v>0.25715277777777773</v>
      </c>
      <c r="H219" s="211"/>
      <c r="I219" s="515"/>
      <c r="J219" s="164"/>
      <c r="K219" s="164"/>
      <c r="L219" s="152"/>
      <c r="M219" s="152"/>
      <c r="N219" s="152"/>
      <c r="O219" s="152"/>
      <c r="P219" s="152"/>
    </row>
    <row r="220" spans="1:16" ht="22.8">
      <c r="A220" s="538"/>
      <c r="B220" s="161" t="s">
        <v>822</v>
      </c>
      <c r="C220" s="162">
        <v>1.576388888888889E-2</v>
      </c>
      <c r="D220" s="162">
        <v>3.0289351851851852E-2</v>
      </c>
      <c r="E220" s="163">
        <v>48</v>
      </c>
      <c r="F220" s="162">
        <v>5.7025462962962965E-2</v>
      </c>
      <c r="G220" s="162">
        <v>0.2722106481481481</v>
      </c>
      <c r="H220" s="211"/>
      <c r="I220" s="515"/>
      <c r="J220" s="164"/>
      <c r="K220" s="164"/>
      <c r="L220" s="152"/>
      <c r="M220" s="152"/>
      <c r="N220" s="152"/>
      <c r="O220" s="152"/>
      <c r="P220" s="152"/>
    </row>
    <row r="221" spans="1:16" ht="85.5" customHeight="1">
      <c r="A221" s="538"/>
      <c r="B221" s="158" t="s">
        <v>820</v>
      </c>
      <c r="C221" s="533" t="s">
        <v>882</v>
      </c>
      <c r="D221" s="533"/>
      <c r="E221" s="537" t="s">
        <v>264</v>
      </c>
      <c r="F221" s="537"/>
      <c r="G221" s="218"/>
      <c r="H221" s="211"/>
      <c r="I221" s="515"/>
      <c r="J221" s="164"/>
      <c r="K221" s="164"/>
      <c r="L221" s="152"/>
      <c r="M221" s="152"/>
      <c r="N221" s="152"/>
      <c r="O221" s="152"/>
      <c r="P221" s="152"/>
    </row>
    <row r="222" spans="1:16" ht="22.8">
      <c r="A222" s="538"/>
      <c r="B222" s="161" t="s">
        <v>821</v>
      </c>
      <c r="C222" s="162">
        <v>6.9907407407407409E-3</v>
      </c>
      <c r="D222" s="162">
        <v>2.4895833333333332E-2</v>
      </c>
      <c r="E222" s="163">
        <v>31</v>
      </c>
      <c r="F222" s="162">
        <v>4.1828703703703701E-2</v>
      </c>
      <c r="G222" s="162">
        <v>0.25002314814814813</v>
      </c>
      <c r="H222" s="211"/>
      <c r="I222" s="515"/>
      <c r="J222" s="164"/>
      <c r="K222" s="164"/>
      <c r="L222" s="152"/>
      <c r="M222" s="152"/>
      <c r="N222" s="152"/>
      <c r="O222" s="152"/>
      <c r="P222" s="152"/>
    </row>
    <row r="223" spans="1:16" ht="22.8">
      <c r="A223" s="538"/>
      <c r="B223" s="161" t="s">
        <v>822</v>
      </c>
      <c r="C223" s="162">
        <v>1.511574074074074E-2</v>
      </c>
      <c r="D223" s="162">
        <v>2.8460648148148152E-2</v>
      </c>
      <c r="E223" s="163">
        <v>41</v>
      </c>
      <c r="F223" s="162">
        <v>5.2708333333333329E-2</v>
      </c>
      <c r="G223" s="162">
        <v>0.12836805555555555</v>
      </c>
      <c r="H223" s="211"/>
      <c r="I223" s="515"/>
      <c r="J223" s="164"/>
      <c r="K223" s="164"/>
      <c r="L223" s="152"/>
      <c r="M223" s="152"/>
      <c r="N223" s="152"/>
      <c r="O223" s="152"/>
      <c r="P223" s="152"/>
    </row>
    <row r="224" spans="1:16" ht="54" customHeight="1">
      <c r="A224" s="538"/>
      <c r="B224" s="158" t="s">
        <v>820</v>
      </c>
      <c r="C224" s="533" t="s">
        <v>883</v>
      </c>
      <c r="D224" s="533"/>
      <c r="E224" s="537" t="s">
        <v>272</v>
      </c>
      <c r="F224" s="537"/>
      <c r="G224" s="218"/>
      <c r="H224" s="211"/>
      <c r="I224" s="515"/>
      <c r="J224" s="164"/>
      <c r="K224" s="164"/>
      <c r="L224" s="152"/>
      <c r="M224" s="152"/>
      <c r="N224" s="152"/>
      <c r="O224" s="152"/>
      <c r="P224" s="152"/>
    </row>
    <row r="225" spans="1:16" ht="22.8">
      <c r="A225" s="538"/>
      <c r="B225" s="219" t="s">
        <v>884</v>
      </c>
      <c r="C225" s="162">
        <v>2.1898148148148149E-2</v>
      </c>
      <c r="D225" s="162">
        <v>2.508101851851852E-2</v>
      </c>
      <c r="E225" s="163">
        <v>7</v>
      </c>
      <c r="F225" s="162">
        <v>6.7291666666666666E-2</v>
      </c>
      <c r="G225" s="162">
        <v>8.59375E-2</v>
      </c>
      <c r="H225" s="211"/>
      <c r="I225" s="515"/>
      <c r="J225" s="164"/>
      <c r="K225" s="164"/>
      <c r="L225" s="152"/>
      <c r="M225" s="152"/>
      <c r="N225" s="152"/>
      <c r="O225" s="152"/>
      <c r="P225" s="152"/>
    </row>
    <row r="226" spans="1:16" ht="22.8">
      <c r="A226" s="538"/>
      <c r="B226" s="219" t="s">
        <v>885</v>
      </c>
      <c r="C226" s="162">
        <v>9.4328703703703692E-3</v>
      </c>
      <c r="D226" s="162">
        <v>3.6307870370370365E-2</v>
      </c>
      <c r="E226" s="163">
        <v>26</v>
      </c>
      <c r="F226" s="162">
        <v>7.3796296296296304E-2</v>
      </c>
      <c r="G226" s="162">
        <v>0.30519675925925926</v>
      </c>
      <c r="H226" s="211"/>
      <c r="I226" s="515"/>
      <c r="J226" s="164"/>
      <c r="K226" s="164"/>
      <c r="L226" s="152"/>
      <c r="M226" s="152"/>
      <c r="N226" s="152"/>
      <c r="O226" s="152"/>
      <c r="P226" s="152"/>
    </row>
    <row r="227" spans="1:16" ht="68.25" customHeight="1">
      <c r="A227" s="538"/>
      <c r="B227" s="220" t="s">
        <v>820</v>
      </c>
      <c r="C227" s="533" t="s">
        <v>886</v>
      </c>
      <c r="D227" s="533"/>
      <c r="E227" s="537" t="s">
        <v>276</v>
      </c>
      <c r="F227" s="537"/>
      <c r="G227" s="177"/>
      <c r="H227" s="211"/>
      <c r="I227" s="515"/>
      <c r="J227" s="164"/>
      <c r="K227" s="164"/>
      <c r="L227" s="152"/>
      <c r="M227" s="152"/>
      <c r="N227" s="152"/>
      <c r="O227" s="152"/>
      <c r="P227" s="152"/>
    </row>
    <row r="228" spans="1:16" ht="22.8">
      <c r="A228" s="538"/>
      <c r="B228" s="219" t="s">
        <v>884</v>
      </c>
      <c r="C228" s="162">
        <v>6.6435185185185191E-3</v>
      </c>
      <c r="D228" s="162">
        <v>2.1805555555555554E-2</v>
      </c>
      <c r="E228" s="163">
        <v>53</v>
      </c>
      <c r="F228" s="162">
        <v>4.1736111111111106E-2</v>
      </c>
      <c r="G228" s="162">
        <v>0.19732638888888887</v>
      </c>
      <c r="H228" s="211"/>
      <c r="I228" s="515"/>
      <c r="J228" s="164"/>
      <c r="K228" s="164"/>
      <c r="L228" s="152"/>
      <c r="M228" s="152"/>
      <c r="N228" s="152"/>
      <c r="O228" s="152"/>
      <c r="P228" s="152"/>
    </row>
    <row r="229" spans="1:16" ht="22.8">
      <c r="A229" s="538"/>
      <c r="B229" s="219" t="s">
        <v>885</v>
      </c>
      <c r="C229" s="162">
        <v>1.4618055555555556E-2</v>
      </c>
      <c r="D229" s="162">
        <v>2.2337962962962959E-2</v>
      </c>
      <c r="E229" s="163">
        <v>37</v>
      </c>
      <c r="F229" s="162">
        <v>5.3333333333333323E-2</v>
      </c>
      <c r="G229" s="162">
        <v>0.1160763888888889</v>
      </c>
      <c r="H229" s="211"/>
      <c r="I229" s="515"/>
      <c r="J229" s="164"/>
      <c r="K229" s="164"/>
      <c r="L229" s="152"/>
      <c r="M229" s="152"/>
      <c r="N229" s="152"/>
      <c r="O229" s="152"/>
      <c r="P229" s="152"/>
    </row>
    <row r="230" spans="1:16" ht="63" customHeight="1">
      <c r="A230" s="538"/>
      <c r="B230" s="220" t="s">
        <v>820</v>
      </c>
      <c r="C230" s="533" t="s">
        <v>887</v>
      </c>
      <c r="D230" s="533"/>
      <c r="E230" s="537" t="s">
        <v>276</v>
      </c>
      <c r="F230" s="537"/>
      <c r="G230" s="177"/>
      <c r="H230" s="211"/>
      <c r="I230" s="515"/>
      <c r="J230" s="164"/>
      <c r="K230" s="164"/>
      <c r="L230" s="152"/>
      <c r="M230" s="152"/>
      <c r="N230" s="152"/>
      <c r="O230" s="152"/>
      <c r="P230" s="152"/>
    </row>
    <row r="231" spans="1:16" ht="30.75" customHeight="1">
      <c r="A231" s="538"/>
      <c r="B231" s="121" t="s">
        <v>884</v>
      </c>
      <c r="C231" s="162">
        <v>6.875E-3</v>
      </c>
      <c r="D231" s="162">
        <v>2.2893518518518514E-2</v>
      </c>
      <c r="E231" s="163">
        <v>45</v>
      </c>
      <c r="F231" s="162">
        <v>4.7743055555555552E-2</v>
      </c>
      <c r="G231" s="162">
        <v>0.13616898148148146</v>
      </c>
      <c r="H231" s="211"/>
      <c r="I231" s="515"/>
      <c r="J231" s="164"/>
      <c r="K231" s="164"/>
      <c r="L231" s="152"/>
      <c r="M231" s="152"/>
      <c r="N231" s="152"/>
      <c r="O231" s="152"/>
      <c r="P231" s="152"/>
    </row>
    <row r="232" spans="1:16" ht="29.25" customHeight="1">
      <c r="A232" s="538"/>
      <c r="B232" s="121" t="s">
        <v>885</v>
      </c>
      <c r="C232" s="162">
        <v>1.3946759259259259E-2</v>
      </c>
      <c r="D232" s="162">
        <v>3.1331018518518522E-2</v>
      </c>
      <c r="E232" s="163">
        <v>28</v>
      </c>
      <c r="F232" s="162">
        <v>6.1446759259259257E-2</v>
      </c>
      <c r="G232" s="162">
        <v>0.22355324074074076</v>
      </c>
      <c r="H232" s="211"/>
      <c r="I232" s="515"/>
      <c r="J232" s="164"/>
      <c r="K232" s="164"/>
      <c r="L232" s="152"/>
      <c r="M232" s="152"/>
      <c r="N232" s="152"/>
      <c r="O232" s="152"/>
      <c r="P232" s="152"/>
    </row>
    <row r="233" spans="1:16" ht="37.5" customHeight="1">
      <c r="A233" s="538"/>
      <c r="B233" s="220" t="s">
        <v>820</v>
      </c>
      <c r="C233" s="533" t="s">
        <v>888</v>
      </c>
      <c r="D233" s="533"/>
      <c r="E233" s="537" t="s">
        <v>282</v>
      </c>
      <c r="F233" s="537"/>
      <c r="G233" s="177"/>
      <c r="H233" s="211"/>
      <c r="I233" s="515"/>
      <c r="J233" s="164"/>
      <c r="K233" s="164"/>
      <c r="L233" s="152"/>
      <c r="M233" s="152"/>
      <c r="N233" s="152"/>
      <c r="O233" s="152"/>
      <c r="P233" s="152"/>
    </row>
    <row r="234" spans="1:16" ht="22.8">
      <c r="A234" s="538"/>
      <c r="B234" s="219" t="s">
        <v>884</v>
      </c>
      <c r="C234" s="162">
        <v>1.7789351851851851E-2</v>
      </c>
      <c r="D234" s="162">
        <v>2.5717592592592594E-2</v>
      </c>
      <c r="E234" s="163">
        <v>29</v>
      </c>
      <c r="F234" s="162">
        <v>7.0601851851851846E-2</v>
      </c>
      <c r="G234" s="162">
        <v>0.16439814814814815</v>
      </c>
      <c r="H234" s="211"/>
      <c r="I234" s="515"/>
      <c r="J234" s="164"/>
      <c r="K234" s="164"/>
      <c r="L234" s="152"/>
      <c r="M234" s="152"/>
      <c r="N234" s="152"/>
      <c r="O234" s="152"/>
      <c r="P234" s="152"/>
    </row>
    <row r="235" spans="1:16" ht="22.8">
      <c r="A235" s="538"/>
      <c r="B235" s="219" t="s">
        <v>885</v>
      </c>
      <c r="C235" s="162">
        <v>1.1805555555555557E-2</v>
      </c>
      <c r="D235" s="162">
        <v>4.2696759259259254E-2</v>
      </c>
      <c r="E235" s="163">
        <v>70</v>
      </c>
      <c r="F235" s="162">
        <v>6.7534722222222218E-2</v>
      </c>
      <c r="G235" s="162">
        <v>0.33019675925925923</v>
      </c>
      <c r="H235" s="211"/>
      <c r="I235" s="515"/>
      <c r="J235" s="164"/>
      <c r="K235" s="164"/>
      <c r="L235" s="152"/>
      <c r="M235" s="152"/>
      <c r="N235" s="152"/>
      <c r="O235" s="152"/>
      <c r="P235" s="152"/>
    </row>
    <row r="236" spans="1:16" ht="41.25" customHeight="1">
      <c r="A236" s="538"/>
      <c r="B236" s="190" t="s">
        <v>820</v>
      </c>
      <c r="C236" s="535" t="s">
        <v>889</v>
      </c>
      <c r="D236" s="535"/>
      <c r="E236" s="534" t="s">
        <v>890</v>
      </c>
      <c r="F236" s="534"/>
      <c r="G236" s="177"/>
      <c r="H236" s="211"/>
      <c r="I236" s="515"/>
      <c r="J236" s="164"/>
      <c r="K236" s="164"/>
      <c r="L236" s="152"/>
      <c r="M236" s="152"/>
      <c r="N236" s="152"/>
      <c r="O236" s="152"/>
      <c r="P236" s="152"/>
    </row>
    <row r="237" spans="1:16" ht="32.25" customHeight="1">
      <c r="A237" s="538"/>
      <c r="B237" s="221" t="s">
        <v>884</v>
      </c>
      <c r="C237" s="162">
        <v>6.7939814814814816E-3</v>
      </c>
      <c r="D237" s="162">
        <v>3.1215277777777776E-2</v>
      </c>
      <c r="E237" s="163">
        <v>17</v>
      </c>
      <c r="F237" s="162">
        <v>5.8750000000000004E-2</v>
      </c>
      <c r="G237" s="162">
        <v>0.33887731481481476</v>
      </c>
      <c r="H237" s="211"/>
      <c r="I237" s="515"/>
      <c r="J237" s="164"/>
      <c r="K237" s="164"/>
      <c r="L237" s="152"/>
      <c r="M237" s="152"/>
      <c r="N237" s="152"/>
      <c r="O237" s="152"/>
      <c r="P237" s="152"/>
    </row>
    <row r="238" spans="1:16" ht="22.8">
      <c r="A238" s="538"/>
      <c r="B238" s="221" t="s">
        <v>885</v>
      </c>
      <c r="C238" s="162">
        <v>1.4803240740740742E-2</v>
      </c>
      <c r="D238" s="162">
        <v>2.6655092592592591E-2</v>
      </c>
      <c r="E238" s="163">
        <v>49</v>
      </c>
      <c r="F238" s="162">
        <v>6.3796296296296295E-2</v>
      </c>
      <c r="G238" s="162">
        <v>0.19968749999999999</v>
      </c>
      <c r="H238" s="211"/>
      <c r="I238" s="515"/>
      <c r="J238" s="164"/>
      <c r="K238" s="164"/>
      <c r="L238" s="152"/>
      <c r="M238" s="152"/>
      <c r="N238" s="152"/>
      <c r="O238" s="152"/>
      <c r="P238" s="152"/>
    </row>
    <row r="239" spans="1:16" ht="40.5" customHeight="1">
      <c r="A239" s="538"/>
      <c r="B239" s="190" t="s">
        <v>820</v>
      </c>
      <c r="C239" s="535" t="s">
        <v>891</v>
      </c>
      <c r="D239" s="535"/>
      <c r="E239" s="534" t="s">
        <v>892</v>
      </c>
      <c r="F239" s="534"/>
      <c r="G239" s="177"/>
      <c r="H239" s="211"/>
      <c r="I239" s="515"/>
      <c r="J239" s="164"/>
      <c r="K239" s="164"/>
      <c r="L239" s="152"/>
      <c r="M239" s="152"/>
      <c r="N239" s="152"/>
      <c r="O239" s="152"/>
      <c r="P239" s="152"/>
    </row>
    <row r="240" spans="1:16" ht="22.8">
      <c r="A240" s="538"/>
      <c r="B240" s="221" t="s">
        <v>884</v>
      </c>
      <c r="C240" s="162">
        <v>7.5000000000000006E-3</v>
      </c>
      <c r="D240" s="162">
        <v>2.7141203703703706E-2</v>
      </c>
      <c r="E240" s="163">
        <v>27</v>
      </c>
      <c r="F240" s="162">
        <v>3.9976851851851847E-2</v>
      </c>
      <c r="G240" s="162">
        <v>9.9131944444444439E-2</v>
      </c>
      <c r="H240" s="211"/>
      <c r="I240" s="515"/>
      <c r="J240" s="164"/>
      <c r="K240" s="164"/>
      <c r="L240" s="152"/>
      <c r="M240" s="152"/>
      <c r="N240" s="152"/>
      <c r="O240" s="152"/>
      <c r="P240" s="152"/>
    </row>
    <row r="241" spans="1:16" ht="22.8">
      <c r="A241" s="538"/>
      <c r="B241" s="221" t="s">
        <v>885</v>
      </c>
      <c r="C241" s="162">
        <v>1.4004629629629631E-2</v>
      </c>
      <c r="D241" s="162">
        <v>3.1018518518518518E-2</v>
      </c>
      <c r="E241" s="163">
        <v>41</v>
      </c>
      <c r="F241" s="162">
        <v>5.5289351851851853E-2</v>
      </c>
      <c r="G241" s="162">
        <v>0.14124999999999999</v>
      </c>
      <c r="H241" s="211"/>
      <c r="I241" s="515"/>
      <c r="J241" s="164"/>
      <c r="K241" s="164"/>
      <c r="L241" s="152"/>
      <c r="M241" s="152"/>
      <c r="N241" s="152"/>
      <c r="O241" s="152"/>
      <c r="P241" s="152"/>
    </row>
    <row r="242" spans="1:16" ht="27.75" customHeight="1">
      <c r="A242" s="538"/>
      <c r="B242" s="198" t="s">
        <v>827</v>
      </c>
      <c r="C242" s="530" t="s">
        <v>893</v>
      </c>
      <c r="D242" s="530"/>
      <c r="E242" s="530"/>
      <c r="F242" s="530"/>
      <c r="G242" s="530"/>
      <c r="H242" s="211"/>
      <c r="I242" s="515"/>
      <c r="J242" s="164"/>
      <c r="K242" s="164"/>
      <c r="L242" s="152"/>
      <c r="M242" s="152"/>
      <c r="N242" s="152"/>
      <c r="O242" s="152"/>
      <c r="P242" s="152"/>
    </row>
    <row r="243" spans="1:16" ht="22.8">
      <c r="A243" s="538"/>
      <c r="B243" s="222" t="s">
        <v>884</v>
      </c>
      <c r="C243" s="181">
        <v>7.2222222222222228E-3</v>
      </c>
      <c r="D243" s="181">
        <v>3.1215277777777776E-2</v>
      </c>
      <c r="E243" s="216">
        <f>E240+E237+E234+E231+E228+E225+E222+E219+E216+E213+E210+E207+E204+E201+E198+E195+E192</f>
        <v>393</v>
      </c>
      <c r="F243" s="181">
        <v>4.8402777777777774E-2</v>
      </c>
      <c r="G243" s="223">
        <v>0.33887731481481476</v>
      </c>
      <c r="H243" s="211"/>
      <c r="I243" s="515"/>
      <c r="J243" s="164"/>
      <c r="K243" s="164"/>
      <c r="L243" s="152"/>
      <c r="M243" s="152"/>
      <c r="N243" s="152"/>
      <c r="O243" s="152"/>
      <c r="P243" s="152"/>
    </row>
    <row r="244" spans="1:16" ht="27.75" customHeight="1">
      <c r="A244" s="538"/>
      <c r="B244" s="222" t="s">
        <v>885</v>
      </c>
      <c r="C244" s="181">
        <v>1.2662037037037038E-2</v>
      </c>
      <c r="D244" s="181">
        <v>4.2696759259259254E-2</v>
      </c>
      <c r="E244" s="182">
        <f>E241+E238+E235+E232+E229+E226+E223+E220+E217+E214+E211+E208+E205+E202+E199+E196+E193</f>
        <v>715</v>
      </c>
      <c r="F244" s="181">
        <v>6.1782407407407404E-2</v>
      </c>
      <c r="G244" s="223">
        <v>0.33019675925925923</v>
      </c>
      <c r="H244" s="211"/>
      <c r="I244" s="515"/>
      <c r="J244" s="164"/>
      <c r="K244" s="164"/>
      <c r="L244" s="152"/>
      <c r="M244" s="152"/>
      <c r="N244" s="152"/>
      <c r="O244" s="152"/>
      <c r="P244" s="152"/>
    </row>
    <row r="245" spans="1:16" ht="165" customHeight="1">
      <c r="A245" s="536">
        <v>5</v>
      </c>
      <c r="B245" s="224" t="s">
        <v>820</v>
      </c>
      <c r="C245" s="533" t="s">
        <v>894</v>
      </c>
      <c r="D245" s="533"/>
      <c r="E245" s="534" t="s">
        <v>292</v>
      </c>
      <c r="F245" s="534"/>
      <c r="G245" s="225"/>
      <c r="H245" s="211"/>
      <c r="I245" s="515"/>
      <c r="J245" s="164"/>
      <c r="K245" s="164"/>
      <c r="L245" s="152"/>
      <c r="M245" s="152"/>
      <c r="N245" s="152"/>
      <c r="O245" s="152"/>
      <c r="P245" s="152"/>
    </row>
    <row r="246" spans="1:16" ht="22.8">
      <c r="A246" s="536"/>
      <c r="B246" s="161" t="s">
        <v>821</v>
      </c>
      <c r="C246" s="162">
        <v>6.7245370370370375E-3</v>
      </c>
      <c r="D246" s="162">
        <v>3.0381944444444448E-2</v>
      </c>
      <c r="E246" s="163">
        <v>26</v>
      </c>
      <c r="F246" s="162">
        <v>2.9502314814814815E-2</v>
      </c>
      <c r="G246" s="162">
        <v>8.6620370370370375E-2</v>
      </c>
      <c r="H246" s="498"/>
      <c r="I246" s="515"/>
      <c r="J246" s="164"/>
      <c r="K246" s="164"/>
      <c r="L246" s="152"/>
      <c r="M246" s="152"/>
      <c r="N246" s="152"/>
      <c r="O246" s="152"/>
      <c r="P246" s="152"/>
    </row>
    <row r="247" spans="1:16" ht="22.8">
      <c r="A247" s="536"/>
      <c r="B247" s="161" t="s">
        <v>822</v>
      </c>
      <c r="C247" s="162">
        <v>1.246527777777778E-2</v>
      </c>
      <c r="D247" s="162">
        <v>2.78125E-2</v>
      </c>
      <c r="E247" s="163">
        <v>38</v>
      </c>
      <c r="F247" s="162">
        <v>3.9745370370370368E-2</v>
      </c>
      <c r="G247" s="162">
        <v>8.7858796296296296E-2</v>
      </c>
      <c r="H247" s="498"/>
      <c r="I247" s="515"/>
      <c r="J247" s="164"/>
      <c r="K247" s="164"/>
      <c r="L247" s="152"/>
      <c r="M247" s="152"/>
      <c r="N247" s="152"/>
      <c r="O247" s="152"/>
      <c r="P247" s="152"/>
    </row>
    <row r="248" spans="1:16" ht="61.5" customHeight="1">
      <c r="A248" s="536"/>
      <c r="B248" s="224" t="s">
        <v>820</v>
      </c>
      <c r="C248" s="533" t="s">
        <v>895</v>
      </c>
      <c r="D248" s="533"/>
      <c r="E248" s="534" t="s">
        <v>746</v>
      </c>
      <c r="F248" s="534"/>
      <c r="G248" s="226"/>
      <c r="H248" s="96"/>
      <c r="I248" s="215"/>
      <c r="J248" s="164"/>
      <c r="K248" s="164"/>
      <c r="L248" s="152"/>
      <c r="M248" s="152"/>
      <c r="N248" s="152"/>
      <c r="O248" s="152"/>
      <c r="P248" s="152"/>
    </row>
    <row r="249" spans="1:16" ht="22.8">
      <c r="A249" s="536"/>
      <c r="B249" s="161" t="s">
        <v>821</v>
      </c>
      <c r="C249" s="162">
        <v>8.611111111111111E-3</v>
      </c>
      <c r="D249" s="162">
        <v>4.7233796296296295E-2</v>
      </c>
      <c r="E249" s="163">
        <v>63</v>
      </c>
      <c r="F249" s="162">
        <v>3.7175925925925925E-2</v>
      </c>
      <c r="G249" s="162">
        <v>9.4837962962962957E-2</v>
      </c>
      <c r="H249" s="96"/>
      <c r="I249" s="215"/>
      <c r="J249" s="164"/>
      <c r="K249" s="164"/>
      <c r="L249" s="152"/>
      <c r="M249" s="152"/>
      <c r="N249" s="152"/>
      <c r="O249" s="152"/>
      <c r="P249" s="152"/>
    </row>
    <row r="250" spans="1:16" ht="22.8">
      <c r="A250" s="536"/>
      <c r="B250" s="161" t="s">
        <v>822</v>
      </c>
      <c r="C250" s="162">
        <v>1.5694444444444445E-2</v>
      </c>
      <c r="D250" s="162">
        <v>4.1956018518518517E-2</v>
      </c>
      <c r="E250" s="163">
        <v>109</v>
      </c>
      <c r="F250" s="162">
        <v>4.7407407407407405E-2</v>
      </c>
      <c r="G250" s="162">
        <v>9.4444444444444442E-2</v>
      </c>
      <c r="H250" s="96"/>
      <c r="I250" s="215"/>
      <c r="J250" s="164"/>
      <c r="K250" s="164"/>
      <c r="L250" s="152"/>
      <c r="M250" s="152"/>
      <c r="N250" s="152"/>
      <c r="O250" s="152"/>
      <c r="P250" s="152"/>
    </row>
    <row r="251" spans="1:16" ht="56.25" customHeight="1">
      <c r="A251" s="536"/>
      <c r="B251" s="224" t="s">
        <v>820</v>
      </c>
      <c r="C251" s="533" t="s">
        <v>896</v>
      </c>
      <c r="D251" s="533"/>
      <c r="E251" s="534" t="s">
        <v>746</v>
      </c>
      <c r="F251" s="534"/>
      <c r="G251" s="226"/>
      <c r="H251" s="160"/>
      <c r="I251" s="215"/>
      <c r="J251" s="164"/>
      <c r="K251" s="164"/>
      <c r="L251" s="152"/>
      <c r="M251" s="152"/>
      <c r="N251" s="152"/>
      <c r="O251" s="152"/>
      <c r="P251" s="152"/>
    </row>
    <row r="252" spans="1:16" ht="22.8">
      <c r="A252" s="536"/>
      <c r="B252" s="161" t="s">
        <v>821</v>
      </c>
      <c r="C252" s="162">
        <v>8.5300925925925926E-3</v>
      </c>
      <c r="D252" s="162">
        <v>4.1493055555555554E-2</v>
      </c>
      <c r="E252" s="163">
        <v>40</v>
      </c>
      <c r="F252" s="162">
        <v>3.4965277777777783E-2</v>
      </c>
      <c r="G252" s="162">
        <v>8.2673611111111114E-2</v>
      </c>
      <c r="H252" s="211"/>
      <c r="I252" s="215"/>
      <c r="J252" s="164"/>
      <c r="K252" s="164"/>
      <c r="L252" s="152"/>
      <c r="M252" s="152"/>
      <c r="N252" s="152"/>
      <c r="O252" s="152"/>
      <c r="P252" s="152"/>
    </row>
    <row r="253" spans="1:16" ht="22.8">
      <c r="A253" s="536"/>
      <c r="B253" s="161" t="s">
        <v>822</v>
      </c>
      <c r="C253" s="162">
        <v>1.5810185185185184E-2</v>
      </c>
      <c r="D253" s="162">
        <v>5.1909722222222218E-2</v>
      </c>
      <c r="E253" s="163">
        <v>53</v>
      </c>
      <c r="F253" s="162">
        <v>4.6469907407407404E-2</v>
      </c>
      <c r="G253" s="162">
        <v>9.752314814814815E-2</v>
      </c>
      <c r="H253" s="211"/>
      <c r="I253" s="215"/>
      <c r="J253" s="164"/>
      <c r="K253" s="164"/>
      <c r="L253" s="152"/>
      <c r="M253" s="152"/>
      <c r="N253" s="152"/>
      <c r="O253" s="152"/>
      <c r="P253" s="152"/>
    </row>
    <row r="254" spans="1:16" ht="82.5" customHeight="1">
      <c r="A254" s="536"/>
      <c r="B254" s="224" t="s">
        <v>820</v>
      </c>
      <c r="C254" s="533" t="s">
        <v>897</v>
      </c>
      <c r="D254" s="533"/>
      <c r="E254" s="534" t="s">
        <v>751</v>
      </c>
      <c r="F254" s="534"/>
      <c r="G254" s="226"/>
      <c r="H254" s="227"/>
      <c r="I254" s="215"/>
      <c r="J254" s="164"/>
      <c r="K254" s="164"/>
      <c r="L254" s="152"/>
      <c r="M254" s="152"/>
      <c r="N254" s="152"/>
      <c r="O254" s="152"/>
      <c r="P254" s="152"/>
    </row>
    <row r="255" spans="1:16" ht="22.8">
      <c r="A255" s="536"/>
      <c r="B255" s="161" t="s">
        <v>821</v>
      </c>
      <c r="C255" s="162">
        <v>1.6898148148148148E-2</v>
      </c>
      <c r="D255" s="162">
        <v>3.8101851851851852E-2</v>
      </c>
      <c r="E255" s="163">
        <v>12</v>
      </c>
      <c r="F255" s="162">
        <v>4.05787037037037E-2</v>
      </c>
      <c r="G255" s="162">
        <v>5.6909722222222216E-2</v>
      </c>
      <c r="H255" s="227"/>
      <c r="I255" s="215"/>
      <c r="J255" s="164"/>
      <c r="K255" s="164"/>
      <c r="L255" s="152"/>
      <c r="M255" s="152"/>
      <c r="N255" s="152"/>
      <c r="O255" s="152"/>
      <c r="P255" s="152"/>
    </row>
    <row r="256" spans="1:16" ht="22.8">
      <c r="A256" s="536"/>
      <c r="B256" s="161" t="s">
        <v>822</v>
      </c>
      <c r="C256" s="162">
        <v>1.3275462962962963E-2</v>
      </c>
      <c r="D256" s="162">
        <v>7.5486111111111115E-2</v>
      </c>
      <c r="E256" s="163">
        <v>107</v>
      </c>
      <c r="F256" s="162">
        <v>5.0347222222222217E-2</v>
      </c>
      <c r="G256" s="162">
        <v>0.17217592592592593</v>
      </c>
      <c r="H256" s="227"/>
      <c r="I256" s="215"/>
      <c r="J256" s="164"/>
      <c r="K256" s="164"/>
      <c r="L256" s="152"/>
      <c r="M256" s="152"/>
      <c r="N256" s="152"/>
      <c r="O256" s="152"/>
      <c r="P256" s="152"/>
    </row>
    <row r="257" spans="1:16" ht="75.75" customHeight="1">
      <c r="A257" s="536"/>
      <c r="B257" s="228" t="s">
        <v>820</v>
      </c>
      <c r="C257" s="533" t="s">
        <v>898</v>
      </c>
      <c r="D257" s="533"/>
      <c r="E257" s="534" t="s">
        <v>305</v>
      </c>
      <c r="F257" s="534"/>
      <c r="G257" s="225"/>
      <c r="H257" s="227"/>
      <c r="I257" s="215"/>
      <c r="J257" s="164"/>
      <c r="K257" s="164"/>
      <c r="L257" s="152"/>
      <c r="M257" s="152"/>
      <c r="N257" s="152"/>
      <c r="O257" s="152"/>
      <c r="P257" s="152"/>
    </row>
    <row r="258" spans="1:16" ht="22.8">
      <c r="A258" s="536"/>
      <c r="B258" s="189" t="s">
        <v>821</v>
      </c>
      <c r="C258" s="162">
        <v>2.2951388888888886E-2</v>
      </c>
      <c r="D258" s="162">
        <v>2.3287037037037037E-2</v>
      </c>
      <c r="E258" s="163">
        <v>2</v>
      </c>
      <c r="F258" s="162">
        <v>4.282407407407407E-2</v>
      </c>
      <c r="G258" s="162">
        <v>4.5543981481481484E-2</v>
      </c>
      <c r="H258" s="227"/>
      <c r="I258" s="215"/>
      <c r="J258" s="164"/>
      <c r="K258" s="164"/>
      <c r="L258" s="152"/>
      <c r="M258" s="152"/>
      <c r="N258" s="152"/>
      <c r="O258" s="152"/>
      <c r="P258" s="152"/>
    </row>
    <row r="259" spans="1:16" ht="22.8">
      <c r="A259" s="536"/>
      <c r="B259" s="189" t="s">
        <v>822</v>
      </c>
      <c r="C259" s="162">
        <v>1.2268518518518521E-2</v>
      </c>
      <c r="D259" s="162">
        <v>5.1273148148148151E-2</v>
      </c>
      <c r="E259" s="163">
        <v>77</v>
      </c>
      <c r="F259" s="162">
        <v>4.9282407407407407E-2</v>
      </c>
      <c r="G259" s="162">
        <v>0.14402777777777775</v>
      </c>
      <c r="H259" s="227"/>
      <c r="I259" s="215"/>
      <c r="J259" s="164"/>
      <c r="K259" s="164"/>
      <c r="L259" s="152"/>
      <c r="M259" s="152"/>
      <c r="N259" s="152"/>
      <c r="O259" s="152"/>
      <c r="P259" s="152"/>
    </row>
    <row r="260" spans="1:16" ht="149.25" customHeight="1">
      <c r="A260" s="536"/>
      <c r="B260" s="196" t="s">
        <v>820</v>
      </c>
      <c r="C260" s="533" t="s">
        <v>899</v>
      </c>
      <c r="D260" s="533"/>
      <c r="E260" s="534" t="s">
        <v>309</v>
      </c>
      <c r="F260" s="534"/>
      <c r="G260" s="226"/>
      <c r="H260" s="227"/>
      <c r="I260" s="215"/>
      <c r="J260" s="164"/>
      <c r="K260" s="164"/>
      <c r="L260" s="152"/>
      <c r="M260" s="152"/>
      <c r="N260" s="152"/>
      <c r="O260" s="152"/>
      <c r="P260" s="152"/>
    </row>
    <row r="261" spans="1:16" ht="22.8">
      <c r="A261" s="536"/>
      <c r="B261" s="189" t="s">
        <v>821</v>
      </c>
      <c r="C261" s="162">
        <v>7.2685185185185188E-3</v>
      </c>
      <c r="D261" s="162">
        <v>1.3668981481481482E-2</v>
      </c>
      <c r="E261" s="163">
        <v>4</v>
      </c>
      <c r="F261" s="162">
        <v>5.3217592592592587E-2</v>
      </c>
      <c r="G261" s="162">
        <v>0.16923611111111109</v>
      </c>
      <c r="H261" s="227"/>
      <c r="I261" s="215"/>
      <c r="J261" s="164"/>
      <c r="K261" s="164"/>
      <c r="L261" s="152"/>
      <c r="M261" s="152"/>
      <c r="N261" s="152"/>
      <c r="O261" s="152"/>
      <c r="P261" s="152"/>
    </row>
    <row r="262" spans="1:16" ht="22.8">
      <c r="A262" s="536"/>
      <c r="B262" s="189" t="s">
        <v>822</v>
      </c>
      <c r="C262" s="162">
        <v>1.4108796296296298E-2</v>
      </c>
      <c r="D262" s="162">
        <v>3.6111111111111108E-2</v>
      </c>
      <c r="E262" s="163">
        <v>57</v>
      </c>
      <c r="F262" s="162">
        <v>6.4965277777777775E-2</v>
      </c>
      <c r="G262" s="162">
        <v>0.15444444444444444</v>
      </c>
      <c r="H262" s="227"/>
      <c r="I262" s="215"/>
      <c r="J262" s="164"/>
      <c r="K262" s="164"/>
      <c r="L262" s="152"/>
      <c r="M262" s="152"/>
      <c r="N262" s="152"/>
      <c r="O262" s="152"/>
      <c r="P262" s="152"/>
    </row>
    <row r="263" spans="1:16" ht="117.75" customHeight="1">
      <c r="A263" s="536"/>
      <c r="B263" s="196" t="s">
        <v>820</v>
      </c>
      <c r="C263" s="533" t="s">
        <v>900</v>
      </c>
      <c r="D263" s="533"/>
      <c r="E263" s="534" t="s">
        <v>758</v>
      </c>
      <c r="F263" s="534"/>
      <c r="G263" s="226"/>
      <c r="H263" s="227"/>
      <c r="I263" s="215"/>
      <c r="J263" s="164"/>
      <c r="K263" s="164"/>
      <c r="L263" s="152"/>
      <c r="M263" s="152"/>
      <c r="N263" s="152"/>
      <c r="O263" s="152"/>
      <c r="P263" s="152"/>
    </row>
    <row r="264" spans="1:16" ht="22.8">
      <c r="A264" s="536"/>
      <c r="B264" s="189" t="s">
        <v>821</v>
      </c>
      <c r="C264" s="162">
        <v>6.805555555555556E-3</v>
      </c>
      <c r="D264" s="162">
        <v>3.1365740740740743E-2</v>
      </c>
      <c r="E264" s="163">
        <v>15</v>
      </c>
      <c r="F264" s="162">
        <v>5.0567129629629629E-2</v>
      </c>
      <c r="G264" s="162">
        <v>0.16425925925925927</v>
      </c>
      <c r="H264" s="227"/>
      <c r="I264" s="215"/>
      <c r="J264" s="164"/>
      <c r="K264" s="164"/>
      <c r="L264" s="152"/>
      <c r="M264" s="152"/>
      <c r="N264" s="152"/>
      <c r="O264" s="152"/>
      <c r="P264" s="152"/>
    </row>
    <row r="265" spans="1:16" ht="22.8">
      <c r="A265" s="536"/>
      <c r="B265" s="189" t="s">
        <v>822</v>
      </c>
      <c r="C265" s="162">
        <v>1.4340277777777778E-2</v>
      </c>
      <c r="D265" s="162">
        <v>5.2592592592592587E-2</v>
      </c>
      <c r="E265" s="163">
        <v>92</v>
      </c>
      <c r="F265" s="162">
        <v>6.5381944444444451E-2</v>
      </c>
      <c r="G265" s="162">
        <v>0.22768518518518518</v>
      </c>
      <c r="H265" s="227"/>
      <c r="I265" s="215"/>
      <c r="J265" s="164"/>
      <c r="K265" s="164"/>
      <c r="L265" s="152"/>
      <c r="M265" s="152"/>
      <c r="N265" s="152"/>
      <c r="O265" s="152"/>
      <c r="P265" s="152"/>
    </row>
    <row r="266" spans="1:16" ht="90" customHeight="1">
      <c r="A266" s="536"/>
      <c r="B266" s="196" t="s">
        <v>820</v>
      </c>
      <c r="C266" s="533" t="s">
        <v>901</v>
      </c>
      <c r="D266" s="533"/>
      <c r="E266" s="534" t="s">
        <v>315</v>
      </c>
      <c r="F266" s="534"/>
      <c r="G266" s="226"/>
      <c r="H266" s="227"/>
      <c r="I266" s="215"/>
      <c r="J266" s="164"/>
      <c r="K266" s="164"/>
      <c r="L266" s="152"/>
      <c r="M266" s="152"/>
      <c r="N266" s="152"/>
      <c r="O266" s="152"/>
      <c r="P266" s="152"/>
    </row>
    <row r="267" spans="1:16" ht="22.8">
      <c r="A267" s="536"/>
      <c r="B267" s="189" t="s">
        <v>821</v>
      </c>
      <c r="C267" s="162">
        <v>9.6296296296296286E-3</v>
      </c>
      <c r="D267" s="162">
        <v>9.6296296296296286E-3</v>
      </c>
      <c r="E267" s="163">
        <v>0</v>
      </c>
      <c r="F267" s="162">
        <v>9.0937500000000004E-2</v>
      </c>
      <c r="G267" s="162">
        <v>9.0937500000000004E-2</v>
      </c>
      <c r="H267" s="227"/>
      <c r="I267" s="215"/>
      <c r="J267" s="164"/>
      <c r="K267" s="164"/>
      <c r="L267" s="152"/>
      <c r="M267" s="152"/>
      <c r="N267" s="152"/>
      <c r="O267" s="152"/>
      <c r="P267" s="152"/>
    </row>
    <row r="268" spans="1:16" ht="22.8">
      <c r="A268" s="536"/>
      <c r="B268" s="189" t="s">
        <v>822</v>
      </c>
      <c r="C268" s="162">
        <v>1.1782407407407406E-2</v>
      </c>
      <c r="D268" s="162">
        <v>3.6249999999999998E-2</v>
      </c>
      <c r="E268" s="163">
        <v>40</v>
      </c>
      <c r="F268" s="162">
        <v>8.1863425925925909E-2</v>
      </c>
      <c r="G268" s="162">
        <v>0.21180555555555555</v>
      </c>
      <c r="H268" s="227"/>
      <c r="I268" s="215"/>
      <c r="J268" s="164"/>
      <c r="K268" s="164"/>
      <c r="L268" s="152"/>
      <c r="M268" s="152"/>
      <c r="N268" s="152"/>
      <c r="O268" s="152"/>
      <c r="P268" s="152"/>
    </row>
    <row r="269" spans="1:16" ht="109.5" customHeight="1">
      <c r="A269" s="536"/>
      <c r="B269" s="196" t="s">
        <v>820</v>
      </c>
      <c r="C269" s="533" t="s">
        <v>902</v>
      </c>
      <c r="D269" s="533"/>
      <c r="E269" s="534" t="s">
        <v>762</v>
      </c>
      <c r="F269" s="534"/>
      <c r="G269" s="226"/>
      <c r="H269" s="227"/>
      <c r="I269" s="215"/>
      <c r="J269" s="164"/>
      <c r="K269" s="164"/>
      <c r="L269" s="152"/>
      <c r="M269" s="152"/>
      <c r="N269" s="152"/>
      <c r="O269" s="152"/>
      <c r="P269" s="152"/>
    </row>
    <row r="270" spans="1:16" ht="22.8">
      <c r="A270" s="536"/>
      <c r="B270" s="189" t="s">
        <v>821</v>
      </c>
      <c r="C270" s="162">
        <v>1.9027777777777775E-2</v>
      </c>
      <c r="D270" s="162">
        <v>2.1851851851851851E-2</v>
      </c>
      <c r="E270" s="163">
        <v>4</v>
      </c>
      <c r="F270" s="162">
        <v>7.4421296296296291E-2</v>
      </c>
      <c r="G270" s="162">
        <v>0.12247685185185185</v>
      </c>
      <c r="H270" s="160"/>
      <c r="I270" s="215"/>
      <c r="J270" s="164"/>
      <c r="K270" s="164"/>
      <c r="L270" s="152"/>
      <c r="M270" s="152"/>
      <c r="N270" s="152"/>
      <c r="O270" s="152"/>
      <c r="P270" s="152"/>
    </row>
    <row r="271" spans="1:16" ht="27.75" customHeight="1">
      <c r="A271" s="536"/>
      <c r="B271" s="189" t="s">
        <v>822</v>
      </c>
      <c r="C271" s="162">
        <v>1.324074074074074E-2</v>
      </c>
      <c r="D271" s="162">
        <v>4.7037037037037037E-2</v>
      </c>
      <c r="E271" s="163">
        <v>43</v>
      </c>
      <c r="F271" s="162">
        <v>8.9618055555555562E-2</v>
      </c>
      <c r="G271" s="162">
        <v>0.22835648148148149</v>
      </c>
      <c r="H271" s="160"/>
      <c r="I271" s="215"/>
      <c r="J271" s="164"/>
      <c r="K271" s="164"/>
      <c r="L271" s="152"/>
      <c r="M271" s="152"/>
      <c r="N271" s="152"/>
      <c r="O271" s="152"/>
      <c r="P271" s="152"/>
    </row>
    <row r="272" spans="1:16" ht="155.25" customHeight="1">
      <c r="A272" s="536"/>
      <c r="B272" s="196" t="s">
        <v>820</v>
      </c>
      <c r="C272" s="533" t="s">
        <v>903</v>
      </c>
      <c r="D272" s="533"/>
      <c r="E272" s="534" t="s">
        <v>323</v>
      </c>
      <c r="F272" s="534"/>
      <c r="G272" s="229"/>
      <c r="H272" s="211"/>
      <c r="I272" s="515"/>
      <c r="J272" s="164"/>
      <c r="K272" s="164"/>
      <c r="L272" s="152"/>
      <c r="M272" s="152"/>
      <c r="N272" s="152"/>
      <c r="O272" s="152"/>
      <c r="P272" s="152"/>
    </row>
    <row r="273" spans="1:16" ht="22.8">
      <c r="A273" s="536"/>
      <c r="B273" s="189" t="s">
        <v>821</v>
      </c>
      <c r="C273" s="162">
        <v>6.1805555555555546E-3</v>
      </c>
      <c r="D273" s="162">
        <v>3.8182870370370367E-2</v>
      </c>
      <c r="E273" s="163">
        <v>24</v>
      </c>
      <c r="F273" s="162">
        <v>3.6793981481481476E-2</v>
      </c>
      <c r="G273" s="162">
        <v>7.980324074074073E-2</v>
      </c>
      <c r="H273" s="211"/>
      <c r="I273" s="515"/>
      <c r="J273" s="164"/>
      <c r="K273" s="164"/>
      <c r="L273" s="152"/>
      <c r="M273" s="152"/>
      <c r="N273" s="152"/>
      <c r="O273" s="152"/>
      <c r="P273" s="152"/>
    </row>
    <row r="274" spans="1:16" ht="22.8">
      <c r="A274" s="536"/>
      <c r="B274" s="189" t="s">
        <v>822</v>
      </c>
      <c r="C274" s="162">
        <v>1.1712962962962961E-2</v>
      </c>
      <c r="D274" s="162">
        <v>3.0590277777777775E-2</v>
      </c>
      <c r="E274" s="163">
        <v>31</v>
      </c>
      <c r="F274" s="162">
        <v>4.4513888888888881E-2</v>
      </c>
      <c r="G274" s="162">
        <v>7.7384259259259264E-2</v>
      </c>
      <c r="H274" s="211"/>
      <c r="I274" s="515"/>
      <c r="J274" s="164"/>
      <c r="K274" s="164"/>
      <c r="L274" s="152"/>
      <c r="M274" s="152"/>
      <c r="N274" s="152"/>
      <c r="O274" s="152"/>
      <c r="P274" s="152"/>
    </row>
    <row r="275" spans="1:16" ht="135.75" customHeight="1">
      <c r="A275" s="536"/>
      <c r="B275" s="196" t="s">
        <v>820</v>
      </c>
      <c r="C275" s="533" t="s">
        <v>904</v>
      </c>
      <c r="D275" s="533"/>
      <c r="E275" s="534" t="s">
        <v>327</v>
      </c>
      <c r="F275" s="534"/>
      <c r="G275" s="230"/>
      <c r="H275" s="211"/>
      <c r="I275" s="515"/>
      <c r="J275" s="164"/>
      <c r="K275" s="164"/>
      <c r="L275" s="152"/>
      <c r="M275" s="152"/>
      <c r="N275" s="152"/>
      <c r="O275" s="152"/>
      <c r="P275" s="152"/>
    </row>
    <row r="276" spans="1:16" ht="22.8">
      <c r="A276" s="536"/>
      <c r="B276" s="189" t="s">
        <v>821</v>
      </c>
      <c r="C276" s="162">
        <v>8.86574074074074E-3</v>
      </c>
      <c r="D276" s="162">
        <v>4.4293981481481476E-2</v>
      </c>
      <c r="E276" s="163">
        <v>88</v>
      </c>
      <c r="F276" s="162">
        <v>4.8425925925925921E-2</v>
      </c>
      <c r="G276" s="162">
        <v>0.11643518518518518</v>
      </c>
      <c r="H276" s="211"/>
      <c r="I276" s="515"/>
      <c r="J276" s="164"/>
      <c r="K276" s="164"/>
      <c r="L276" s="152"/>
      <c r="M276" s="152"/>
      <c r="N276" s="152"/>
      <c r="O276" s="152"/>
      <c r="P276" s="152"/>
    </row>
    <row r="277" spans="1:16" ht="22.8">
      <c r="A277" s="536"/>
      <c r="B277" s="189" t="s">
        <v>822</v>
      </c>
      <c r="C277" s="162">
        <v>1.548611111111111E-2</v>
      </c>
      <c r="D277" s="162">
        <v>4.65625E-2</v>
      </c>
      <c r="E277" s="163">
        <v>74</v>
      </c>
      <c r="F277" s="162">
        <v>5.6921296296296289E-2</v>
      </c>
      <c r="G277" s="162">
        <v>0.11392361111111111</v>
      </c>
      <c r="H277" s="211"/>
      <c r="I277" s="515"/>
      <c r="J277" s="164"/>
      <c r="K277" s="164"/>
      <c r="L277" s="152"/>
      <c r="M277" s="152"/>
      <c r="N277" s="152"/>
      <c r="O277" s="152"/>
      <c r="P277" s="152"/>
    </row>
    <row r="278" spans="1:16" ht="120.75" customHeight="1">
      <c r="A278" s="536"/>
      <c r="B278" s="196" t="s">
        <v>820</v>
      </c>
      <c r="C278" s="533" t="s">
        <v>905</v>
      </c>
      <c r="D278" s="533"/>
      <c r="E278" s="534" t="s">
        <v>327</v>
      </c>
      <c r="F278" s="534"/>
      <c r="G278" s="226"/>
      <c r="H278" s="211"/>
      <c r="I278" s="515"/>
      <c r="J278" s="164"/>
      <c r="K278" s="164"/>
      <c r="L278" s="152"/>
      <c r="M278" s="152"/>
      <c r="N278" s="152"/>
      <c r="O278" s="152"/>
      <c r="P278" s="152"/>
    </row>
    <row r="279" spans="1:16" ht="22.8">
      <c r="A279" s="536"/>
      <c r="B279" s="189" t="s">
        <v>821</v>
      </c>
      <c r="C279" s="162">
        <v>8.4143518518518517E-3</v>
      </c>
      <c r="D279" s="162">
        <v>3.6261574074074071E-2</v>
      </c>
      <c r="E279" s="163">
        <v>77</v>
      </c>
      <c r="F279" s="162">
        <v>4.1770833333333333E-2</v>
      </c>
      <c r="G279" s="162">
        <v>0.10077546296296297</v>
      </c>
      <c r="H279" s="211"/>
      <c r="I279" s="515"/>
      <c r="J279" s="164"/>
      <c r="K279" s="164"/>
      <c r="L279" s="152"/>
      <c r="M279" s="152"/>
      <c r="N279" s="152"/>
      <c r="O279" s="152"/>
      <c r="P279" s="152"/>
    </row>
    <row r="280" spans="1:16" ht="22.8">
      <c r="A280" s="536"/>
      <c r="B280" s="189" t="s">
        <v>822</v>
      </c>
      <c r="C280" s="162">
        <v>1.7349537037037038E-2</v>
      </c>
      <c r="D280" s="162">
        <v>3.8460648148148147E-2</v>
      </c>
      <c r="E280" s="163">
        <v>84</v>
      </c>
      <c r="F280" s="162">
        <v>5.6423611111111105E-2</v>
      </c>
      <c r="G280" s="162">
        <v>9.9259259259259255E-2</v>
      </c>
      <c r="H280" s="211"/>
      <c r="I280" s="515"/>
      <c r="J280" s="164"/>
      <c r="K280" s="164"/>
      <c r="L280" s="152"/>
      <c r="M280" s="152"/>
      <c r="N280" s="152"/>
      <c r="O280" s="152"/>
      <c r="P280" s="152"/>
    </row>
    <row r="281" spans="1:16" ht="123" customHeight="1">
      <c r="A281" s="536"/>
      <c r="B281" s="196" t="s">
        <v>820</v>
      </c>
      <c r="C281" s="533" t="s">
        <v>906</v>
      </c>
      <c r="D281" s="533"/>
      <c r="E281" s="534" t="s">
        <v>327</v>
      </c>
      <c r="F281" s="534"/>
      <c r="G281" s="226"/>
      <c r="H281" s="211"/>
      <c r="I281" s="515"/>
      <c r="J281" s="164"/>
      <c r="K281" s="164"/>
      <c r="L281" s="152"/>
      <c r="M281" s="152"/>
      <c r="N281" s="152"/>
      <c r="O281" s="152"/>
      <c r="P281" s="152"/>
    </row>
    <row r="282" spans="1:16" ht="22.8">
      <c r="A282" s="536"/>
      <c r="B282" s="189" t="s">
        <v>821</v>
      </c>
      <c r="C282" s="162">
        <v>9.5833333333333326E-3</v>
      </c>
      <c r="D282" s="162">
        <v>5.6018518518518516E-2</v>
      </c>
      <c r="E282" s="163">
        <v>90</v>
      </c>
      <c r="F282" s="162">
        <v>4.3969907407407402E-2</v>
      </c>
      <c r="G282" s="162">
        <v>0.1059722222222222</v>
      </c>
      <c r="H282" s="211"/>
      <c r="I282" s="515"/>
      <c r="J282" s="164"/>
      <c r="K282" s="164"/>
      <c r="L282" s="152"/>
      <c r="M282" s="152"/>
      <c r="N282" s="152"/>
      <c r="O282" s="152"/>
      <c r="P282" s="152"/>
    </row>
    <row r="283" spans="1:16" ht="22.8">
      <c r="A283" s="536"/>
      <c r="B283" s="189" t="s">
        <v>822</v>
      </c>
      <c r="C283" s="162">
        <v>1.3425925925925926E-2</v>
      </c>
      <c r="D283" s="162">
        <v>6.2615740740740736E-2</v>
      </c>
      <c r="E283" s="163">
        <v>69</v>
      </c>
      <c r="F283" s="162">
        <v>4.9999999999999996E-2</v>
      </c>
      <c r="G283" s="162">
        <v>0.10378472222222221</v>
      </c>
      <c r="H283" s="211"/>
      <c r="I283" s="515"/>
      <c r="J283" s="164"/>
      <c r="K283" s="164"/>
      <c r="L283" s="152"/>
      <c r="M283" s="152"/>
      <c r="N283" s="152"/>
      <c r="O283" s="152"/>
      <c r="P283" s="152"/>
    </row>
    <row r="284" spans="1:16" ht="83.25" customHeight="1">
      <c r="A284" s="536"/>
      <c r="B284" s="196" t="s">
        <v>820</v>
      </c>
      <c r="C284" s="533" t="s">
        <v>907</v>
      </c>
      <c r="D284" s="533"/>
      <c r="E284" s="534" t="s">
        <v>337</v>
      </c>
      <c r="F284" s="534"/>
      <c r="G284" s="226"/>
      <c r="H284" s="211"/>
      <c r="I284" s="515"/>
      <c r="J284" s="164"/>
      <c r="K284" s="164"/>
      <c r="L284" s="152"/>
      <c r="M284" s="152"/>
      <c r="N284" s="152"/>
      <c r="O284" s="152"/>
      <c r="P284" s="152"/>
    </row>
    <row r="285" spans="1:16" ht="28.5" customHeight="1">
      <c r="A285" s="536"/>
      <c r="B285" s="189" t="s">
        <v>821</v>
      </c>
      <c r="C285" s="162">
        <v>0</v>
      </c>
      <c r="D285" s="162">
        <v>0</v>
      </c>
      <c r="E285" s="163">
        <v>0</v>
      </c>
      <c r="F285" s="162">
        <v>0</v>
      </c>
      <c r="G285" s="162">
        <v>0</v>
      </c>
      <c r="H285" s="211"/>
      <c r="I285" s="515"/>
      <c r="J285" s="164"/>
      <c r="K285" s="164"/>
      <c r="L285" s="152"/>
      <c r="M285" s="152"/>
      <c r="N285" s="152"/>
      <c r="O285" s="152"/>
      <c r="P285" s="152"/>
    </row>
    <row r="286" spans="1:16" ht="22.8">
      <c r="A286" s="536"/>
      <c r="B286" s="189" t="s">
        <v>822</v>
      </c>
      <c r="C286" s="162">
        <v>1.1747685185185184E-2</v>
      </c>
      <c r="D286" s="162">
        <v>6.2557870370370375E-2</v>
      </c>
      <c r="E286" s="163">
        <v>37</v>
      </c>
      <c r="F286" s="162">
        <v>7.2789351851851841E-2</v>
      </c>
      <c r="G286" s="162">
        <v>0.16337962962962962</v>
      </c>
      <c r="H286" s="211"/>
      <c r="I286" s="515"/>
      <c r="J286" s="164"/>
      <c r="K286" s="164"/>
      <c r="L286" s="152"/>
      <c r="M286" s="152"/>
      <c r="N286" s="152"/>
      <c r="O286" s="152"/>
      <c r="P286" s="152"/>
    </row>
    <row r="287" spans="1:16" ht="74.25" customHeight="1">
      <c r="A287" s="536"/>
      <c r="B287" s="196" t="s">
        <v>820</v>
      </c>
      <c r="C287" s="533" t="s">
        <v>908</v>
      </c>
      <c r="D287" s="533"/>
      <c r="E287" s="534" t="s">
        <v>341</v>
      </c>
      <c r="F287" s="534"/>
      <c r="G287" s="226"/>
      <c r="H287" s="227"/>
      <c r="I287" s="515"/>
      <c r="J287" s="164"/>
      <c r="K287" s="164"/>
      <c r="L287" s="152"/>
      <c r="M287" s="152"/>
      <c r="N287" s="152"/>
      <c r="O287" s="152"/>
      <c r="P287" s="152"/>
    </row>
    <row r="288" spans="1:16" ht="22.8">
      <c r="A288" s="536"/>
      <c r="B288" s="189" t="s">
        <v>821</v>
      </c>
      <c r="C288" s="162">
        <v>1.3912037037037039E-2</v>
      </c>
      <c r="D288" s="162">
        <v>5.1192129629629629E-2</v>
      </c>
      <c r="E288" s="163">
        <v>28</v>
      </c>
      <c r="F288" s="162">
        <v>5.0763888888888886E-2</v>
      </c>
      <c r="G288" s="162">
        <v>0.10175925925925926</v>
      </c>
      <c r="H288" s="227" t="s">
        <v>791</v>
      </c>
      <c r="I288" s="515"/>
      <c r="J288" s="164"/>
      <c r="K288" s="164"/>
      <c r="L288" s="152"/>
      <c r="M288" s="152"/>
      <c r="N288" s="152"/>
      <c r="O288" s="152"/>
      <c r="P288" s="152"/>
    </row>
    <row r="289" spans="1:16" ht="22.8">
      <c r="A289" s="536"/>
      <c r="B289" s="189" t="s">
        <v>822</v>
      </c>
      <c r="C289" s="162">
        <v>1.0659722222222221E-2</v>
      </c>
      <c r="D289" s="162">
        <v>5.6574074074074068E-2</v>
      </c>
      <c r="E289" s="163">
        <v>28</v>
      </c>
      <c r="F289" s="162">
        <v>5.7673611111111113E-2</v>
      </c>
      <c r="G289" s="162">
        <v>0.11265046296296295</v>
      </c>
      <c r="H289" s="227" t="s">
        <v>791</v>
      </c>
      <c r="I289" s="515"/>
      <c r="J289" s="164"/>
      <c r="K289" s="164"/>
      <c r="L289" s="152"/>
      <c r="M289" s="152"/>
      <c r="N289" s="152"/>
      <c r="O289" s="152"/>
      <c r="P289" s="152"/>
    </row>
    <row r="290" spans="1:16" ht="87" customHeight="1">
      <c r="A290" s="536"/>
      <c r="B290" s="196" t="s">
        <v>820</v>
      </c>
      <c r="C290" s="533" t="s">
        <v>909</v>
      </c>
      <c r="D290" s="533"/>
      <c r="E290" s="534" t="s">
        <v>345</v>
      </c>
      <c r="F290" s="534"/>
      <c r="G290" s="226"/>
      <c r="H290" s="227" t="s">
        <v>791</v>
      </c>
      <c r="I290" s="515"/>
      <c r="J290" s="164"/>
      <c r="K290" s="164"/>
      <c r="L290" s="152"/>
      <c r="M290" s="152"/>
      <c r="N290" s="152"/>
      <c r="O290" s="152"/>
      <c r="P290" s="152"/>
    </row>
    <row r="291" spans="1:16" ht="22.8">
      <c r="A291" s="536"/>
      <c r="B291" s="189" t="s">
        <v>821</v>
      </c>
      <c r="C291" s="178">
        <v>0</v>
      </c>
      <c r="D291" s="178">
        <v>0</v>
      </c>
      <c r="E291" s="114">
        <v>0</v>
      </c>
      <c r="F291" s="178">
        <v>0</v>
      </c>
      <c r="G291" s="178">
        <v>0</v>
      </c>
      <c r="H291" s="227"/>
      <c r="I291" s="515"/>
      <c r="J291" s="164"/>
      <c r="K291" s="164"/>
      <c r="L291" s="152"/>
      <c r="M291" s="152"/>
      <c r="N291" s="152"/>
      <c r="O291" s="152"/>
      <c r="P291" s="152"/>
    </row>
    <row r="292" spans="1:16" ht="22.8">
      <c r="A292" s="536"/>
      <c r="B292" s="189" t="s">
        <v>822</v>
      </c>
      <c r="C292" s="162">
        <v>9.9768518518518513E-3</v>
      </c>
      <c r="D292" s="162">
        <v>5.5092592592592589E-2</v>
      </c>
      <c r="E292" s="163">
        <v>37</v>
      </c>
      <c r="F292" s="162">
        <v>6.3148148148148148E-2</v>
      </c>
      <c r="G292" s="162">
        <v>0.18062500000000001</v>
      </c>
      <c r="H292" s="227"/>
      <c r="I292" s="515"/>
      <c r="J292" s="164"/>
      <c r="K292" s="164"/>
      <c r="L292" s="152"/>
      <c r="M292" s="152"/>
      <c r="N292" s="152"/>
      <c r="O292" s="152"/>
      <c r="P292" s="152"/>
    </row>
    <row r="293" spans="1:16" ht="156.75" customHeight="1">
      <c r="A293" s="536"/>
      <c r="B293" s="196" t="s">
        <v>820</v>
      </c>
      <c r="C293" s="533" t="s">
        <v>910</v>
      </c>
      <c r="D293" s="533"/>
      <c r="E293" s="534" t="s">
        <v>349</v>
      </c>
      <c r="F293" s="534"/>
      <c r="G293" s="226"/>
      <c r="H293" s="211"/>
      <c r="I293" s="515"/>
      <c r="J293" s="164"/>
      <c r="K293" s="164"/>
      <c r="L293" s="152"/>
      <c r="M293" s="152"/>
      <c r="N293" s="152"/>
      <c r="O293" s="152"/>
      <c r="P293" s="152"/>
    </row>
    <row r="294" spans="1:16" ht="22.8">
      <c r="A294" s="536"/>
      <c r="B294" s="189" t="s">
        <v>821</v>
      </c>
      <c r="C294" s="162">
        <v>5.8796296296296287E-3</v>
      </c>
      <c r="D294" s="162">
        <v>1.128472222222222E-2</v>
      </c>
      <c r="E294" s="163">
        <v>1</v>
      </c>
      <c r="F294" s="162">
        <v>3.7974537037037036E-2</v>
      </c>
      <c r="G294" s="162">
        <v>9.3726851851851853E-2</v>
      </c>
      <c r="H294" s="211"/>
      <c r="I294" s="515"/>
      <c r="J294" s="164"/>
      <c r="K294" s="164"/>
      <c r="L294" s="152"/>
      <c r="M294" s="152"/>
      <c r="N294" s="152"/>
      <c r="O294" s="152"/>
      <c r="P294" s="152"/>
    </row>
    <row r="295" spans="1:16" ht="22.8">
      <c r="A295" s="536"/>
      <c r="B295" s="189" t="s">
        <v>822</v>
      </c>
      <c r="C295" s="162">
        <v>1.1875000000000002E-2</v>
      </c>
      <c r="D295" s="162">
        <v>2.9780092592592594E-2</v>
      </c>
      <c r="E295" s="163">
        <v>47</v>
      </c>
      <c r="F295" s="162">
        <v>4.8564814814814811E-2</v>
      </c>
      <c r="G295" s="162">
        <v>0.12756944444444443</v>
      </c>
      <c r="H295" s="211"/>
      <c r="I295" s="515"/>
      <c r="J295" s="164"/>
      <c r="K295" s="164"/>
      <c r="L295" s="152"/>
      <c r="M295" s="152"/>
      <c r="N295" s="152"/>
      <c r="O295" s="152"/>
      <c r="P295" s="152"/>
    </row>
    <row r="296" spans="1:16" ht="116.25" customHeight="1">
      <c r="A296" s="536"/>
      <c r="B296" s="196" t="s">
        <v>820</v>
      </c>
      <c r="C296" s="533" t="s">
        <v>911</v>
      </c>
      <c r="D296" s="533"/>
      <c r="E296" s="534" t="s">
        <v>912</v>
      </c>
      <c r="F296" s="534"/>
      <c r="G296" s="226"/>
      <c r="H296" s="211"/>
      <c r="I296" s="515"/>
      <c r="J296" s="164"/>
      <c r="K296" s="164"/>
      <c r="L296" s="152"/>
      <c r="M296" s="152"/>
      <c r="N296" s="152"/>
      <c r="O296" s="152"/>
      <c r="P296" s="152"/>
    </row>
    <row r="297" spans="1:16" ht="22.8">
      <c r="A297" s="536"/>
      <c r="B297" s="189" t="s">
        <v>821</v>
      </c>
      <c r="C297" s="162">
        <v>6.9328703703703705E-3</v>
      </c>
      <c r="D297" s="162">
        <v>3.9768518518518516E-2</v>
      </c>
      <c r="E297" s="163">
        <v>17</v>
      </c>
      <c r="F297" s="162">
        <v>4.3599537037037034E-2</v>
      </c>
      <c r="G297" s="162">
        <v>8.789351851851851E-2</v>
      </c>
      <c r="H297" s="211"/>
      <c r="I297" s="515"/>
      <c r="J297" s="164"/>
      <c r="K297" s="164"/>
      <c r="L297" s="152"/>
      <c r="M297" s="152"/>
      <c r="N297" s="152"/>
      <c r="O297" s="152"/>
      <c r="P297" s="152"/>
    </row>
    <row r="298" spans="1:16" ht="22.8">
      <c r="A298" s="536"/>
      <c r="B298" s="189" t="s">
        <v>822</v>
      </c>
      <c r="C298" s="162">
        <v>1.6296296296296298E-2</v>
      </c>
      <c r="D298" s="162">
        <v>4.9594907407407407E-2</v>
      </c>
      <c r="E298" s="163">
        <v>105</v>
      </c>
      <c r="F298" s="162">
        <v>5.62037037037037E-2</v>
      </c>
      <c r="G298" s="162">
        <v>0.18606481481481479</v>
      </c>
      <c r="H298" s="211"/>
      <c r="I298" s="515"/>
      <c r="J298" s="164"/>
      <c r="K298" s="164"/>
      <c r="L298" s="152"/>
      <c r="M298" s="152"/>
      <c r="N298" s="152"/>
      <c r="O298" s="152"/>
      <c r="P298" s="152"/>
    </row>
    <row r="299" spans="1:16" ht="99.75" customHeight="1">
      <c r="A299" s="536"/>
      <c r="B299" s="196" t="s">
        <v>820</v>
      </c>
      <c r="C299" s="533" t="s">
        <v>913</v>
      </c>
      <c r="D299" s="533"/>
      <c r="E299" s="534" t="s">
        <v>355</v>
      </c>
      <c r="F299" s="534"/>
      <c r="G299" s="226"/>
      <c r="H299" s="211"/>
      <c r="I299" s="515"/>
      <c r="J299" s="164"/>
      <c r="K299" s="164"/>
      <c r="L299" s="152"/>
      <c r="M299" s="152"/>
      <c r="N299" s="152"/>
      <c r="O299" s="152"/>
      <c r="P299" s="152"/>
    </row>
    <row r="300" spans="1:16" ht="22.8">
      <c r="A300" s="536"/>
      <c r="B300" s="189" t="s">
        <v>821</v>
      </c>
      <c r="C300" s="162">
        <v>9.8611111111111104E-3</v>
      </c>
      <c r="D300" s="162">
        <v>3.3761574074074076E-2</v>
      </c>
      <c r="E300" s="163">
        <v>4</v>
      </c>
      <c r="F300" s="162">
        <v>4.2881944444444438E-2</v>
      </c>
      <c r="G300" s="162">
        <v>7.4999999999999997E-2</v>
      </c>
      <c r="H300" s="211"/>
      <c r="I300" s="515"/>
      <c r="J300" s="164"/>
      <c r="K300" s="164"/>
      <c r="L300" s="152"/>
      <c r="M300" s="152"/>
      <c r="N300" s="152"/>
      <c r="O300" s="152"/>
      <c r="P300" s="152"/>
    </row>
    <row r="301" spans="1:16" ht="22.8">
      <c r="A301" s="536"/>
      <c r="B301" s="189" t="s">
        <v>822</v>
      </c>
      <c r="C301" s="162">
        <v>1.0219907407407407E-2</v>
      </c>
      <c r="D301" s="162">
        <v>4.83912037037037E-2</v>
      </c>
      <c r="E301" s="163">
        <v>55</v>
      </c>
      <c r="F301" s="162">
        <v>5.3576388888888889E-2</v>
      </c>
      <c r="G301" s="162">
        <v>0.11471064814814814</v>
      </c>
      <c r="H301" s="211"/>
      <c r="I301" s="515"/>
      <c r="J301" s="164"/>
      <c r="K301" s="164"/>
      <c r="L301" s="152"/>
      <c r="M301" s="152"/>
      <c r="N301" s="152"/>
      <c r="O301" s="152"/>
      <c r="P301" s="152"/>
    </row>
    <row r="302" spans="1:16" ht="27.75" customHeight="1">
      <c r="A302" s="205"/>
      <c r="B302" s="198" t="s">
        <v>827</v>
      </c>
      <c r="C302" s="530" t="s">
        <v>914</v>
      </c>
      <c r="D302" s="530"/>
      <c r="E302" s="530"/>
      <c r="F302" s="530"/>
      <c r="G302" s="530"/>
      <c r="H302" s="160"/>
      <c r="I302" s="231"/>
      <c r="J302" s="164"/>
      <c r="K302" s="164"/>
      <c r="L302" s="152"/>
      <c r="M302" s="152"/>
      <c r="N302" s="152"/>
      <c r="O302" s="152"/>
      <c r="P302" s="152"/>
    </row>
    <row r="303" spans="1:16" ht="22.8">
      <c r="A303" s="205"/>
      <c r="B303" s="222" t="s">
        <v>884</v>
      </c>
      <c r="C303" s="181">
        <v>8.0555555555555554E-3</v>
      </c>
      <c r="D303" s="181">
        <v>5.6018518518518516E-2</v>
      </c>
      <c r="E303" s="182">
        <f>E300+E297+E294+E291+E288+E285+E282+E279+E276+E273+E270+E267+E264+E261+E258+E255+E252+E249+E246</f>
        <v>495</v>
      </c>
      <c r="F303" s="181">
        <v>4.1226851851851855E-2</v>
      </c>
      <c r="G303" s="181">
        <v>0.16923611111111109</v>
      </c>
      <c r="H303" s="160"/>
      <c r="I303" s="231"/>
      <c r="J303" s="164"/>
      <c r="K303" s="164"/>
      <c r="L303" s="152"/>
      <c r="M303" s="152"/>
      <c r="N303" s="152"/>
      <c r="O303" s="152"/>
      <c r="P303" s="152"/>
    </row>
    <row r="304" spans="1:16" ht="27.75" customHeight="1">
      <c r="A304" s="205"/>
      <c r="B304" s="222" t="s">
        <v>885</v>
      </c>
      <c r="C304" s="181">
        <v>1.3275462962962963E-2</v>
      </c>
      <c r="D304" s="181">
        <v>7.5486111111111115E-2</v>
      </c>
      <c r="E304" s="182">
        <f>E301+E298+E295+E292+E289+E286+E283+E280+E277+E274+E271+E268+E265+E262+E259+E256+E253+E250+E247</f>
        <v>1183</v>
      </c>
      <c r="F304" s="181">
        <v>5.65162037037037E-2</v>
      </c>
      <c r="G304" s="181">
        <v>0.22835648148148149</v>
      </c>
      <c r="H304" s="160"/>
      <c r="I304" s="231"/>
      <c r="J304" s="164"/>
      <c r="K304" s="164"/>
      <c r="L304" s="152"/>
      <c r="M304" s="152"/>
      <c r="N304" s="152"/>
      <c r="O304" s="152"/>
      <c r="P304" s="152"/>
    </row>
    <row r="305" spans="1:9" ht="45.75" customHeight="1">
      <c r="A305" s="485"/>
      <c r="B305" s="232" t="s">
        <v>915</v>
      </c>
      <c r="C305" s="485"/>
      <c r="D305" s="485"/>
      <c r="E305" s="485"/>
      <c r="F305" s="485"/>
      <c r="G305" s="485"/>
      <c r="H305" s="160"/>
      <c r="I305" s="515"/>
    </row>
    <row r="306" spans="1:9" ht="28.5" customHeight="1">
      <c r="A306" s="485"/>
      <c r="B306" s="222" t="s">
        <v>884</v>
      </c>
      <c r="C306" s="181">
        <v>7.4537037037037037E-3</v>
      </c>
      <c r="D306" s="181">
        <v>5.6018518518518516E-2</v>
      </c>
      <c r="E306" s="233">
        <f>E303+E243+E189+E135+E69</f>
        <v>2067</v>
      </c>
      <c r="F306" s="234">
        <v>4.5543981481481484E-2</v>
      </c>
      <c r="G306" s="181">
        <v>0.33887731481481476</v>
      </c>
      <c r="H306" s="160"/>
      <c r="I306" s="515"/>
    </row>
    <row r="307" spans="1:9" ht="34.5" customHeight="1">
      <c r="A307" s="485"/>
      <c r="B307" s="222" t="s">
        <v>885</v>
      </c>
      <c r="C307" s="181">
        <v>1.2094907407407408E-2</v>
      </c>
      <c r="D307" s="181">
        <v>7.5486111111111115E-2</v>
      </c>
      <c r="E307" s="235">
        <f>E304+E244+E190+E136+E70</f>
        <v>4844</v>
      </c>
      <c r="F307" s="236">
        <v>5.846064814814815E-2</v>
      </c>
      <c r="G307" s="181">
        <v>0.33019675925925923</v>
      </c>
      <c r="H307" s="160"/>
      <c r="I307" s="515"/>
    </row>
    <row r="308" spans="1:9">
      <c r="A308" s="237"/>
      <c r="B308" s="238"/>
      <c r="C308" s="531"/>
      <c r="D308" s="531"/>
      <c r="E308" s="531"/>
      <c r="F308" s="531"/>
      <c r="G308" s="531"/>
      <c r="I308" s="515"/>
    </row>
    <row r="309" spans="1:9" ht="57" customHeight="1">
      <c r="A309" s="532" t="s">
        <v>916</v>
      </c>
      <c r="B309" s="532"/>
      <c r="C309" s="532"/>
      <c r="D309" s="532"/>
      <c r="E309" s="532"/>
      <c r="F309" s="532"/>
      <c r="G309" s="532"/>
      <c r="I309" s="515"/>
    </row>
    <row r="310" spans="1:9" ht="25.5" customHeight="1">
      <c r="A310" s="515"/>
      <c r="B310" s="515"/>
      <c r="C310" s="515"/>
      <c r="D310" s="515"/>
      <c r="E310" s="515"/>
      <c r="F310" s="515"/>
      <c r="G310" s="515"/>
      <c r="H310" s="239"/>
      <c r="I310" s="515"/>
    </row>
    <row r="311" spans="1:9">
      <c r="I311" s="515"/>
    </row>
    <row r="312" spans="1:9">
      <c r="E312" s="239"/>
      <c r="I312" s="515"/>
    </row>
    <row r="313" spans="1:9">
      <c r="E313" s="240"/>
      <c r="I313" s="515"/>
    </row>
    <row r="314" spans="1:9" ht="77.25" customHeight="1">
      <c r="I314" s="515"/>
    </row>
    <row r="315" spans="1:9">
      <c r="I315" s="515"/>
    </row>
    <row r="316" spans="1:9">
      <c r="I316" s="515"/>
    </row>
    <row r="317" spans="1:9">
      <c r="I317" s="515"/>
    </row>
    <row r="318" spans="1:9">
      <c r="I318" s="515"/>
    </row>
    <row r="319" spans="1:9">
      <c r="I319" s="515"/>
    </row>
    <row r="320" spans="1:9">
      <c r="I320" s="515"/>
    </row>
    <row r="321" spans="9:9">
      <c r="I321" s="515"/>
    </row>
    <row r="322" spans="9:9">
      <c r="I322" s="515"/>
    </row>
    <row r="323" spans="9:9">
      <c r="I323" s="515"/>
    </row>
    <row r="324" spans="9:9">
      <c r="I324" s="515"/>
    </row>
    <row r="325" spans="9:9">
      <c r="I325" s="515"/>
    </row>
    <row r="326" spans="9:9">
      <c r="I326" s="515"/>
    </row>
    <row r="327" spans="9:9">
      <c r="I327" s="241"/>
    </row>
  </sheetData>
  <mergeCells count="219">
    <mergeCell ref="E14:F14"/>
    <mergeCell ref="C17:D17"/>
    <mergeCell ref="E17:F17"/>
    <mergeCell ref="C20:D20"/>
    <mergeCell ref="E20:F20"/>
    <mergeCell ref="C23:D23"/>
    <mergeCell ref="E23:F23"/>
    <mergeCell ref="A1:G1"/>
    <mergeCell ref="A2:G2"/>
    <mergeCell ref="A5:A70"/>
    <mergeCell ref="C5:D5"/>
    <mergeCell ref="E5:F5"/>
    <mergeCell ref="C8:D8"/>
    <mergeCell ref="E8:F8"/>
    <mergeCell ref="C11:D11"/>
    <mergeCell ref="E11:F11"/>
    <mergeCell ref="C14:D14"/>
    <mergeCell ref="C35:D35"/>
    <mergeCell ref="E35:F35"/>
    <mergeCell ref="C38:D38"/>
    <mergeCell ref="E38:F38"/>
    <mergeCell ref="C41:D41"/>
    <mergeCell ref="E41:F41"/>
    <mergeCell ref="C26:D26"/>
    <mergeCell ref="E26:F26"/>
    <mergeCell ref="C29:D29"/>
    <mergeCell ref="E29:F29"/>
    <mergeCell ref="C32:D32"/>
    <mergeCell ref="E32:F32"/>
    <mergeCell ref="C53:D53"/>
    <mergeCell ref="E53:F53"/>
    <mergeCell ref="C56:D56"/>
    <mergeCell ref="E56:F56"/>
    <mergeCell ref="C59:D59"/>
    <mergeCell ref="E59:F59"/>
    <mergeCell ref="C44:D44"/>
    <mergeCell ref="E44:F44"/>
    <mergeCell ref="C47:D47"/>
    <mergeCell ref="E47:F47"/>
    <mergeCell ref="C50:D50"/>
    <mergeCell ref="E50:F50"/>
    <mergeCell ref="C62:D62"/>
    <mergeCell ref="E62:F62"/>
    <mergeCell ref="C65:D65"/>
    <mergeCell ref="E65:F65"/>
    <mergeCell ref="C68:G68"/>
    <mergeCell ref="A71:A136"/>
    <mergeCell ref="C71:D71"/>
    <mergeCell ref="E71:F71"/>
    <mergeCell ref="C74:D74"/>
    <mergeCell ref="E74:F74"/>
    <mergeCell ref="C86:D86"/>
    <mergeCell ref="E86:F86"/>
    <mergeCell ref="C89:D89"/>
    <mergeCell ref="E89:F89"/>
    <mergeCell ref="C92:D92"/>
    <mergeCell ref="E92:F92"/>
    <mergeCell ref="C77:D77"/>
    <mergeCell ref="E77:F77"/>
    <mergeCell ref="C80:D80"/>
    <mergeCell ref="E80:F80"/>
    <mergeCell ref="C83:D83"/>
    <mergeCell ref="E83:F83"/>
    <mergeCell ref="C104:D104"/>
    <mergeCell ref="E104:F104"/>
    <mergeCell ref="C107:D107"/>
    <mergeCell ref="E107:F107"/>
    <mergeCell ref="C110:D110"/>
    <mergeCell ref="E110:F110"/>
    <mergeCell ref="C95:D95"/>
    <mergeCell ref="E95:F95"/>
    <mergeCell ref="C98:D98"/>
    <mergeCell ref="E98:F98"/>
    <mergeCell ref="C101:D101"/>
    <mergeCell ref="E101:F101"/>
    <mergeCell ref="C122:D122"/>
    <mergeCell ref="E122:F122"/>
    <mergeCell ref="C125:D125"/>
    <mergeCell ref="E125:F125"/>
    <mergeCell ref="C128:D128"/>
    <mergeCell ref="E128:F128"/>
    <mergeCell ref="C113:D113"/>
    <mergeCell ref="E113:F113"/>
    <mergeCell ref="C116:D116"/>
    <mergeCell ref="E116:F116"/>
    <mergeCell ref="C119:D119"/>
    <mergeCell ref="E119:F119"/>
    <mergeCell ref="C131:D131"/>
    <mergeCell ref="E131:F131"/>
    <mergeCell ref="C134:G134"/>
    <mergeCell ref="I136:I187"/>
    <mergeCell ref="C137:D137"/>
    <mergeCell ref="E137:F137"/>
    <mergeCell ref="E152:F152"/>
    <mergeCell ref="C155:D155"/>
    <mergeCell ref="E155:F155"/>
    <mergeCell ref="C158:D158"/>
    <mergeCell ref="E158:F158"/>
    <mergeCell ref="C161:D161"/>
    <mergeCell ref="E161:F161"/>
    <mergeCell ref="C164:D164"/>
    <mergeCell ref="E164:F164"/>
    <mergeCell ref="C167:D167"/>
    <mergeCell ref="E167:F167"/>
    <mergeCell ref="H185:H187"/>
    <mergeCell ref="A140:A190"/>
    <mergeCell ref="C140:D140"/>
    <mergeCell ref="E140:F140"/>
    <mergeCell ref="C143:D143"/>
    <mergeCell ref="E143:F143"/>
    <mergeCell ref="C146:D146"/>
    <mergeCell ref="E146:F146"/>
    <mergeCell ref="C149:D149"/>
    <mergeCell ref="E149:F149"/>
    <mergeCell ref="C152:D152"/>
    <mergeCell ref="C179:D179"/>
    <mergeCell ref="E179:F179"/>
    <mergeCell ref="C182:D182"/>
    <mergeCell ref="E182:F182"/>
    <mergeCell ref="C185:D185"/>
    <mergeCell ref="E185:F185"/>
    <mergeCell ref="C170:D170"/>
    <mergeCell ref="E170:F170"/>
    <mergeCell ref="C173:D173"/>
    <mergeCell ref="E173:F173"/>
    <mergeCell ref="C176:D176"/>
    <mergeCell ref="E176:F176"/>
    <mergeCell ref="C188:G188"/>
    <mergeCell ref="I190:I194"/>
    <mergeCell ref="C191:D191"/>
    <mergeCell ref="E191:F191"/>
    <mergeCell ref="A194:A244"/>
    <mergeCell ref="C194:D194"/>
    <mergeCell ref="E194:F194"/>
    <mergeCell ref="I195:I247"/>
    <mergeCell ref="C197:D197"/>
    <mergeCell ref="C209:D209"/>
    <mergeCell ref="E209:F209"/>
    <mergeCell ref="C212:D212"/>
    <mergeCell ref="E212:F212"/>
    <mergeCell ref="C215:D215"/>
    <mergeCell ref="E215:F215"/>
    <mergeCell ref="E197:F197"/>
    <mergeCell ref="C200:D200"/>
    <mergeCell ref="E200:F200"/>
    <mergeCell ref="C203:D203"/>
    <mergeCell ref="E203:F203"/>
    <mergeCell ref="C206:D206"/>
    <mergeCell ref="E206:F206"/>
    <mergeCell ref="C227:D227"/>
    <mergeCell ref="E227:F227"/>
    <mergeCell ref="C230:D230"/>
    <mergeCell ref="E230:F230"/>
    <mergeCell ref="C233:D233"/>
    <mergeCell ref="E233:F233"/>
    <mergeCell ref="C218:D218"/>
    <mergeCell ref="E218:F218"/>
    <mergeCell ref="C221:D221"/>
    <mergeCell ref="E221:F221"/>
    <mergeCell ref="C224:D224"/>
    <mergeCell ref="E224:F224"/>
    <mergeCell ref="C236:D236"/>
    <mergeCell ref="E236:F236"/>
    <mergeCell ref="C239:D239"/>
    <mergeCell ref="E239:F239"/>
    <mergeCell ref="C242:G242"/>
    <mergeCell ref="A245:A301"/>
    <mergeCell ref="C245:D245"/>
    <mergeCell ref="E245:F245"/>
    <mergeCell ref="C257:D257"/>
    <mergeCell ref="E257:F257"/>
    <mergeCell ref="C260:D260"/>
    <mergeCell ref="E260:F260"/>
    <mergeCell ref="C263:D263"/>
    <mergeCell ref="E263:F263"/>
    <mergeCell ref="C266:D266"/>
    <mergeCell ref="E266:F266"/>
    <mergeCell ref="C272:D272"/>
    <mergeCell ref="E272:F272"/>
    <mergeCell ref="H246:H247"/>
    <mergeCell ref="C248:D248"/>
    <mergeCell ref="E248:F248"/>
    <mergeCell ref="C251:D251"/>
    <mergeCell ref="E251:F251"/>
    <mergeCell ref="C254:D254"/>
    <mergeCell ref="E254:F254"/>
    <mergeCell ref="C269:D269"/>
    <mergeCell ref="E269:F269"/>
    <mergeCell ref="I272:I301"/>
    <mergeCell ref="C275:D275"/>
    <mergeCell ref="E275:F275"/>
    <mergeCell ref="C278:D278"/>
    <mergeCell ref="E278:F278"/>
    <mergeCell ref="C281:D281"/>
    <mergeCell ref="C293:D293"/>
    <mergeCell ref="E293:F293"/>
    <mergeCell ref="C296:D296"/>
    <mergeCell ref="E296:F296"/>
    <mergeCell ref="C299:D299"/>
    <mergeCell ref="E299:F299"/>
    <mergeCell ref="E281:F281"/>
    <mergeCell ref="C284:D284"/>
    <mergeCell ref="E284:F284"/>
    <mergeCell ref="C287:D287"/>
    <mergeCell ref="E287:F287"/>
    <mergeCell ref="C290:D290"/>
    <mergeCell ref="E290:F290"/>
    <mergeCell ref="A310:G310"/>
    <mergeCell ref="I310:I313"/>
    <mergeCell ref="I314:I317"/>
    <mergeCell ref="I318:I319"/>
    <mergeCell ref="I320:I323"/>
    <mergeCell ref="I324:I326"/>
    <mergeCell ref="C302:G302"/>
    <mergeCell ref="A305:A307"/>
    <mergeCell ref="C305:G305"/>
    <mergeCell ref="I305:I309"/>
    <mergeCell ref="C308:G308"/>
    <mergeCell ref="A309:G309"/>
  </mergeCells>
  <pageMargins left="0.23622047244094502" right="0.23622047244094502" top="1.1417322834645671" bottom="1.1417322834645671" header="0.74803149606299213" footer="0.74803149606299213"/>
  <pageSetup paperSize="0" fitToWidth="0" fitToHeight="0" orientation="landscape" horizontalDpi="0" verticalDpi="0" copies="0"/>
  <headerFooter alignWithMargins="0"/>
  <rowBreaks count="29" manualBreakCount="29">
    <brk id="11" man="1"/>
    <brk id="22" man="1"/>
    <brk id="31" man="1"/>
    <brk id="40" man="1"/>
    <brk id="47" man="1"/>
    <brk id="56" man="1"/>
    <brk id="67" man="1"/>
    <brk id="79" man="1"/>
    <brk id="88" man="1"/>
    <brk id="97" man="1"/>
    <brk id="106" man="1"/>
    <brk id="118" man="1"/>
    <brk id="128" man="1"/>
    <brk id="142" man="1"/>
    <brk id="154" man="1"/>
    <brk id="169" man="1"/>
    <brk id="182" man="1"/>
    <brk id="194" man="1"/>
    <brk id="200" man="1"/>
    <brk id="211" man="1"/>
    <brk id="223" man="1"/>
    <brk id="236" man="1"/>
    <brk id="247" man="1"/>
    <brk id="259" man="1"/>
    <brk id="268" man="1"/>
    <brk id="271" man="1"/>
    <brk id="277" man="1"/>
    <brk id="286" man="1"/>
    <brk id="295" man="1"/>
  </rowBreaks>
  <colBreaks count="1" manualBreakCount="1">
    <brk id="7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15"/>
  <sheetViews>
    <sheetView workbookViewId="0">
      <selection sqref="A1:G1"/>
    </sheetView>
  </sheetViews>
  <sheetFormatPr defaultRowHeight="14.4"/>
  <cols>
    <col min="1" max="1" width="8.5" style="153" customWidth="1"/>
    <col min="2" max="2" width="23.5" style="153" customWidth="1"/>
    <col min="3" max="3" width="17.8984375" style="153" customWidth="1"/>
    <col min="4" max="4" width="18.69921875" style="153" customWidth="1"/>
    <col min="5" max="5" width="23.5" style="153" customWidth="1"/>
    <col min="6" max="6" width="20.8984375" style="153" customWidth="1"/>
    <col min="7" max="7" width="25.69921875" style="153" customWidth="1"/>
    <col min="8" max="8" width="14.59765625" style="153" customWidth="1"/>
    <col min="9" max="64" width="8.5" style="153" customWidth="1"/>
    <col min="65" max="1023" width="8.5" style="154" customWidth="1"/>
    <col min="1024" max="1024" width="9" style="154" customWidth="1"/>
    <col min="1025" max="1025" width="9" customWidth="1"/>
  </cols>
  <sheetData>
    <row r="1" spans="1:16" ht="25.5" customHeight="1">
      <c r="A1" s="547" t="s">
        <v>917</v>
      </c>
      <c r="B1" s="547"/>
      <c r="C1" s="547"/>
      <c r="D1" s="547"/>
      <c r="E1" s="547"/>
      <c r="F1" s="547"/>
      <c r="G1" s="547"/>
      <c r="H1" s="152"/>
      <c r="I1" s="152"/>
      <c r="J1" s="152"/>
      <c r="K1" s="152"/>
      <c r="L1" s="152"/>
      <c r="M1" s="152"/>
      <c r="N1" s="152"/>
      <c r="O1" s="152"/>
      <c r="P1" s="152"/>
    </row>
    <row r="2" spans="1:16" ht="29.25" customHeight="1">
      <c r="A2" s="544" t="s">
        <v>813</v>
      </c>
      <c r="B2" s="544"/>
      <c r="C2" s="544"/>
      <c r="D2" s="544"/>
      <c r="E2" s="544"/>
      <c r="F2" s="544"/>
      <c r="G2" s="544"/>
      <c r="H2" s="155"/>
      <c r="I2" s="152"/>
      <c r="J2" s="152"/>
      <c r="K2" s="152"/>
      <c r="L2" s="152"/>
      <c r="M2" s="152"/>
      <c r="N2" s="152"/>
      <c r="O2" s="152"/>
      <c r="P2" s="152"/>
    </row>
    <row r="3" spans="1:16" ht="16.5" customHeight="1">
      <c r="A3" s="156">
        <v>1</v>
      </c>
      <c r="B3" s="156">
        <v>2</v>
      </c>
      <c r="C3" s="156">
        <v>3</v>
      </c>
      <c r="D3" s="156">
        <v>4</v>
      </c>
      <c r="E3" s="156">
        <v>5</v>
      </c>
      <c r="F3" s="156">
        <v>6</v>
      </c>
      <c r="G3" s="156">
        <v>7</v>
      </c>
      <c r="H3" s="155"/>
      <c r="I3" s="152"/>
      <c r="J3" s="152"/>
      <c r="K3" s="152"/>
      <c r="L3" s="152"/>
      <c r="M3" s="152"/>
      <c r="N3" s="152"/>
      <c r="O3" s="152"/>
      <c r="P3" s="152"/>
    </row>
    <row r="4" spans="1:16" ht="94.5" customHeight="1">
      <c r="A4" s="157" t="s">
        <v>548</v>
      </c>
      <c r="B4" s="121" t="s">
        <v>814</v>
      </c>
      <c r="C4" s="121" t="s">
        <v>815</v>
      </c>
      <c r="D4" s="121" t="s">
        <v>816</v>
      </c>
      <c r="E4" s="121" t="s">
        <v>817</v>
      </c>
      <c r="F4" s="121" t="s">
        <v>818</v>
      </c>
      <c r="G4" s="121" t="s">
        <v>819</v>
      </c>
      <c r="H4" s="155"/>
      <c r="I4" s="152"/>
      <c r="J4" s="152"/>
      <c r="K4" s="152"/>
      <c r="L4" s="152"/>
      <c r="M4" s="152"/>
      <c r="N4" s="152"/>
      <c r="O4" s="152"/>
      <c r="P4" s="152"/>
    </row>
    <row r="5" spans="1:16" ht="88.5" customHeight="1">
      <c r="A5" s="538">
        <v>1</v>
      </c>
      <c r="B5" s="158" t="s">
        <v>820</v>
      </c>
      <c r="C5" s="533" t="s">
        <v>29</v>
      </c>
      <c r="D5" s="533"/>
      <c r="E5" s="541" t="s">
        <v>27</v>
      </c>
      <c r="F5" s="541"/>
      <c r="G5" s="159"/>
      <c r="H5" s="160"/>
      <c r="I5" s="152"/>
      <c r="J5" s="152"/>
      <c r="K5" s="152"/>
      <c r="L5" s="152"/>
      <c r="M5" s="152"/>
      <c r="N5" s="152"/>
      <c r="O5" s="152"/>
      <c r="P5" s="152"/>
    </row>
    <row r="6" spans="1:16" ht="22.8">
      <c r="A6" s="538"/>
      <c r="B6" s="161" t="s">
        <v>821</v>
      </c>
      <c r="C6" s="242">
        <v>5.1967592592592595E-3</v>
      </c>
      <c r="D6" s="242">
        <v>2.9224537037037038E-2</v>
      </c>
      <c r="E6" s="110">
        <v>31</v>
      </c>
      <c r="F6" s="242">
        <v>4.3344907407407408E-2</v>
      </c>
      <c r="G6" s="242">
        <v>0.21148148148148149</v>
      </c>
      <c r="H6" s="160"/>
      <c r="I6" s="152"/>
      <c r="J6" s="164"/>
      <c r="K6" s="164"/>
      <c r="L6" s="152"/>
      <c r="M6" s="152"/>
      <c r="N6" s="152"/>
      <c r="O6" s="152"/>
      <c r="P6" s="152"/>
    </row>
    <row r="7" spans="1:16" ht="22.8">
      <c r="A7" s="538"/>
      <c r="B7" s="161" t="s">
        <v>822</v>
      </c>
      <c r="C7" s="242">
        <v>1.087962962962963E-2</v>
      </c>
      <c r="D7" s="242">
        <v>4.7986111111111104E-2</v>
      </c>
      <c r="E7" s="110">
        <v>221</v>
      </c>
      <c r="F7" s="242">
        <v>5.1446759259259255E-2</v>
      </c>
      <c r="G7" s="242">
        <v>0.16704861111111111</v>
      </c>
      <c r="H7" s="165"/>
      <c r="I7" s="152"/>
      <c r="J7" s="164"/>
      <c r="K7" s="164"/>
      <c r="L7" s="152"/>
      <c r="M7" s="152"/>
      <c r="N7" s="152"/>
      <c r="O7" s="152"/>
      <c r="P7" s="152"/>
    </row>
    <row r="8" spans="1:16" ht="89.25" customHeight="1">
      <c r="A8" s="538"/>
      <c r="B8" s="158" t="s">
        <v>820</v>
      </c>
      <c r="C8" s="533" t="s">
        <v>35</v>
      </c>
      <c r="D8" s="533"/>
      <c r="E8" s="534" t="s">
        <v>27</v>
      </c>
      <c r="F8" s="534"/>
      <c r="G8" s="166"/>
      <c r="H8" s="165"/>
      <c r="I8" s="152"/>
      <c r="J8" s="164"/>
      <c r="K8" s="164"/>
      <c r="L8" s="152"/>
      <c r="M8" s="152"/>
      <c r="N8" s="152"/>
      <c r="O8" s="152"/>
      <c r="P8" s="152"/>
    </row>
    <row r="9" spans="1:16" ht="22.8">
      <c r="A9" s="538"/>
      <c r="B9" s="161" t="s">
        <v>821</v>
      </c>
      <c r="C9" s="242">
        <v>5.3125000000000004E-3</v>
      </c>
      <c r="D9" s="242">
        <v>4.9386574074074076E-2</v>
      </c>
      <c r="E9" s="110">
        <v>29</v>
      </c>
      <c r="F9" s="242">
        <v>4.5902777777777772E-2</v>
      </c>
      <c r="G9" s="242">
        <v>0.13648148148148148</v>
      </c>
      <c r="H9" s="165"/>
      <c r="I9" s="152"/>
      <c r="J9" s="164"/>
      <c r="K9" s="164"/>
      <c r="L9" s="152"/>
      <c r="M9" s="152"/>
      <c r="N9" s="152"/>
      <c r="O9" s="152"/>
      <c r="P9" s="152"/>
    </row>
    <row r="10" spans="1:16" ht="22.8">
      <c r="A10" s="538"/>
      <c r="B10" s="161" t="s">
        <v>822</v>
      </c>
      <c r="C10" s="242">
        <v>1.1990740740740743E-2</v>
      </c>
      <c r="D10" s="242">
        <v>5.2812499999999991E-2</v>
      </c>
      <c r="E10" s="110">
        <v>336</v>
      </c>
      <c r="F10" s="242">
        <v>5.8946759259259261E-2</v>
      </c>
      <c r="G10" s="242">
        <v>0.22512731481481482</v>
      </c>
      <c r="H10" s="165"/>
      <c r="I10" s="152"/>
      <c r="J10" s="164"/>
      <c r="K10" s="164"/>
      <c r="L10" s="152"/>
      <c r="M10" s="152"/>
      <c r="N10" s="152"/>
      <c r="O10" s="152"/>
      <c r="P10" s="152"/>
    </row>
    <row r="11" spans="1:16" ht="72.75" customHeight="1">
      <c r="A11" s="538"/>
      <c r="B11" s="158" t="s">
        <v>820</v>
      </c>
      <c r="C11" s="533" t="s">
        <v>39</v>
      </c>
      <c r="D11" s="533"/>
      <c r="E11" s="541" t="s">
        <v>37</v>
      </c>
      <c r="F11" s="541"/>
      <c r="G11" s="167"/>
      <c r="H11" s="165" t="s">
        <v>918</v>
      </c>
      <c r="I11" s="152"/>
      <c r="J11" s="164"/>
      <c r="K11" s="164"/>
      <c r="L11" s="152"/>
      <c r="M11" s="152"/>
      <c r="N11" s="152"/>
      <c r="O11" s="152"/>
      <c r="P11" s="152"/>
    </row>
    <row r="12" spans="1:16" ht="22.8">
      <c r="A12" s="538"/>
      <c r="B12" s="161" t="s">
        <v>821</v>
      </c>
      <c r="C12" s="242">
        <v>1.0208333333333333E-2</v>
      </c>
      <c r="D12" s="242">
        <v>3.2777777777777781E-2</v>
      </c>
      <c r="E12" s="110">
        <v>18</v>
      </c>
      <c r="F12" s="242">
        <v>6.7905092592592586E-2</v>
      </c>
      <c r="G12" s="242">
        <v>0.22696759259259258</v>
      </c>
      <c r="H12" s="165"/>
      <c r="I12" s="152"/>
      <c r="J12" s="164"/>
      <c r="K12" s="164"/>
      <c r="L12" s="152"/>
      <c r="M12" s="152"/>
      <c r="N12" s="152"/>
      <c r="O12" s="152"/>
      <c r="P12" s="152"/>
    </row>
    <row r="13" spans="1:16" ht="22.8">
      <c r="A13" s="538"/>
      <c r="B13" s="161" t="s">
        <v>822</v>
      </c>
      <c r="C13" s="242">
        <v>9.0856481481481465E-3</v>
      </c>
      <c r="D13" s="242">
        <v>4.9085648148148149E-2</v>
      </c>
      <c r="E13" s="110">
        <v>165</v>
      </c>
      <c r="F13" s="242">
        <v>6.0081018518518513E-2</v>
      </c>
      <c r="G13" s="242">
        <v>0.3298726851851852</v>
      </c>
      <c r="H13" s="165"/>
      <c r="I13" s="152"/>
      <c r="J13" s="164"/>
      <c r="K13" s="164"/>
      <c r="L13" s="152"/>
      <c r="M13" s="152"/>
      <c r="N13" s="152"/>
      <c r="O13" s="152"/>
      <c r="P13" s="152"/>
    </row>
    <row r="14" spans="1:16" ht="91.5" customHeight="1">
      <c r="A14" s="538"/>
      <c r="B14" s="158" t="s">
        <v>820</v>
      </c>
      <c r="C14" s="533" t="s">
        <v>45</v>
      </c>
      <c r="D14" s="533"/>
      <c r="E14" s="541" t="s">
        <v>43</v>
      </c>
      <c r="F14" s="541"/>
      <c r="G14" s="168"/>
      <c r="H14" s="165"/>
      <c r="I14" s="152"/>
      <c r="J14" s="164"/>
      <c r="K14" s="164"/>
      <c r="L14" s="152"/>
      <c r="M14" s="152"/>
      <c r="N14" s="152"/>
      <c r="O14" s="152"/>
      <c r="P14" s="152"/>
    </row>
    <row r="15" spans="1:16" ht="22.8">
      <c r="A15" s="538"/>
      <c r="B15" s="169" t="s">
        <v>821</v>
      </c>
      <c r="C15" s="242">
        <v>5.347222222222222E-3</v>
      </c>
      <c r="D15" s="242">
        <v>2.9768518518518521E-2</v>
      </c>
      <c r="E15" s="110">
        <v>56</v>
      </c>
      <c r="F15" s="242">
        <v>3.8807870370370368E-2</v>
      </c>
      <c r="G15" s="242">
        <v>0.18130787037037036</v>
      </c>
      <c r="H15" s="165"/>
      <c r="I15" s="152"/>
      <c r="J15" s="164"/>
      <c r="K15" s="164"/>
      <c r="L15" s="152"/>
      <c r="M15" s="152"/>
      <c r="N15" s="152"/>
      <c r="O15" s="152"/>
      <c r="P15" s="152"/>
    </row>
    <row r="16" spans="1:16" ht="22.8">
      <c r="A16" s="538"/>
      <c r="B16" s="169" t="s">
        <v>822</v>
      </c>
      <c r="C16" s="242">
        <v>1.0717592592592593E-2</v>
      </c>
      <c r="D16" s="242">
        <v>5.260416666666666E-2</v>
      </c>
      <c r="E16" s="110">
        <v>189</v>
      </c>
      <c r="F16" s="242">
        <v>4.6631944444444448E-2</v>
      </c>
      <c r="G16" s="242">
        <v>0.1504398148148148</v>
      </c>
      <c r="H16" s="165"/>
      <c r="I16" s="152"/>
      <c r="J16" s="164"/>
      <c r="K16" s="164"/>
      <c r="L16" s="152"/>
      <c r="M16" s="152"/>
      <c r="N16" s="152"/>
      <c r="O16" s="152"/>
      <c r="P16" s="152"/>
    </row>
    <row r="17" spans="1:16" ht="98.25" customHeight="1">
      <c r="A17" s="538"/>
      <c r="B17" s="158" t="s">
        <v>820</v>
      </c>
      <c r="C17" s="533" t="s">
        <v>48</v>
      </c>
      <c r="D17" s="533"/>
      <c r="E17" s="541" t="s">
        <v>43</v>
      </c>
      <c r="F17" s="541"/>
      <c r="G17" s="170"/>
      <c r="H17" s="165"/>
      <c r="I17" s="152"/>
      <c r="J17" s="164"/>
      <c r="K17" s="164"/>
      <c r="L17" s="152"/>
      <c r="M17" s="152"/>
      <c r="N17" s="152"/>
      <c r="O17" s="152"/>
      <c r="P17" s="152"/>
    </row>
    <row r="18" spans="1:16" ht="22.8">
      <c r="A18" s="538"/>
      <c r="B18" s="161" t="s">
        <v>821</v>
      </c>
      <c r="C18" s="242">
        <v>7.4537037037037037E-3</v>
      </c>
      <c r="D18" s="242">
        <v>7.9675925925925928E-2</v>
      </c>
      <c r="E18" s="110">
        <v>111</v>
      </c>
      <c r="F18" s="242">
        <v>5.1932870370370365E-2</v>
      </c>
      <c r="G18" s="242">
        <v>0.17692129629629627</v>
      </c>
      <c r="H18" s="165"/>
      <c r="I18" s="152"/>
      <c r="J18" s="164"/>
      <c r="K18" s="164"/>
      <c r="L18" s="152"/>
      <c r="M18" s="152"/>
      <c r="N18" s="152"/>
      <c r="O18" s="152"/>
      <c r="P18" s="152"/>
    </row>
    <row r="19" spans="1:16" ht="22.8">
      <c r="A19" s="538"/>
      <c r="B19" s="161" t="s">
        <v>822</v>
      </c>
      <c r="C19" s="242">
        <v>1.2719907407407409E-2</v>
      </c>
      <c r="D19" s="242">
        <v>6.177083333333333E-2</v>
      </c>
      <c r="E19" s="110">
        <v>293</v>
      </c>
      <c r="F19" s="242">
        <v>6.0902777777777771E-2</v>
      </c>
      <c r="G19" s="242">
        <v>0.16972222222222219</v>
      </c>
      <c r="H19" s="165"/>
      <c r="I19" s="152"/>
      <c r="J19" s="164"/>
      <c r="K19" s="164"/>
      <c r="L19" s="152"/>
      <c r="M19" s="152"/>
      <c r="N19" s="152"/>
      <c r="O19" s="152"/>
      <c r="P19" s="152"/>
    </row>
    <row r="20" spans="1:16" ht="97.5" customHeight="1">
      <c r="A20" s="538"/>
      <c r="B20" s="158" t="s">
        <v>820</v>
      </c>
      <c r="C20" s="533" t="s">
        <v>51</v>
      </c>
      <c r="D20" s="533"/>
      <c r="E20" s="541" t="s">
        <v>43</v>
      </c>
      <c r="F20" s="541"/>
      <c r="G20" s="168"/>
      <c r="H20" s="165"/>
      <c r="I20" s="152"/>
      <c r="J20" s="164"/>
      <c r="K20" s="164"/>
      <c r="L20" s="152"/>
      <c r="M20" s="152"/>
      <c r="N20" s="152"/>
      <c r="O20" s="152"/>
      <c r="P20" s="152"/>
    </row>
    <row r="21" spans="1:16" ht="22.8">
      <c r="A21" s="538"/>
      <c r="B21" s="169" t="s">
        <v>821</v>
      </c>
      <c r="C21" s="242">
        <v>6.898148148148148E-3</v>
      </c>
      <c r="D21" s="242">
        <v>5.063657407407407E-2</v>
      </c>
      <c r="E21" s="110">
        <v>79</v>
      </c>
      <c r="F21" s="242">
        <v>4.9814814814814812E-2</v>
      </c>
      <c r="G21" s="242">
        <v>0.17430555555555555</v>
      </c>
      <c r="H21" s="165"/>
      <c r="I21" s="152"/>
      <c r="J21" s="164"/>
      <c r="K21" s="164"/>
      <c r="L21" s="152"/>
      <c r="M21" s="152"/>
      <c r="N21" s="152"/>
      <c r="O21" s="152"/>
      <c r="P21" s="152"/>
    </row>
    <row r="22" spans="1:16" ht="22.8">
      <c r="A22" s="538"/>
      <c r="B22" s="169" t="s">
        <v>822</v>
      </c>
      <c r="C22" s="242">
        <v>1.1597222222222221E-2</v>
      </c>
      <c r="D22" s="242">
        <v>4.299768518518518E-2</v>
      </c>
      <c r="E22" s="110">
        <v>315</v>
      </c>
      <c r="F22" s="242">
        <v>5.5995370370370369E-2</v>
      </c>
      <c r="G22" s="242">
        <v>0.15383101851851852</v>
      </c>
      <c r="H22" s="165"/>
      <c r="I22" s="152"/>
      <c r="J22" s="164"/>
      <c r="K22" s="164"/>
      <c r="L22" s="152"/>
      <c r="M22" s="152"/>
      <c r="N22" s="152"/>
      <c r="O22" s="152"/>
      <c r="P22" s="152"/>
    </row>
    <row r="23" spans="1:16" ht="84.75" customHeight="1">
      <c r="A23" s="538"/>
      <c r="B23" s="158" t="s">
        <v>820</v>
      </c>
      <c r="C23" s="533" t="s">
        <v>54</v>
      </c>
      <c r="D23" s="533"/>
      <c r="E23" s="534" t="s">
        <v>52</v>
      </c>
      <c r="F23" s="534"/>
      <c r="G23" s="243"/>
      <c r="H23" s="165"/>
      <c r="I23" s="152"/>
      <c r="J23" s="164"/>
      <c r="K23" s="164"/>
      <c r="L23" s="152"/>
      <c r="M23" s="152"/>
      <c r="N23" s="152"/>
      <c r="O23" s="152"/>
      <c r="P23" s="152"/>
    </row>
    <row r="24" spans="1:16" ht="22.8">
      <c r="A24" s="538"/>
      <c r="B24" s="161" t="s">
        <v>821</v>
      </c>
      <c r="C24" s="178">
        <v>1.6631944444444446E-2</v>
      </c>
      <c r="D24" s="162">
        <v>2.8576388888888887E-2</v>
      </c>
      <c r="E24" s="212">
        <v>58</v>
      </c>
      <c r="F24" s="162">
        <v>6.7118055555555556E-2</v>
      </c>
      <c r="G24" s="162">
        <v>0.1395601851851852</v>
      </c>
      <c r="H24" s="165"/>
      <c r="I24" s="152"/>
      <c r="J24" s="164"/>
      <c r="K24" s="164"/>
      <c r="L24" s="152"/>
      <c r="M24" s="152"/>
      <c r="N24" s="152"/>
      <c r="O24" s="152"/>
      <c r="P24" s="152"/>
    </row>
    <row r="25" spans="1:16" ht="22.8">
      <c r="A25" s="538"/>
      <c r="B25" s="161" t="s">
        <v>822</v>
      </c>
      <c r="C25" s="178">
        <v>1.148148148148148E-2</v>
      </c>
      <c r="D25" s="162">
        <v>6.9305555555555565E-2</v>
      </c>
      <c r="E25" s="212">
        <v>350</v>
      </c>
      <c r="F25" s="162">
        <v>5.846064814814815E-2</v>
      </c>
      <c r="G25" s="162">
        <v>0.18515046296296295</v>
      </c>
      <c r="H25" s="165"/>
      <c r="I25" s="152"/>
      <c r="J25" s="164"/>
      <c r="K25" s="164"/>
      <c r="L25" s="152"/>
      <c r="M25" s="152"/>
      <c r="N25" s="152"/>
      <c r="O25" s="152"/>
      <c r="P25" s="152"/>
    </row>
    <row r="26" spans="1:16" ht="90.75" customHeight="1">
      <c r="A26" s="538"/>
      <c r="B26" s="158" t="s">
        <v>820</v>
      </c>
      <c r="C26" s="533" t="s">
        <v>58</v>
      </c>
      <c r="D26" s="533"/>
      <c r="E26" s="541" t="s">
        <v>56</v>
      </c>
      <c r="F26" s="541"/>
      <c r="G26" s="168"/>
      <c r="H26" s="165"/>
      <c r="I26" s="152"/>
      <c r="J26" s="164"/>
      <c r="K26" s="164"/>
      <c r="L26" s="152"/>
      <c r="M26" s="152"/>
      <c r="N26" s="152"/>
      <c r="O26" s="152"/>
      <c r="P26" s="152"/>
    </row>
    <row r="27" spans="1:16" ht="22.8">
      <c r="A27" s="538"/>
      <c r="B27" s="169" t="s">
        <v>821</v>
      </c>
      <c r="C27" s="242">
        <v>1.6261574074074078E-2</v>
      </c>
      <c r="D27" s="242">
        <v>2.8518518518518519E-2</v>
      </c>
      <c r="E27" s="110">
        <v>56</v>
      </c>
      <c r="F27" s="242">
        <v>6.0069444444444439E-2</v>
      </c>
      <c r="G27" s="242">
        <v>0.17092592592592593</v>
      </c>
      <c r="H27" s="165"/>
      <c r="I27" s="152"/>
      <c r="J27" s="164"/>
      <c r="K27" s="164"/>
      <c r="L27" s="152"/>
      <c r="M27" s="152"/>
      <c r="N27" s="152"/>
      <c r="O27" s="152"/>
      <c r="P27" s="152"/>
    </row>
    <row r="28" spans="1:16" ht="22.8">
      <c r="A28" s="538"/>
      <c r="B28" s="169" t="s">
        <v>822</v>
      </c>
      <c r="C28" s="242">
        <v>1.201388888888889E-2</v>
      </c>
      <c r="D28" s="242">
        <v>5.7662037037037039E-2</v>
      </c>
      <c r="E28" s="110">
        <v>232</v>
      </c>
      <c r="F28" s="242">
        <v>6.2488425925925919E-2</v>
      </c>
      <c r="G28" s="242">
        <v>0.50100694444444449</v>
      </c>
      <c r="H28" s="165"/>
      <c r="I28" s="152"/>
      <c r="J28" s="164"/>
      <c r="K28" s="164"/>
      <c r="L28" s="152"/>
      <c r="M28" s="152"/>
      <c r="N28" s="152"/>
      <c r="O28" s="152"/>
      <c r="P28" s="152"/>
    </row>
    <row r="29" spans="1:16" ht="117.75" customHeight="1">
      <c r="A29" s="538"/>
      <c r="B29" s="158" t="s">
        <v>820</v>
      </c>
      <c r="C29" s="533" t="s">
        <v>62</v>
      </c>
      <c r="D29" s="533"/>
      <c r="E29" s="541" t="s">
        <v>60</v>
      </c>
      <c r="F29" s="541"/>
      <c r="G29" s="172"/>
      <c r="H29" s="165"/>
      <c r="I29" s="152"/>
      <c r="J29" s="164"/>
      <c r="K29" s="164"/>
      <c r="L29" s="152"/>
      <c r="M29" s="152"/>
      <c r="N29" s="152"/>
      <c r="O29" s="152"/>
      <c r="P29" s="152"/>
    </row>
    <row r="30" spans="1:16" ht="22.8">
      <c r="A30" s="538"/>
      <c r="B30" s="169" t="s">
        <v>821</v>
      </c>
      <c r="C30" s="242">
        <v>7.2916666666666668E-3</v>
      </c>
      <c r="D30" s="242">
        <v>4.2094907407407407E-2</v>
      </c>
      <c r="E30" s="110">
        <v>136</v>
      </c>
      <c r="F30" s="242">
        <v>4.3969907407407402E-2</v>
      </c>
      <c r="G30" s="242">
        <v>0.22146990740740743</v>
      </c>
      <c r="H30" s="165"/>
      <c r="I30" s="152"/>
      <c r="J30" s="164"/>
      <c r="K30" s="164"/>
      <c r="L30" s="152"/>
      <c r="M30" s="152"/>
      <c r="N30" s="152"/>
      <c r="O30" s="152"/>
      <c r="P30" s="152"/>
    </row>
    <row r="31" spans="1:16" ht="22.8">
      <c r="A31" s="538"/>
      <c r="B31" s="169" t="s">
        <v>822</v>
      </c>
      <c r="C31" s="242">
        <v>1.2141203703703704E-2</v>
      </c>
      <c r="D31" s="242">
        <v>0.12185185185185184</v>
      </c>
      <c r="E31" s="110">
        <v>325</v>
      </c>
      <c r="F31" s="242">
        <v>5.3298611111111102E-2</v>
      </c>
      <c r="G31" s="242">
        <v>0.16770833333333332</v>
      </c>
      <c r="H31" s="165"/>
      <c r="I31" s="152"/>
      <c r="J31" s="164"/>
      <c r="K31" s="164"/>
      <c r="L31" s="152"/>
      <c r="M31" s="152"/>
      <c r="N31" s="152"/>
      <c r="O31" s="152"/>
      <c r="P31" s="152"/>
    </row>
    <row r="32" spans="1:16" ht="84" customHeight="1">
      <c r="A32" s="538"/>
      <c r="B32" s="158" t="s">
        <v>820</v>
      </c>
      <c r="C32" s="533" t="s">
        <v>66</v>
      </c>
      <c r="D32" s="533"/>
      <c r="E32" s="541" t="s">
        <v>919</v>
      </c>
      <c r="F32" s="541"/>
      <c r="G32" s="172"/>
      <c r="H32" s="160"/>
      <c r="I32" s="152"/>
      <c r="J32" s="164"/>
      <c r="K32" s="164"/>
      <c r="L32" s="152"/>
      <c r="M32" s="152"/>
      <c r="N32" s="152"/>
      <c r="O32" s="152"/>
      <c r="P32" s="152"/>
    </row>
    <row r="33" spans="1:16" ht="29.25" customHeight="1">
      <c r="A33" s="538"/>
      <c r="B33" s="169" t="s">
        <v>821</v>
      </c>
      <c r="C33" s="242">
        <v>1.758101851851852E-2</v>
      </c>
      <c r="D33" s="242">
        <v>7.3101851851851848E-2</v>
      </c>
      <c r="E33" s="110">
        <v>38</v>
      </c>
      <c r="F33" s="242">
        <v>6.7881944444444439E-2</v>
      </c>
      <c r="G33" s="242">
        <v>0.11375</v>
      </c>
      <c r="H33" s="160"/>
      <c r="I33" s="152"/>
      <c r="J33" s="164"/>
      <c r="K33" s="164"/>
      <c r="L33" s="152"/>
      <c r="M33" s="152"/>
      <c r="N33" s="152"/>
      <c r="O33" s="152"/>
      <c r="P33" s="152"/>
    </row>
    <row r="34" spans="1:16" ht="22.8">
      <c r="A34" s="538"/>
      <c r="B34" s="169" t="s">
        <v>822</v>
      </c>
      <c r="C34" s="242">
        <v>1.1527777777777776E-2</v>
      </c>
      <c r="D34" s="242">
        <v>6.6180555555555562E-2</v>
      </c>
      <c r="E34" s="110">
        <v>326</v>
      </c>
      <c r="F34" s="242">
        <v>6.5798611111111113E-2</v>
      </c>
      <c r="G34" s="242">
        <v>0.41635416666666669</v>
      </c>
      <c r="H34" s="160"/>
      <c r="I34" s="152"/>
      <c r="J34" s="164"/>
      <c r="K34" s="164"/>
      <c r="L34" s="152"/>
      <c r="M34" s="152"/>
      <c r="N34" s="152"/>
      <c r="O34" s="152"/>
      <c r="P34" s="152"/>
    </row>
    <row r="35" spans="1:16" ht="81.75" customHeight="1">
      <c r="A35" s="538"/>
      <c r="B35" s="158" t="s">
        <v>820</v>
      </c>
      <c r="C35" s="533" t="s">
        <v>70</v>
      </c>
      <c r="D35" s="533"/>
      <c r="E35" s="541" t="s">
        <v>68</v>
      </c>
      <c r="F35" s="541"/>
      <c r="G35" s="173"/>
      <c r="H35" s="160"/>
      <c r="I35" s="152"/>
      <c r="J35" s="164"/>
      <c r="K35" s="164"/>
      <c r="L35" s="152"/>
      <c r="M35" s="152"/>
      <c r="N35" s="152"/>
      <c r="O35" s="152"/>
      <c r="P35" s="152"/>
    </row>
    <row r="36" spans="1:16" ht="22.8">
      <c r="A36" s="538"/>
      <c r="B36" s="169" t="s">
        <v>821</v>
      </c>
      <c r="C36" s="242">
        <v>1.7233796296296296E-2</v>
      </c>
      <c r="D36" s="242">
        <v>8.6712962962962964E-2</v>
      </c>
      <c r="E36" s="110">
        <v>42</v>
      </c>
      <c r="F36" s="242">
        <v>7.1006944444444442E-2</v>
      </c>
      <c r="G36" s="242">
        <v>0.20782407407407405</v>
      </c>
      <c r="H36" s="160"/>
      <c r="I36" s="152"/>
      <c r="J36" s="164"/>
      <c r="K36" s="164"/>
      <c r="L36" s="152"/>
      <c r="M36" s="152"/>
      <c r="N36" s="152"/>
      <c r="O36" s="152"/>
      <c r="P36" s="152"/>
    </row>
    <row r="37" spans="1:16" ht="28.5" customHeight="1">
      <c r="A37" s="538"/>
      <c r="B37" s="169" t="s">
        <v>822</v>
      </c>
      <c r="C37" s="242">
        <v>1.1458333333333333E-2</v>
      </c>
      <c r="D37" s="242">
        <v>5.0520833333333327E-2</v>
      </c>
      <c r="E37" s="110">
        <v>362</v>
      </c>
      <c r="F37" s="242">
        <v>6.072916666666666E-2</v>
      </c>
      <c r="G37" s="244">
        <v>1.0404050925925927</v>
      </c>
      <c r="H37" s="160"/>
      <c r="I37" s="152"/>
      <c r="J37" s="164"/>
      <c r="K37" s="164"/>
      <c r="L37" s="152"/>
      <c r="M37" s="152"/>
      <c r="N37" s="152"/>
      <c r="O37" s="152"/>
      <c r="P37" s="152"/>
    </row>
    <row r="38" spans="1:16" ht="132" customHeight="1">
      <c r="A38" s="538"/>
      <c r="B38" s="158" t="s">
        <v>820</v>
      </c>
      <c r="C38" s="533" t="s">
        <v>74</v>
      </c>
      <c r="D38" s="533"/>
      <c r="E38" s="541" t="s">
        <v>72</v>
      </c>
      <c r="F38" s="541"/>
      <c r="G38" s="173"/>
      <c r="H38" s="160"/>
      <c r="I38" s="152"/>
      <c r="J38" s="164"/>
      <c r="K38" s="164"/>
      <c r="L38" s="152"/>
      <c r="M38" s="152"/>
      <c r="N38" s="152"/>
      <c r="O38" s="152"/>
      <c r="P38" s="152"/>
    </row>
    <row r="39" spans="1:16" ht="22.8">
      <c r="A39" s="538"/>
      <c r="B39" s="169" t="s">
        <v>821</v>
      </c>
      <c r="C39" s="242">
        <v>7.1296296296296299E-3</v>
      </c>
      <c r="D39" s="242">
        <v>9.5416666666666664E-2</v>
      </c>
      <c r="E39" s="110">
        <v>267</v>
      </c>
      <c r="F39" s="242">
        <v>4.2175925925925922E-2</v>
      </c>
      <c r="G39" s="242">
        <v>0.22173611111111113</v>
      </c>
      <c r="H39" s="160"/>
      <c r="I39" s="152"/>
      <c r="J39" s="164"/>
      <c r="K39" s="164"/>
      <c r="L39" s="152"/>
      <c r="M39" s="152"/>
      <c r="N39" s="152"/>
      <c r="O39" s="152"/>
      <c r="P39" s="152"/>
    </row>
    <row r="40" spans="1:16" ht="28.5" customHeight="1">
      <c r="A40" s="538"/>
      <c r="B40" s="169" t="s">
        <v>822</v>
      </c>
      <c r="C40" s="245">
        <v>1.3194444444444444E-2</v>
      </c>
      <c r="D40" s="242">
        <v>3.9293981481481485E-2</v>
      </c>
      <c r="E40" s="110">
        <v>153</v>
      </c>
      <c r="F40" s="242">
        <v>5.6481481481481473E-2</v>
      </c>
      <c r="G40" s="242">
        <v>0.26652777777777775</v>
      </c>
      <c r="H40" s="160"/>
      <c r="I40" s="152"/>
      <c r="J40" s="164"/>
      <c r="K40" s="164"/>
      <c r="L40" s="152"/>
      <c r="M40" s="152"/>
      <c r="N40" s="152"/>
      <c r="O40" s="152"/>
      <c r="P40" s="152"/>
    </row>
    <row r="41" spans="1:16" ht="141.75" customHeight="1">
      <c r="A41" s="538"/>
      <c r="B41" s="158" t="s">
        <v>820</v>
      </c>
      <c r="C41" s="533" t="s">
        <v>78</v>
      </c>
      <c r="D41" s="533"/>
      <c r="E41" s="541" t="s">
        <v>76</v>
      </c>
      <c r="F41" s="541"/>
      <c r="G41" s="170"/>
      <c r="H41" s="160"/>
      <c r="I41" s="152"/>
      <c r="J41" s="164"/>
      <c r="K41" s="164"/>
      <c r="L41" s="152"/>
      <c r="M41" s="152"/>
      <c r="N41" s="152"/>
      <c r="O41" s="152"/>
      <c r="P41" s="152"/>
    </row>
    <row r="42" spans="1:16" ht="28.5" customHeight="1">
      <c r="A42" s="538"/>
      <c r="B42" s="161" t="s">
        <v>821</v>
      </c>
      <c r="C42" s="242">
        <v>7.8703703703703696E-3</v>
      </c>
      <c r="D42" s="242">
        <v>5.8275462962962966E-2</v>
      </c>
      <c r="E42" s="110">
        <v>270</v>
      </c>
      <c r="F42" s="242">
        <v>4.5092592592592587E-2</v>
      </c>
      <c r="G42" s="242">
        <v>0.23129629629629631</v>
      </c>
      <c r="H42" s="160"/>
      <c r="I42" s="152"/>
      <c r="J42" s="164"/>
      <c r="K42" s="164"/>
      <c r="L42" s="152"/>
      <c r="M42" s="152"/>
      <c r="N42" s="152"/>
      <c r="O42" s="152"/>
      <c r="P42" s="152"/>
    </row>
    <row r="43" spans="1:16" ht="28.5" customHeight="1">
      <c r="A43" s="538"/>
      <c r="B43" s="161" t="s">
        <v>822</v>
      </c>
      <c r="C43" s="242">
        <v>1.2083333333333335E-2</v>
      </c>
      <c r="D43" s="242">
        <v>4.8796296296296296E-2</v>
      </c>
      <c r="E43" s="110">
        <v>182</v>
      </c>
      <c r="F43" s="242">
        <v>5.2326388888888888E-2</v>
      </c>
      <c r="G43" s="242">
        <v>0.24464120370370374</v>
      </c>
      <c r="H43" s="160"/>
      <c r="I43" s="152"/>
      <c r="J43" s="164"/>
      <c r="K43" s="164"/>
      <c r="L43" s="152"/>
      <c r="M43" s="152"/>
      <c r="N43" s="152"/>
      <c r="O43" s="152"/>
      <c r="P43" s="152"/>
    </row>
    <row r="44" spans="1:16" ht="122.25" customHeight="1">
      <c r="A44" s="538"/>
      <c r="B44" s="158" t="s">
        <v>820</v>
      </c>
      <c r="C44" s="533" t="s">
        <v>823</v>
      </c>
      <c r="D44" s="533"/>
      <c r="E44" s="541" t="s">
        <v>80</v>
      </c>
      <c r="F44" s="541"/>
      <c r="G44" s="168"/>
      <c r="H44" s="160"/>
      <c r="I44" s="152"/>
      <c r="J44" s="164"/>
      <c r="K44" s="164"/>
      <c r="L44" s="152"/>
      <c r="M44" s="152"/>
      <c r="N44" s="152"/>
      <c r="O44" s="152"/>
      <c r="P44" s="152"/>
    </row>
    <row r="45" spans="1:16" ht="28.5" customHeight="1">
      <c r="A45" s="538"/>
      <c r="B45" s="169" t="s">
        <v>821</v>
      </c>
      <c r="C45" s="242">
        <v>8.0324074074074065E-3</v>
      </c>
      <c r="D45" s="242">
        <v>7.5636574074074064E-2</v>
      </c>
      <c r="E45" s="110">
        <v>487</v>
      </c>
      <c r="F45" s="242">
        <v>4.8657407407407406E-2</v>
      </c>
      <c r="G45" s="242">
        <v>0.24564814814814817</v>
      </c>
      <c r="H45" s="160"/>
      <c r="I45" s="152"/>
      <c r="J45" s="164"/>
      <c r="K45" s="164"/>
      <c r="L45" s="152"/>
      <c r="M45" s="152"/>
      <c r="N45" s="152"/>
      <c r="O45" s="152"/>
      <c r="P45" s="152"/>
    </row>
    <row r="46" spans="1:16" ht="28.5" customHeight="1">
      <c r="A46" s="538"/>
      <c r="B46" s="169" t="s">
        <v>822</v>
      </c>
      <c r="C46" s="242">
        <v>1.5393518518518518E-2</v>
      </c>
      <c r="D46" s="242">
        <v>5.3981481481481478E-2</v>
      </c>
      <c r="E46" s="110">
        <v>199</v>
      </c>
      <c r="F46" s="242">
        <v>6.384259259259259E-2</v>
      </c>
      <c r="G46" s="242">
        <v>0.22961805555555556</v>
      </c>
      <c r="H46" s="160"/>
      <c r="I46" s="152"/>
      <c r="J46" s="164"/>
      <c r="K46" s="164"/>
      <c r="L46" s="152"/>
      <c r="M46" s="152"/>
      <c r="N46" s="152"/>
      <c r="O46" s="152"/>
      <c r="P46" s="152"/>
    </row>
    <row r="47" spans="1:16" ht="105" customHeight="1">
      <c r="A47" s="538"/>
      <c r="B47" s="158" t="s">
        <v>820</v>
      </c>
      <c r="C47" s="533" t="s">
        <v>85</v>
      </c>
      <c r="D47" s="533"/>
      <c r="E47" s="541" t="s">
        <v>83</v>
      </c>
      <c r="F47" s="541"/>
      <c r="G47" s="174"/>
      <c r="H47" s="160"/>
      <c r="I47" s="152"/>
      <c r="J47" s="164"/>
      <c r="K47" s="164"/>
      <c r="L47" s="152"/>
      <c r="M47" s="152"/>
      <c r="N47" s="152"/>
      <c r="O47" s="152"/>
      <c r="P47" s="152"/>
    </row>
    <row r="48" spans="1:16" ht="22.8">
      <c r="A48" s="538"/>
      <c r="B48" s="169" t="s">
        <v>821</v>
      </c>
      <c r="C48" s="242">
        <v>7.6967592592592591E-3</v>
      </c>
      <c r="D48" s="242">
        <v>0.13898148148148148</v>
      </c>
      <c r="E48" s="110">
        <v>439</v>
      </c>
      <c r="F48" s="242">
        <v>4.880787037037037E-2</v>
      </c>
      <c r="G48" s="242">
        <v>0.2230439814814815</v>
      </c>
      <c r="H48" s="160"/>
      <c r="I48" s="152"/>
      <c r="J48" s="164"/>
      <c r="K48" s="164"/>
      <c r="L48" s="152"/>
      <c r="M48" s="152"/>
      <c r="N48" s="152"/>
      <c r="O48" s="152"/>
      <c r="P48" s="152"/>
    </row>
    <row r="49" spans="1:16" ht="22.8">
      <c r="A49" s="538"/>
      <c r="B49" s="169" t="s">
        <v>822</v>
      </c>
      <c r="C49" s="242">
        <v>1.4988425925925926E-2</v>
      </c>
      <c r="D49" s="242">
        <v>4.4398148148148145E-2</v>
      </c>
      <c r="E49" s="110">
        <v>192</v>
      </c>
      <c r="F49" s="242">
        <v>6.3784722222222215E-2</v>
      </c>
      <c r="G49" s="242">
        <v>0.15515046296296298</v>
      </c>
      <c r="H49" s="160"/>
      <c r="I49" s="152"/>
      <c r="J49" s="164"/>
      <c r="K49" s="164"/>
      <c r="L49" s="152"/>
      <c r="M49" s="152"/>
      <c r="N49" s="152"/>
      <c r="O49" s="152"/>
      <c r="P49" s="152"/>
    </row>
    <row r="50" spans="1:16" ht="69" customHeight="1">
      <c r="A50" s="538"/>
      <c r="B50" s="158" t="s">
        <v>820</v>
      </c>
      <c r="C50" s="533" t="s">
        <v>87</v>
      </c>
      <c r="D50" s="533"/>
      <c r="E50" s="541" t="s">
        <v>83</v>
      </c>
      <c r="F50" s="541"/>
      <c r="G50" s="175"/>
      <c r="H50" s="160"/>
      <c r="I50" s="152"/>
      <c r="J50" s="164"/>
      <c r="K50" s="164"/>
      <c r="L50" s="152"/>
      <c r="M50" s="152"/>
      <c r="N50" s="152"/>
      <c r="O50" s="152"/>
      <c r="P50" s="152"/>
    </row>
    <row r="51" spans="1:16" ht="22.8">
      <c r="A51" s="538"/>
      <c r="B51" s="169" t="s">
        <v>821</v>
      </c>
      <c r="C51" s="242">
        <v>7.3842592592592597E-3</v>
      </c>
      <c r="D51" s="242">
        <v>5.7766203703703708E-2</v>
      </c>
      <c r="E51" s="110">
        <v>346</v>
      </c>
      <c r="F51" s="242">
        <v>4.355324074074074E-2</v>
      </c>
      <c r="G51" s="242">
        <v>0.18590277777777775</v>
      </c>
      <c r="H51" s="160"/>
      <c r="I51" s="152"/>
      <c r="J51" s="164"/>
      <c r="K51" s="164"/>
      <c r="L51" s="152"/>
      <c r="M51" s="152"/>
      <c r="N51" s="152"/>
      <c r="O51" s="152"/>
      <c r="P51" s="152"/>
    </row>
    <row r="52" spans="1:16" ht="35.25" customHeight="1">
      <c r="A52" s="538"/>
      <c r="B52" s="169" t="s">
        <v>822</v>
      </c>
      <c r="C52" s="242">
        <v>1.252314814814815E-2</v>
      </c>
      <c r="D52" s="242">
        <v>5.814814814814815E-2</v>
      </c>
      <c r="E52" s="110">
        <v>340</v>
      </c>
      <c r="F52" s="242">
        <v>5.3310185185185176E-2</v>
      </c>
      <c r="G52" s="242">
        <v>0.28305555555555556</v>
      </c>
      <c r="H52" s="160"/>
      <c r="I52" s="152"/>
      <c r="J52" s="164"/>
      <c r="K52" s="164"/>
      <c r="L52" s="152"/>
      <c r="M52" s="152"/>
      <c r="N52" s="152"/>
      <c r="O52" s="152"/>
      <c r="P52" s="152"/>
    </row>
    <row r="53" spans="1:16" ht="144" customHeight="1">
      <c r="A53" s="538"/>
      <c r="B53" s="158" t="s">
        <v>820</v>
      </c>
      <c r="C53" s="533" t="s">
        <v>90</v>
      </c>
      <c r="D53" s="533"/>
      <c r="E53" s="541" t="s">
        <v>88</v>
      </c>
      <c r="F53" s="541"/>
      <c r="G53" s="176"/>
      <c r="H53" s="160"/>
      <c r="I53" s="152"/>
      <c r="J53" s="164"/>
      <c r="K53" s="164"/>
      <c r="L53" s="152"/>
      <c r="M53" s="152"/>
      <c r="N53" s="152"/>
      <c r="O53" s="152"/>
      <c r="P53" s="152"/>
    </row>
    <row r="54" spans="1:16" ht="22.8">
      <c r="A54" s="538"/>
      <c r="B54" s="161" t="s">
        <v>821</v>
      </c>
      <c r="C54" s="242">
        <v>8.564814814814815E-3</v>
      </c>
      <c r="D54" s="242">
        <v>8.0798611111111099E-2</v>
      </c>
      <c r="E54" s="110">
        <v>395</v>
      </c>
      <c r="F54" s="242">
        <v>4.9675925925925922E-2</v>
      </c>
      <c r="G54" s="242">
        <v>0.24091435185185187</v>
      </c>
      <c r="H54" s="160"/>
      <c r="I54" s="152"/>
      <c r="J54" s="164"/>
      <c r="K54" s="164"/>
      <c r="L54" s="152"/>
      <c r="M54" s="152"/>
      <c r="N54" s="152"/>
      <c r="O54" s="152"/>
      <c r="P54" s="152"/>
    </row>
    <row r="55" spans="1:16" ht="22.8">
      <c r="A55" s="538"/>
      <c r="B55" s="161" t="s">
        <v>822</v>
      </c>
      <c r="C55" s="242">
        <v>1.3900462962962963E-2</v>
      </c>
      <c r="D55" s="242">
        <v>5.1284722222222225E-2</v>
      </c>
      <c r="E55" s="110">
        <v>323</v>
      </c>
      <c r="F55" s="242">
        <v>5.8981481481481482E-2</v>
      </c>
      <c r="G55" s="242">
        <v>0.20311342592592593</v>
      </c>
      <c r="H55" s="160"/>
      <c r="I55" s="152"/>
      <c r="J55" s="164"/>
      <c r="K55" s="164"/>
      <c r="L55" s="152"/>
      <c r="M55" s="152"/>
      <c r="N55" s="152"/>
      <c r="O55" s="152"/>
      <c r="P55" s="152"/>
    </row>
    <row r="56" spans="1:16" ht="147.75" customHeight="1">
      <c r="A56" s="538"/>
      <c r="B56" s="158" t="s">
        <v>820</v>
      </c>
      <c r="C56" s="533" t="s">
        <v>825</v>
      </c>
      <c r="D56" s="533"/>
      <c r="E56" s="541" t="s">
        <v>76</v>
      </c>
      <c r="F56" s="541"/>
      <c r="G56" s="177"/>
      <c r="H56" s="160"/>
      <c r="I56" s="152"/>
      <c r="J56" s="164"/>
      <c r="K56" s="164"/>
      <c r="L56" s="152"/>
      <c r="M56" s="152"/>
      <c r="N56" s="152"/>
      <c r="O56" s="152"/>
      <c r="P56" s="152"/>
    </row>
    <row r="57" spans="1:16" ht="22.8">
      <c r="A57" s="538"/>
      <c r="B57" s="161" t="s">
        <v>821</v>
      </c>
      <c r="C57" s="242">
        <v>7.7777777777777776E-3</v>
      </c>
      <c r="D57" s="242">
        <v>0.10700231481481481</v>
      </c>
      <c r="E57" s="110">
        <v>354</v>
      </c>
      <c r="F57" s="242">
        <v>5.0138888888888886E-2</v>
      </c>
      <c r="G57" s="242">
        <v>0.18733796296296296</v>
      </c>
      <c r="I57" s="152"/>
      <c r="J57" s="164"/>
      <c r="K57" s="164"/>
      <c r="L57" s="152"/>
      <c r="M57" s="152"/>
      <c r="N57" s="152"/>
      <c r="O57" s="152"/>
      <c r="P57" s="152"/>
    </row>
    <row r="58" spans="1:16" ht="22.8">
      <c r="A58" s="538"/>
      <c r="B58" s="161" t="s">
        <v>822</v>
      </c>
      <c r="C58" s="242">
        <v>1.4780092592592593E-2</v>
      </c>
      <c r="D58" s="242">
        <v>5.4837962962962963E-2</v>
      </c>
      <c r="E58" s="110">
        <v>171</v>
      </c>
      <c r="F58" s="242">
        <v>6.417824074074073E-2</v>
      </c>
      <c r="G58" s="242">
        <v>0.23261574074074076</v>
      </c>
      <c r="I58" s="152"/>
      <c r="J58" s="164"/>
      <c r="K58" s="164"/>
      <c r="L58" s="152"/>
      <c r="M58" s="152"/>
      <c r="N58" s="152"/>
      <c r="O58" s="152"/>
      <c r="P58" s="152"/>
    </row>
    <row r="59" spans="1:16" ht="147.75" customHeight="1">
      <c r="A59" s="538"/>
      <c r="B59" s="158" t="s">
        <v>820</v>
      </c>
      <c r="C59" s="533" t="s">
        <v>826</v>
      </c>
      <c r="D59" s="533"/>
      <c r="E59" s="541" t="s">
        <v>76</v>
      </c>
      <c r="F59" s="541"/>
      <c r="G59" s="177"/>
      <c r="H59" s="160"/>
      <c r="I59" s="152"/>
      <c r="J59" s="164"/>
      <c r="K59" s="164"/>
      <c r="L59" s="152"/>
      <c r="M59" s="152"/>
      <c r="N59" s="152"/>
      <c r="O59" s="152"/>
      <c r="P59" s="152"/>
    </row>
    <row r="60" spans="1:16" ht="22.8">
      <c r="A60" s="538"/>
      <c r="B60" s="161" t="s">
        <v>821</v>
      </c>
      <c r="C60" s="162">
        <v>7.4189814814814821E-3</v>
      </c>
      <c r="D60" s="162">
        <v>7.0706018518518515E-2</v>
      </c>
      <c r="E60" s="163">
        <v>376</v>
      </c>
      <c r="F60" s="162">
        <v>5.049768518518518E-2</v>
      </c>
      <c r="G60" s="162">
        <v>0.21375000000000002</v>
      </c>
      <c r="I60" s="152"/>
      <c r="J60" s="164"/>
      <c r="K60" s="164"/>
      <c r="L60" s="152"/>
      <c r="M60" s="152"/>
      <c r="N60" s="152"/>
      <c r="O60" s="152"/>
      <c r="P60" s="152"/>
    </row>
    <row r="61" spans="1:16" ht="22.8">
      <c r="A61" s="538"/>
      <c r="B61" s="161" t="s">
        <v>822</v>
      </c>
      <c r="C61" s="162">
        <v>1.4004629629629631E-2</v>
      </c>
      <c r="D61" s="162">
        <v>6.1261574074074072E-2</v>
      </c>
      <c r="E61" s="163">
        <v>183</v>
      </c>
      <c r="F61" s="162">
        <v>6.4143518518518516E-2</v>
      </c>
      <c r="G61" s="162">
        <v>0.27467592592592593</v>
      </c>
      <c r="I61" s="152"/>
      <c r="J61" s="164"/>
      <c r="K61" s="164"/>
      <c r="L61" s="152"/>
      <c r="M61" s="152"/>
      <c r="N61" s="152"/>
      <c r="O61" s="152"/>
      <c r="P61" s="152"/>
    </row>
    <row r="62" spans="1:16" ht="70.5" customHeight="1">
      <c r="A62" s="538"/>
      <c r="B62" s="158" t="s">
        <v>820</v>
      </c>
      <c r="C62" s="533" t="s">
        <v>97</v>
      </c>
      <c r="D62" s="533"/>
      <c r="E62" s="541" t="s">
        <v>95</v>
      </c>
      <c r="F62" s="541"/>
      <c r="G62" s="177"/>
      <c r="I62" s="152"/>
      <c r="J62" s="164"/>
      <c r="K62" s="164"/>
      <c r="L62" s="152"/>
      <c r="M62" s="152"/>
      <c r="N62" s="152"/>
      <c r="O62" s="152"/>
      <c r="P62" s="152"/>
    </row>
    <row r="63" spans="1:16" ht="30.75" customHeight="1">
      <c r="A63" s="538"/>
      <c r="B63" s="161" t="s">
        <v>821</v>
      </c>
      <c r="C63" s="242">
        <v>1.0949074074074073E-2</v>
      </c>
      <c r="D63" s="242">
        <v>0.10149305555555556</v>
      </c>
      <c r="E63" s="110">
        <v>185</v>
      </c>
      <c r="F63" s="242">
        <v>5.4675925925925926E-2</v>
      </c>
      <c r="G63" s="242">
        <v>0.17876157407407409</v>
      </c>
      <c r="I63" s="152"/>
      <c r="J63" s="164"/>
      <c r="K63" s="164"/>
      <c r="L63" s="152"/>
      <c r="M63" s="152"/>
      <c r="N63" s="152"/>
      <c r="O63" s="152"/>
      <c r="P63" s="152"/>
    </row>
    <row r="64" spans="1:16" ht="30.75" customHeight="1">
      <c r="A64" s="538"/>
      <c r="B64" s="161" t="s">
        <v>822</v>
      </c>
      <c r="C64" s="242">
        <v>1.1064814814814814E-2</v>
      </c>
      <c r="D64" s="242">
        <v>5.1643518518518519E-2</v>
      </c>
      <c r="E64" s="110">
        <v>330</v>
      </c>
      <c r="F64" s="242">
        <v>5.6597222222222215E-2</v>
      </c>
      <c r="G64" s="242">
        <v>0.1910185185185185</v>
      </c>
      <c r="H64" s="160"/>
      <c r="I64" s="152"/>
      <c r="J64" s="164"/>
      <c r="K64" s="164"/>
      <c r="L64" s="152"/>
      <c r="M64" s="152"/>
      <c r="N64" s="152"/>
      <c r="O64" s="152"/>
      <c r="P64" s="152"/>
    </row>
    <row r="65" spans="1:16" ht="115.5" customHeight="1">
      <c r="A65" s="538"/>
      <c r="B65" s="158" t="s">
        <v>820</v>
      </c>
      <c r="C65" s="533" t="s">
        <v>101</v>
      </c>
      <c r="D65" s="533"/>
      <c r="E65" s="541" t="s">
        <v>99</v>
      </c>
      <c r="F65" s="541"/>
      <c r="G65" s="174"/>
      <c r="H65" s="160"/>
      <c r="I65" s="152"/>
      <c r="J65" s="164"/>
      <c r="K65" s="164"/>
      <c r="L65" s="152"/>
      <c r="M65" s="152"/>
      <c r="N65" s="152"/>
      <c r="O65" s="152"/>
      <c r="P65" s="152"/>
    </row>
    <row r="66" spans="1:16" ht="22.8">
      <c r="A66" s="538"/>
      <c r="B66" s="169" t="s">
        <v>821</v>
      </c>
      <c r="C66" s="162">
        <v>9.5370370370370366E-3</v>
      </c>
      <c r="D66" s="162">
        <v>4.8402777777777774E-2</v>
      </c>
      <c r="E66" s="163">
        <v>7</v>
      </c>
      <c r="F66" s="162">
        <v>4.5185185185185182E-2</v>
      </c>
      <c r="G66" s="162">
        <v>7.9178240740740743E-2</v>
      </c>
      <c r="H66" s="160"/>
      <c r="I66" s="152"/>
      <c r="J66" s="164"/>
      <c r="K66" s="164"/>
      <c r="L66" s="152"/>
      <c r="M66" s="152"/>
      <c r="N66" s="152"/>
      <c r="O66" s="152"/>
      <c r="P66" s="152"/>
    </row>
    <row r="67" spans="1:16" ht="22.8">
      <c r="A67" s="538"/>
      <c r="B67" s="169" t="s">
        <v>822</v>
      </c>
      <c r="C67" s="162">
        <v>1.0324074074074074E-2</v>
      </c>
      <c r="D67" s="162">
        <v>7.5046296296296292E-2</v>
      </c>
      <c r="E67" s="163">
        <v>259</v>
      </c>
      <c r="F67" s="162">
        <v>5.6145833333333332E-2</v>
      </c>
      <c r="G67" s="162">
        <v>0.18465277777777775</v>
      </c>
      <c r="H67" s="160"/>
      <c r="I67" s="152"/>
      <c r="J67" s="164"/>
      <c r="K67" s="164"/>
      <c r="L67" s="152"/>
      <c r="M67" s="152"/>
      <c r="N67" s="152"/>
      <c r="O67" s="152"/>
      <c r="P67" s="152"/>
    </row>
    <row r="68" spans="1:16" ht="122.25" customHeight="1">
      <c r="A68" s="538"/>
      <c r="B68" s="158" t="s">
        <v>820</v>
      </c>
      <c r="C68" s="533" t="s">
        <v>106</v>
      </c>
      <c r="D68" s="533"/>
      <c r="E68" s="541" t="s">
        <v>104</v>
      </c>
      <c r="F68" s="541"/>
      <c r="G68" s="159"/>
      <c r="H68" s="183"/>
      <c r="I68" s="152"/>
      <c r="J68" s="164"/>
      <c r="K68" s="164"/>
      <c r="L68" s="152"/>
      <c r="M68" s="152"/>
      <c r="N68" s="152"/>
      <c r="O68" s="152"/>
      <c r="P68" s="152"/>
    </row>
    <row r="69" spans="1:16" ht="22.8">
      <c r="A69" s="538"/>
      <c r="B69" s="161" t="s">
        <v>821</v>
      </c>
      <c r="C69" s="246">
        <v>6.7476851851851856E-3</v>
      </c>
      <c r="D69" s="246">
        <v>5.7372685185185186E-2</v>
      </c>
      <c r="E69" s="247">
        <v>113</v>
      </c>
      <c r="F69" s="246">
        <v>3.4398148148148143E-2</v>
      </c>
      <c r="G69" s="246">
        <v>0.14622685185185186</v>
      </c>
      <c r="H69" s="183"/>
      <c r="I69" s="152"/>
      <c r="J69" s="164"/>
      <c r="K69" s="164"/>
      <c r="L69" s="152"/>
      <c r="M69" s="152"/>
      <c r="N69" s="152"/>
      <c r="O69" s="152"/>
      <c r="P69" s="152"/>
    </row>
    <row r="70" spans="1:16" ht="22.8">
      <c r="A70" s="538"/>
      <c r="B70" s="161" t="s">
        <v>822</v>
      </c>
      <c r="C70" s="246">
        <v>1.2870370370370371E-2</v>
      </c>
      <c r="D70" s="246">
        <v>4.5300925925925925E-2</v>
      </c>
      <c r="E70" s="247">
        <v>253</v>
      </c>
      <c r="F70" s="246">
        <v>4.5925925925925926E-2</v>
      </c>
      <c r="G70" s="246">
        <v>0.23174768518518521</v>
      </c>
      <c r="H70" s="183"/>
      <c r="I70" s="152"/>
      <c r="J70" s="164"/>
      <c r="K70" s="164"/>
      <c r="L70" s="152"/>
      <c r="M70" s="152"/>
      <c r="N70" s="152"/>
      <c r="O70" s="152"/>
      <c r="P70" s="152"/>
    </row>
    <row r="71" spans="1:16" ht="108" customHeight="1">
      <c r="A71" s="538"/>
      <c r="B71" s="158" t="s">
        <v>820</v>
      </c>
      <c r="C71" s="533" t="s">
        <v>920</v>
      </c>
      <c r="D71" s="533"/>
      <c r="E71" s="541" t="s">
        <v>921</v>
      </c>
      <c r="F71" s="541"/>
      <c r="G71" s="186"/>
      <c r="H71" s="183"/>
      <c r="I71" s="152"/>
      <c r="J71" s="164"/>
      <c r="K71" s="164"/>
      <c r="L71" s="152"/>
      <c r="M71" s="152"/>
      <c r="N71" s="152"/>
      <c r="O71" s="152"/>
      <c r="P71" s="152"/>
    </row>
    <row r="72" spans="1:16" ht="22.8">
      <c r="A72" s="538"/>
      <c r="B72" s="161" t="s">
        <v>821</v>
      </c>
      <c r="C72" s="242">
        <v>7.9629629629629634E-3</v>
      </c>
      <c r="D72" s="242">
        <v>4.7175925925925927E-2</v>
      </c>
      <c r="E72" s="110">
        <v>206</v>
      </c>
      <c r="F72" s="242">
        <v>4.4942129629629624E-2</v>
      </c>
      <c r="G72" s="242">
        <v>0.23974537037037039</v>
      </c>
      <c r="H72" s="183"/>
      <c r="I72" s="152"/>
      <c r="J72" s="164"/>
      <c r="K72" s="164"/>
      <c r="L72" s="152"/>
      <c r="M72" s="152"/>
      <c r="N72" s="152"/>
      <c r="O72" s="152"/>
      <c r="P72" s="152"/>
    </row>
    <row r="73" spans="1:16" ht="21.75" customHeight="1">
      <c r="A73" s="538"/>
      <c r="B73" s="161" t="s">
        <v>822</v>
      </c>
      <c r="C73" s="242">
        <v>1.3217592592592593E-2</v>
      </c>
      <c r="D73" s="242">
        <v>5.2083333333333329E-2</v>
      </c>
      <c r="E73" s="110">
        <v>274</v>
      </c>
      <c r="F73" s="242">
        <v>5.7060185185185186E-2</v>
      </c>
      <c r="G73" s="244">
        <v>1.0480324074074077</v>
      </c>
      <c r="H73" s="183"/>
      <c r="I73" s="152"/>
      <c r="J73" s="164"/>
      <c r="K73" s="164"/>
      <c r="L73" s="152"/>
      <c r="M73" s="152"/>
      <c r="N73" s="152"/>
      <c r="O73" s="152"/>
      <c r="P73" s="152"/>
    </row>
    <row r="74" spans="1:16" ht="99.75" customHeight="1">
      <c r="A74" s="538"/>
      <c r="B74" s="158" t="s">
        <v>820</v>
      </c>
      <c r="C74" s="533" t="s">
        <v>922</v>
      </c>
      <c r="D74" s="533"/>
      <c r="E74" s="541" t="s">
        <v>111</v>
      </c>
      <c r="F74" s="541"/>
      <c r="G74" s="186"/>
      <c r="H74" s="183"/>
      <c r="I74" s="152"/>
      <c r="J74" s="164"/>
      <c r="K74" s="164"/>
      <c r="L74" s="152"/>
      <c r="M74" s="152"/>
      <c r="N74" s="152"/>
      <c r="O74" s="152"/>
      <c r="P74" s="152"/>
    </row>
    <row r="75" spans="1:16" ht="22.8">
      <c r="A75" s="538"/>
      <c r="B75" s="161" t="s">
        <v>821</v>
      </c>
      <c r="C75" s="242">
        <v>7.8819444444444449E-3</v>
      </c>
      <c r="D75" s="242">
        <v>3.4363425925925922E-2</v>
      </c>
      <c r="E75" s="110">
        <v>163</v>
      </c>
      <c r="F75" s="242">
        <v>4.9178240740740745E-2</v>
      </c>
      <c r="G75" s="242">
        <v>0.29778935185185185</v>
      </c>
      <c r="H75" s="183"/>
      <c r="I75" s="152"/>
      <c r="J75" s="164"/>
      <c r="K75" s="164"/>
      <c r="L75" s="152"/>
      <c r="M75" s="152"/>
      <c r="N75" s="152"/>
      <c r="O75" s="152"/>
      <c r="P75" s="152"/>
    </row>
    <row r="76" spans="1:16" ht="22.8">
      <c r="A76" s="538"/>
      <c r="B76" s="161" t="s">
        <v>822</v>
      </c>
      <c r="C76" s="242">
        <v>1.4363425925925927E-2</v>
      </c>
      <c r="D76" s="242">
        <v>6.2754629629629632E-2</v>
      </c>
      <c r="E76" s="110">
        <v>254</v>
      </c>
      <c r="F76" s="242">
        <v>5.9513888888888887E-2</v>
      </c>
      <c r="G76" s="242">
        <v>0.23180555555555557</v>
      </c>
      <c r="H76" s="183"/>
      <c r="I76" s="152"/>
      <c r="J76" s="164"/>
      <c r="K76" s="164"/>
      <c r="L76" s="152"/>
      <c r="M76" s="152"/>
      <c r="N76" s="152"/>
      <c r="O76" s="152"/>
      <c r="P76" s="152"/>
    </row>
    <row r="77" spans="1:16" ht="78" customHeight="1">
      <c r="A77" s="538"/>
      <c r="B77" s="158" t="s">
        <v>820</v>
      </c>
      <c r="C77" s="533" t="s">
        <v>923</v>
      </c>
      <c r="D77" s="533"/>
      <c r="E77" s="541" t="s">
        <v>114</v>
      </c>
      <c r="F77" s="541"/>
      <c r="G77" s="186"/>
      <c r="H77" s="183"/>
      <c r="I77" s="152"/>
      <c r="J77" s="164"/>
      <c r="K77" s="164"/>
      <c r="L77" s="152"/>
      <c r="M77" s="152"/>
      <c r="N77" s="152"/>
      <c r="O77" s="152"/>
      <c r="P77" s="152"/>
    </row>
    <row r="78" spans="1:16" ht="22.8">
      <c r="A78" s="538"/>
      <c r="B78" s="189" t="s">
        <v>821</v>
      </c>
      <c r="C78" s="242">
        <v>1.6168981481481482E-2</v>
      </c>
      <c r="D78" s="242">
        <v>2.5347222222222222E-2</v>
      </c>
      <c r="E78" s="110">
        <v>45</v>
      </c>
      <c r="F78" s="242">
        <v>6.3287037037037031E-2</v>
      </c>
      <c r="G78" s="242">
        <v>0.18591435185185184</v>
      </c>
      <c r="H78" s="183"/>
      <c r="I78" s="152"/>
      <c r="J78" s="164"/>
      <c r="K78" s="164"/>
      <c r="L78" s="152"/>
      <c r="M78" s="152"/>
      <c r="N78" s="152"/>
      <c r="O78" s="152"/>
      <c r="P78" s="152"/>
    </row>
    <row r="79" spans="1:16" ht="22.8">
      <c r="A79" s="538"/>
      <c r="B79" s="189" t="s">
        <v>822</v>
      </c>
      <c r="C79" s="242">
        <v>1.2418981481481482E-2</v>
      </c>
      <c r="D79" s="242">
        <v>5.5740740740740737E-2</v>
      </c>
      <c r="E79" s="110">
        <v>460</v>
      </c>
      <c r="F79" s="242">
        <v>5.9618055555555556E-2</v>
      </c>
      <c r="G79" s="242">
        <v>0.19103009259259257</v>
      </c>
      <c r="H79" s="183"/>
      <c r="I79" s="152"/>
      <c r="J79" s="164"/>
      <c r="K79" s="164"/>
      <c r="L79" s="152"/>
      <c r="M79" s="152"/>
      <c r="N79" s="152"/>
      <c r="O79" s="152"/>
      <c r="P79" s="152"/>
    </row>
    <row r="80" spans="1:16" ht="69" customHeight="1">
      <c r="A80" s="538"/>
      <c r="B80" s="190" t="s">
        <v>820</v>
      </c>
      <c r="C80" s="533" t="s">
        <v>924</v>
      </c>
      <c r="D80" s="533"/>
      <c r="E80" s="541" t="s">
        <v>118</v>
      </c>
      <c r="F80" s="541"/>
      <c r="G80" s="186"/>
      <c r="H80" s="183"/>
      <c r="I80" s="152"/>
      <c r="J80" s="164"/>
      <c r="K80" s="164"/>
      <c r="L80" s="152"/>
      <c r="M80" s="152"/>
      <c r="N80" s="152"/>
      <c r="O80" s="152"/>
      <c r="P80" s="152"/>
    </row>
    <row r="81" spans="1:16" ht="22.8">
      <c r="A81" s="538"/>
      <c r="B81" s="189" t="s">
        <v>821</v>
      </c>
      <c r="C81" s="242">
        <v>1.0254629629629629E-2</v>
      </c>
      <c r="D81" s="242">
        <v>4.6331018518518514E-2</v>
      </c>
      <c r="E81" s="110">
        <v>97</v>
      </c>
      <c r="F81" s="242">
        <v>4.6469907407407404E-2</v>
      </c>
      <c r="G81" s="242">
        <v>0.14620370370370372</v>
      </c>
      <c r="H81" s="183"/>
      <c r="I81" s="152"/>
      <c r="J81" s="164"/>
      <c r="K81" s="164"/>
      <c r="L81" s="152"/>
      <c r="M81" s="152"/>
      <c r="N81" s="152"/>
      <c r="O81" s="152"/>
      <c r="P81" s="152"/>
    </row>
    <row r="82" spans="1:16" ht="22.8">
      <c r="A82" s="538"/>
      <c r="B82" s="189" t="s">
        <v>822</v>
      </c>
      <c r="C82" s="242">
        <v>1.2199074074074076E-2</v>
      </c>
      <c r="D82" s="242">
        <v>3.7789351851851852E-2</v>
      </c>
      <c r="E82" s="110">
        <v>382</v>
      </c>
      <c r="F82" s="242">
        <v>5.0069444444444437E-2</v>
      </c>
      <c r="G82" s="242">
        <v>0.21250000000000002</v>
      </c>
      <c r="H82" s="183"/>
      <c r="I82" s="152"/>
      <c r="J82" s="164"/>
      <c r="K82" s="164"/>
      <c r="L82" s="152"/>
      <c r="M82" s="152"/>
      <c r="N82" s="152"/>
      <c r="O82" s="152"/>
      <c r="P82" s="152"/>
    </row>
    <row r="83" spans="1:16" ht="140.25" customHeight="1">
      <c r="A83" s="538"/>
      <c r="B83" s="190" t="s">
        <v>820</v>
      </c>
      <c r="C83" s="533" t="s">
        <v>124</v>
      </c>
      <c r="D83" s="533"/>
      <c r="E83" s="541" t="s">
        <v>122</v>
      </c>
      <c r="F83" s="541"/>
      <c r="G83" s="186"/>
      <c r="H83" s="183"/>
      <c r="I83" s="152"/>
      <c r="J83" s="164"/>
      <c r="K83" s="164"/>
      <c r="L83" s="152"/>
      <c r="M83" s="152"/>
      <c r="N83" s="152"/>
      <c r="O83" s="152"/>
      <c r="P83" s="152"/>
    </row>
    <row r="84" spans="1:16" ht="22.8">
      <c r="A84" s="538"/>
      <c r="B84" s="189" t="s">
        <v>821</v>
      </c>
      <c r="C84" s="242">
        <v>6.1111111111111106E-3</v>
      </c>
      <c r="D84" s="242">
        <v>3.9282407407407405E-2</v>
      </c>
      <c r="E84" s="110">
        <v>80</v>
      </c>
      <c r="F84" s="242">
        <v>3.3819444444444444E-2</v>
      </c>
      <c r="G84" s="242">
        <v>0.14149305555555555</v>
      </c>
      <c r="H84" s="183"/>
      <c r="I84" s="152"/>
      <c r="J84" s="164"/>
      <c r="K84" s="164"/>
      <c r="L84" s="152"/>
      <c r="M84" s="152"/>
      <c r="N84" s="152"/>
      <c r="O84" s="152"/>
      <c r="P84" s="152"/>
    </row>
    <row r="85" spans="1:16" ht="22.8">
      <c r="A85" s="538"/>
      <c r="B85" s="189" t="s">
        <v>822</v>
      </c>
      <c r="C85" s="242">
        <v>1.2060185185185186E-2</v>
      </c>
      <c r="D85" s="242">
        <v>7.6921296296296307E-2</v>
      </c>
      <c r="E85" s="110">
        <v>259</v>
      </c>
      <c r="F85" s="242">
        <v>4.7094907407407412E-2</v>
      </c>
      <c r="G85" s="244">
        <v>1.0394791666666667</v>
      </c>
      <c r="H85" s="183"/>
      <c r="I85" s="152"/>
      <c r="J85" s="164"/>
      <c r="K85" s="164"/>
      <c r="L85" s="152"/>
      <c r="M85" s="152"/>
      <c r="N85" s="152"/>
      <c r="O85" s="152"/>
      <c r="P85" s="152"/>
    </row>
    <row r="86" spans="1:16" ht="138.75" customHeight="1">
      <c r="A86" s="538"/>
      <c r="B86" s="190" t="s">
        <v>820</v>
      </c>
      <c r="C86" s="533" t="s">
        <v>925</v>
      </c>
      <c r="D86" s="533"/>
      <c r="E86" s="541" t="s">
        <v>122</v>
      </c>
      <c r="F86" s="541"/>
      <c r="G86" s="186"/>
      <c r="H86" s="183"/>
      <c r="I86" s="152"/>
      <c r="J86" s="164"/>
      <c r="K86" s="164"/>
      <c r="L86" s="152"/>
      <c r="M86" s="152"/>
      <c r="N86" s="152"/>
      <c r="O86" s="152"/>
      <c r="P86" s="152"/>
    </row>
    <row r="87" spans="1:16" ht="22.8">
      <c r="A87" s="538"/>
      <c r="B87" s="189" t="s">
        <v>821</v>
      </c>
      <c r="C87" s="242">
        <v>6.6550925925925927E-3</v>
      </c>
      <c r="D87" s="242">
        <v>5.4525462962962963E-2</v>
      </c>
      <c r="E87" s="110">
        <v>117</v>
      </c>
      <c r="F87" s="242">
        <v>4.0821759259259252E-2</v>
      </c>
      <c r="G87" s="242">
        <v>0.17155092592592594</v>
      </c>
      <c r="H87" s="183"/>
      <c r="I87" s="152"/>
      <c r="J87" s="164"/>
      <c r="K87" s="164"/>
      <c r="L87" s="152"/>
      <c r="M87" s="152"/>
      <c r="N87" s="152"/>
      <c r="O87" s="152"/>
      <c r="P87" s="152"/>
    </row>
    <row r="88" spans="1:16" ht="22.8">
      <c r="A88" s="538"/>
      <c r="B88" s="189" t="s">
        <v>822</v>
      </c>
      <c r="C88" s="242">
        <v>1.3217592592592593E-2</v>
      </c>
      <c r="D88" s="242">
        <v>6.5868055555555555E-2</v>
      </c>
      <c r="E88" s="110">
        <v>381</v>
      </c>
      <c r="F88" s="242">
        <v>5.3703703703703698E-2</v>
      </c>
      <c r="G88" s="242">
        <v>0.2174537037037037</v>
      </c>
      <c r="H88" s="183"/>
      <c r="I88" s="152"/>
      <c r="J88" s="164"/>
      <c r="K88" s="164"/>
      <c r="L88" s="152"/>
      <c r="M88" s="152"/>
      <c r="N88" s="152"/>
      <c r="O88" s="152"/>
      <c r="P88" s="152"/>
    </row>
    <row r="89" spans="1:16" ht="147" customHeight="1">
      <c r="A89" s="538"/>
      <c r="B89" s="190" t="s">
        <v>820</v>
      </c>
      <c r="C89" s="533" t="s">
        <v>129</v>
      </c>
      <c r="D89" s="533"/>
      <c r="E89" s="541" t="s">
        <v>122</v>
      </c>
      <c r="F89" s="541"/>
      <c r="G89" s="186"/>
      <c r="H89" s="183"/>
      <c r="I89" s="152"/>
      <c r="J89" s="164"/>
      <c r="K89" s="164"/>
      <c r="L89" s="152"/>
      <c r="M89" s="152"/>
      <c r="N89" s="152"/>
      <c r="O89" s="152"/>
      <c r="P89" s="152"/>
    </row>
    <row r="90" spans="1:16" ht="22.8">
      <c r="A90" s="538"/>
      <c r="B90" s="189" t="s">
        <v>821</v>
      </c>
      <c r="C90" s="242">
        <v>6.851851851851852E-3</v>
      </c>
      <c r="D90" s="242">
        <v>5.6157407407407406E-2</v>
      </c>
      <c r="E90" s="110">
        <v>103</v>
      </c>
      <c r="F90" s="242">
        <v>4.1111111111111112E-2</v>
      </c>
      <c r="G90" s="242">
        <v>0.21706018518518519</v>
      </c>
      <c r="H90" s="183"/>
      <c r="I90" s="152"/>
      <c r="J90" s="164"/>
      <c r="K90" s="164"/>
      <c r="L90" s="152"/>
      <c r="M90" s="152"/>
      <c r="N90" s="152"/>
      <c r="O90" s="152"/>
      <c r="P90" s="152"/>
    </row>
    <row r="91" spans="1:16" ht="22.8">
      <c r="A91" s="538"/>
      <c r="B91" s="189" t="s">
        <v>822</v>
      </c>
      <c r="C91" s="242">
        <v>1.3020833333333334E-2</v>
      </c>
      <c r="D91" s="242">
        <v>5.4872685185185184E-2</v>
      </c>
      <c r="E91" s="110">
        <v>385</v>
      </c>
      <c r="F91" s="242">
        <v>5.3796296296296293E-2</v>
      </c>
      <c r="G91" s="242">
        <v>0.26317129629629632</v>
      </c>
      <c r="H91" s="183"/>
      <c r="I91" s="152"/>
      <c r="J91" s="164"/>
      <c r="K91" s="164"/>
      <c r="L91" s="152"/>
      <c r="M91" s="152"/>
      <c r="N91" s="152"/>
      <c r="O91" s="152"/>
      <c r="P91" s="152"/>
    </row>
    <row r="92" spans="1:16" ht="63" customHeight="1">
      <c r="A92" s="538"/>
      <c r="B92" s="158" t="s">
        <v>820</v>
      </c>
      <c r="C92" s="533" t="s">
        <v>132</v>
      </c>
      <c r="D92" s="533"/>
      <c r="E92" s="541" t="s">
        <v>130</v>
      </c>
      <c r="F92" s="541"/>
      <c r="G92" s="191"/>
      <c r="H92" s="183"/>
      <c r="I92" s="152"/>
      <c r="J92" s="164"/>
      <c r="K92" s="164"/>
      <c r="L92" s="152"/>
      <c r="M92" s="152"/>
      <c r="N92" s="152"/>
      <c r="O92" s="152"/>
      <c r="P92" s="152"/>
    </row>
    <row r="93" spans="1:16" ht="22.8">
      <c r="A93" s="538"/>
      <c r="B93" s="161" t="s">
        <v>821</v>
      </c>
      <c r="C93" s="242">
        <v>1.369212962962963E-2</v>
      </c>
      <c r="D93" s="242">
        <v>5.2986111111111102E-2</v>
      </c>
      <c r="E93" s="110">
        <v>63</v>
      </c>
      <c r="F93" s="242">
        <v>6.2395833333333331E-2</v>
      </c>
      <c r="G93" s="242">
        <v>0.16291666666666668</v>
      </c>
      <c r="H93" s="183"/>
      <c r="I93" s="152"/>
      <c r="J93" s="164"/>
      <c r="K93" s="164"/>
      <c r="L93" s="152"/>
      <c r="M93" s="152"/>
      <c r="N93" s="152"/>
      <c r="O93" s="152"/>
      <c r="P93" s="152"/>
    </row>
    <row r="94" spans="1:16" ht="22.8">
      <c r="A94" s="538"/>
      <c r="B94" s="161" t="s">
        <v>822</v>
      </c>
      <c r="C94" s="242">
        <v>1.0636574074074074E-2</v>
      </c>
      <c r="D94" s="242">
        <v>6.0046296296296292E-2</v>
      </c>
      <c r="E94" s="110">
        <v>297</v>
      </c>
      <c r="F94" s="242">
        <v>6.1296296296296293E-2</v>
      </c>
      <c r="G94" s="242">
        <v>0.35417824074074072</v>
      </c>
      <c r="H94" s="183"/>
      <c r="I94" s="152"/>
      <c r="J94" s="164"/>
      <c r="K94" s="164"/>
      <c r="L94" s="152"/>
      <c r="M94" s="152"/>
      <c r="N94" s="152"/>
      <c r="O94" s="152"/>
      <c r="P94" s="152"/>
    </row>
    <row r="95" spans="1:16" ht="193.5" customHeight="1">
      <c r="A95" s="538"/>
      <c r="B95" s="158" t="s">
        <v>820</v>
      </c>
      <c r="C95" s="533" t="s">
        <v>136</v>
      </c>
      <c r="D95" s="533"/>
      <c r="E95" s="541" t="s">
        <v>134</v>
      </c>
      <c r="F95" s="541"/>
      <c r="G95" s="186"/>
      <c r="H95" s="183"/>
      <c r="I95" s="152"/>
      <c r="J95" s="164"/>
      <c r="K95" s="164"/>
      <c r="L95" s="152"/>
      <c r="M95" s="152"/>
      <c r="N95" s="152"/>
      <c r="O95" s="152"/>
      <c r="P95" s="152"/>
    </row>
    <row r="96" spans="1:16" ht="22.8">
      <c r="A96" s="538"/>
      <c r="B96" s="161" t="s">
        <v>821</v>
      </c>
      <c r="C96" s="242">
        <v>6.5046296296296302E-3</v>
      </c>
      <c r="D96" s="242">
        <v>3.605324074074074E-2</v>
      </c>
      <c r="E96" s="110">
        <v>116</v>
      </c>
      <c r="F96" s="242">
        <v>4.0324074074074068E-2</v>
      </c>
      <c r="G96" s="242">
        <v>0.18537037037037035</v>
      </c>
      <c r="H96" s="183"/>
      <c r="I96" s="152"/>
      <c r="J96" s="164"/>
      <c r="K96" s="164"/>
      <c r="L96" s="152"/>
      <c r="M96" s="152"/>
      <c r="N96" s="152"/>
      <c r="O96" s="152"/>
      <c r="P96" s="152"/>
    </row>
    <row r="97" spans="1:16" ht="22.8">
      <c r="A97" s="538"/>
      <c r="B97" s="161" t="s">
        <v>822</v>
      </c>
      <c r="C97" s="242">
        <v>1.0532407407407407E-2</v>
      </c>
      <c r="D97" s="242">
        <v>3.5081018518518518E-2</v>
      </c>
      <c r="E97" s="110">
        <v>152</v>
      </c>
      <c r="F97" s="242">
        <v>4.7002314814814816E-2</v>
      </c>
      <c r="G97" s="242">
        <v>0.16511574074074073</v>
      </c>
      <c r="H97" s="183"/>
      <c r="I97" s="152"/>
      <c r="J97" s="164"/>
      <c r="K97" s="164"/>
      <c r="L97" s="152"/>
      <c r="M97" s="152"/>
      <c r="N97" s="152"/>
      <c r="O97" s="152"/>
      <c r="P97" s="152"/>
    </row>
    <row r="98" spans="1:16" ht="185.25" customHeight="1">
      <c r="A98" s="538"/>
      <c r="B98" s="158" t="s">
        <v>820</v>
      </c>
      <c r="C98" s="533" t="s">
        <v>926</v>
      </c>
      <c r="D98" s="533"/>
      <c r="E98" s="541" t="s">
        <v>134</v>
      </c>
      <c r="F98" s="541"/>
      <c r="G98" s="186"/>
      <c r="H98" s="183"/>
      <c r="I98" s="152"/>
      <c r="J98" s="164"/>
      <c r="K98" s="164"/>
      <c r="L98" s="152"/>
      <c r="M98" s="152"/>
      <c r="N98" s="152"/>
      <c r="O98" s="152"/>
      <c r="P98" s="152"/>
    </row>
    <row r="99" spans="1:16" ht="22.8">
      <c r="A99" s="538"/>
      <c r="B99" s="161" t="s">
        <v>821</v>
      </c>
      <c r="C99" s="242">
        <v>6.7013888888888895E-3</v>
      </c>
      <c r="D99" s="242">
        <v>3.243055555555556E-2</v>
      </c>
      <c r="E99" s="110">
        <v>145</v>
      </c>
      <c r="F99" s="242">
        <v>4.5266203703703704E-2</v>
      </c>
      <c r="G99" s="242">
        <v>0.2190162037037037</v>
      </c>
      <c r="H99" s="183"/>
      <c r="I99" s="152"/>
      <c r="J99" s="164"/>
      <c r="K99" s="164"/>
      <c r="L99" s="152"/>
      <c r="M99" s="152"/>
      <c r="N99" s="152"/>
      <c r="O99" s="152"/>
      <c r="P99" s="152"/>
    </row>
    <row r="100" spans="1:16" ht="22.8">
      <c r="A100" s="538"/>
      <c r="B100" s="189" t="s">
        <v>822</v>
      </c>
      <c r="C100" s="242">
        <v>1.1180555555555555E-2</v>
      </c>
      <c r="D100" s="242">
        <v>5.1793981481481483E-2</v>
      </c>
      <c r="E100" s="110">
        <v>212</v>
      </c>
      <c r="F100" s="242">
        <v>5.3634259259259257E-2</v>
      </c>
      <c r="G100" s="242">
        <v>0.18704861111111112</v>
      </c>
      <c r="H100" s="183"/>
      <c r="I100" s="152"/>
      <c r="J100" s="164"/>
      <c r="K100" s="164"/>
      <c r="L100" s="152"/>
      <c r="M100" s="152"/>
      <c r="N100" s="152"/>
      <c r="O100" s="152"/>
      <c r="P100" s="152"/>
    </row>
    <row r="101" spans="1:16" ht="187.2" customHeight="1">
      <c r="A101" s="538"/>
      <c r="B101" s="158" t="s">
        <v>820</v>
      </c>
      <c r="C101" s="533" t="s">
        <v>141</v>
      </c>
      <c r="D101" s="533"/>
      <c r="E101" s="541" t="s">
        <v>134</v>
      </c>
      <c r="F101" s="541"/>
      <c r="G101" s="248"/>
      <c r="H101" s="183"/>
      <c r="I101" s="152"/>
      <c r="J101" s="164"/>
      <c r="K101" s="164"/>
      <c r="L101" s="152"/>
      <c r="M101" s="152"/>
      <c r="N101" s="152"/>
      <c r="O101" s="152"/>
      <c r="P101" s="152"/>
    </row>
    <row r="102" spans="1:16" ht="22.8">
      <c r="A102" s="538"/>
      <c r="B102" s="161" t="s">
        <v>821</v>
      </c>
      <c r="C102" s="242">
        <v>6.4120370370370373E-3</v>
      </c>
      <c r="D102" s="242">
        <v>4.3009259259259254E-2</v>
      </c>
      <c r="E102" s="110">
        <v>133</v>
      </c>
      <c r="F102" s="242">
        <v>4.3611111111111107E-2</v>
      </c>
      <c r="G102" s="242">
        <v>0.19796296296296295</v>
      </c>
      <c r="H102" s="183"/>
      <c r="I102" s="152"/>
      <c r="J102" s="164"/>
      <c r="K102" s="164"/>
      <c r="L102" s="152"/>
      <c r="M102" s="152"/>
      <c r="N102" s="152"/>
      <c r="O102" s="152"/>
      <c r="P102" s="152"/>
    </row>
    <row r="103" spans="1:16" ht="24.75" customHeight="1">
      <c r="A103" s="538"/>
      <c r="B103" s="189" t="s">
        <v>822</v>
      </c>
      <c r="C103" s="242">
        <v>1.1134259259259259E-2</v>
      </c>
      <c r="D103" s="242">
        <v>3.6296296296296292E-2</v>
      </c>
      <c r="E103" s="110">
        <v>208</v>
      </c>
      <c r="F103" s="242">
        <v>5.3067129629629624E-2</v>
      </c>
      <c r="G103" s="242">
        <v>0.19273148148148148</v>
      </c>
      <c r="H103" s="183"/>
      <c r="I103" s="152"/>
      <c r="J103" s="164"/>
      <c r="K103" s="164"/>
      <c r="L103" s="152"/>
      <c r="M103" s="152"/>
      <c r="N103" s="152"/>
      <c r="O103" s="152"/>
      <c r="P103" s="152"/>
    </row>
    <row r="104" spans="1:16" ht="72.599999999999994" customHeight="1">
      <c r="A104" s="538"/>
      <c r="B104" s="190" t="s">
        <v>820</v>
      </c>
      <c r="C104" s="533" t="s">
        <v>144</v>
      </c>
      <c r="D104" s="533"/>
      <c r="E104" s="541" t="s">
        <v>142</v>
      </c>
      <c r="F104" s="541"/>
      <c r="G104" s="192"/>
      <c r="H104" s="165"/>
      <c r="I104" s="152"/>
      <c r="J104" s="164"/>
      <c r="K104" s="164"/>
      <c r="L104" s="152"/>
      <c r="M104" s="152"/>
      <c r="N104" s="152"/>
      <c r="O104" s="152"/>
      <c r="P104" s="152"/>
    </row>
    <row r="105" spans="1:16" ht="22.8">
      <c r="A105" s="538"/>
      <c r="B105" s="193" t="s">
        <v>821</v>
      </c>
      <c r="C105" s="242">
        <v>1.2662037037037038E-2</v>
      </c>
      <c r="D105" s="242">
        <v>3.1064814814814812E-2</v>
      </c>
      <c r="E105" s="110">
        <v>27</v>
      </c>
      <c r="F105" s="242">
        <v>6.7222222222222225E-2</v>
      </c>
      <c r="G105" s="242">
        <v>0.24187500000000001</v>
      </c>
      <c r="H105" s="165"/>
      <c r="I105" s="152"/>
      <c r="J105" s="164"/>
      <c r="K105" s="164"/>
      <c r="L105" s="152"/>
      <c r="M105" s="152"/>
      <c r="N105" s="152"/>
      <c r="O105" s="152"/>
      <c r="P105" s="152"/>
    </row>
    <row r="106" spans="1:16" ht="27" customHeight="1">
      <c r="A106" s="538"/>
      <c r="B106" s="193" t="s">
        <v>822</v>
      </c>
      <c r="C106" s="242">
        <v>9.9074074074074082E-3</v>
      </c>
      <c r="D106" s="242">
        <v>4.3020833333333328E-2</v>
      </c>
      <c r="E106" s="110">
        <v>283</v>
      </c>
      <c r="F106" s="242">
        <v>5.496527777777778E-2</v>
      </c>
      <c r="G106" s="242">
        <v>0.22232638888888889</v>
      </c>
      <c r="H106" s="165"/>
      <c r="I106" s="152"/>
      <c r="J106" s="164"/>
      <c r="K106" s="164"/>
      <c r="L106" s="152"/>
      <c r="M106" s="152"/>
      <c r="N106" s="152"/>
      <c r="O106" s="152"/>
      <c r="P106" s="152"/>
    </row>
    <row r="107" spans="1:16" ht="116.4" customHeight="1">
      <c r="A107" s="538"/>
      <c r="B107" s="190" t="s">
        <v>820</v>
      </c>
      <c r="C107" s="533" t="s">
        <v>148</v>
      </c>
      <c r="D107" s="533"/>
      <c r="E107" s="534" t="s">
        <v>146</v>
      </c>
      <c r="F107" s="534"/>
      <c r="G107" s="194"/>
      <c r="H107" s="165"/>
      <c r="I107" s="152"/>
      <c r="J107" s="164"/>
      <c r="K107" s="164"/>
      <c r="L107" s="152"/>
      <c r="M107" s="152"/>
      <c r="N107" s="152"/>
      <c r="O107" s="152"/>
      <c r="P107" s="152"/>
    </row>
    <row r="108" spans="1:16" ht="27" customHeight="1">
      <c r="A108" s="538"/>
      <c r="B108" s="193" t="s">
        <v>821</v>
      </c>
      <c r="C108" s="242">
        <v>1.3703703703703704E-2</v>
      </c>
      <c r="D108" s="242">
        <v>3.9849537037037037E-2</v>
      </c>
      <c r="E108" s="110">
        <v>35</v>
      </c>
      <c r="F108" s="242">
        <v>5.1562499999999997E-2</v>
      </c>
      <c r="G108" s="242">
        <v>0.13013888888888889</v>
      </c>
      <c r="H108" s="165"/>
      <c r="I108" s="152"/>
      <c r="J108" s="164"/>
      <c r="K108" s="164"/>
      <c r="L108" s="152"/>
      <c r="M108" s="152"/>
      <c r="N108" s="152"/>
      <c r="O108" s="152"/>
      <c r="P108" s="152"/>
    </row>
    <row r="109" spans="1:16" ht="27" customHeight="1">
      <c r="A109" s="538"/>
      <c r="B109" s="193" t="s">
        <v>822</v>
      </c>
      <c r="C109" s="242">
        <v>9.4791666666666653E-3</v>
      </c>
      <c r="D109" s="242">
        <v>4.6527777777777779E-2</v>
      </c>
      <c r="E109" s="110">
        <v>285</v>
      </c>
      <c r="F109" s="242">
        <v>5.2835648148148139E-2</v>
      </c>
      <c r="G109" s="242">
        <v>0.25236111111111109</v>
      </c>
      <c r="H109" s="165"/>
      <c r="I109" s="152"/>
      <c r="J109" s="164"/>
      <c r="K109" s="164"/>
      <c r="L109" s="152"/>
      <c r="M109" s="152"/>
      <c r="N109" s="152"/>
      <c r="O109" s="152"/>
      <c r="P109" s="152"/>
    </row>
    <row r="110" spans="1:16" ht="79.2" customHeight="1">
      <c r="A110" s="538"/>
      <c r="B110" s="190" t="s">
        <v>820</v>
      </c>
      <c r="C110" s="533" t="s">
        <v>152</v>
      </c>
      <c r="D110" s="533"/>
      <c r="E110" s="534" t="s">
        <v>150</v>
      </c>
      <c r="F110" s="534"/>
      <c r="G110" s="194"/>
      <c r="H110" s="165"/>
      <c r="I110" s="152"/>
      <c r="J110" s="164"/>
      <c r="K110" s="164"/>
      <c r="L110" s="152"/>
      <c r="M110" s="152"/>
      <c r="N110" s="152"/>
      <c r="O110" s="152"/>
      <c r="P110" s="152"/>
    </row>
    <row r="111" spans="1:16" ht="27" customHeight="1">
      <c r="A111" s="538"/>
      <c r="B111" s="193" t="s">
        <v>821</v>
      </c>
      <c r="C111" s="242">
        <v>1.215277777777778E-2</v>
      </c>
      <c r="D111" s="242">
        <v>3.9108796296296294E-2</v>
      </c>
      <c r="E111" s="110">
        <v>118</v>
      </c>
      <c r="F111" s="242">
        <v>5.2314814814814807E-2</v>
      </c>
      <c r="G111" s="242">
        <v>0.166875</v>
      </c>
      <c r="H111" s="165"/>
      <c r="I111" s="152"/>
      <c r="J111" s="164"/>
      <c r="K111" s="164"/>
      <c r="L111" s="152"/>
      <c r="M111" s="152"/>
      <c r="N111" s="152"/>
      <c r="O111" s="152"/>
      <c r="P111" s="152"/>
    </row>
    <row r="112" spans="1:16" ht="27" customHeight="1">
      <c r="A112" s="538"/>
      <c r="B112" s="193" t="s">
        <v>822</v>
      </c>
      <c r="C112" s="242">
        <v>9.5486111111111101E-3</v>
      </c>
      <c r="D112" s="242">
        <v>3.7789351851851852E-2</v>
      </c>
      <c r="E112" s="110">
        <v>267</v>
      </c>
      <c r="F112" s="242">
        <v>5.0601851851851849E-2</v>
      </c>
      <c r="G112" s="242">
        <v>0.24243055555555557</v>
      </c>
      <c r="H112" s="165"/>
      <c r="I112" s="152"/>
      <c r="J112" s="164"/>
      <c r="K112" s="164"/>
      <c r="L112" s="152"/>
      <c r="M112" s="152"/>
      <c r="N112" s="152"/>
      <c r="O112" s="152"/>
      <c r="P112" s="152"/>
    </row>
    <row r="113" spans="1:16" ht="78.75" customHeight="1">
      <c r="A113" s="538"/>
      <c r="B113" s="190" t="s">
        <v>820</v>
      </c>
      <c r="C113" s="533" t="s">
        <v>156</v>
      </c>
      <c r="D113" s="533"/>
      <c r="E113" s="534" t="s">
        <v>154</v>
      </c>
      <c r="F113" s="534"/>
      <c r="G113" s="194"/>
      <c r="H113" s="165"/>
      <c r="I113" s="152"/>
      <c r="J113" s="164"/>
      <c r="K113" s="164"/>
      <c r="L113" s="152"/>
      <c r="M113" s="152"/>
      <c r="N113" s="152"/>
      <c r="O113" s="152"/>
      <c r="P113" s="152"/>
    </row>
    <row r="114" spans="1:16" ht="22.8">
      <c r="A114" s="538"/>
      <c r="B114" s="193" t="s">
        <v>821</v>
      </c>
      <c r="C114" s="242">
        <v>1.042824074074074E-2</v>
      </c>
      <c r="D114" s="242">
        <v>4.5081018518518513E-2</v>
      </c>
      <c r="E114" s="110">
        <v>77</v>
      </c>
      <c r="F114" s="242">
        <v>5.1874999999999998E-2</v>
      </c>
      <c r="G114" s="242">
        <v>0.15863425925925925</v>
      </c>
      <c r="H114" s="165"/>
      <c r="I114" s="152"/>
      <c r="J114" s="164"/>
      <c r="K114" s="164"/>
      <c r="L114" s="152"/>
      <c r="M114" s="152"/>
      <c r="N114" s="152"/>
      <c r="O114" s="152"/>
      <c r="P114" s="152"/>
    </row>
    <row r="115" spans="1:16" ht="27" customHeight="1">
      <c r="A115" s="538"/>
      <c r="B115" s="193" t="s">
        <v>822</v>
      </c>
      <c r="C115" s="242">
        <v>1.0104166666666668E-2</v>
      </c>
      <c r="D115" s="242">
        <v>3.9861111111111111E-2</v>
      </c>
      <c r="E115" s="110">
        <v>263</v>
      </c>
      <c r="F115" s="242">
        <v>5.5347222222222221E-2</v>
      </c>
      <c r="G115" s="242">
        <v>0.20756944444444442</v>
      </c>
      <c r="H115" s="165"/>
      <c r="I115" s="152"/>
      <c r="J115" s="164"/>
      <c r="K115" s="164"/>
      <c r="L115" s="152"/>
      <c r="M115" s="152"/>
      <c r="N115" s="152"/>
      <c r="O115" s="152"/>
      <c r="P115" s="152"/>
    </row>
    <row r="116" spans="1:16" ht="88.5" customHeight="1">
      <c r="A116" s="538"/>
      <c r="B116" s="190" t="s">
        <v>820</v>
      </c>
      <c r="C116" s="533" t="s">
        <v>160</v>
      </c>
      <c r="D116" s="533"/>
      <c r="E116" s="540" t="s">
        <v>158</v>
      </c>
      <c r="F116" s="540"/>
      <c r="G116" s="194"/>
      <c r="H116" s="165"/>
      <c r="I116" s="152"/>
      <c r="J116" s="164"/>
      <c r="K116" s="164"/>
      <c r="L116" s="152"/>
      <c r="M116" s="152"/>
      <c r="N116" s="152"/>
      <c r="O116" s="152"/>
      <c r="P116" s="152"/>
    </row>
    <row r="117" spans="1:16" ht="27" customHeight="1">
      <c r="A117" s="538"/>
      <c r="B117" s="193" t="s">
        <v>821</v>
      </c>
      <c r="C117" s="242">
        <v>6.1226851851851841E-3</v>
      </c>
      <c r="D117" s="242">
        <v>4.3321759259259261E-2</v>
      </c>
      <c r="E117" s="110">
        <v>95</v>
      </c>
      <c r="F117" s="242">
        <v>3.8182870370370367E-2</v>
      </c>
      <c r="G117" s="242">
        <v>0.14061342592592593</v>
      </c>
      <c r="H117" s="165"/>
      <c r="I117" s="152"/>
      <c r="J117" s="164"/>
      <c r="K117" s="164"/>
      <c r="L117" s="152"/>
      <c r="M117" s="152"/>
      <c r="N117" s="152"/>
      <c r="O117" s="152"/>
      <c r="P117" s="152"/>
    </row>
    <row r="118" spans="1:16" ht="27" customHeight="1">
      <c r="A118" s="538"/>
      <c r="B118" s="193" t="s">
        <v>822</v>
      </c>
      <c r="C118" s="242">
        <v>1.2222222222222223E-2</v>
      </c>
      <c r="D118" s="242">
        <v>6.2337962962962956E-2</v>
      </c>
      <c r="E118" s="110">
        <v>310</v>
      </c>
      <c r="F118" s="242">
        <v>4.7361111111111111E-2</v>
      </c>
      <c r="G118" s="242">
        <v>0.19712962962962963</v>
      </c>
      <c r="H118" s="165"/>
      <c r="I118" s="152"/>
      <c r="J118" s="164"/>
      <c r="K118" s="164"/>
      <c r="L118" s="152"/>
      <c r="M118" s="152"/>
      <c r="N118" s="152"/>
      <c r="O118" s="152"/>
      <c r="P118" s="152"/>
    </row>
    <row r="119" spans="1:16" ht="86.25" customHeight="1">
      <c r="A119" s="538"/>
      <c r="B119" s="190" t="s">
        <v>820</v>
      </c>
      <c r="C119" s="533" t="s">
        <v>163</v>
      </c>
      <c r="D119" s="533"/>
      <c r="E119" s="540" t="s">
        <v>158</v>
      </c>
      <c r="F119" s="540"/>
      <c r="G119" s="194"/>
      <c r="H119" s="165"/>
      <c r="I119" s="152"/>
      <c r="J119" s="164"/>
      <c r="K119" s="164"/>
      <c r="L119" s="152"/>
      <c r="M119" s="152"/>
      <c r="N119" s="152"/>
      <c r="O119" s="152"/>
      <c r="P119" s="152"/>
    </row>
    <row r="120" spans="1:16" ht="22.8">
      <c r="A120" s="538"/>
      <c r="B120" s="193" t="s">
        <v>821</v>
      </c>
      <c r="C120" s="242">
        <v>1.0567129629629629E-2</v>
      </c>
      <c r="D120" s="242">
        <v>4.0497685185185178E-2</v>
      </c>
      <c r="E120" s="110">
        <v>60</v>
      </c>
      <c r="F120" s="242">
        <v>6.2002314814814809E-2</v>
      </c>
      <c r="G120" s="242">
        <v>0.1491550925925926</v>
      </c>
      <c r="H120" s="183"/>
      <c r="I120" s="152"/>
      <c r="J120" s="164"/>
      <c r="K120" s="164"/>
      <c r="L120" s="152"/>
      <c r="M120" s="152"/>
      <c r="N120" s="152"/>
      <c r="O120" s="152"/>
      <c r="P120" s="152"/>
    </row>
    <row r="121" spans="1:16" ht="22.8">
      <c r="A121" s="538"/>
      <c r="B121" s="193" t="s">
        <v>822</v>
      </c>
      <c r="C121" s="242">
        <v>1.0590277777777777E-2</v>
      </c>
      <c r="D121" s="242">
        <v>7.8217592592592589E-2</v>
      </c>
      <c r="E121" s="110">
        <v>311</v>
      </c>
      <c r="F121" s="242">
        <v>5.4814814814814816E-2</v>
      </c>
      <c r="G121" s="242">
        <v>0.2096412037037037</v>
      </c>
      <c r="H121" s="160"/>
      <c r="I121" s="152"/>
      <c r="J121" s="164"/>
      <c r="K121" s="164"/>
      <c r="L121" s="152"/>
      <c r="M121" s="152"/>
      <c r="N121" s="152"/>
      <c r="O121" s="152"/>
      <c r="P121" s="152"/>
    </row>
    <row r="122" spans="1:16" ht="96" customHeight="1">
      <c r="A122" s="538"/>
      <c r="B122" s="190" t="s">
        <v>820</v>
      </c>
      <c r="C122" s="533" t="s">
        <v>167</v>
      </c>
      <c r="D122" s="533"/>
      <c r="E122" s="534" t="s">
        <v>165</v>
      </c>
      <c r="F122" s="534"/>
      <c r="G122" s="194"/>
      <c r="H122" s="160"/>
      <c r="I122" s="152"/>
      <c r="J122" s="164"/>
      <c r="K122" s="164"/>
      <c r="L122" s="152"/>
      <c r="M122" s="152"/>
      <c r="N122" s="152"/>
      <c r="O122" s="152"/>
      <c r="P122" s="152"/>
    </row>
    <row r="123" spans="1:16" ht="22.8">
      <c r="A123" s="538"/>
      <c r="B123" s="193" t="s">
        <v>821</v>
      </c>
      <c r="C123" s="242">
        <v>1.9201388888888889E-2</v>
      </c>
      <c r="D123" s="242">
        <v>5.1655092592592593E-2</v>
      </c>
      <c r="E123" s="110">
        <v>47</v>
      </c>
      <c r="F123" s="242">
        <v>6.700231481481482E-2</v>
      </c>
      <c r="G123" s="242">
        <v>0.13934027777777777</v>
      </c>
      <c r="H123" s="160"/>
      <c r="I123" s="152"/>
      <c r="J123" s="164"/>
      <c r="K123" s="164"/>
      <c r="L123" s="152"/>
      <c r="M123" s="152"/>
      <c r="N123" s="152"/>
      <c r="O123" s="152"/>
      <c r="P123" s="152"/>
    </row>
    <row r="124" spans="1:16" ht="22.8">
      <c r="A124" s="538"/>
      <c r="B124" s="193" t="s">
        <v>822</v>
      </c>
      <c r="C124" s="242">
        <v>1.3159722222222224E-2</v>
      </c>
      <c r="D124" s="242">
        <v>5.2314814814814807E-2</v>
      </c>
      <c r="E124" s="110">
        <v>374</v>
      </c>
      <c r="F124" s="242">
        <v>6.0914351851851845E-2</v>
      </c>
      <c r="G124" s="242">
        <v>0.22893518518518521</v>
      </c>
      <c r="H124" s="160"/>
      <c r="I124" s="152"/>
      <c r="J124" s="164"/>
      <c r="K124" s="164"/>
      <c r="L124" s="152"/>
      <c r="M124" s="152"/>
      <c r="N124" s="152"/>
      <c r="O124" s="152"/>
      <c r="P124" s="152"/>
    </row>
    <row r="125" spans="1:16" ht="75.75" customHeight="1">
      <c r="A125" s="538"/>
      <c r="B125" s="190" t="s">
        <v>820</v>
      </c>
      <c r="C125" s="533" t="s">
        <v>171</v>
      </c>
      <c r="D125" s="533"/>
      <c r="E125" s="534" t="s">
        <v>169</v>
      </c>
      <c r="F125" s="534"/>
      <c r="G125" s="195"/>
      <c r="H125" s="160"/>
      <c r="I125" s="152"/>
      <c r="J125" s="164"/>
      <c r="K125" s="164"/>
      <c r="L125" s="152"/>
      <c r="M125" s="152"/>
      <c r="N125" s="152"/>
      <c r="O125" s="152"/>
      <c r="P125" s="152"/>
    </row>
    <row r="126" spans="1:16" ht="22.8">
      <c r="A126" s="538"/>
      <c r="B126" s="189" t="s">
        <v>821</v>
      </c>
      <c r="C126" s="242">
        <v>3.4490740740740738E-2</v>
      </c>
      <c r="D126" s="242">
        <v>4.2210648148148143E-2</v>
      </c>
      <c r="E126" s="110">
        <v>3</v>
      </c>
      <c r="F126" s="242">
        <v>6.6979166666666659E-2</v>
      </c>
      <c r="G126" s="242">
        <v>9.8634259259259255E-2</v>
      </c>
      <c r="H126" s="160"/>
      <c r="I126" s="152"/>
      <c r="J126" s="164"/>
      <c r="K126" s="164"/>
      <c r="L126" s="152"/>
      <c r="M126" s="152"/>
      <c r="N126" s="152"/>
      <c r="O126" s="152"/>
      <c r="P126" s="152"/>
    </row>
    <row r="127" spans="1:16" ht="22.8">
      <c r="A127" s="538"/>
      <c r="B127" s="189" t="s">
        <v>822</v>
      </c>
      <c r="C127" s="242">
        <v>1.201388888888889E-2</v>
      </c>
      <c r="D127" s="242">
        <v>5.4953703703703706E-2</v>
      </c>
      <c r="E127" s="110">
        <v>442</v>
      </c>
      <c r="F127" s="242">
        <v>5.288194444444444E-2</v>
      </c>
      <c r="G127" s="242">
        <v>0.19733796296296297</v>
      </c>
      <c r="H127" s="160"/>
      <c r="I127" s="152"/>
      <c r="J127" s="164"/>
      <c r="K127" s="164"/>
      <c r="L127" s="152"/>
      <c r="M127" s="152"/>
      <c r="N127" s="152"/>
      <c r="O127" s="152"/>
      <c r="P127" s="152"/>
    </row>
    <row r="128" spans="1:16" ht="80.25" customHeight="1">
      <c r="A128" s="538"/>
      <c r="B128" s="196" t="s">
        <v>820</v>
      </c>
      <c r="C128" s="533" t="s">
        <v>174</v>
      </c>
      <c r="D128" s="533"/>
      <c r="E128" s="534" t="s">
        <v>169</v>
      </c>
      <c r="F128" s="534"/>
      <c r="G128" s="249"/>
      <c r="H128" s="160"/>
      <c r="I128" s="152"/>
      <c r="J128" s="164"/>
      <c r="K128" s="164"/>
      <c r="L128" s="152"/>
      <c r="M128" s="152"/>
      <c r="N128" s="152"/>
      <c r="O128" s="152"/>
      <c r="P128" s="152"/>
    </row>
    <row r="129" spans="1:16" ht="22.8">
      <c r="A129" s="538"/>
      <c r="B129" s="189" t="s">
        <v>821</v>
      </c>
      <c r="C129" s="242">
        <v>1.5358796296296296E-2</v>
      </c>
      <c r="D129" s="242">
        <v>1.7569444444444447E-2</v>
      </c>
      <c r="E129" s="110">
        <v>2</v>
      </c>
      <c r="F129" s="242">
        <v>6.0347222222222219E-2</v>
      </c>
      <c r="G129" s="242">
        <v>8.8692129629629621E-2</v>
      </c>
      <c r="H129" s="160"/>
      <c r="I129" s="152"/>
      <c r="J129" s="164"/>
      <c r="K129" s="164"/>
      <c r="L129" s="152"/>
      <c r="M129" s="152"/>
      <c r="N129" s="152"/>
      <c r="O129" s="152"/>
      <c r="P129" s="152"/>
    </row>
    <row r="130" spans="1:16" ht="33" customHeight="1">
      <c r="A130" s="538"/>
      <c r="B130" s="189" t="s">
        <v>822</v>
      </c>
      <c r="C130" s="242">
        <v>1.1944444444444445E-2</v>
      </c>
      <c r="D130" s="242">
        <v>5.8611111111111114E-2</v>
      </c>
      <c r="E130" s="110">
        <v>392</v>
      </c>
      <c r="F130" s="242">
        <v>5.392361111111111E-2</v>
      </c>
      <c r="G130" s="242">
        <v>0.21719907407407407</v>
      </c>
      <c r="H130" s="160"/>
      <c r="I130" s="152"/>
      <c r="J130" s="164"/>
      <c r="K130" s="164"/>
      <c r="L130" s="152"/>
      <c r="M130" s="152"/>
      <c r="N130" s="152"/>
      <c r="O130" s="152"/>
      <c r="P130" s="152"/>
    </row>
    <row r="131" spans="1:16" ht="35.25" customHeight="1">
      <c r="A131" s="538"/>
      <c r="B131" s="158" t="s">
        <v>820</v>
      </c>
      <c r="C131" s="533" t="s">
        <v>927</v>
      </c>
      <c r="D131" s="533"/>
      <c r="E131" s="534" t="s">
        <v>852</v>
      </c>
      <c r="F131" s="534"/>
      <c r="G131" s="250"/>
      <c r="H131" s="207"/>
      <c r="I131" s="515"/>
      <c r="J131" s="164"/>
      <c r="K131" s="164"/>
      <c r="L131" s="152"/>
      <c r="M131" s="152"/>
      <c r="N131" s="152"/>
      <c r="O131" s="152"/>
      <c r="P131" s="152"/>
    </row>
    <row r="132" spans="1:16" ht="29.25" customHeight="1">
      <c r="A132" s="538"/>
      <c r="B132" s="169" t="s">
        <v>821</v>
      </c>
      <c r="C132" s="178">
        <v>0</v>
      </c>
      <c r="D132" s="178">
        <v>0</v>
      </c>
      <c r="E132" s="114">
        <v>0</v>
      </c>
      <c r="F132" s="178">
        <v>0</v>
      </c>
      <c r="G132" s="178">
        <v>0</v>
      </c>
      <c r="H132" s="207"/>
      <c r="I132" s="515"/>
      <c r="J132" s="164"/>
      <c r="K132" s="164"/>
      <c r="L132" s="152"/>
      <c r="M132" s="152"/>
      <c r="N132" s="152"/>
      <c r="O132" s="152"/>
      <c r="P132" s="152"/>
    </row>
    <row r="133" spans="1:16" ht="29.25" customHeight="1">
      <c r="A133" s="538"/>
      <c r="B133" s="169" t="s">
        <v>822</v>
      </c>
      <c r="C133" s="242">
        <v>6.8171296296296296E-3</v>
      </c>
      <c r="D133" s="242">
        <v>3.2731481481481486E-2</v>
      </c>
      <c r="E133" s="110">
        <v>52</v>
      </c>
      <c r="F133" s="242">
        <v>5.4386574074074073E-2</v>
      </c>
      <c r="G133" s="242">
        <v>0.19625000000000001</v>
      </c>
      <c r="H133" s="207"/>
      <c r="I133" s="515"/>
      <c r="J133" s="164"/>
      <c r="K133" s="164"/>
      <c r="L133" s="152"/>
      <c r="M133" s="152"/>
      <c r="N133" s="152"/>
      <c r="O133" s="152"/>
      <c r="P133" s="152"/>
    </row>
    <row r="134" spans="1:16" ht="32.25" customHeight="1">
      <c r="A134" s="538"/>
      <c r="B134" s="158" t="s">
        <v>820</v>
      </c>
      <c r="C134" s="533" t="s">
        <v>928</v>
      </c>
      <c r="D134" s="533"/>
      <c r="E134" s="534" t="s">
        <v>175</v>
      </c>
      <c r="F134" s="534"/>
      <c r="G134" s="210"/>
      <c r="H134" s="498"/>
      <c r="I134" s="515"/>
      <c r="J134" s="164"/>
      <c r="K134" s="164"/>
      <c r="L134" s="152"/>
      <c r="M134" s="152"/>
      <c r="N134" s="152"/>
      <c r="O134" s="152"/>
      <c r="P134" s="152"/>
    </row>
    <row r="135" spans="1:16" ht="22.8">
      <c r="A135" s="538"/>
      <c r="B135" s="169" t="s">
        <v>821</v>
      </c>
      <c r="C135" s="208">
        <v>0</v>
      </c>
      <c r="D135" s="208">
        <v>0</v>
      </c>
      <c r="E135" s="209">
        <v>0</v>
      </c>
      <c r="F135" s="208">
        <v>0</v>
      </c>
      <c r="G135" s="208">
        <v>0</v>
      </c>
      <c r="H135" s="498"/>
      <c r="I135" s="515"/>
      <c r="J135" s="164"/>
      <c r="K135" s="164"/>
      <c r="L135" s="152"/>
      <c r="M135" s="152"/>
      <c r="N135" s="152"/>
      <c r="O135" s="152"/>
      <c r="P135" s="152"/>
    </row>
    <row r="136" spans="1:16" ht="22.8">
      <c r="A136" s="538"/>
      <c r="B136" s="169" t="s">
        <v>822</v>
      </c>
      <c r="C136" s="242">
        <v>6.7708333333333336E-3</v>
      </c>
      <c r="D136" s="242">
        <v>2.5555555555555557E-2</v>
      </c>
      <c r="E136" s="110">
        <v>58</v>
      </c>
      <c r="F136" s="242">
        <v>5.2361111111111108E-2</v>
      </c>
      <c r="G136" s="242">
        <v>0.18718750000000001</v>
      </c>
      <c r="H136" s="207"/>
      <c r="I136" s="515"/>
      <c r="J136" s="164"/>
      <c r="K136" s="164"/>
      <c r="L136" s="152"/>
      <c r="M136" s="152"/>
      <c r="N136" s="152"/>
      <c r="O136" s="152"/>
      <c r="P136" s="152"/>
    </row>
    <row r="137" spans="1:16" ht="40.5" customHeight="1">
      <c r="A137" s="538"/>
      <c r="B137" s="158" t="s">
        <v>820</v>
      </c>
      <c r="C137" s="533" t="s">
        <v>929</v>
      </c>
      <c r="D137" s="533"/>
      <c r="E137" s="537" t="s">
        <v>930</v>
      </c>
      <c r="F137" s="537"/>
      <c r="G137" s="210"/>
      <c r="H137" s="207"/>
      <c r="I137" s="515"/>
      <c r="J137" s="164"/>
      <c r="K137" s="164"/>
      <c r="L137" s="152"/>
      <c r="M137" s="152"/>
      <c r="N137" s="152"/>
      <c r="O137" s="152"/>
      <c r="P137" s="152"/>
    </row>
    <row r="138" spans="1:16" ht="22.8">
      <c r="A138" s="538"/>
      <c r="B138" s="169" t="s">
        <v>821</v>
      </c>
      <c r="C138" s="208">
        <v>0</v>
      </c>
      <c r="D138" s="208">
        <v>0</v>
      </c>
      <c r="E138" s="209">
        <v>0</v>
      </c>
      <c r="F138" s="208">
        <v>0</v>
      </c>
      <c r="G138" s="208">
        <v>0</v>
      </c>
      <c r="H138" s="207"/>
      <c r="I138" s="515"/>
      <c r="J138" s="164"/>
      <c r="K138" s="164"/>
      <c r="L138" s="152"/>
      <c r="M138" s="152"/>
      <c r="N138" s="152"/>
      <c r="O138" s="152"/>
      <c r="P138" s="152"/>
    </row>
    <row r="139" spans="1:16" ht="22.8">
      <c r="A139" s="538"/>
      <c r="B139" s="169" t="s">
        <v>822</v>
      </c>
      <c r="C139" s="242">
        <v>1.0335648148148148E-2</v>
      </c>
      <c r="D139" s="242">
        <v>3.4155092592592591E-2</v>
      </c>
      <c r="E139" s="110">
        <v>96</v>
      </c>
      <c r="F139" s="242">
        <v>7.3078703703703701E-2</v>
      </c>
      <c r="G139" s="242">
        <v>0.26582175925925927</v>
      </c>
      <c r="H139" s="207"/>
      <c r="I139" s="515"/>
      <c r="J139" s="164"/>
      <c r="K139" s="164"/>
      <c r="L139" s="152"/>
      <c r="M139" s="152"/>
      <c r="N139" s="152"/>
      <c r="O139" s="152"/>
      <c r="P139" s="152"/>
    </row>
    <row r="140" spans="1:16" ht="94.5" customHeight="1">
      <c r="A140" s="538"/>
      <c r="B140" s="158" t="s">
        <v>820</v>
      </c>
      <c r="C140" s="533" t="s">
        <v>931</v>
      </c>
      <c r="D140" s="533"/>
      <c r="E140" s="537" t="s">
        <v>186</v>
      </c>
      <c r="F140" s="537"/>
      <c r="G140" s="210"/>
      <c r="H140" s="227"/>
      <c r="I140" s="515"/>
      <c r="J140" s="164"/>
      <c r="K140" s="164"/>
      <c r="L140" s="152"/>
      <c r="M140" s="152"/>
      <c r="N140" s="152"/>
      <c r="O140" s="152"/>
      <c r="P140" s="152"/>
    </row>
    <row r="141" spans="1:16" ht="22.8">
      <c r="A141" s="538"/>
      <c r="B141" s="169" t="s">
        <v>821</v>
      </c>
      <c r="C141" s="242">
        <v>1.7754629629629631E-2</v>
      </c>
      <c r="D141" s="242">
        <v>2.2615740740740738E-2</v>
      </c>
      <c r="E141" s="110">
        <v>3</v>
      </c>
      <c r="F141" s="242">
        <v>6.4201388888888877E-2</v>
      </c>
      <c r="G141" s="242">
        <v>7.6168981481481476E-2</v>
      </c>
      <c r="H141" s="227"/>
      <c r="I141" s="515"/>
      <c r="J141" s="164"/>
      <c r="K141" s="164"/>
      <c r="L141" s="152"/>
      <c r="M141" s="152"/>
      <c r="N141" s="152"/>
      <c r="O141" s="152"/>
      <c r="P141" s="152"/>
    </row>
    <row r="142" spans="1:16" ht="22.8">
      <c r="A142" s="538"/>
      <c r="B142" s="169" t="s">
        <v>822</v>
      </c>
      <c r="C142" s="242">
        <v>8.6226851851851846E-3</v>
      </c>
      <c r="D142" s="242">
        <v>3.3900462962962966E-2</v>
      </c>
      <c r="E142" s="110">
        <v>204</v>
      </c>
      <c r="F142" s="242">
        <v>5.2546296296296292E-2</v>
      </c>
      <c r="G142" s="242">
        <v>0.28994212962962962</v>
      </c>
      <c r="H142" s="227"/>
      <c r="I142" s="515"/>
      <c r="J142" s="164"/>
      <c r="K142" s="164"/>
      <c r="L142" s="152"/>
      <c r="M142" s="152"/>
      <c r="N142" s="152"/>
      <c r="O142" s="152"/>
      <c r="P142" s="152"/>
    </row>
    <row r="143" spans="1:16" ht="87.75" customHeight="1">
      <c r="A143" s="538"/>
      <c r="B143" s="158" t="s">
        <v>820</v>
      </c>
      <c r="C143" s="533" t="s">
        <v>932</v>
      </c>
      <c r="D143" s="533"/>
      <c r="E143" s="537" t="s">
        <v>186</v>
      </c>
      <c r="F143" s="537"/>
      <c r="G143" s="210"/>
      <c r="H143" s="207"/>
      <c r="I143" s="515"/>
      <c r="J143" s="164"/>
      <c r="K143" s="164"/>
      <c r="L143" s="152"/>
      <c r="M143" s="152"/>
      <c r="N143" s="152"/>
      <c r="O143" s="152"/>
      <c r="P143" s="152"/>
    </row>
    <row r="144" spans="1:16" ht="22.8">
      <c r="A144" s="538"/>
      <c r="B144" s="169" t="s">
        <v>821</v>
      </c>
      <c r="C144" s="242">
        <v>2.119212962962963E-2</v>
      </c>
      <c r="D144" s="242">
        <v>2.9039351851851851E-2</v>
      </c>
      <c r="E144" s="110">
        <v>6</v>
      </c>
      <c r="F144" s="242">
        <v>6.8935185185185197E-2</v>
      </c>
      <c r="G144" s="242">
        <v>9.7476851851851856E-2</v>
      </c>
      <c r="H144" s="207"/>
      <c r="I144" s="515"/>
      <c r="J144" s="164"/>
      <c r="K144" s="164"/>
      <c r="L144" s="152"/>
      <c r="M144" s="152"/>
      <c r="N144" s="152"/>
      <c r="O144" s="152"/>
      <c r="P144" s="152"/>
    </row>
    <row r="145" spans="1:16" ht="29.25" customHeight="1">
      <c r="A145" s="538"/>
      <c r="B145" s="169" t="s">
        <v>822</v>
      </c>
      <c r="C145" s="242">
        <v>9.166666666666665E-3</v>
      </c>
      <c r="D145" s="242">
        <v>4.4050925925925924E-2</v>
      </c>
      <c r="E145" s="110">
        <v>242</v>
      </c>
      <c r="F145" s="242">
        <v>4.9050925925925928E-2</v>
      </c>
      <c r="G145" s="242">
        <v>0.1439236111111111</v>
      </c>
      <c r="H145" s="207" t="s">
        <v>791</v>
      </c>
      <c r="I145" s="515"/>
      <c r="J145" s="164"/>
      <c r="K145" s="164"/>
      <c r="L145" s="152"/>
      <c r="M145" s="152"/>
      <c r="N145" s="152"/>
      <c r="O145" s="152"/>
      <c r="P145" s="152"/>
    </row>
    <row r="146" spans="1:16" ht="56.25" customHeight="1">
      <c r="A146" s="538"/>
      <c r="B146" s="158" t="s">
        <v>820</v>
      </c>
      <c r="C146" s="533" t="s">
        <v>933</v>
      </c>
      <c r="D146" s="533"/>
      <c r="E146" s="537" t="s">
        <v>192</v>
      </c>
      <c r="F146" s="537"/>
      <c r="G146" s="210"/>
      <c r="H146" s="498"/>
      <c r="I146" s="515"/>
      <c r="J146" s="164"/>
      <c r="K146" s="164"/>
      <c r="L146" s="152"/>
      <c r="M146" s="152"/>
      <c r="N146" s="152"/>
      <c r="O146" s="152"/>
      <c r="P146" s="152"/>
    </row>
    <row r="147" spans="1:16" ht="22.8">
      <c r="A147" s="538"/>
      <c r="B147" s="169" t="s">
        <v>821</v>
      </c>
      <c r="C147" s="208">
        <v>0</v>
      </c>
      <c r="D147" s="208">
        <v>0</v>
      </c>
      <c r="E147" s="209">
        <v>0</v>
      </c>
      <c r="F147" s="208">
        <v>0</v>
      </c>
      <c r="G147" s="208">
        <v>0</v>
      </c>
      <c r="H147" s="498"/>
      <c r="I147" s="515"/>
      <c r="J147" s="164"/>
      <c r="K147" s="164"/>
      <c r="L147" s="152"/>
      <c r="M147" s="152"/>
      <c r="N147" s="152"/>
      <c r="O147" s="152"/>
      <c r="P147" s="152"/>
    </row>
    <row r="148" spans="1:16" ht="22.8">
      <c r="A148" s="538"/>
      <c r="B148" s="169" t="s">
        <v>822</v>
      </c>
      <c r="C148" s="242">
        <v>1.148148148148148E-2</v>
      </c>
      <c r="D148" s="242">
        <v>4.9849537037037032E-2</v>
      </c>
      <c r="E148" s="110">
        <v>250</v>
      </c>
      <c r="F148" s="242">
        <v>6.8645833333333323E-2</v>
      </c>
      <c r="G148" s="242">
        <v>0.27112268518518517</v>
      </c>
      <c r="H148" s="211"/>
      <c r="I148" s="515"/>
      <c r="J148" s="164"/>
      <c r="K148" s="164"/>
      <c r="L148" s="152"/>
      <c r="M148" s="152"/>
      <c r="N148" s="152"/>
      <c r="O148" s="152"/>
      <c r="P148" s="152"/>
    </row>
    <row r="149" spans="1:16" ht="83.25" customHeight="1">
      <c r="A149" s="538"/>
      <c r="B149" s="158" t="s">
        <v>820</v>
      </c>
      <c r="C149" s="533" t="s">
        <v>198</v>
      </c>
      <c r="D149" s="533"/>
      <c r="E149" s="537" t="s">
        <v>196</v>
      </c>
      <c r="F149" s="537"/>
      <c r="G149" s="210"/>
      <c r="H149" s="211"/>
      <c r="I149" s="515"/>
      <c r="J149" s="164"/>
      <c r="K149" s="164"/>
      <c r="L149" s="152"/>
      <c r="M149" s="152"/>
      <c r="N149" s="152"/>
      <c r="O149" s="152"/>
      <c r="P149" s="152"/>
    </row>
    <row r="150" spans="1:16" ht="22.8">
      <c r="A150" s="538"/>
      <c r="B150" s="169" t="s">
        <v>821</v>
      </c>
      <c r="C150" s="208">
        <v>0</v>
      </c>
      <c r="D150" s="208">
        <v>0</v>
      </c>
      <c r="E150" s="209">
        <v>0</v>
      </c>
      <c r="F150" s="208">
        <v>0</v>
      </c>
      <c r="G150" s="208">
        <v>0</v>
      </c>
      <c r="H150" s="211"/>
      <c r="I150" s="515"/>
      <c r="J150" s="164"/>
      <c r="K150" s="164"/>
      <c r="L150" s="152"/>
      <c r="M150" s="152"/>
      <c r="N150" s="152"/>
      <c r="O150" s="152"/>
      <c r="P150" s="152"/>
    </row>
    <row r="151" spans="1:16" ht="22.8">
      <c r="A151" s="538"/>
      <c r="B151" s="169" t="s">
        <v>822</v>
      </c>
      <c r="C151" s="242">
        <v>8.7152777777777784E-3</v>
      </c>
      <c r="D151" s="242">
        <v>3.5405092592592592E-2</v>
      </c>
      <c r="E151" s="110">
        <v>93</v>
      </c>
      <c r="F151" s="242">
        <v>5.3402777777777771E-2</v>
      </c>
      <c r="G151" s="242">
        <v>0.2300462962962963</v>
      </c>
      <c r="H151" s="211"/>
      <c r="I151" s="515"/>
      <c r="J151" s="164"/>
      <c r="K151" s="164"/>
      <c r="L151" s="152"/>
      <c r="M151" s="152"/>
      <c r="N151" s="152"/>
      <c r="O151" s="152"/>
      <c r="P151" s="152"/>
    </row>
    <row r="152" spans="1:16" ht="51" customHeight="1">
      <c r="A152" s="538"/>
      <c r="B152" s="158" t="s">
        <v>820</v>
      </c>
      <c r="C152" s="533" t="s">
        <v>202</v>
      </c>
      <c r="D152" s="533"/>
      <c r="E152" s="537" t="s">
        <v>200</v>
      </c>
      <c r="F152" s="537"/>
      <c r="G152" s="210"/>
      <c r="H152" s="211"/>
      <c r="I152" s="515"/>
      <c r="J152" s="164"/>
      <c r="K152" s="164"/>
      <c r="L152" s="152"/>
      <c r="M152" s="152"/>
      <c r="N152" s="152"/>
      <c r="O152" s="152"/>
      <c r="P152" s="152"/>
    </row>
    <row r="153" spans="1:16" ht="30" customHeight="1">
      <c r="A153" s="538"/>
      <c r="B153" s="169" t="s">
        <v>821</v>
      </c>
      <c r="C153" s="242">
        <v>1.4421296296296297E-2</v>
      </c>
      <c r="D153" s="242">
        <v>2.1585648148148149E-2</v>
      </c>
      <c r="E153" s="110">
        <v>17</v>
      </c>
      <c r="F153" s="242">
        <v>6.548611111111112E-2</v>
      </c>
      <c r="G153" s="242">
        <v>0.11883101851851852</v>
      </c>
      <c r="H153" s="211"/>
      <c r="I153" s="515"/>
      <c r="J153" s="164"/>
      <c r="K153" s="164"/>
      <c r="L153" s="152"/>
      <c r="M153" s="152"/>
      <c r="N153" s="152"/>
      <c r="O153" s="152"/>
      <c r="P153" s="152"/>
    </row>
    <row r="154" spans="1:16" ht="22.8">
      <c r="A154" s="538"/>
      <c r="B154" s="169" t="s">
        <v>822</v>
      </c>
      <c r="C154" s="242">
        <v>7.3379629629629637E-3</v>
      </c>
      <c r="D154" s="242">
        <v>2.9502314814814815E-2</v>
      </c>
      <c r="E154" s="110">
        <v>101</v>
      </c>
      <c r="F154" s="242">
        <v>6.4212962962962958E-2</v>
      </c>
      <c r="G154" s="242">
        <v>0.21028935185185185</v>
      </c>
      <c r="H154" s="211"/>
      <c r="I154" s="515"/>
      <c r="J154" s="164"/>
      <c r="K154" s="164"/>
      <c r="L154" s="152"/>
      <c r="M154" s="152"/>
      <c r="N154" s="152"/>
      <c r="O154" s="152"/>
      <c r="P154" s="152"/>
    </row>
    <row r="155" spans="1:16" ht="58.5" customHeight="1">
      <c r="A155" s="538"/>
      <c r="B155" s="158" t="s">
        <v>820</v>
      </c>
      <c r="C155" s="533" t="s">
        <v>206</v>
      </c>
      <c r="D155" s="533"/>
      <c r="E155" s="537" t="s">
        <v>200</v>
      </c>
      <c r="F155" s="537"/>
      <c r="G155" s="210"/>
      <c r="H155" s="211"/>
      <c r="I155" s="515"/>
      <c r="J155" s="164"/>
      <c r="K155" s="164"/>
      <c r="L155" s="152"/>
      <c r="M155" s="152"/>
      <c r="N155" s="152"/>
      <c r="O155" s="152"/>
      <c r="P155" s="152"/>
    </row>
    <row r="156" spans="1:16" ht="27.75" customHeight="1">
      <c r="A156" s="538"/>
      <c r="B156" s="169" t="s">
        <v>821</v>
      </c>
      <c r="C156" s="242">
        <v>1.474537037037037E-2</v>
      </c>
      <c r="D156" s="242">
        <v>2.1909722222222223E-2</v>
      </c>
      <c r="E156" s="110">
        <v>22</v>
      </c>
      <c r="F156" s="242">
        <v>7.149305555555556E-2</v>
      </c>
      <c r="G156" s="242">
        <v>0.14660879629629631</v>
      </c>
      <c r="H156" s="211"/>
      <c r="I156" s="515"/>
      <c r="J156" s="164"/>
      <c r="K156" s="164"/>
      <c r="L156" s="152"/>
      <c r="M156" s="152"/>
      <c r="N156" s="152"/>
      <c r="O156" s="152"/>
      <c r="P156" s="152"/>
    </row>
    <row r="157" spans="1:16" ht="29.25" customHeight="1">
      <c r="A157" s="538"/>
      <c r="B157" s="169" t="s">
        <v>822</v>
      </c>
      <c r="C157" s="242">
        <v>7.8935185185185185E-3</v>
      </c>
      <c r="D157" s="242">
        <v>4.0706018518518516E-2</v>
      </c>
      <c r="E157" s="110">
        <v>65</v>
      </c>
      <c r="F157" s="242">
        <v>6.0300925925925924E-2</v>
      </c>
      <c r="G157" s="242">
        <v>0.20282407407407407</v>
      </c>
      <c r="H157" s="211"/>
      <c r="I157" s="515"/>
      <c r="J157" s="164"/>
      <c r="K157" s="164"/>
      <c r="L157" s="152"/>
      <c r="M157" s="152"/>
      <c r="N157" s="152"/>
      <c r="O157" s="152"/>
      <c r="P157" s="152"/>
    </row>
    <row r="158" spans="1:16" ht="41.25" customHeight="1">
      <c r="A158" s="538"/>
      <c r="B158" s="158" t="s">
        <v>820</v>
      </c>
      <c r="C158" s="533" t="s">
        <v>209</v>
      </c>
      <c r="D158" s="533"/>
      <c r="E158" s="537" t="s">
        <v>207</v>
      </c>
      <c r="F158" s="537"/>
      <c r="G158" s="210"/>
      <c r="H158" s="211"/>
      <c r="I158" s="515"/>
      <c r="J158" s="164"/>
      <c r="K158" s="164"/>
      <c r="L158" s="152"/>
      <c r="M158" s="152"/>
      <c r="N158" s="152"/>
      <c r="O158" s="152"/>
      <c r="P158" s="152"/>
    </row>
    <row r="159" spans="1:16" ht="29.25" customHeight="1">
      <c r="A159" s="538"/>
      <c r="B159" s="169" t="s">
        <v>821</v>
      </c>
      <c r="C159" s="242">
        <v>4.5717592592592589E-3</v>
      </c>
      <c r="D159" s="242">
        <v>4.5717592592592589E-3</v>
      </c>
      <c r="E159" s="110">
        <v>0</v>
      </c>
      <c r="F159" s="242">
        <v>4.9895833333333334E-2</v>
      </c>
      <c r="G159" s="242">
        <v>4.9895833333333334E-2</v>
      </c>
      <c r="H159" s="211"/>
      <c r="I159" s="515"/>
      <c r="J159" s="164"/>
      <c r="K159" s="164"/>
      <c r="L159" s="152"/>
      <c r="M159" s="152"/>
      <c r="N159" s="152"/>
      <c r="O159" s="152"/>
      <c r="P159" s="152"/>
    </row>
    <row r="160" spans="1:16" ht="29.25" customHeight="1">
      <c r="A160" s="538"/>
      <c r="B160" s="169" t="s">
        <v>822</v>
      </c>
      <c r="C160" s="242">
        <v>9.4328703703703692E-3</v>
      </c>
      <c r="D160" s="242">
        <v>3.1585648148148147E-2</v>
      </c>
      <c r="E160" s="110">
        <v>159</v>
      </c>
      <c r="F160" s="242">
        <v>5.8530092592592592E-2</v>
      </c>
      <c r="G160" s="242">
        <v>0.21600694444444446</v>
      </c>
      <c r="H160" s="211"/>
      <c r="I160" s="515"/>
      <c r="J160" s="164"/>
      <c r="K160" s="164"/>
      <c r="L160" s="152"/>
      <c r="M160" s="152"/>
      <c r="N160" s="152"/>
      <c r="O160" s="152"/>
      <c r="P160" s="152"/>
    </row>
    <row r="161" spans="1:16" ht="69.75" customHeight="1">
      <c r="A161" s="538"/>
      <c r="B161" s="158" t="s">
        <v>820</v>
      </c>
      <c r="C161" s="533" t="s">
        <v>213</v>
      </c>
      <c r="D161" s="533"/>
      <c r="E161" s="537" t="s">
        <v>211</v>
      </c>
      <c r="F161" s="537"/>
      <c r="G161" s="210"/>
      <c r="H161" s="211"/>
      <c r="I161" s="515"/>
      <c r="J161" s="164"/>
      <c r="K161" s="164"/>
      <c r="L161" s="152"/>
      <c r="M161" s="152"/>
      <c r="N161" s="152"/>
      <c r="O161" s="152"/>
      <c r="P161" s="152"/>
    </row>
    <row r="162" spans="1:16" ht="30.75" customHeight="1">
      <c r="A162" s="538"/>
      <c r="B162" s="169" t="s">
        <v>821</v>
      </c>
      <c r="C162" s="178">
        <v>0</v>
      </c>
      <c r="D162" s="162">
        <v>0</v>
      </c>
      <c r="E162" s="212">
        <v>0</v>
      </c>
      <c r="F162" s="162">
        <v>0</v>
      </c>
      <c r="G162" s="162">
        <v>0</v>
      </c>
      <c r="H162" s="211"/>
      <c r="I162" s="515"/>
      <c r="J162" s="164"/>
      <c r="K162" s="164"/>
      <c r="L162" s="152"/>
      <c r="M162" s="152"/>
      <c r="N162" s="152"/>
      <c r="O162" s="152"/>
      <c r="P162" s="152"/>
    </row>
    <row r="163" spans="1:16" ht="22.8">
      <c r="A163" s="538"/>
      <c r="B163" s="169" t="s">
        <v>822</v>
      </c>
      <c r="C163" s="242">
        <v>1.3761574074074074E-2</v>
      </c>
      <c r="D163" s="242">
        <v>3.4363425925925922E-2</v>
      </c>
      <c r="E163" s="110">
        <v>207</v>
      </c>
      <c r="F163" s="242">
        <v>6.8842592592592594E-2</v>
      </c>
      <c r="G163" s="242">
        <v>0.23254629629629631</v>
      </c>
      <c r="H163" s="211"/>
      <c r="I163" s="515"/>
      <c r="J163" s="164"/>
      <c r="K163" s="164"/>
      <c r="L163" s="152"/>
      <c r="M163" s="152"/>
      <c r="N163" s="152"/>
      <c r="O163" s="152"/>
      <c r="P163" s="152"/>
    </row>
    <row r="164" spans="1:16" ht="56.25" customHeight="1">
      <c r="A164" s="538"/>
      <c r="B164" s="158" t="s">
        <v>820</v>
      </c>
      <c r="C164" s="533" t="s">
        <v>217</v>
      </c>
      <c r="D164" s="533"/>
      <c r="E164" s="537" t="s">
        <v>215</v>
      </c>
      <c r="F164" s="537"/>
      <c r="G164" s="210"/>
      <c r="H164" s="211"/>
      <c r="I164" s="515"/>
      <c r="J164" s="164"/>
      <c r="K164" s="164"/>
      <c r="L164" s="152"/>
      <c r="M164" s="152"/>
      <c r="N164" s="152"/>
      <c r="O164" s="152"/>
      <c r="P164" s="152"/>
    </row>
    <row r="165" spans="1:16" ht="22.8">
      <c r="A165" s="538"/>
      <c r="B165" s="169" t="s">
        <v>821</v>
      </c>
      <c r="C165" s="178">
        <v>0</v>
      </c>
      <c r="D165" s="162">
        <v>0</v>
      </c>
      <c r="E165" s="212">
        <v>0</v>
      </c>
      <c r="F165" s="162">
        <v>0</v>
      </c>
      <c r="G165" s="162">
        <v>0</v>
      </c>
      <c r="H165" s="211"/>
      <c r="I165" s="515"/>
      <c r="J165" s="164"/>
      <c r="K165" s="164"/>
      <c r="L165" s="152"/>
      <c r="M165" s="152"/>
      <c r="N165" s="152"/>
      <c r="O165" s="152"/>
      <c r="P165" s="152"/>
    </row>
    <row r="166" spans="1:16" ht="22.8">
      <c r="A166" s="538"/>
      <c r="B166" s="169" t="s">
        <v>822</v>
      </c>
      <c r="C166" s="242">
        <v>7.6504629629629631E-3</v>
      </c>
      <c r="D166" s="242">
        <v>1.8819444444444444E-2</v>
      </c>
      <c r="E166" s="110">
        <v>10</v>
      </c>
      <c r="F166" s="242">
        <v>3.3483796296296296E-2</v>
      </c>
      <c r="G166" s="242">
        <v>6.6157407407407415E-2</v>
      </c>
      <c r="H166" s="211"/>
      <c r="I166" s="515"/>
      <c r="J166" s="164"/>
      <c r="K166" s="164"/>
      <c r="L166" s="152"/>
      <c r="M166" s="152"/>
      <c r="N166" s="152"/>
      <c r="O166" s="152"/>
      <c r="P166" s="152"/>
    </row>
    <row r="167" spans="1:16" ht="39.75" customHeight="1">
      <c r="A167" s="538"/>
      <c r="B167" s="158" t="s">
        <v>820</v>
      </c>
      <c r="C167" s="533" t="s">
        <v>223</v>
      </c>
      <c r="D167" s="533"/>
      <c r="E167" s="537" t="s">
        <v>221</v>
      </c>
      <c r="F167" s="537"/>
      <c r="G167" s="210"/>
      <c r="H167" s="211"/>
      <c r="I167" s="515"/>
      <c r="J167" s="164"/>
      <c r="K167" s="164"/>
      <c r="L167" s="152"/>
      <c r="M167" s="152"/>
      <c r="N167" s="152"/>
      <c r="O167" s="152"/>
      <c r="P167" s="152"/>
    </row>
    <row r="168" spans="1:16" ht="22.8">
      <c r="A168" s="538"/>
      <c r="B168" s="169" t="s">
        <v>821</v>
      </c>
      <c r="C168" s="242">
        <v>1.3472222222222222E-2</v>
      </c>
      <c r="D168" s="242">
        <v>2.1296296296296296E-2</v>
      </c>
      <c r="E168" s="110">
        <v>72</v>
      </c>
      <c r="F168" s="242">
        <v>6.7916666666666667E-2</v>
      </c>
      <c r="G168" s="242">
        <v>0.17052083333333332</v>
      </c>
      <c r="H168" s="211"/>
      <c r="I168" s="515"/>
      <c r="J168" s="164"/>
      <c r="K168" s="164"/>
      <c r="L168" s="152"/>
      <c r="M168" s="152"/>
      <c r="N168" s="152"/>
      <c r="O168" s="152"/>
      <c r="P168" s="152"/>
    </row>
    <row r="169" spans="1:16" ht="22.8">
      <c r="A169" s="538"/>
      <c r="B169" s="169" t="s">
        <v>822</v>
      </c>
      <c r="C169" s="242">
        <v>8.4375000000000006E-3</v>
      </c>
      <c r="D169" s="242">
        <v>3.6585648148148145E-2</v>
      </c>
      <c r="E169" s="110">
        <v>77</v>
      </c>
      <c r="F169" s="242">
        <v>6.4652777777777767E-2</v>
      </c>
      <c r="G169" s="242">
        <v>0.30452546296296301</v>
      </c>
      <c r="H169" s="211"/>
      <c r="I169" s="515"/>
      <c r="J169" s="164"/>
      <c r="K169" s="164"/>
      <c r="L169" s="152"/>
      <c r="M169" s="152"/>
      <c r="N169" s="152"/>
      <c r="O169" s="152"/>
      <c r="P169" s="152"/>
    </row>
    <row r="170" spans="1:16" ht="82.5" customHeight="1">
      <c r="A170" s="538"/>
      <c r="B170" s="158" t="s">
        <v>820</v>
      </c>
      <c r="C170" s="533" t="s">
        <v>934</v>
      </c>
      <c r="D170" s="533"/>
      <c r="E170" s="534" t="s">
        <v>225</v>
      </c>
      <c r="F170" s="534"/>
      <c r="G170" s="210"/>
      <c r="H170" s="211"/>
      <c r="I170" s="515"/>
      <c r="J170" s="164"/>
      <c r="K170" s="164"/>
      <c r="L170" s="152"/>
      <c r="M170" s="152"/>
      <c r="N170" s="152"/>
      <c r="O170" s="152"/>
      <c r="P170" s="152"/>
    </row>
    <row r="171" spans="1:16" ht="22.8">
      <c r="A171" s="538"/>
      <c r="B171" s="169" t="s">
        <v>821</v>
      </c>
      <c r="C171" s="242">
        <v>6.0763888888888881E-3</v>
      </c>
      <c r="D171" s="242">
        <v>3.8668981481481478E-2</v>
      </c>
      <c r="E171" s="110">
        <v>48</v>
      </c>
      <c r="F171" s="242">
        <v>4.6967592592592596E-2</v>
      </c>
      <c r="G171" s="242">
        <v>0.14104166666666668</v>
      </c>
      <c r="H171" s="211"/>
      <c r="I171" s="515"/>
      <c r="J171" s="164"/>
      <c r="K171" s="164"/>
      <c r="L171" s="152"/>
      <c r="M171" s="152"/>
      <c r="N171" s="152"/>
      <c r="O171" s="152"/>
      <c r="P171" s="152"/>
    </row>
    <row r="172" spans="1:16" ht="22.8">
      <c r="A172" s="538"/>
      <c r="B172" s="169" t="s">
        <v>822</v>
      </c>
      <c r="C172" s="242">
        <v>1.1030092592592591E-2</v>
      </c>
      <c r="D172" s="242">
        <v>3.9375E-2</v>
      </c>
      <c r="E172" s="110">
        <v>209</v>
      </c>
      <c r="F172" s="242">
        <v>5.5069444444444442E-2</v>
      </c>
      <c r="G172" s="242">
        <v>0.21684027777777778</v>
      </c>
      <c r="H172" s="211"/>
      <c r="I172" s="515"/>
      <c r="J172" s="164"/>
      <c r="K172" s="164"/>
      <c r="L172" s="152"/>
      <c r="M172" s="152"/>
      <c r="N172" s="152"/>
      <c r="O172" s="152"/>
      <c r="P172" s="152"/>
    </row>
    <row r="173" spans="1:16" ht="78.75" customHeight="1">
      <c r="A173" s="538"/>
      <c r="B173" s="158" t="s">
        <v>820</v>
      </c>
      <c r="C173" s="533" t="s">
        <v>935</v>
      </c>
      <c r="D173" s="533"/>
      <c r="E173" s="537" t="s">
        <v>225</v>
      </c>
      <c r="F173" s="537"/>
      <c r="G173" s="210"/>
      <c r="H173" s="211"/>
      <c r="I173" s="515"/>
      <c r="J173" s="164"/>
      <c r="K173" s="164"/>
      <c r="L173" s="152"/>
      <c r="M173" s="152"/>
      <c r="N173" s="152"/>
      <c r="O173" s="152"/>
      <c r="P173" s="152"/>
    </row>
    <row r="174" spans="1:16" ht="22.8">
      <c r="A174" s="538"/>
      <c r="B174" s="169" t="s">
        <v>821</v>
      </c>
      <c r="C174" s="242">
        <v>5.9027777777777768E-3</v>
      </c>
      <c r="D174" s="242">
        <v>1.8356481481481481E-2</v>
      </c>
      <c r="E174" s="110">
        <v>23</v>
      </c>
      <c r="F174" s="242">
        <v>4.1215277777777781E-2</v>
      </c>
      <c r="G174" s="242">
        <v>0.17834490740740738</v>
      </c>
      <c r="H174" s="211"/>
      <c r="I174" s="515"/>
      <c r="J174" s="164"/>
      <c r="K174" s="164"/>
      <c r="L174" s="152"/>
      <c r="M174" s="152"/>
      <c r="N174" s="152"/>
      <c r="O174" s="152"/>
      <c r="P174" s="152"/>
    </row>
    <row r="175" spans="1:16" ht="22.8">
      <c r="A175" s="538"/>
      <c r="B175" s="169" t="s">
        <v>822</v>
      </c>
      <c r="C175" s="242">
        <v>1.1458333333333333E-2</v>
      </c>
      <c r="D175" s="242">
        <v>3.2256944444444449E-2</v>
      </c>
      <c r="E175" s="110">
        <v>107</v>
      </c>
      <c r="F175" s="242">
        <v>5.5509259259259258E-2</v>
      </c>
      <c r="G175" s="242">
        <v>0.2684259259259259</v>
      </c>
      <c r="H175" s="211"/>
      <c r="I175" s="515"/>
      <c r="J175" s="164"/>
      <c r="K175" s="164"/>
      <c r="L175" s="152"/>
      <c r="M175" s="152"/>
      <c r="N175" s="152"/>
      <c r="O175" s="152"/>
      <c r="P175" s="152"/>
    </row>
    <row r="176" spans="1:16" ht="81" customHeight="1">
      <c r="A176" s="538"/>
      <c r="B176" s="158" t="s">
        <v>820</v>
      </c>
      <c r="C176" s="533" t="s">
        <v>233</v>
      </c>
      <c r="D176" s="533"/>
      <c r="E176" s="537" t="s">
        <v>225</v>
      </c>
      <c r="F176" s="537"/>
      <c r="G176" s="210"/>
      <c r="H176" s="211"/>
      <c r="I176" s="515"/>
      <c r="J176" s="164"/>
      <c r="K176" s="164"/>
      <c r="L176" s="152"/>
      <c r="M176" s="152"/>
      <c r="N176" s="152"/>
      <c r="O176" s="152"/>
      <c r="P176" s="152"/>
    </row>
    <row r="177" spans="1:16" ht="22.8">
      <c r="A177" s="538"/>
      <c r="B177" s="169" t="s">
        <v>821</v>
      </c>
      <c r="C177" s="242">
        <v>5.6134259259259254E-3</v>
      </c>
      <c r="D177" s="242">
        <v>3.1053240740740739E-2</v>
      </c>
      <c r="E177" s="110">
        <v>39</v>
      </c>
      <c r="F177" s="242">
        <v>4.1631944444444444E-2</v>
      </c>
      <c r="G177" s="242">
        <v>0.15999999999999998</v>
      </c>
      <c r="H177" s="211"/>
      <c r="I177" s="515"/>
      <c r="J177" s="164"/>
      <c r="K177" s="164"/>
      <c r="L177" s="152"/>
      <c r="M177" s="152"/>
      <c r="N177" s="152"/>
      <c r="O177" s="152"/>
      <c r="P177" s="152"/>
    </row>
    <row r="178" spans="1:16" ht="28.5" customHeight="1">
      <c r="A178" s="538"/>
      <c r="B178" s="169" t="s">
        <v>822</v>
      </c>
      <c r="C178" s="242">
        <v>1.1944444444444445E-2</v>
      </c>
      <c r="D178" s="242">
        <v>3.5034722222222224E-2</v>
      </c>
      <c r="E178" s="110">
        <v>116</v>
      </c>
      <c r="F178" s="242">
        <v>5.7719907407407414E-2</v>
      </c>
      <c r="G178" s="242">
        <v>0.33347222222222223</v>
      </c>
      <c r="H178" s="207"/>
      <c r="I178" s="515"/>
      <c r="J178" s="164"/>
      <c r="K178" s="164"/>
      <c r="L178" s="152"/>
      <c r="M178" s="152"/>
      <c r="N178" s="152"/>
      <c r="O178" s="152"/>
      <c r="P178" s="152"/>
    </row>
    <row r="179" spans="1:16" ht="45" customHeight="1">
      <c r="A179" s="538"/>
      <c r="B179" s="158" t="s">
        <v>820</v>
      </c>
      <c r="C179" s="533" t="s">
        <v>236</v>
      </c>
      <c r="D179" s="533"/>
      <c r="E179" s="537" t="s">
        <v>234</v>
      </c>
      <c r="F179" s="537"/>
      <c r="G179" s="213"/>
      <c r="H179" s="207"/>
      <c r="I179" s="515"/>
      <c r="J179" s="164"/>
      <c r="K179" s="164"/>
      <c r="L179" s="152"/>
      <c r="M179" s="152"/>
      <c r="N179" s="152"/>
      <c r="O179" s="152"/>
      <c r="P179" s="152"/>
    </row>
    <row r="180" spans="1:16" ht="22.8">
      <c r="A180" s="538"/>
      <c r="B180" s="161" t="s">
        <v>821</v>
      </c>
      <c r="C180" s="242">
        <v>3.9467592592592592E-3</v>
      </c>
      <c r="D180" s="242">
        <v>1.0520833333333333E-2</v>
      </c>
      <c r="E180" s="110">
        <v>1</v>
      </c>
      <c r="F180" s="242">
        <v>4.704861111111111E-2</v>
      </c>
      <c r="G180" s="242">
        <v>5.5972222222222222E-2</v>
      </c>
      <c r="H180" s="207"/>
      <c r="I180" s="515"/>
      <c r="J180" s="164"/>
      <c r="K180" s="164"/>
      <c r="L180" s="152"/>
      <c r="M180" s="152"/>
      <c r="N180" s="152"/>
      <c r="O180" s="152"/>
      <c r="P180" s="152"/>
    </row>
    <row r="181" spans="1:16" ht="22.8">
      <c r="A181" s="538"/>
      <c r="B181" s="161" t="s">
        <v>822</v>
      </c>
      <c r="C181" s="242">
        <v>1.1504629629629629E-2</v>
      </c>
      <c r="D181" s="242">
        <v>3.107638888888889E-2</v>
      </c>
      <c r="E181" s="110">
        <v>144</v>
      </c>
      <c r="F181" s="242">
        <v>7.1782407407407406E-2</v>
      </c>
      <c r="G181" s="242">
        <v>0.25534722222222223</v>
      </c>
      <c r="H181" s="207"/>
      <c r="I181" s="515"/>
      <c r="J181" s="164"/>
      <c r="K181" s="164"/>
      <c r="L181" s="152"/>
      <c r="M181" s="152"/>
      <c r="N181" s="152"/>
      <c r="O181" s="152"/>
      <c r="P181" s="152"/>
    </row>
    <row r="182" spans="1:16" ht="95.25" customHeight="1">
      <c r="A182" s="538"/>
      <c r="B182" s="158" t="s">
        <v>820</v>
      </c>
      <c r="C182" s="533" t="s">
        <v>936</v>
      </c>
      <c r="D182" s="533"/>
      <c r="E182" s="534" t="s">
        <v>872</v>
      </c>
      <c r="F182" s="534"/>
      <c r="G182" s="206"/>
      <c r="H182" s="207"/>
      <c r="I182" s="515"/>
      <c r="J182" s="164"/>
      <c r="K182" s="164"/>
      <c r="L182" s="152"/>
      <c r="M182" s="152"/>
      <c r="N182" s="152"/>
      <c r="O182" s="152"/>
      <c r="P182" s="152"/>
    </row>
    <row r="183" spans="1:16" ht="30.75" customHeight="1">
      <c r="A183" s="538"/>
      <c r="B183" s="169" t="s">
        <v>821</v>
      </c>
      <c r="C183" s="242">
        <v>2.0567129629629626E-2</v>
      </c>
      <c r="D183" s="242">
        <v>4.6909722222222221E-2</v>
      </c>
      <c r="E183" s="110">
        <v>36</v>
      </c>
      <c r="F183" s="242">
        <v>6.1215277777777778E-2</v>
      </c>
      <c r="G183" s="242">
        <v>0.16828703703703701</v>
      </c>
      <c r="H183" s="207"/>
      <c r="I183" s="515"/>
      <c r="J183" s="164"/>
      <c r="K183" s="164"/>
      <c r="L183" s="152"/>
      <c r="M183" s="152"/>
      <c r="N183" s="152"/>
      <c r="O183" s="152"/>
      <c r="P183" s="152"/>
    </row>
    <row r="184" spans="1:16" ht="30.75" customHeight="1">
      <c r="A184" s="538"/>
      <c r="B184" s="169" t="s">
        <v>822</v>
      </c>
      <c r="C184" s="242">
        <v>1.1087962962962963E-2</v>
      </c>
      <c r="D184" s="242">
        <v>5.2627314814814807E-2</v>
      </c>
      <c r="E184" s="110">
        <v>325</v>
      </c>
      <c r="F184" s="242">
        <v>5.4652777777777779E-2</v>
      </c>
      <c r="G184" s="242">
        <v>0.22870370370370371</v>
      </c>
      <c r="H184" s="207"/>
      <c r="I184" s="515"/>
      <c r="J184" s="164"/>
      <c r="K184" s="164"/>
      <c r="L184" s="152"/>
      <c r="M184" s="152"/>
      <c r="N184" s="152"/>
      <c r="O184" s="152"/>
      <c r="P184" s="152"/>
    </row>
    <row r="185" spans="1:16" ht="98.25" customHeight="1">
      <c r="A185" s="538"/>
      <c r="B185" s="158" t="s">
        <v>820</v>
      </c>
      <c r="C185" s="533" t="s">
        <v>937</v>
      </c>
      <c r="D185" s="533"/>
      <c r="E185" s="534" t="s">
        <v>872</v>
      </c>
      <c r="F185" s="534"/>
      <c r="G185" s="206"/>
      <c r="H185" s="207"/>
      <c r="I185" s="215"/>
      <c r="J185" s="164"/>
      <c r="K185" s="164"/>
      <c r="L185" s="152"/>
      <c r="M185" s="152"/>
      <c r="N185" s="152"/>
      <c r="O185" s="152"/>
      <c r="P185" s="152"/>
    </row>
    <row r="186" spans="1:16" ht="30.75" customHeight="1">
      <c r="A186" s="538"/>
      <c r="B186" s="169" t="s">
        <v>821</v>
      </c>
      <c r="C186" s="242">
        <v>1.96875E-2</v>
      </c>
      <c r="D186" s="242">
        <v>2.9768518518518521E-2</v>
      </c>
      <c r="E186" s="110">
        <v>40</v>
      </c>
      <c r="F186" s="242">
        <v>6.8888888888888888E-2</v>
      </c>
      <c r="G186" s="242">
        <v>0.16741898148148146</v>
      </c>
      <c r="H186" s="207"/>
      <c r="I186" s="215"/>
      <c r="J186" s="164"/>
      <c r="K186" s="164"/>
      <c r="L186" s="152"/>
      <c r="M186" s="152"/>
      <c r="N186" s="152"/>
      <c r="O186" s="152"/>
      <c r="P186" s="152"/>
    </row>
    <row r="187" spans="1:16" ht="30.75" customHeight="1">
      <c r="A187" s="538"/>
      <c r="B187" s="169" t="s">
        <v>822</v>
      </c>
      <c r="C187" s="242">
        <v>1.0752314814814814E-2</v>
      </c>
      <c r="D187" s="242">
        <v>5.9942129629629623E-2</v>
      </c>
      <c r="E187" s="110">
        <v>279</v>
      </c>
      <c r="F187" s="242">
        <v>5.7951388888888893E-2</v>
      </c>
      <c r="G187" s="242">
        <v>0.24520833333333336</v>
      </c>
      <c r="H187" s="242"/>
      <c r="I187" s="215"/>
      <c r="J187" s="164"/>
      <c r="K187" s="164"/>
      <c r="L187" s="152"/>
      <c r="M187" s="152"/>
      <c r="N187" s="152"/>
      <c r="O187" s="152"/>
      <c r="P187" s="152"/>
    </row>
    <row r="188" spans="1:16" ht="156" customHeight="1">
      <c r="A188" s="538"/>
      <c r="B188" s="158" t="s">
        <v>820</v>
      </c>
      <c r="C188" s="533" t="s">
        <v>246</v>
      </c>
      <c r="D188" s="533"/>
      <c r="E188" s="534" t="s">
        <v>712</v>
      </c>
      <c r="F188" s="534"/>
      <c r="G188" s="210"/>
      <c r="H188" s="207"/>
      <c r="I188" s="215"/>
      <c r="J188" s="164"/>
      <c r="K188" s="164"/>
      <c r="L188" s="152"/>
      <c r="M188" s="152"/>
      <c r="N188" s="152"/>
      <c r="O188" s="152"/>
      <c r="P188" s="152"/>
    </row>
    <row r="189" spans="1:16" ht="30.75" customHeight="1">
      <c r="A189" s="538"/>
      <c r="B189" s="169" t="s">
        <v>821</v>
      </c>
      <c r="C189" s="242">
        <v>5.8217592592592583E-3</v>
      </c>
      <c r="D189" s="242">
        <v>5.0555555555555548E-2</v>
      </c>
      <c r="E189" s="110">
        <v>122</v>
      </c>
      <c r="F189" s="242">
        <v>3.9930555555555552E-2</v>
      </c>
      <c r="G189" s="242">
        <v>0.17650462962962962</v>
      </c>
      <c r="H189" s="207"/>
      <c r="I189" s="215"/>
      <c r="J189" s="164"/>
      <c r="K189" s="164"/>
      <c r="L189" s="152"/>
      <c r="M189" s="152"/>
      <c r="N189" s="152"/>
      <c r="O189" s="152"/>
      <c r="P189" s="152"/>
    </row>
    <row r="190" spans="1:16" ht="30.75" customHeight="1">
      <c r="A190" s="538"/>
      <c r="B190" s="169" t="s">
        <v>822</v>
      </c>
      <c r="C190" s="242">
        <v>1.2476851851851854E-2</v>
      </c>
      <c r="D190" s="242">
        <v>6.3437499999999994E-2</v>
      </c>
      <c r="E190" s="110">
        <v>171</v>
      </c>
      <c r="F190" s="242">
        <v>5.3009259259259249E-2</v>
      </c>
      <c r="G190" s="242">
        <v>0.22716435185185185</v>
      </c>
      <c r="H190" s="207"/>
      <c r="I190" s="215"/>
      <c r="J190" s="164"/>
      <c r="K190" s="164"/>
      <c r="L190" s="152"/>
      <c r="M190" s="152"/>
      <c r="N190" s="152"/>
      <c r="O190" s="152"/>
      <c r="P190" s="152"/>
    </row>
    <row r="191" spans="1:16" ht="146.25" customHeight="1">
      <c r="A191" s="538"/>
      <c r="B191" s="158" t="s">
        <v>820</v>
      </c>
      <c r="C191" s="533" t="s">
        <v>249</v>
      </c>
      <c r="D191" s="533"/>
      <c r="E191" s="537" t="s">
        <v>244</v>
      </c>
      <c r="F191" s="537"/>
      <c r="G191" s="210"/>
      <c r="H191" s="207"/>
      <c r="I191" s="215"/>
      <c r="J191" s="164"/>
      <c r="K191" s="164"/>
      <c r="L191" s="152"/>
      <c r="M191" s="152"/>
      <c r="N191" s="152"/>
      <c r="O191" s="152"/>
      <c r="P191" s="152"/>
    </row>
    <row r="192" spans="1:16" ht="30.75" customHeight="1">
      <c r="A192" s="538"/>
      <c r="B192" s="169" t="s">
        <v>821</v>
      </c>
      <c r="C192" s="242">
        <v>6.0416666666666657E-3</v>
      </c>
      <c r="D192" s="242">
        <v>6.0798611111111102E-2</v>
      </c>
      <c r="E192" s="110">
        <v>148</v>
      </c>
      <c r="F192" s="242">
        <v>4.2916666666666659E-2</v>
      </c>
      <c r="G192" s="242">
        <v>0.20048611111111109</v>
      </c>
      <c r="H192" s="207"/>
      <c r="I192" s="215"/>
      <c r="J192" s="164"/>
      <c r="K192" s="164"/>
      <c r="L192" s="152"/>
      <c r="M192" s="152"/>
      <c r="N192" s="152"/>
      <c r="O192" s="152"/>
      <c r="P192" s="152"/>
    </row>
    <row r="193" spans="1:16" ht="30.75" customHeight="1">
      <c r="A193" s="538"/>
      <c r="B193" s="169" t="s">
        <v>822</v>
      </c>
      <c r="C193" s="242">
        <v>1.2743055555555556E-2</v>
      </c>
      <c r="D193" s="242">
        <v>3.7928240740740742E-2</v>
      </c>
      <c r="E193" s="110">
        <v>219</v>
      </c>
      <c r="F193" s="242">
        <v>5.4606481481481485E-2</v>
      </c>
      <c r="G193" s="242">
        <v>0.17927083333333332</v>
      </c>
      <c r="H193" s="207"/>
      <c r="I193" s="215"/>
      <c r="J193" s="164"/>
      <c r="K193" s="164"/>
      <c r="L193" s="152"/>
      <c r="M193" s="152"/>
      <c r="N193" s="152"/>
      <c r="O193" s="152"/>
      <c r="P193" s="152"/>
    </row>
    <row r="194" spans="1:16" ht="153" customHeight="1">
      <c r="A194" s="538"/>
      <c r="B194" s="158" t="s">
        <v>820</v>
      </c>
      <c r="C194" s="533" t="s">
        <v>251</v>
      </c>
      <c r="D194" s="533"/>
      <c r="E194" s="537" t="s">
        <v>244</v>
      </c>
      <c r="F194" s="537"/>
      <c r="G194" s="210"/>
      <c r="H194" s="207"/>
      <c r="I194" s="215"/>
      <c r="J194" s="164"/>
      <c r="K194" s="164"/>
      <c r="L194" s="152"/>
      <c r="M194" s="152"/>
      <c r="N194" s="152"/>
      <c r="O194" s="152"/>
      <c r="P194" s="152"/>
    </row>
    <row r="195" spans="1:16" ht="30.75" customHeight="1">
      <c r="A195" s="538"/>
      <c r="B195" s="169" t="s">
        <v>821</v>
      </c>
      <c r="C195" s="242">
        <v>6.145833333333333E-3</v>
      </c>
      <c r="D195" s="242">
        <v>3.09375E-2</v>
      </c>
      <c r="E195" s="110">
        <v>147</v>
      </c>
      <c r="F195" s="242">
        <v>3.9525462962962964E-2</v>
      </c>
      <c r="G195" s="242">
        <v>0.21065972222222223</v>
      </c>
      <c r="H195" s="207"/>
      <c r="I195" s="215"/>
      <c r="J195" s="164"/>
      <c r="K195" s="164"/>
      <c r="L195" s="152"/>
      <c r="M195" s="152"/>
      <c r="N195" s="152"/>
      <c r="O195" s="152"/>
      <c r="P195" s="152"/>
    </row>
    <row r="196" spans="1:16" ht="30.75" customHeight="1">
      <c r="A196" s="538"/>
      <c r="B196" s="169" t="s">
        <v>822</v>
      </c>
      <c r="C196" s="242">
        <v>1.2395833333333335E-2</v>
      </c>
      <c r="D196" s="242">
        <v>6.1666666666666661E-2</v>
      </c>
      <c r="E196" s="110">
        <v>212</v>
      </c>
      <c r="F196" s="242">
        <v>5.2569444444444439E-2</v>
      </c>
      <c r="G196" s="242">
        <v>0.16638888888888889</v>
      </c>
      <c r="H196" s="207"/>
      <c r="I196" s="215"/>
      <c r="J196" s="164"/>
      <c r="K196" s="164"/>
      <c r="L196" s="152"/>
      <c r="M196" s="152"/>
      <c r="N196" s="152"/>
      <c r="O196" s="152"/>
      <c r="P196" s="152"/>
    </row>
    <row r="197" spans="1:16" ht="42" customHeight="1">
      <c r="A197" s="538"/>
      <c r="B197" s="158" t="s">
        <v>820</v>
      </c>
      <c r="C197" s="533" t="s">
        <v>254</v>
      </c>
      <c r="D197" s="533"/>
      <c r="E197" s="537" t="s">
        <v>252</v>
      </c>
      <c r="F197" s="537"/>
      <c r="G197" s="210"/>
      <c r="H197" s="207"/>
      <c r="I197" s="215"/>
      <c r="J197" s="164"/>
      <c r="K197" s="164"/>
      <c r="L197" s="152"/>
      <c r="M197" s="152"/>
      <c r="N197" s="152"/>
      <c r="O197" s="152"/>
      <c r="P197" s="152"/>
    </row>
    <row r="198" spans="1:16" ht="30.75" customHeight="1">
      <c r="A198" s="538"/>
      <c r="B198" s="169" t="s">
        <v>821</v>
      </c>
      <c r="C198" s="242">
        <v>1.5833333333333331E-2</v>
      </c>
      <c r="D198" s="242">
        <v>5.4629629629629632E-2</v>
      </c>
      <c r="E198" s="110">
        <v>160</v>
      </c>
      <c r="F198" s="242">
        <v>6.9224537037037043E-2</v>
      </c>
      <c r="G198" s="242">
        <v>0.2255324074074074</v>
      </c>
      <c r="H198" s="207"/>
      <c r="I198" s="215"/>
      <c r="J198" s="164"/>
      <c r="K198" s="164"/>
      <c r="L198" s="152"/>
      <c r="M198" s="152"/>
      <c r="N198" s="152"/>
      <c r="O198" s="152"/>
      <c r="P198" s="152"/>
    </row>
    <row r="199" spans="1:16" ht="30.75" customHeight="1">
      <c r="A199" s="538"/>
      <c r="B199" s="169" t="s">
        <v>822</v>
      </c>
      <c r="C199" s="242">
        <v>1.0254629629629629E-2</v>
      </c>
      <c r="D199" s="242">
        <v>6.1053240740740734E-2</v>
      </c>
      <c r="E199" s="110">
        <v>183</v>
      </c>
      <c r="F199" s="242">
        <v>6.0509259259259256E-2</v>
      </c>
      <c r="G199" s="242">
        <v>0.3242592592592593</v>
      </c>
      <c r="H199" s="207"/>
      <c r="I199" s="215"/>
      <c r="J199" s="164"/>
      <c r="K199" s="164"/>
      <c r="L199" s="152"/>
      <c r="M199" s="152"/>
      <c r="N199" s="152"/>
      <c r="O199" s="152"/>
      <c r="P199" s="152"/>
    </row>
    <row r="200" spans="1:16" ht="97.5" customHeight="1">
      <c r="A200" s="538"/>
      <c r="B200" s="158" t="s">
        <v>820</v>
      </c>
      <c r="C200" s="533" t="s">
        <v>258</v>
      </c>
      <c r="D200" s="533"/>
      <c r="E200" s="537" t="s">
        <v>256</v>
      </c>
      <c r="F200" s="537"/>
      <c r="G200" s="213"/>
      <c r="H200" s="207"/>
      <c r="I200" s="215"/>
      <c r="J200" s="164"/>
      <c r="K200" s="164"/>
      <c r="L200" s="152"/>
      <c r="M200" s="152"/>
      <c r="N200" s="152"/>
      <c r="O200" s="152"/>
      <c r="P200" s="152"/>
    </row>
    <row r="201" spans="1:16" ht="30.75" customHeight="1">
      <c r="A201" s="538"/>
      <c r="B201" s="161" t="s">
        <v>821</v>
      </c>
      <c r="C201" s="242">
        <v>1.8703703703703702E-2</v>
      </c>
      <c r="D201" s="242">
        <v>4.5312499999999999E-2</v>
      </c>
      <c r="E201" s="110">
        <v>84</v>
      </c>
      <c r="F201" s="242">
        <v>5.872685185185185E-2</v>
      </c>
      <c r="G201" s="242">
        <v>0.18773148148148147</v>
      </c>
      <c r="H201" s="207"/>
      <c r="I201" s="215"/>
      <c r="J201" s="164"/>
      <c r="K201" s="164"/>
      <c r="L201" s="152"/>
      <c r="M201" s="152"/>
      <c r="N201" s="152"/>
      <c r="O201" s="152"/>
      <c r="P201" s="152"/>
    </row>
    <row r="202" spans="1:16" ht="30.75" customHeight="1">
      <c r="A202" s="538"/>
      <c r="B202" s="161" t="s">
        <v>822</v>
      </c>
      <c r="C202" s="242">
        <v>1.0243055555555556E-2</v>
      </c>
      <c r="D202" s="242">
        <v>7.0625000000000007E-2</v>
      </c>
      <c r="E202" s="110">
        <v>228</v>
      </c>
      <c r="F202" s="242">
        <v>5.0810185185185187E-2</v>
      </c>
      <c r="G202" s="242">
        <v>0.20322916666666666</v>
      </c>
      <c r="H202" s="207"/>
      <c r="I202" s="215"/>
      <c r="J202" s="164"/>
      <c r="K202" s="164"/>
      <c r="L202" s="152"/>
      <c r="M202" s="152"/>
      <c r="N202" s="152"/>
      <c r="O202" s="152"/>
      <c r="P202" s="152"/>
    </row>
    <row r="203" spans="1:16" ht="72" customHeight="1">
      <c r="A203" s="538"/>
      <c r="B203" s="158" t="s">
        <v>820</v>
      </c>
      <c r="C203" s="533" t="s">
        <v>262</v>
      </c>
      <c r="D203" s="533"/>
      <c r="E203" s="537" t="s">
        <v>260</v>
      </c>
      <c r="F203" s="537"/>
      <c r="G203" s="213"/>
      <c r="H203" s="207"/>
      <c r="I203" s="215"/>
      <c r="J203" s="164"/>
      <c r="K203" s="164"/>
      <c r="L203" s="152"/>
      <c r="M203" s="152"/>
      <c r="N203" s="152"/>
      <c r="O203" s="152"/>
      <c r="P203" s="152"/>
    </row>
    <row r="204" spans="1:16" ht="30.75" customHeight="1">
      <c r="A204" s="538"/>
      <c r="B204" s="161" t="s">
        <v>821</v>
      </c>
      <c r="C204" s="242">
        <v>1.7835648148148149E-2</v>
      </c>
      <c r="D204" s="242">
        <v>7.2048611111111105E-2</v>
      </c>
      <c r="E204" s="110">
        <v>203</v>
      </c>
      <c r="F204" s="242">
        <v>6.5509259259259267E-2</v>
      </c>
      <c r="G204" s="242">
        <v>0.23324074074074075</v>
      </c>
      <c r="H204" s="207"/>
      <c r="I204" s="215"/>
      <c r="J204" s="164"/>
      <c r="K204" s="164"/>
      <c r="L204" s="152"/>
      <c r="M204" s="152"/>
      <c r="N204" s="152"/>
      <c r="O204" s="152"/>
      <c r="P204" s="152"/>
    </row>
    <row r="205" spans="1:16" ht="30.75" customHeight="1">
      <c r="A205" s="538"/>
      <c r="B205" s="161" t="s">
        <v>822</v>
      </c>
      <c r="C205" s="242">
        <v>1.042824074074074E-2</v>
      </c>
      <c r="D205" s="242">
        <v>7.8078703703703706E-2</v>
      </c>
      <c r="E205" s="110">
        <v>183</v>
      </c>
      <c r="F205" s="242">
        <v>5.8807870370370371E-2</v>
      </c>
      <c r="G205" s="242">
        <v>0.25550925925925927</v>
      </c>
      <c r="H205" s="207"/>
      <c r="I205" s="215"/>
      <c r="J205" s="164"/>
      <c r="K205" s="164"/>
      <c r="L205" s="152"/>
      <c r="M205" s="152"/>
      <c r="N205" s="152"/>
      <c r="O205" s="152"/>
      <c r="P205" s="152"/>
    </row>
    <row r="206" spans="1:16" ht="90" customHeight="1">
      <c r="A206" s="538"/>
      <c r="B206" s="158" t="s">
        <v>820</v>
      </c>
      <c r="C206" s="533" t="s">
        <v>266</v>
      </c>
      <c r="D206" s="533"/>
      <c r="E206" s="537" t="s">
        <v>264</v>
      </c>
      <c r="F206" s="537"/>
      <c r="G206" s="218"/>
      <c r="H206" s="207"/>
      <c r="I206" s="215"/>
      <c r="J206" s="164"/>
      <c r="K206" s="164"/>
      <c r="L206" s="152"/>
      <c r="M206" s="152"/>
      <c r="N206" s="152"/>
      <c r="O206" s="152"/>
      <c r="P206" s="152"/>
    </row>
    <row r="207" spans="1:16" ht="30.75" customHeight="1">
      <c r="A207" s="538"/>
      <c r="B207" s="161" t="s">
        <v>821</v>
      </c>
      <c r="C207" s="242">
        <v>6.3657407407407413E-3</v>
      </c>
      <c r="D207" s="242">
        <v>5.8391203703703702E-2</v>
      </c>
      <c r="E207" s="110">
        <v>115</v>
      </c>
      <c r="F207" s="242">
        <v>3.8009259259259257E-2</v>
      </c>
      <c r="G207" s="242">
        <v>0.20005787037037034</v>
      </c>
      <c r="H207" s="207"/>
      <c r="I207" s="215"/>
      <c r="J207" s="164"/>
      <c r="K207" s="164"/>
      <c r="L207" s="152"/>
      <c r="M207" s="152"/>
      <c r="N207" s="152"/>
      <c r="O207" s="152"/>
      <c r="P207" s="152"/>
    </row>
    <row r="208" spans="1:16" ht="30.75" customHeight="1">
      <c r="A208" s="538"/>
      <c r="B208" s="161" t="s">
        <v>822</v>
      </c>
      <c r="C208" s="242">
        <v>1.2951388888888889E-2</v>
      </c>
      <c r="D208" s="242">
        <v>4.3483796296296298E-2</v>
      </c>
      <c r="E208" s="110">
        <v>183</v>
      </c>
      <c r="F208" s="242">
        <v>4.9583333333333333E-2</v>
      </c>
      <c r="G208" s="242">
        <v>0.19730324074074074</v>
      </c>
      <c r="H208" s="207"/>
      <c r="I208" s="215"/>
      <c r="J208" s="164"/>
      <c r="K208" s="164"/>
      <c r="L208" s="152"/>
      <c r="M208" s="152"/>
      <c r="N208" s="152"/>
      <c r="O208" s="152"/>
      <c r="P208" s="152"/>
    </row>
    <row r="209" spans="1:16" ht="87.75" customHeight="1">
      <c r="A209" s="538"/>
      <c r="B209" s="158" t="s">
        <v>820</v>
      </c>
      <c r="C209" s="533" t="s">
        <v>938</v>
      </c>
      <c r="D209" s="533"/>
      <c r="E209" s="537" t="s">
        <v>264</v>
      </c>
      <c r="F209" s="537"/>
      <c r="G209" s="218"/>
      <c r="H209" s="207"/>
      <c r="I209" s="215"/>
      <c r="J209" s="164"/>
      <c r="K209" s="164"/>
      <c r="L209" s="152"/>
      <c r="M209" s="152"/>
      <c r="N209" s="152"/>
      <c r="O209" s="152"/>
      <c r="P209" s="152"/>
    </row>
    <row r="210" spans="1:16" ht="30.75" customHeight="1">
      <c r="A210" s="538"/>
      <c r="B210" s="161" t="s">
        <v>821</v>
      </c>
      <c r="C210" s="242">
        <v>6.782407407407408E-3</v>
      </c>
      <c r="D210" s="242">
        <v>6.4641203703703701E-2</v>
      </c>
      <c r="E210" s="110">
        <v>148</v>
      </c>
      <c r="F210" s="242">
        <v>4.0462962962962958E-2</v>
      </c>
      <c r="G210" s="242">
        <v>0.23042824074074075</v>
      </c>
      <c r="H210" s="207"/>
      <c r="I210" s="215"/>
      <c r="J210" s="164"/>
      <c r="K210" s="164"/>
      <c r="L210" s="152"/>
      <c r="M210" s="152"/>
      <c r="N210" s="152"/>
      <c r="O210" s="152"/>
      <c r="P210" s="152"/>
    </row>
    <row r="211" spans="1:16" ht="30.75" customHeight="1">
      <c r="A211" s="538"/>
      <c r="B211" s="161" t="s">
        <v>822</v>
      </c>
      <c r="C211" s="242">
        <v>1.3645833333333333E-2</v>
      </c>
      <c r="D211" s="242">
        <v>6.9317129629629631E-2</v>
      </c>
      <c r="E211" s="110">
        <v>249</v>
      </c>
      <c r="F211" s="242">
        <v>5.5601851851851847E-2</v>
      </c>
      <c r="G211" s="242">
        <v>0.23856481481481484</v>
      </c>
      <c r="H211" s="207"/>
      <c r="I211" s="215"/>
      <c r="J211" s="164"/>
      <c r="K211" s="164"/>
      <c r="L211" s="152"/>
      <c r="M211" s="152"/>
      <c r="N211" s="152"/>
      <c r="O211" s="152"/>
      <c r="P211" s="152"/>
    </row>
    <row r="212" spans="1:16" ht="98.25" customHeight="1">
      <c r="A212" s="538"/>
      <c r="B212" s="158" t="s">
        <v>820</v>
      </c>
      <c r="C212" s="533" t="s">
        <v>271</v>
      </c>
      <c r="D212" s="533"/>
      <c r="E212" s="537" t="s">
        <v>264</v>
      </c>
      <c r="F212" s="537"/>
      <c r="G212" s="218"/>
      <c r="H212" s="207"/>
      <c r="I212" s="215"/>
      <c r="J212" s="164"/>
      <c r="K212" s="164"/>
      <c r="L212" s="152"/>
      <c r="M212" s="152"/>
      <c r="N212" s="152"/>
      <c r="O212" s="152"/>
      <c r="P212" s="152"/>
    </row>
    <row r="213" spans="1:16" ht="30.75" customHeight="1">
      <c r="A213" s="538"/>
      <c r="B213" s="161" t="s">
        <v>821</v>
      </c>
      <c r="C213" s="242">
        <v>6.6898148148148151E-3</v>
      </c>
      <c r="D213" s="242">
        <v>5.9293981481481482E-2</v>
      </c>
      <c r="E213" s="110">
        <v>128</v>
      </c>
      <c r="F213" s="242">
        <v>3.8518518518518514E-2</v>
      </c>
      <c r="G213" s="242">
        <v>0.27755787037037039</v>
      </c>
      <c r="H213" s="207"/>
      <c r="I213" s="215"/>
      <c r="J213" s="164"/>
      <c r="K213" s="164"/>
      <c r="L213" s="152"/>
      <c r="M213" s="152"/>
      <c r="N213" s="152"/>
      <c r="O213" s="152"/>
      <c r="P213" s="152"/>
    </row>
    <row r="214" spans="1:16" ht="30.75" customHeight="1">
      <c r="A214" s="538"/>
      <c r="B214" s="161" t="s">
        <v>822</v>
      </c>
      <c r="C214" s="242">
        <v>1.3969907407407408E-2</v>
      </c>
      <c r="D214" s="242">
        <v>8.9733796296296298E-2</v>
      </c>
      <c r="E214" s="110">
        <v>246</v>
      </c>
      <c r="F214" s="242">
        <v>5.3877314814814815E-2</v>
      </c>
      <c r="G214" s="242">
        <v>0.21457175925925928</v>
      </c>
      <c r="H214" s="207"/>
      <c r="I214" s="215"/>
      <c r="J214" s="164"/>
      <c r="K214" s="164"/>
      <c r="L214" s="152"/>
      <c r="M214" s="152"/>
      <c r="N214" s="152"/>
      <c r="O214" s="152"/>
      <c r="P214" s="152"/>
    </row>
    <row r="215" spans="1:16" ht="78.75" customHeight="1">
      <c r="A215" s="538"/>
      <c r="B215" s="158" t="s">
        <v>820</v>
      </c>
      <c r="C215" s="533" t="s">
        <v>274</v>
      </c>
      <c r="D215" s="533"/>
      <c r="E215" s="537" t="s">
        <v>272</v>
      </c>
      <c r="F215" s="537"/>
      <c r="G215" s="218"/>
      <c r="H215" s="207"/>
      <c r="I215" s="215"/>
      <c r="J215" s="164"/>
      <c r="K215" s="164"/>
      <c r="L215" s="152"/>
      <c r="M215" s="152"/>
      <c r="N215" s="152"/>
      <c r="O215" s="152"/>
      <c r="P215" s="152"/>
    </row>
    <row r="216" spans="1:16" ht="30.75" customHeight="1">
      <c r="A216" s="538"/>
      <c r="B216" s="219" t="s">
        <v>884</v>
      </c>
      <c r="C216" s="242">
        <v>1.7523148148148149E-2</v>
      </c>
      <c r="D216" s="242">
        <v>3.6145833333333328E-2</v>
      </c>
      <c r="E216" s="110">
        <v>86</v>
      </c>
      <c r="F216" s="242">
        <v>6.8530092592592587E-2</v>
      </c>
      <c r="G216" s="242">
        <v>0.23679398148148151</v>
      </c>
      <c r="H216" s="207"/>
      <c r="I216" s="215"/>
      <c r="J216" s="164"/>
      <c r="K216" s="164"/>
      <c r="L216" s="152"/>
      <c r="M216" s="152"/>
      <c r="N216" s="152"/>
      <c r="O216" s="152"/>
      <c r="P216" s="152"/>
    </row>
    <row r="217" spans="1:16" ht="30.75" customHeight="1">
      <c r="A217" s="538"/>
      <c r="B217" s="219" t="s">
        <v>885</v>
      </c>
      <c r="C217" s="242">
        <v>9.3402777777777772E-3</v>
      </c>
      <c r="D217" s="242">
        <v>6.7256944444444439E-2</v>
      </c>
      <c r="E217" s="110">
        <v>166</v>
      </c>
      <c r="F217" s="242">
        <v>6.3576388888888891E-2</v>
      </c>
      <c r="G217" s="242">
        <v>0.20289351851851853</v>
      </c>
      <c r="H217" s="207"/>
      <c r="I217" s="215"/>
      <c r="J217" s="164"/>
      <c r="K217" s="164"/>
      <c r="L217" s="152"/>
      <c r="M217" s="152"/>
      <c r="N217" s="152"/>
      <c r="O217" s="152"/>
      <c r="P217" s="152"/>
    </row>
    <row r="218" spans="1:16" ht="64.5" customHeight="1">
      <c r="A218" s="538"/>
      <c r="B218" s="220" t="s">
        <v>820</v>
      </c>
      <c r="C218" s="533" t="s">
        <v>278</v>
      </c>
      <c r="D218" s="533"/>
      <c r="E218" s="537" t="s">
        <v>276</v>
      </c>
      <c r="F218" s="537"/>
      <c r="G218" s="177"/>
      <c r="H218" s="207"/>
      <c r="I218" s="215"/>
      <c r="J218" s="164"/>
      <c r="K218" s="164"/>
      <c r="L218" s="152"/>
      <c r="M218" s="152"/>
      <c r="N218" s="152"/>
      <c r="O218" s="152"/>
      <c r="P218" s="152"/>
    </row>
    <row r="219" spans="1:16" ht="30.75" customHeight="1">
      <c r="A219" s="538"/>
      <c r="B219" s="219" t="s">
        <v>884</v>
      </c>
      <c r="C219" s="242">
        <v>5.7175925925925918E-3</v>
      </c>
      <c r="D219" s="242">
        <v>6.1608796296296293E-2</v>
      </c>
      <c r="E219" s="110">
        <v>178</v>
      </c>
      <c r="F219" s="242">
        <v>4.5949074074074073E-2</v>
      </c>
      <c r="G219" s="242">
        <v>0.21547453703703706</v>
      </c>
      <c r="H219" s="207"/>
      <c r="I219" s="215"/>
      <c r="J219" s="164"/>
      <c r="K219" s="164"/>
      <c r="L219" s="152"/>
      <c r="M219" s="152"/>
      <c r="N219" s="152"/>
      <c r="O219" s="152"/>
      <c r="P219" s="152"/>
    </row>
    <row r="220" spans="1:16" ht="30.75" customHeight="1">
      <c r="A220" s="538"/>
      <c r="B220" s="219" t="s">
        <v>885</v>
      </c>
      <c r="C220" s="242">
        <v>1.324074074074074E-2</v>
      </c>
      <c r="D220" s="242">
        <v>5.6458333333333326E-2</v>
      </c>
      <c r="E220" s="110">
        <v>147</v>
      </c>
      <c r="F220" s="242">
        <v>6.131944444444444E-2</v>
      </c>
      <c r="G220" s="242">
        <v>0.21961805555555555</v>
      </c>
      <c r="H220" s="207"/>
      <c r="I220" s="215"/>
      <c r="J220" s="164"/>
      <c r="K220" s="164"/>
      <c r="L220" s="152"/>
      <c r="M220" s="152"/>
      <c r="N220" s="152"/>
      <c r="O220" s="152"/>
      <c r="P220" s="152"/>
    </row>
    <row r="221" spans="1:16" ht="78.75" customHeight="1">
      <c r="A221" s="538"/>
      <c r="B221" s="220" t="s">
        <v>820</v>
      </c>
      <c r="C221" s="533" t="s">
        <v>281</v>
      </c>
      <c r="D221" s="533"/>
      <c r="E221" s="537" t="s">
        <v>276</v>
      </c>
      <c r="F221" s="537"/>
      <c r="G221" s="177"/>
      <c r="H221" s="207"/>
      <c r="I221" s="215"/>
      <c r="J221" s="164"/>
      <c r="K221" s="164"/>
      <c r="L221" s="152"/>
      <c r="M221" s="152"/>
      <c r="N221" s="152"/>
      <c r="O221" s="152"/>
      <c r="P221" s="152"/>
    </row>
    <row r="222" spans="1:16" ht="30.75" customHeight="1">
      <c r="A222" s="538"/>
      <c r="B222" s="121" t="s">
        <v>884</v>
      </c>
      <c r="C222" s="242">
        <v>5.2777777777777779E-3</v>
      </c>
      <c r="D222" s="242">
        <v>3.8368055555555551E-2</v>
      </c>
      <c r="E222" s="110">
        <v>158</v>
      </c>
      <c r="F222" s="242">
        <v>4.5949074074074073E-2</v>
      </c>
      <c r="G222" s="242">
        <v>0.23203703703703704</v>
      </c>
      <c r="H222" s="207"/>
      <c r="I222" s="215"/>
      <c r="J222" s="164"/>
      <c r="K222" s="164"/>
      <c r="L222" s="152"/>
      <c r="M222" s="152"/>
      <c r="N222" s="152"/>
      <c r="O222" s="152"/>
      <c r="P222" s="152"/>
    </row>
    <row r="223" spans="1:16" ht="30.75" customHeight="1">
      <c r="A223" s="538"/>
      <c r="B223" s="121" t="s">
        <v>885</v>
      </c>
      <c r="C223" s="242">
        <v>1.2476851851851854E-2</v>
      </c>
      <c r="D223" s="242">
        <v>4.5381944444444447E-2</v>
      </c>
      <c r="E223" s="110">
        <v>127</v>
      </c>
      <c r="F223" s="242">
        <v>5.8784722222222224E-2</v>
      </c>
      <c r="G223" s="242">
        <v>0.20077546296296295</v>
      </c>
      <c r="H223" s="207"/>
      <c r="I223" s="215"/>
      <c r="J223" s="164"/>
      <c r="K223" s="164"/>
      <c r="L223" s="152"/>
      <c r="M223" s="152"/>
      <c r="N223" s="152"/>
      <c r="O223" s="152"/>
      <c r="P223" s="152"/>
    </row>
    <row r="224" spans="1:16" ht="47.25" customHeight="1">
      <c r="A224" s="538"/>
      <c r="B224" s="220" t="s">
        <v>820</v>
      </c>
      <c r="C224" s="533" t="s">
        <v>284</v>
      </c>
      <c r="D224" s="533"/>
      <c r="E224" s="537" t="s">
        <v>282</v>
      </c>
      <c r="F224" s="537"/>
      <c r="G224" s="177"/>
      <c r="H224" s="207"/>
      <c r="I224" s="215"/>
      <c r="J224" s="164"/>
      <c r="K224" s="164"/>
      <c r="L224" s="152"/>
      <c r="M224" s="152"/>
      <c r="N224" s="152"/>
      <c r="O224" s="152"/>
      <c r="P224" s="152"/>
    </row>
    <row r="225" spans="1:16" ht="30.75" customHeight="1">
      <c r="A225" s="538"/>
      <c r="B225" s="219" t="s">
        <v>884</v>
      </c>
      <c r="C225" s="242">
        <v>1.5868055555555555E-2</v>
      </c>
      <c r="D225" s="242">
        <v>5.9861111111111108E-2</v>
      </c>
      <c r="E225" s="110">
        <v>220</v>
      </c>
      <c r="F225" s="242">
        <v>7.1979166666666664E-2</v>
      </c>
      <c r="G225" s="242">
        <v>0.31509259259259259</v>
      </c>
      <c r="H225" s="207"/>
      <c r="I225" s="215"/>
      <c r="J225" s="164"/>
      <c r="K225" s="164"/>
      <c r="L225" s="152"/>
      <c r="M225" s="152"/>
      <c r="N225" s="152"/>
      <c r="O225" s="152"/>
      <c r="P225" s="152"/>
    </row>
    <row r="226" spans="1:16" ht="30.75" customHeight="1">
      <c r="A226" s="538"/>
      <c r="B226" s="219" t="s">
        <v>885</v>
      </c>
      <c r="C226" s="242">
        <v>1.0046296296296296E-2</v>
      </c>
      <c r="D226" s="242">
        <v>4.7650462962962964E-2</v>
      </c>
      <c r="E226" s="110">
        <v>224</v>
      </c>
      <c r="F226" s="242">
        <v>6.6527777777777783E-2</v>
      </c>
      <c r="G226" s="242">
        <v>0.24277777777777779</v>
      </c>
      <c r="H226" s="207"/>
      <c r="I226" s="215"/>
      <c r="J226" s="164"/>
      <c r="K226" s="164"/>
      <c r="L226" s="152"/>
      <c r="M226" s="152"/>
      <c r="N226" s="152"/>
      <c r="O226" s="152"/>
      <c r="P226" s="152"/>
    </row>
    <row r="227" spans="1:16" ht="65.25" customHeight="1">
      <c r="A227" s="538"/>
      <c r="B227" s="190" t="s">
        <v>820</v>
      </c>
      <c r="C227" s="535" t="s">
        <v>939</v>
      </c>
      <c r="D227" s="535"/>
      <c r="E227" s="534" t="s">
        <v>286</v>
      </c>
      <c r="F227" s="534"/>
      <c r="G227" s="177"/>
      <c r="H227" s="207"/>
      <c r="I227" s="215"/>
      <c r="J227" s="164"/>
      <c r="K227" s="164"/>
      <c r="L227" s="152"/>
      <c r="M227" s="152"/>
      <c r="N227" s="152"/>
      <c r="O227" s="152"/>
      <c r="P227" s="152"/>
    </row>
    <row r="228" spans="1:16" ht="30.75" customHeight="1">
      <c r="A228" s="538"/>
      <c r="B228" s="221" t="s">
        <v>884</v>
      </c>
      <c r="C228" s="242">
        <v>6.2037037037037026E-3</v>
      </c>
      <c r="D228" s="242">
        <v>7.1805555555555553E-2</v>
      </c>
      <c r="E228" s="110">
        <v>88</v>
      </c>
      <c r="F228" s="242">
        <v>5.2060185185185182E-2</v>
      </c>
      <c r="G228" s="242">
        <v>0.24638888888888891</v>
      </c>
      <c r="H228" s="207"/>
      <c r="I228" s="215"/>
      <c r="J228" s="164"/>
      <c r="K228" s="164"/>
      <c r="L228" s="152"/>
      <c r="M228" s="152"/>
      <c r="N228" s="152"/>
      <c r="O228" s="152"/>
      <c r="P228" s="152"/>
    </row>
    <row r="229" spans="1:16" ht="30.75" customHeight="1">
      <c r="A229" s="538"/>
      <c r="B229" s="221" t="s">
        <v>885</v>
      </c>
      <c r="C229" s="242">
        <v>1.269675925925926E-2</v>
      </c>
      <c r="D229" s="242">
        <v>6.7175925925925931E-2</v>
      </c>
      <c r="E229" s="110">
        <v>194</v>
      </c>
      <c r="F229" s="242">
        <v>6.0057870370370366E-2</v>
      </c>
      <c r="G229" s="242">
        <v>0.22615740740740742</v>
      </c>
      <c r="H229" s="207"/>
      <c r="I229" s="215"/>
      <c r="J229" s="164"/>
      <c r="K229" s="164"/>
      <c r="L229" s="152"/>
      <c r="M229" s="152"/>
      <c r="N229" s="152"/>
      <c r="O229" s="152"/>
      <c r="P229" s="152"/>
    </row>
    <row r="230" spans="1:16" ht="48.75" customHeight="1">
      <c r="A230" s="538"/>
      <c r="B230" s="190" t="s">
        <v>820</v>
      </c>
      <c r="C230" s="535" t="s">
        <v>940</v>
      </c>
      <c r="D230" s="535"/>
      <c r="E230" s="534" t="s">
        <v>286</v>
      </c>
      <c r="F230" s="534"/>
      <c r="G230" s="177"/>
      <c r="H230" s="207"/>
      <c r="I230" s="215"/>
      <c r="J230" s="164"/>
      <c r="K230" s="164"/>
      <c r="L230" s="152"/>
      <c r="M230" s="152"/>
      <c r="N230" s="152"/>
      <c r="O230" s="152"/>
      <c r="P230" s="152"/>
    </row>
    <row r="231" spans="1:16" ht="30.75" customHeight="1">
      <c r="A231" s="538"/>
      <c r="B231" s="221" t="s">
        <v>884</v>
      </c>
      <c r="C231" s="242">
        <v>6.6666666666666671E-3</v>
      </c>
      <c r="D231" s="242">
        <v>5.305555555555555E-2</v>
      </c>
      <c r="E231" s="110">
        <v>111</v>
      </c>
      <c r="F231" s="242">
        <v>5.6481481481481473E-2</v>
      </c>
      <c r="G231" s="242">
        <v>0.28885416666666663</v>
      </c>
      <c r="H231" s="207"/>
      <c r="I231" s="215"/>
      <c r="J231" s="164"/>
      <c r="K231" s="164"/>
      <c r="L231" s="152"/>
      <c r="M231" s="152"/>
      <c r="N231" s="152"/>
      <c r="O231" s="152"/>
      <c r="P231" s="152"/>
    </row>
    <row r="232" spans="1:16" ht="30.75" customHeight="1">
      <c r="A232" s="538"/>
      <c r="B232" s="221" t="s">
        <v>885</v>
      </c>
      <c r="C232" s="242">
        <v>1.2847222222222223E-2</v>
      </c>
      <c r="D232" s="242">
        <v>5.1446759259259255E-2</v>
      </c>
      <c r="E232" s="110">
        <v>186</v>
      </c>
      <c r="F232" s="242">
        <v>6.49074074074074E-2</v>
      </c>
      <c r="G232" s="242">
        <v>0.2336226851851852</v>
      </c>
      <c r="H232" s="207"/>
      <c r="I232" s="215"/>
      <c r="J232" s="164"/>
      <c r="K232" s="164"/>
      <c r="L232" s="152"/>
      <c r="M232" s="152"/>
      <c r="N232" s="152"/>
      <c r="O232" s="152"/>
      <c r="P232" s="152"/>
    </row>
    <row r="233" spans="1:16" ht="165" customHeight="1">
      <c r="A233" s="538"/>
      <c r="B233" s="224" t="s">
        <v>820</v>
      </c>
      <c r="C233" s="533" t="s">
        <v>941</v>
      </c>
      <c r="D233" s="533"/>
      <c r="E233" s="534" t="s">
        <v>292</v>
      </c>
      <c r="F233" s="534"/>
      <c r="G233" s="225"/>
      <c r="H233" s="160"/>
      <c r="I233" s="515"/>
      <c r="J233" s="164"/>
      <c r="K233" s="164"/>
      <c r="L233" s="152"/>
      <c r="M233" s="152"/>
      <c r="N233" s="152"/>
      <c r="O233" s="152"/>
      <c r="P233" s="152"/>
    </row>
    <row r="234" spans="1:16" ht="22.8">
      <c r="A234" s="538"/>
      <c r="B234" s="161" t="s">
        <v>821</v>
      </c>
      <c r="C234" s="242">
        <v>6.3773148148148148E-3</v>
      </c>
      <c r="D234" s="242">
        <v>3.1886574074074074E-2</v>
      </c>
      <c r="E234" s="110">
        <v>116</v>
      </c>
      <c r="F234" s="242">
        <v>3.2048611111111118E-2</v>
      </c>
      <c r="G234" s="242">
        <v>0.15785879629629629</v>
      </c>
      <c r="H234" s="498"/>
      <c r="I234" s="515"/>
      <c r="J234" s="164"/>
      <c r="K234" s="164"/>
      <c r="L234" s="152"/>
      <c r="M234" s="152"/>
      <c r="N234" s="152"/>
      <c r="O234" s="152"/>
      <c r="P234" s="152"/>
    </row>
    <row r="235" spans="1:16" ht="22.8">
      <c r="A235" s="538"/>
      <c r="B235" s="161" t="s">
        <v>822</v>
      </c>
      <c r="C235" s="242">
        <v>1.1689814814814814E-2</v>
      </c>
      <c r="D235" s="242">
        <v>3.0578703703703702E-2</v>
      </c>
      <c r="E235" s="110">
        <v>215</v>
      </c>
      <c r="F235" s="242">
        <v>4.2210648148148143E-2</v>
      </c>
      <c r="G235" s="242">
        <v>0.12564814814814815</v>
      </c>
      <c r="H235" s="498"/>
      <c r="I235" s="515"/>
      <c r="J235" s="164"/>
      <c r="K235" s="164"/>
      <c r="L235" s="152"/>
      <c r="M235" s="152"/>
      <c r="N235" s="152"/>
      <c r="O235" s="152"/>
      <c r="P235" s="152"/>
    </row>
    <row r="236" spans="1:16" ht="97.2" customHeight="1">
      <c r="A236" s="538"/>
      <c r="B236" s="224" t="s">
        <v>820</v>
      </c>
      <c r="C236" s="533" t="s">
        <v>942</v>
      </c>
      <c r="D236" s="533"/>
      <c r="E236" s="534" t="s">
        <v>296</v>
      </c>
      <c r="F236" s="534"/>
      <c r="G236" s="226"/>
      <c r="H236" s="96"/>
      <c r="I236" s="215"/>
      <c r="J236" s="164"/>
      <c r="K236" s="164"/>
      <c r="L236" s="152"/>
      <c r="M236" s="152"/>
      <c r="N236" s="152"/>
      <c r="O236" s="152"/>
      <c r="P236" s="152"/>
    </row>
    <row r="237" spans="1:16" ht="22.8">
      <c r="A237" s="538"/>
      <c r="B237" s="161" t="s">
        <v>821</v>
      </c>
      <c r="C237" s="242">
        <v>6.7939814814814816E-3</v>
      </c>
      <c r="D237" s="242">
        <v>4.9386574074074076E-2</v>
      </c>
      <c r="E237" s="110">
        <v>149</v>
      </c>
      <c r="F237" s="242">
        <v>3.8287037037037036E-2</v>
      </c>
      <c r="G237" s="242">
        <v>0.12818287037037035</v>
      </c>
      <c r="H237" s="96"/>
      <c r="I237" s="215"/>
      <c r="J237" s="164"/>
      <c r="K237" s="164"/>
      <c r="L237" s="152"/>
      <c r="M237" s="152"/>
      <c r="N237" s="152"/>
      <c r="O237" s="152"/>
      <c r="P237" s="152"/>
    </row>
    <row r="238" spans="1:16" ht="22.8">
      <c r="A238" s="538"/>
      <c r="B238" s="161" t="s">
        <v>822</v>
      </c>
      <c r="C238" s="242">
        <v>1.3148148148148148E-2</v>
      </c>
      <c r="D238" s="242">
        <v>9.7048611111111099E-2</v>
      </c>
      <c r="E238" s="110">
        <v>359</v>
      </c>
      <c r="F238" s="242">
        <v>4.9097222222222223E-2</v>
      </c>
      <c r="G238" s="242">
        <v>0.17071759259259256</v>
      </c>
      <c r="H238" s="96"/>
      <c r="I238" s="215"/>
      <c r="J238" s="164"/>
      <c r="K238" s="164"/>
      <c r="L238" s="152"/>
      <c r="M238" s="152"/>
      <c r="N238" s="152"/>
      <c r="O238" s="152"/>
      <c r="P238" s="152"/>
    </row>
    <row r="239" spans="1:16" ht="99.6" customHeight="1">
      <c r="A239" s="538"/>
      <c r="B239" s="224" t="s">
        <v>820</v>
      </c>
      <c r="C239" s="533" t="s">
        <v>943</v>
      </c>
      <c r="D239" s="533"/>
      <c r="E239" s="534" t="s">
        <v>296</v>
      </c>
      <c r="F239" s="534"/>
      <c r="G239" s="226"/>
      <c r="H239" s="160"/>
      <c r="I239" s="215"/>
      <c r="J239" s="164"/>
      <c r="K239" s="164"/>
      <c r="L239" s="152"/>
      <c r="M239" s="152"/>
      <c r="N239" s="152"/>
      <c r="O239" s="152"/>
      <c r="P239" s="152"/>
    </row>
    <row r="240" spans="1:16" ht="22.8">
      <c r="A240" s="538"/>
      <c r="B240" s="161" t="s">
        <v>821</v>
      </c>
      <c r="C240" s="242">
        <v>6.9097222222222225E-3</v>
      </c>
      <c r="D240" s="242">
        <v>2.5138888888888891E-2</v>
      </c>
      <c r="E240" s="110">
        <v>104</v>
      </c>
      <c r="F240" s="242">
        <v>3.7997685185185183E-2</v>
      </c>
      <c r="G240" s="242">
        <v>0.12633101851851852</v>
      </c>
      <c r="H240" s="160"/>
      <c r="I240" s="215"/>
      <c r="J240" s="164"/>
      <c r="K240" s="164"/>
      <c r="L240" s="152"/>
      <c r="M240" s="152"/>
      <c r="N240" s="152"/>
      <c r="O240" s="152"/>
      <c r="P240" s="152"/>
    </row>
    <row r="241" spans="1:16" ht="22.8">
      <c r="A241" s="538"/>
      <c r="B241" s="161" t="s">
        <v>822</v>
      </c>
      <c r="C241" s="242">
        <v>1.3113425925925926E-2</v>
      </c>
      <c r="D241" s="242">
        <v>0.1577662037037037</v>
      </c>
      <c r="E241" s="110">
        <v>199</v>
      </c>
      <c r="F241" s="242">
        <v>4.9791666666666665E-2</v>
      </c>
      <c r="G241" s="242">
        <v>0.24262731481481481</v>
      </c>
      <c r="H241" s="160"/>
      <c r="I241" s="215"/>
      <c r="J241" s="164"/>
      <c r="K241" s="164"/>
      <c r="L241" s="152"/>
      <c r="M241" s="152"/>
      <c r="N241" s="152"/>
      <c r="O241" s="152"/>
      <c r="P241" s="152"/>
    </row>
    <row r="242" spans="1:16" ht="82.5" customHeight="1">
      <c r="A242" s="538"/>
      <c r="B242" s="224" t="s">
        <v>820</v>
      </c>
      <c r="C242" s="533" t="s">
        <v>944</v>
      </c>
      <c r="D242" s="533"/>
      <c r="E242" s="534" t="s">
        <v>301</v>
      </c>
      <c r="F242" s="534"/>
      <c r="G242" s="226"/>
      <c r="H242" s="160"/>
      <c r="I242" s="215"/>
      <c r="J242" s="164"/>
      <c r="K242" s="164"/>
      <c r="L242" s="152"/>
      <c r="M242" s="152"/>
      <c r="N242" s="152"/>
      <c r="O242" s="152"/>
      <c r="P242" s="152"/>
    </row>
    <row r="243" spans="1:16" ht="22.8">
      <c r="A243" s="538"/>
      <c r="B243" s="161" t="s">
        <v>821</v>
      </c>
      <c r="C243" s="242">
        <v>1.4293981481481482E-2</v>
      </c>
      <c r="D243" s="242">
        <v>3.5150462962962967E-2</v>
      </c>
      <c r="E243" s="110">
        <v>106</v>
      </c>
      <c r="F243" s="242">
        <v>4.5856481481481477E-2</v>
      </c>
      <c r="G243" s="242">
        <v>0.12788194444444442</v>
      </c>
      <c r="H243" s="160"/>
      <c r="I243" s="215"/>
      <c r="J243" s="164"/>
      <c r="K243" s="164"/>
      <c r="L243" s="152"/>
      <c r="M243" s="152"/>
      <c r="N243" s="152"/>
      <c r="O243" s="152"/>
      <c r="P243" s="152"/>
    </row>
    <row r="244" spans="1:16" ht="22.8">
      <c r="A244" s="538"/>
      <c r="B244" s="161" t="s">
        <v>822</v>
      </c>
      <c r="C244" s="242">
        <v>1.1608796296296294E-2</v>
      </c>
      <c r="D244" s="242">
        <v>4.8634259259259259E-2</v>
      </c>
      <c r="E244" s="110">
        <v>453</v>
      </c>
      <c r="F244" s="242">
        <v>4.793981481481481E-2</v>
      </c>
      <c r="G244" s="242">
        <v>0.423912037037037</v>
      </c>
      <c r="H244" s="160"/>
      <c r="I244" s="215"/>
      <c r="J244" s="164"/>
      <c r="K244" s="164"/>
      <c r="L244" s="152"/>
      <c r="M244" s="152"/>
      <c r="N244" s="152"/>
      <c r="O244" s="152"/>
      <c r="P244" s="152"/>
    </row>
    <row r="245" spans="1:16" ht="75.75" customHeight="1">
      <c r="A245" s="538"/>
      <c r="B245" s="228" t="s">
        <v>820</v>
      </c>
      <c r="C245" s="533" t="s">
        <v>945</v>
      </c>
      <c r="D245" s="533"/>
      <c r="E245" s="534" t="s">
        <v>305</v>
      </c>
      <c r="F245" s="534"/>
      <c r="G245" s="225"/>
      <c r="H245" s="160"/>
      <c r="I245" s="215"/>
      <c r="J245" s="164"/>
      <c r="K245" s="164"/>
      <c r="L245" s="152"/>
      <c r="M245" s="152"/>
      <c r="N245" s="152"/>
      <c r="O245" s="152"/>
      <c r="P245" s="152"/>
    </row>
    <row r="246" spans="1:16" ht="22.8">
      <c r="A246" s="538"/>
      <c r="B246" s="189" t="s">
        <v>821</v>
      </c>
      <c r="C246" s="242">
        <v>1.8831018518518518E-2</v>
      </c>
      <c r="D246" s="242">
        <v>2.9548611111111112E-2</v>
      </c>
      <c r="E246" s="110">
        <v>28</v>
      </c>
      <c r="F246" s="242">
        <v>5.5162037037037037E-2</v>
      </c>
      <c r="G246" s="242">
        <v>0.1242824074074074</v>
      </c>
      <c r="H246" s="160"/>
      <c r="I246" s="215"/>
      <c r="J246" s="164"/>
      <c r="K246" s="164"/>
      <c r="L246" s="152"/>
      <c r="M246" s="152"/>
      <c r="N246" s="152"/>
      <c r="O246" s="152"/>
      <c r="P246" s="152"/>
    </row>
    <row r="247" spans="1:16" ht="22.8">
      <c r="A247" s="538"/>
      <c r="B247" s="189" t="s">
        <v>822</v>
      </c>
      <c r="C247" s="242">
        <v>1.1979166666666667E-2</v>
      </c>
      <c r="D247" s="242">
        <v>0.15121527777777777</v>
      </c>
      <c r="E247" s="110">
        <v>394</v>
      </c>
      <c r="F247" s="242">
        <v>5.2939814814814808E-2</v>
      </c>
      <c r="G247" s="242">
        <v>0.23887731481481483</v>
      </c>
      <c r="H247" s="160"/>
      <c r="I247" s="215"/>
      <c r="J247" s="164"/>
      <c r="K247" s="164"/>
      <c r="L247" s="152"/>
      <c r="M247" s="152"/>
      <c r="N247" s="152"/>
      <c r="O247" s="152"/>
      <c r="P247" s="152"/>
    </row>
    <row r="248" spans="1:16" ht="149.25" customHeight="1">
      <c r="A248" s="538"/>
      <c r="B248" s="196" t="s">
        <v>820</v>
      </c>
      <c r="C248" s="533" t="s">
        <v>946</v>
      </c>
      <c r="D248" s="533"/>
      <c r="E248" s="534" t="s">
        <v>309</v>
      </c>
      <c r="F248" s="534"/>
      <c r="G248" s="226"/>
      <c r="H248" s="160"/>
      <c r="I248" s="215"/>
      <c r="J248" s="164"/>
      <c r="K248" s="164"/>
      <c r="L248" s="152"/>
      <c r="M248" s="152"/>
      <c r="N248" s="152"/>
      <c r="O248" s="152"/>
      <c r="P248" s="152"/>
    </row>
    <row r="249" spans="1:16" ht="22.8">
      <c r="A249" s="538"/>
      <c r="B249" s="189" t="s">
        <v>821</v>
      </c>
      <c r="C249" s="242">
        <v>5.8449074074074072E-3</v>
      </c>
      <c r="D249" s="242">
        <v>2.4456018518518519E-2</v>
      </c>
      <c r="E249" s="110">
        <v>15</v>
      </c>
      <c r="F249" s="242">
        <v>4.5439814814814815E-2</v>
      </c>
      <c r="G249" s="242">
        <v>0.23761574074074077</v>
      </c>
      <c r="H249" s="160"/>
      <c r="I249" s="215"/>
      <c r="J249" s="164"/>
      <c r="K249" s="164"/>
      <c r="L249" s="152"/>
      <c r="M249" s="152"/>
      <c r="N249" s="152"/>
      <c r="O249" s="152"/>
      <c r="P249" s="152"/>
    </row>
    <row r="250" spans="1:16" ht="22.8">
      <c r="A250" s="538"/>
      <c r="B250" s="189" t="s">
        <v>822</v>
      </c>
      <c r="C250" s="242">
        <v>1.1805555555555557E-2</v>
      </c>
      <c r="D250" s="242">
        <v>3.097222222222222E-2</v>
      </c>
      <c r="E250" s="110">
        <v>254</v>
      </c>
      <c r="F250" s="242">
        <v>5.8217592592592599E-2</v>
      </c>
      <c r="G250" s="242">
        <v>0.21181712962962962</v>
      </c>
      <c r="H250" s="160"/>
      <c r="I250" s="215"/>
      <c r="J250" s="164"/>
      <c r="K250" s="164"/>
      <c r="L250" s="152"/>
      <c r="M250" s="152"/>
      <c r="N250" s="152"/>
      <c r="O250" s="152"/>
      <c r="P250" s="152"/>
    </row>
    <row r="251" spans="1:16" ht="117.75" customHeight="1">
      <c r="A251" s="538"/>
      <c r="B251" s="196" t="s">
        <v>820</v>
      </c>
      <c r="C251" s="533" t="s">
        <v>947</v>
      </c>
      <c r="D251" s="533"/>
      <c r="E251" s="534" t="s">
        <v>758</v>
      </c>
      <c r="F251" s="534"/>
      <c r="G251" s="226"/>
      <c r="H251" s="160"/>
      <c r="I251" s="215"/>
      <c r="J251" s="164"/>
      <c r="K251" s="164"/>
      <c r="L251" s="152"/>
      <c r="M251" s="152"/>
      <c r="N251" s="152"/>
      <c r="O251" s="152"/>
      <c r="P251" s="152"/>
    </row>
    <row r="252" spans="1:16" ht="22.8">
      <c r="A252" s="538"/>
      <c r="B252" s="189" t="s">
        <v>821</v>
      </c>
      <c r="C252" s="242">
        <v>5.9953703703703697E-3</v>
      </c>
      <c r="D252" s="242">
        <v>1.5324074074074073E-2</v>
      </c>
      <c r="E252" s="110">
        <v>23</v>
      </c>
      <c r="F252" s="242">
        <v>4.6759259259259257E-2</v>
      </c>
      <c r="G252" s="242">
        <v>0.22437500000000002</v>
      </c>
      <c r="H252" s="160"/>
      <c r="I252" s="215"/>
      <c r="J252" s="164"/>
      <c r="K252" s="164"/>
      <c r="L252" s="152"/>
      <c r="M252" s="152"/>
      <c r="N252" s="152"/>
      <c r="O252" s="152"/>
      <c r="P252" s="152"/>
    </row>
    <row r="253" spans="1:16" ht="22.8">
      <c r="A253" s="538"/>
      <c r="B253" s="189" t="s">
        <v>822</v>
      </c>
      <c r="C253" s="242">
        <v>1.2743055555555556E-2</v>
      </c>
      <c r="D253" s="242">
        <v>4.2754629629629622E-2</v>
      </c>
      <c r="E253" s="110">
        <v>364</v>
      </c>
      <c r="F253" s="242">
        <v>6.1979166666666662E-2</v>
      </c>
      <c r="G253" s="242">
        <v>0.31848379629629631</v>
      </c>
      <c r="H253" s="160"/>
      <c r="I253" s="215"/>
      <c r="J253" s="164"/>
      <c r="K253" s="164"/>
      <c r="L253" s="152"/>
      <c r="M253" s="152"/>
      <c r="N253" s="152"/>
      <c r="O253" s="152"/>
      <c r="P253" s="152"/>
    </row>
    <row r="254" spans="1:16" ht="90" customHeight="1">
      <c r="A254" s="538"/>
      <c r="B254" s="196" t="s">
        <v>820</v>
      </c>
      <c r="C254" s="533" t="s">
        <v>948</v>
      </c>
      <c r="D254" s="533"/>
      <c r="E254" s="534" t="s">
        <v>315</v>
      </c>
      <c r="F254" s="534"/>
      <c r="G254" s="226"/>
      <c r="H254" s="160"/>
      <c r="I254" s="215"/>
      <c r="J254" s="164"/>
      <c r="K254" s="164"/>
      <c r="L254" s="152"/>
      <c r="M254" s="152"/>
      <c r="N254" s="152"/>
      <c r="O254" s="152"/>
      <c r="P254" s="152"/>
    </row>
    <row r="255" spans="1:16" ht="22.8">
      <c r="A255" s="538"/>
      <c r="B255" s="189" t="s">
        <v>821</v>
      </c>
      <c r="C255" s="242">
        <v>1.4085648148148149E-2</v>
      </c>
      <c r="D255" s="242">
        <v>2.5520833333333336E-2</v>
      </c>
      <c r="E255" s="110">
        <v>3</v>
      </c>
      <c r="F255" s="242">
        <v>6.3761574074074068E-2</v>
      </c>
      <c r="G255" s="242">
        <v>0.13105324074074076</v>
      </c>
      <c r="H255" s="160"/>
      <c r="I255" s="215"/>
      <c r="J255" s="164"/>
      <c r="K255" s="164"/>
      <c r="L255" s="152"/>
      <c r="M255" s="152"/>
      <c r="N255" s="152"/>
      <c r="O255" s="152"/>
      <c r="P255" s="152"/>
    </row>
    <row r="256" spans="1:16" ht="22.8">
      <c r="A256" s="538"/>
      <c r="B256" s="189" t="s">
        <v>822</v>
      </c>
      <c r="C256" s="242">
        <v>1.0081018518518519E-2</v>
      </c>
      <c r="D256" s="242">
        <v>3.7511574074074072E-2</v>
      </c>
      <c r="E256" s="110">
        <v>149</v>
      </c>
      <c r="F256" s="242">
        <v>7.9895833333333333E-2</v>
      </c>
      <c r="G256" s="242">
        <v>0.28604166666666664</v>
      </c>
      <c r="H256" s="160"/>
      <c r="I256" s="215"/>
      <c r="J256" s="164"/>
      <c r="K256" s="164"/>
      <c r="L256" s="152"/>
      <c r="M256" s="152"/>
      <c r="N256" s="152"/>
      <c r="O256" s="152"/>
      <c r="P256" s="152"/>
    </row>
    <row r="257" spans="1:16" ht="109.5" customHeight="1">
      <c r="A257" s="538"/>
      <c r="B257" s="196" t="s">
        <v>820</v>
      </c>
      <c r="C257" s="533" t="s">
        <v>949</v>
      </c>
      <c r="D257" s="533"/>
      <c r="E257" s="534" t="s">
        <v>950</v>
      </c>
      <c r="F257" s="534"/>
      <c r="G257" s="226"/>
      <c r="H257" s="160"/>
      <c r="I257" s="215"/>
      <c r="J257" s="164"/>
      <c r="K257" s="164"/>
      <c r="L257" s="152"/>
      <c r="M257" s="152"/>
      <c r="N257" s="152"/>
      <c r="O257" s="152"/>
      <c r="P257" s="152"/>
    </row>
    <row r="258" spans="1:16" ht="22.8">
      <c r="A258" s="538"/>
      <c r="B258" s="189" t="s">
        <v>821</v>
      </c>
      <c r="C258" s="242">
        <v>1.5069444444444444E-2</v>
      </c>
      <c r="D258" s="242">
        <v>2.5462962962962965E-2</v>
      </c>
      <c r="E258" s="110">
        <v>35</v>
      </c>
      <c r="F258" s="242">
        <v>7.8703703703703706E-2</v>
      </c>
      <c r="G258" s="242">
        <v>0.2575925925925926</v>
      </c>
      <c r="H258" s="160"/>
      <c r="I258" s="215"/>
      <c r="J258" s="164"/>
      <c r="K258" s="164"/>
      <c r="L258" s="152"/>
      <c r="M258" s="152"/>
      <c r="N258" s="152"/>
      <c r="O258" s="152"/>
      <c r="P258" s="152"/>
    </row>
    <row r="259" spans="1:16" ht="27.75" customHeight="1">
      <c r="A259" s="538"/>
      <c r="B259" s="189" t="s">
        <v>822</v>
      </c>
      <c r="C259" s="242">
        <v>1.0914351851851852E-2</v>
      </c>
      <c r="D259" s="242">
        <v>3.4490740740740738E-2</v>
      </c>
      <c r="E259" s="110">
        <v>131</v>
      </c>
      <c r="F259" s="242">
        <v>7.7719907407407404E-2</v>
      </c>
      <c r="G259" s="242">
        <v>0.2351388888888889</v>
      </c>
      <c r="H259" s="160"/>
      <c r="I259" s="215"/>
      <c r="J259" s="164"/>
      <c r="K259" s="164"/>
      <c r="L259" s="152"/>
      <c r="M259" s="152"/>
      <c r="N259" s="152"/>
      <c r="O259" s="152"/>
      <c r="P259" s="152"/>
    </row>
    <row r="260" spans="1:16" ht="155.25" customHeight="1">
      <c r="A260" s="538"/>
      <c r="B260" s="196" t="s">
        <v>820</v>
      </c>
      <c r="C260" s="533" t="s">
        <v>951</v>
      </c>
      <c r="D260" s="533"/>
      <c r="E260" s="534" t="s">
        <v>765</v>
      </c>
      <c r="F260" s="534"/>
      <c r="G260" s="229"/>
      <c r="H260" s="160"/>
      <c r="I260" s="515"/>
      <c r="J260" s="164"/>
      <c r="K260" s="164"/>
      <c r="L260" s="152"/>
      <c r="M260" s="152"/>
      <c r="N260" s="152"/>
      <c r="O260" s="152"/>
      <c r="P260" s="152"/>
    </row>
    <row r="261" spans="1:16" ht="22.8">
      <c r="A261" s="538"/>
      <c r="B261" s="189" t="s">
        <v>821</v>
      </c>
      <c r="C261" s="242">
        <v>5.7986111111111103E-3</v>
      </c>
      <c r="D261" s="242">
        <v>2.5011574074074075E-2</v>
      </c>
      <c r="E261" s="110">
        <v>93</v>
      </c>
      <c r="F261" s="242">
        <v>3.605324074074074E-2</v>
      </c>
      <c r="G261" s="242">
        <v>0.18293981481481481</v>
      </c>
      <c r="H261" s="160"/>
      <c r="I261" s="515"/>
      <c r="J261" s="164"/>
      <c r="K261" s="164"/>
      <c r="L261" s="152"/>
      <c r="M261" s="152"/>
      <c r="N261" s="152"/>
      <c r="O261" s="152"/>
      <c r="P261" s="152"/>
    </row>
    <row r="262" spans="1:16" ht="22.8">
      <c r="A262" s="538"/>
      <c r="B262" s="189" t="s">
        <v>822</v>
      </c>
      <c r="C262" s="242">
        <v>1.0775462962962962E-2</v>
      </c>
      <c r="D262" s="242">
        <v>3.2407407407407413E-2</v>
      </c>
      <c r="E262" s="110">
        <v>111</v>
      </c>
      <c r="F262" s="242">
        <v>4.4965277777777771E-2</v>
      </c>
      <c r="G262" s="242">
        <v>0.13519675925925925</v>
      </c>
      <c r="H262" s="160"/>
      <c r="I262" s="515"/>
      <c r="J262" s="164"/>
      <c r="K262" s="164"/>
      <c r="L262" s="152"/>
      <c r="M262" s="152"/>
      <c r="N262" s="152"/>
      <c r="O262" s="152"/>
      <c r="P262" s="152"/>
    </row>
    <row r="263" spans="1:16" ht="135.75" customHeight="1">
      <c r="A263" s="538"/>
      <c r="B263" s="196" t="s">
        <v>820</v>
      </c>
      <c r="C263" s="533" t="s">
        <v>952</v>
      </c>
      <c r="D263" s="533"/>
      <c r="E263" s="534" t="s">
        <v>327</v>
      </c>
      <c r="F263" s="534"/>
      <c r="G263" s="230"/>
      <c r="H263" s="160"/>
      <c r="I263" s="515"/>
      <c r="J263" s="164"/>
      <c r="K263" s="164"/>
      <c r="L263" s="152"/>
      <c r="M263" s="152"/>
      <c r="N263" s="152"/>
      <c r="O263" s="152"/>
      <c r="P263" s="152"/>
    </row>
    <row r="264" spans="1:16" ht="22.8">
      <c r="A264" s="538"/>
      <c r="B264" s="189" t="s">
        <v>821</v>
      </c>
      <c r="C264" s="242">
        <v>7.1527777777777779E-3</v>
      </c>
      <c r="D264" s="242">
        <v>3.7048611111111115E-2</v>
      </c>
      <c r="E264" s="110">
        <v>270</v>
      </c>
      <c r="F264" s="242">
        <v>4.5277777777777778E-2</v>
      </c>
      <c r="G264" s="242">
        <v>0.20377314814814815</v>
      </c>
      <c r="H264" s="160"/>
      <c r="I264" s="515"/>
      <c r="J264" s="164"/>
      <c r="K264" s="164"/>
      <c r="L264" s="152"/>
      <c r="M264" s="152"/>
      <c r="N264" s="152"/>
      <c r="O264" s="152"/>
      <c r="P264" s="152"/>
    </row>
    <row r="265" spans="1:16" ht="22.8">
      <c r="A265" s="538"/>
      <c r="B265" s="189" t="s">
        <v>822</v>
      </c>
      <c r="C265" s="242">
        <v>1.3333333333333332E-2</v>
      </c>
      <c r="D265" s="242">
        <v>4.0324074074074068E-2</v>
      </c>
      <c r="E265" s="110">
        <v>233</v>
      </c>
      <c r="F265" s="242">
        <v>5.5162037037037037E-2</v>
      </c>
      <c r="G265" s="242">
        <v>0.1355787037037037</v>
      </c>
      <c r="H265" s="160"/>
      <c r="I265" s="515"/>
      <c r="J265" s="164"/>
      <c r="K265" s="164"/>
      <c r="L265" s="152"/>
      <c r="M265" s="152"/>
      <c r="N265" s="152"/>
      <c r="O265" s="152"/>
      <c r="P265" s="152"/>
    </row>
    <row r="266" spans="1:16" ht="120.75" customHeight="1">
      <c r="A266" s="538"/>
      <c r="B266" s="196" t="s">
        <v>820</v>
      </c>
      <c r="C266" s="533" t="s">
        <v>953</v>
      </c>
      <c r="D266" s="533"/>
      <c r="E266" s="534" t="s">
        <v>327</v>
      </c>
      <c r="F266" s="534"/>
      <c r="G266" s="226"/>
      <c r="H266" s="160"/>
      <c r="I266" s="515"/>
      <c r="J266" s="164"/>
      <c r="K266" s="164"/>
      <c r="L266" s="152"/>
      <c r="M266" s="152"/>
      <c r="N266" s="152"/>
      <c r="O266" s="152"/>
      <c r="P266" s="152"/>
    </row>
    <row r="267" spans="1:16" ht="22.8">
      <c r="A267" s="538"/>
      <c r="B267" s="189" t="s">
        <v>821</v>
      </c>
      <c r="C267" s="242">
        <v>7.3611111111111117E-3</v>
      </c>
      <c r="D267" s="242">
        <v>4.3368055555555556E-2</v>
      </c>
      <c r="E267" s="110">
        <v>246</v>
      </c>
      <c r="F267" s="242">
        <v>4.1631944444444444E-2</v>
      </c>
      <c r="G267" s="242">
        <v>0.13346064814814815</v>
      </c>
      <c r="H267" s="160"/>
      <c r="I267" s="515"/>
      <c r="J267" s="164"/>
      <c r="K267" s="164"/>
      <c r="L267" s="152"/>
      <c r="M267" s="152"/>
      <c r="N267" s="152"/>
      <c r="O267" s="152"/>
      <c r="P267" s="152"/>
    </row>
    <row r="268" spans="1:16" ht="22.8">
      <c r="A268" s="538"/>
      <c r="B268" s="189" t="s">
        <v>822</v>
      </c>
      <c r="C268" s="242">
        <v>1.3229166666666667E-2</v>
      </c>
      <c r="D268" s="242">
        <v>3.5717592592592592E-2</v>
      </c>
      <c r="E268" s="110">
        <v>242</v>
      </c>
      <c r="F268" s="242">
        <v>5.1898148148148145E-2</v>
      </c>
      <c r="G268" s="242">
        <v>0.11417824074074073</v>
      </c>
      <c r="H268" s="160"/>
      <c r="I268" s="515"/>
      <c r="J268" s="164"/>
      <c r="K268" s="164"/>
      <c r="L268" s="152"/>
      <c r="M268" s="152"/>
      <c r="N268" s="152"/>
      <c r="O268" s="152"/>
      <c r="P268" s="152"/>
    </row>
    <row r="269" spans="1:16" ht="123" customHeight="1">
      <c r="A269" s="538"/>
      <c r="B269" s="196" t="s">
        <v>820</v>
      </c>
      <c r="C269" s="533" t="s">
        <v>954</v>
      </c>
      <c r="D269" s="533"/>
      <c r="E269" s="534" t="s">
        <v>327</v>
      </c>
      <c r="F269" s="534"/>
      <c r="G269" s="226"/>
      <c r="H269" s="160"/>
      <c r="I269" s="515"/>
      <c r="J269" s="164"/>
      <c r="K269" s="164"/>
      <c r="L269" s="152"/>
      <c r="M269" s="152"/>
      <c r="N269" s="152"/>
      <c r="O269" s="152"/>
      <c r="P269" s="152"/>
    </row>
    <row r="270" spans="1:16" ht="22.8">
      <c r="A270" s="538"/>
      <c r="B270" s="189" t="s">
        <v>821</v>
      </c>
      <c r="C270" s="242">
        <v>7.9976851851851841E-3</v>
      </c>
      <c r="D270" s="245">
        <v>3.1944444444444449E-2</v>
      </c>
      <c r="E270" s="110">
        <v>198</v>
      </c>
      <c r="F270" s="242">
        <v>4.2175925925925922E-2</v>
      </c>
      <c r="G270" s="242">
        <v>0.12472222222222222</v>
      </c>
      <c r="H270" s="160"/>
      <c r="I270" s="515"/>
      <c r="J270" s="164"/>
      <c r="K270" s="164"/>
      <c r="L270" s="152"/>
      <c r="M270" s="152"/>
      <c r="N270" s="152"/>
      <c r="O270" s="152"/>
      <c r="P270" s="152"/>
    </row>
    <row r="271" spans="1:16" ht="22.8">
      <c r="A271" s="538"/>
      <c r="B271" s="189" t="s">
        <v>822</v>
      </c>
      <c r="C271" s="242">
        <v>1.1458333333333333E-2</v>
      </c>
      <c r="D271" s="242">
        <v>3.9525462962962964E-2</v>
      </c>
      <c r="E271" s="110">
        <v>285</v>
      </c>
      <c r="F271" s="242">
        <v>4.9155092592592591E-2</v>
      </c>
      <c r="G271" s="242">
        <v>0.14010416666666667</v>
      </c>
      <c r="H271" s="160"/>
      <c r="I271" s="515"/>
      <c r="J271" s="164"/>
      <c r="K271" s="164"/>
      <c r="L271" s="152"/>
      <c r="M271" s="152"/>
      <c r="N271" s="152"/>
      <c r="O271" s="152"/>
      <c r="P271" s="152"/>
    </row>
    <row r="272" spans="1:16" ht="80.400000000000006" customHeight="1">
      <c r="A272" s="538"/>
      <c r="B272" s="196" t="s">
        <v>820</v>
      </c>
      <c r="C272" s="533" t="s">
        <v>955</v>
      </c>
      <c r="D272" s="533"/>
      <c r="E272" s="534" t="s">
        <v>337</v>
      </c>
      <c r="F272" s="534"/>
      <c r="G272" s="226"/>
      <c r="H272" s="160"/>
      <c r="I272" s="515"/>
      <c r="J272" s="164"/>
      <c r="K272" s="164"/>
      <c r="L272" s="152"/>
      <c r="M272" s="152"/>
      <c r="N272" s="152"/>
      <c r="O272" s="152"/>
      <c r="P272" s="152"/>
    </row>
    <row r="273" spans="1:16" ht="28.5" customHeight="1">
      <c r="A273" s="538"/>
      <c r="B273" s="189" t="s">
        <v>821</v>
      </c>
      <c r="C273" s="242">
        <v>6.9791666666666674E-3</v>
      </c>
      <c r="D273" s="242">
        <v>4.6608796296296301E-2</v>
      </c>
      <c r="E273" s="110">
        <v>6</v>
      </c>
      <c r="F273" s="242">
        <v>4.4085648148148145E-2</v>
      </c>
      <c r="G273" s="242">
        <v>9.7187499999999996E-2</v>
      </c>
      <c r="H273" s="160"/>
      <c r="I273" s="515"/>
      <c r="J273" s="164"/>
      <c r="K273" s="164"/>
      <c r="L273" s="152"/>
      <c r="M273" s="152"/>
      <c r="N273" s="152"/>
      <c r="O273" s="152"/>
      <c r="P273" s="152"/>
    </row>
    <row r="274" spans="1:16" ht="22.8">
      <c r="A274" s="538"/>
      <c r="B274" s="189" t="s">
        <v>822</v>
      </c>
      <c r="C274" s="242">
        <v>1.0671296296296295E-2</v>
      </c>
      <c r="D274" s="242">
        <v>4.6331018518518514E-2</v>
      </c>
      <c r="E274" s="110">
        <v>170</v>
      </c>
      <c r="F274" s="242">
        <v>6.2511574074074081E-2</v>
      </c>
      <c r="G274" s="242">
        <v>0.16200231481481484</v>
      </c>
      <c r="H274" s="160"/>
      <c r="I274" s="515"/>
      <c r="J274" s="164"/>
      <c r="K274" s="164"/>
      <c r="L274" s="152"/>
      <c r="M274" s="152"/>
      <c r="N274" s="152"/>
      <c r="O274" s="152"/>
      <c r="P274" s="152"/>
    </row>
    <row r="275" spans="1:16" ht="74.25" customHeight="1">
      <c r="A275" s="538"/>
      <c r="B275" s="196" t="s">
        <v>820</v>
      </c>
      <c r="C275" s="533" t="s">
        <v>956</v>
      </c>
      <c r="D275" s="533"/>
      <c r="E275" s="534" t="s">
        <v>341</v>
      </c>
      <c r="F275" s="534"/>
      <c r="G275" s="226"/>
      <c r="H275" s="160"/>
      <c r="I275" s="515"/>
      <c r="J275" s="164"/>
      <c r="K275" s="164"/>
      <c r="L275" s="152"/>
      <c r="M275" s="152"/>
      <c r="N275" s="152"/>
      <c r="O275" s="152"/>
      <c r="P275" s="152"/>
    </row>
    <row r="276" spans="1:16" ht="22.8">
      <c r="A276" s="538"/>
      <c r="B276" s="189" t="s">
        <v>821</v>
      </c>
      <c r="C276" s="242">
        <v>1.4131944444444445E-2</v>
      </c>
      <c r="D276" s="242">
        <v>3.982638888888889E-2</v>
      </c>
      <c r="E276" s="110">
        <v>124</v>
      </c>
      <c r="F276" s="242">
        <v>5.5416666666666663E-2</v>
      </c>
      <c r="G276" s="242">
        <v>0.12293981481481481</v>
      </c>
      <c r="H276" s="160"/>
      <c r="I276" s="515"/>
      <c r="J276" s="164"/>
      <c r="K276" s="164"/>
      <c r="L276" s="152"/>
      <c r="M276" s="152"/>
      <c r="N276" s="152"/>
      <c r="O276" s="152"/>
      <c r="P276" s="152"/>
    </row>
    <row r="277" spans="1:16" ht="22.8">
      <c r="A277" s="538"/>
      <c r="B277" s="189" t="s">
        <v>822</v>
      </c>
      <c r="C277" s="242">
        <v>8.7962962962962968E-3</v>
      </c>
      <c r="D277" s="242">
        <v>3.2662037037037038E-2</v>
      </c>
      <c r="E277" s="110">
        <v>67</v>
      </c>
      <c r="F277" s="242">
        <v>5.4710648148148147E-2</v>
      </c>
      <c r="G277" s="242">
        <v>0.12738425925925925</v>
      </c>
      <c r="H277" s="160"/>
      <c r="I277" s="515"/>
      <c r="J277" s="164"/>
      <c r="K277" s="164"/>
      <c r="L277" s="152"/>
      <c r="M277" s="152"/>
      <c r="N277" s="152"/>
      <c r="O277" s="152"/>
      <c r="P277" s="152"/>
    </row>
    <row r="278" spans="1:16" ht="100.95" customHeight="1">
      <c r="A278" s="538"/>
      <c r="B278" s="196" t="s">
        <v>820</v>
      </c>
      <c r="C278" s="533" t="s">
        <v>957</v>
      </c>
      <c r="D278" s="533"/>
      <c r="E278" s="534" t="s">
        <v>345</v>
      </c>
      <c r="F278" s="534"/>
      <c r="G278" s="226"/>
      <c r="H278" s="160"/>
      <c r="I278" s="515"/>
      <c r="J278" s="164"/>
      <c r="K278" s="164"/>
      <c r="L278" s="152"/>
      <c r="M278" s="152"/>
      <c r="N278" s="152"/>
      <c r="O278" s="152"/>
      <c r="P278" s="152"/>
    </row>
    <row r="279" spans="1:16" ht="22.8">
      <c r="A279" s="538"/>
      <c r="B279" s="189" t="s">
        <v>821</v>
      </c>
      <c r="C279" s="242">
        <v>7.6504629629629631E-3</v>
      </c>
      <c r="D279" s="242">
        <v>4.1192129629629627E-2</v>
      </c>
      <c r="E279" s="110">
        <v>8</v>
      </c>
      <c r="F279" s="242">
        <v>5.8993055555555556E-2</v>
      </c>
      <c r="G279" s="242">
        <v>0.14586805555555557</v>
      </c>
      <c r="H279" s="160"/>
      <c r="I279" s="515"/>
      <c r="J279" s="164"/>
      <c r="K279" s="164"/>
      <c r="L279" s="152"/>
      <c r="M279" s="152"/>
      <c r="N279" s="152"/>
      <c r="O279" s="152"/>
      <c r="P279" s="152"/>
    </row>
    <row r="280" spans="1:16" ht="22.8">
      <c r="A280" s="538"/>
      <c r="B280" s="189" t="s">
        <v>822</v>
      </c>
      <c r="C280" s="242">
        <v>1.0219907407407407E-2</v>
      </c>
      <c r="D280" s="242">
        <v>5.8587962962962967E-2</v>
      </c>
      <c r="E280" s="110">
        <v>202</v>
      </c>
      <c r="F280" s="242">
        <v>5.6145833333333332E-2</v>
      </c>
      <c r="G280" s="242">
        <v>0.19372685185185184</v>
      </c>
      <c r="H280" s="160"/>
      <c r="I280" s="515"/>
      <c r="J280" s="164"/>
      <c r="K280" s="164"/>
      <c r="L280" s="152"/>
      <c r="M280" s="152"/>
      <c r="N280" s="152"/>
      <c r="O280" s="152"/>
      <c r="P280" s="152"/>
    </row>
    <row r="281" spans="1:16" ht="156.75" customHeight="1">
      <c r="A281" s="538"/>
      <c r="B281" s="196" t="s">
        <v>820</v>
      </c>
      <c r="C281" s="533" t="s">
        <v>958</v>
      </c>
      <c r="D281" s="533"/>
      <c r="E281" s="534" t="s">
        <v>349</v>
      </c>
      <c r="F281" s="534"/>
      <c r="G281" s="226"/>
      <c r="H281" s="160"/>
      <c r="I281" s="515"/>
      <c r="J281" s="164"/>
      <c r="K281" s="164"/>
      <c r="L281" s="152"/>
      <c r="M281" s="152"/>
      <c r="N281" s="152"/>
      <c r="O281" s="152"/>
      <c r="P281" s="152"/>
    </row>
    <row r="282" spans="1:16" ht="22.8">
      <c r="A282" s="538"/>
      <c r="B282" s="189" t="s">
        <v>821</v>
      </c>
      <c r="C282" s="242">
        <v>6.4467592592592597E-3</v>
      </c>
      <c r="D282" s="242">
        <v>3.3159722222222222E-2</v>
      </c>
      <c r="E282" s="110">
        <v>85</v>
      </c>
      <c r="F282" s="242">
        <v>4.5706018518518521E-2</v>
      </c>
      <c r="G282" s="242">
        <v>0.16674768518518518</v>
      </c>
      <c r="H282" s="160"/>
      <c r="I282" s="515"/>
      <c r="J282" s="164"/>
      <c r="K282" s="164"/>
      <c r="L282" s="152"/>
      <c r="M282" s="152"/>
      <c r="N282" s="152"/>
      <c r="O282" s="152"/>
      <c r="P282" s="152"/>
    </row>
    <row r="283" spans="1:16" ht="22.8">
      <c r="A283" s="538"/>
      <c r="B283" s="189" t="s">
        <v>822</v>
      </c>
      <c r="C283" s="242">
        <v>1.1909722222222224E-2</v>
      </c>
      <c r="D283" s="242">
        <v>4.6793981481481485E-2</v>
      </c>
      <c r="E283" s="110">
        <v>278</v>
      </c>
      <c r="F283" s="242">
        <v>5.3287037037037029E-2</v>
      </c>
      <c r="G283" s="242">
        <v>0.16202546296296297</v>
      </c>
      <c r="H283" s="160"/>
      <c r="I283" s="515"/>
      <c r="J283" s="164"/>
      <c r="K283" s="164"/>
      <c r="L283" s="152"/>
      <c r="M283" s="152"/>
      <c r="N283" s="152"/>
      <c r="O283" s="152"/>
      <c r="P283" s="152"/>
    </row>
    <row r="284" spans="1:16" ht="144.75" customHeight="1">
      <c r="A284" s="538"/>
      <c r="B284" s="196" t="s">
        <v>820</v>
      </c>
      <c r="C284" s="533" t="s">
        <v>959</v>
      </c>
      <c r="D284" s="533"/>
      <c r="E284" s="534" t="s">
        <v>349</v>
      </c>
      <c r="F284" s="534"/>
      <c r="G284" s="226"/>
      <c r="H284" s="160"/>
      <c r="I284" s="515"/>
      <c r="J284" s="164"/>
      <c r="K284" s="164"/>
      <c r="L284" s="152"/>
      <c r="M284" s="152"/>
      <c r="N284" s="152"/>
      <c r="O284" s="152"/>
      <c r="P284" s="152"/>
    </row>
    <row r="285" spans="1:16" ht="22.8">
      <c r="A285" s="538"/>
      <c r="B285" s="189" t="s">
        <v>821</v>
      </c>
      <c r="C285" s="242">
        <v>6.3310185185185188E-3</v>
      </c>
      <c r="D285" s="242">
        <v>3.4942129629629629E-2</v>
      </c>
      <c r="E285" s="110">
        <v>57</v>
      </c>
      <c r="F285" s="242">
        <v>4.3148148148148151E-2</v>
      </c>
      <c r="G285" s="242">
        <v>0.14596064814814816</v>
      </c>
      <c r="H285" s="160"/>
      <c r="I285" s="515"/>
      <c r="J285" s="164"/>
      <c r="K285" s="164"/>
      <c r="L285" s="152"/>
      <c r="M285" s="152"/>
      <c r="N285" s="152"/>
      <c r="O285" s="152"/>
      <c r="P285" s="152"/>
    </row>
    <row r="286" spans="1:16" ht="22.8">
      <c r="A286" s="538"/>
      <c r="B286" s="189" t="s">
        <v>822</v>
      </c>
      <c r="C286" s="242">
        <v>1.1342592592592592E-2</v>
      </c>
      <c r="D286" s="242">
        <v>5.0925925925925923E-2</v>
      </c>
      <c r="E286" s="110">
        <v>239</v>
      </c>
      <c r="F286" s="242">
        <v>5.2685185185185182E-2</v>
      </c>
      <c r="G286" s="242">
        <v>0.21831018518518519</v>
      </c>
      <c r="H286" s="160"/>
      <c r="I286" s="515"/>
      <c r="J286" s="164"/>
      <c r="K286" s="164"/>
      <c r="L286" s="152"/>
      <c r="M286" s="152"/>
      <c r="N286" s="152"/>
      <c r="O286" s="152"/>
      <c r="P286" s="152"/>
    </row>
    <row r="287" spans="1:16" ht="102" customHeight="1">
      <c r="A287" s="538"/>
      <c r="B287" s="196" t="s">
        <v>820</v>
      </c>
      <c r="C287" s="533" t="s">
        <v>960</v>
      </c>
      <c r="D287" s="533"/>
      <c r="E287" s="534" t="s">
        <v>355</v>
      </c>
      <c r="F287" s="534"/>
      <c r="G287" s="226"/>
      <c r="H287" s="160"/>
      <c r="I287" s="515"/>
      <c r="J287" s="164"/>
      <c r="K287" s="164"/>
      <c r="L287" s="152"/>
      <c r="M287" s="152"/>
      <c r="N287" s="152"/>
      <c r="O287" s="152"/>
      <c r="P287" s="152"/>
    </row>
    <row r="288" spans="1:16" ht="22.8">
      <c r="A288" s="538"/>
      <c r="B288" s="189" t="s">
        <v>821</v>
      </c>
      <c r="C288" s="242">
        <v>1.4548611111111113E-2</v>
      </c>
      <c r="D288" s="242">
        <v>2.7916666666666669E-2</v>
      </c>
      <c r="E288" s="110">
        <v>49</v>
      </c>
      <c r="F288" s="242">
        <v>5.6469907407407399E-2</v>
      </c>
      <c r="G288" s="242">
        <v>0.11255787037037036</v>
      </c>
      <c r="H288" s="160"/>
      <c r="I288" s="515"/>
      <c r="J288" s="164"/>
      <c r="K288" s="164"/>
      <c r="L288" s="152"/>
      <c r="M288" s="152"/>
      <c r="N288" s="152"/>
      <c r="O288" s="152"/>
      <c r="P288" s="152"/>
    </row>
    <row r="289" spans="1:16" ht="22.8">
      <c r="A289" s="538"/>
      <c r="B289" s="189" t="s">
        <v>822</v>
      </c>
      <c r="C289" s="242">
        <v>1.0833333333333332E-2</v>
      </c>
      <c r="D289" s="242">
        <v>5.6388888888888884E-2</v>
      </c>
      <c r="E289" s="110">
        <v>285</v>
      </c>
      <c r="F289" s="242">
        <v>5.5416666666666663E-2</v>
      </c>
      <c r="G289" s="242">
        <v>0.13126157407407407</v>
      </c>
      <c r="H289" s="160"/>
      <c r="I289" s="515"/>
      <c r="J289" s="164"/>
      <c r="K289" s="164"/>
      <c r="L289" s="152"/>
      <c r="M289" s="152"/>
      <c r="N289" s="152"/>
      <c r="O289" s="152"/>
      <c r="P289" s="152"/>
    </row>
    <row r="290" spans="1:16" ht="99" customHeight="1">
      <c r="A290" s="538"/>
      <c r="B290" s="196" t="s">
        <v>820</v>
      </c>
      <c r="C290" s="533" t="s">
        <v>961</v>
      </c>
      <c r="D290" s="533"/>
      <c r="E290" s="534" t="s">
        <v>359</v>
      </c>
      <c r="F290" s="534"/>
      <c r="G290" s="226"/>
      <c r="H290" s="160"/>
      <c r="I290" s="515"/>
      <c r="J290" s="164"/>
      <c r="K290" s="164"/>
      <c r="L290" s="152"/>
      <c r="M290" s="152"/>
      <c r="N290" s="152"/>
      <c r="O290" s="152"/>
      <c r="P290" s="152"/>
    </row>
    <row r="291" spans="1:16" ht="22.8">
      <c r="A291" s="538"/>
      <c r="B291" s="189" t="s">
        <v>821</v>
      </c>
      <c r="C291" s="242">
        <v>1.8043981481481484E-2</v>
      </c>
      <c r="D291" s="242">
        <v>2.4606481481481483E-2</v>
      </c>
      <c r="E291" s="110">
        <v>16</v>
      </c>
      <c r="F291" s="242">
        <v>7.4537037037037041E-2</v>
      </c>
      <c r="G291" s="242">
        <v>0.23391203703703703</v>
      </c>
      <c r="H291" s="160"/>
      <c r="I291" s="515"/>
      <c r="J291" s="164"/>
      <c r="K291" s="164"/>
      <c r="L291" s="152"/>
      <c r="M291" s="152"/>
      <c r="N291" s="152"/>
      <c r="O291" s="152"/>
      <c r="P291" s="152"/>
    </row>
    <row r="292" spans="1:16" ht="22.8">
      <c r="A292" s="538"/>
      <c r="B292" s="189" t="s">
        <v>822</v>
      </c>
      <c r="C292" s="242">
        <v>1.0300925925925927E-2</v>
      </c>
      <c r="D292" s="242">
        <v>6.8761574074074086E-2</v>
      </c>
      <c r="E292" s="110">
        <v>194</v>
      </c>
      <c r="F292" s="242">
        <v>6.6840277777777776E-2</v>
      </c>
      <c r="G292" s="242">
        <v>0.24511574074074077</v>
      </c>
      <c r="H292" s="160"/>
      <c r="I292" s="515"/>
      <c r="J292" s="164"/>
      <c r="K292" s="164"/>
      <c r="L292" s="152"/>
      <c r="M292" s="152"/>
      <c r="N292" s="152"/>
      <c r="O292" s="152"/>
      <c r="P292" s="152"/>
    </row>
    <row r="293" spans="1:16" ht="45.75" customHeight="1">
      <c r="A293" s="538"/>
      <c r="B293" s="251" t="s">
        <v>915</v>
      </c>
      <c r="C293" s="545"/>
      <c r="D293" s="545"/>
      <c r="E293" s="545"/>
      <c r="F293" s="545"/>
      <c r="G293" s="545"/>
      <c r="H293" s="160"/>
      <c r="I293" s="515"/>
    </row>
    <row r="294" spans="1:16" ht="28.5" customHeight="1">
      <c r="A294" s="538"/>
      <c r="B294" s="129" t="s">
        <v>884</v>
      </c>
      <c r="C294" s="252">
        <v>7.6967592592592591E-3</v>
      </c>
      <c r="D294" s="253">
        <v>0.13898148148148148</v>
      </c>
      <c r="E294" s="254">
        <f>E291+E288+E285+E282+E279+E276+E273+E270+E267+E264+E261+E258+E255+E252+E249+E246+E243+E240+E237+E234+E231+E228+E225+E222+E219+E216+E213+E210+E207+E204+E201+E198+E195+E192+E189+E186+E183+E180+E177+E174+E171+E168+E165+E162+E159+E156+E153+E150+E147+E144+E141+E138+E135+E129+E126+E123+E120+E117+E114+E111+E108+E105+E102+E99+E96+E93+E90+E84+E87+E81+E78+E75+E72+E69+E66+E63+E60+E57+E54+E51+E48+E45+E42+E39+E36+E27+E30+E33+E24+E18+E15+E12+E21+E9+E6</f>
        <v>9759</v>
      </c>
      <c r="F294" s="255">
        <v>5.1759259259259255E-2</v>
      </c>
      <c r="G294" s="252">
        <v>0.31509259259259259</v>
      </c>
      <c r="H294" s="160"/>
      <c r="I294" s="515"/>
    </row>
    <row r="295" spans="1:16" ht="34.5" customHeight="1">
      <c r="A295" s="538"/>
      <c r="B295" s="129" t="s">
        <v>885</v>
      </c>
      <c r="C295" s="256" t="s">
        <v>962</v>
      </c>
      <c r="D295" s="252">
        <v>0.1577662037037037</v>
      </c>
      <c r="E295" s="257">
        <f>E292+E289+E286+E283+E280+E277+E274+E271+E268+E265+E259+E256+E253+E250+E247+E244+E241+E238+E235+E232+E229+E226+E223+E220+E217+E214+E211+E208+E205+E202+E199+E196+E193+E190+E187+E184+E181+E178+E175+E172+E169+E166+E163+E160+E157+E154+E151+E148+E145+E142+E139+E136+E133+E130+E127+E124+E61+E262+E121+E118+E115+E112+E109+E106+E103+E100+E97+E94+E91+E88+E85+E82+E79+E76+E73+E70+E67+E64+E58+E55+E52+E49+E46+E43+E40+E37+E34+E31+E28+E25+E22+E19+E16+E13+E10+E7</f>
        <v>22426</v>
      </c>
      <c r="F295" s="258">
        <v>5.7013888888888885E-2</v>
      </c>
      <c r="G295" s="252">
        <v>0.50100694444444449</v>
      </c>
      <c r="H295" s="160"/>
      <c r="I295" s="515"/>
    </row>
    <row r="296" spans="1:16">
      <c r="A296" s="237"/>
      <c r="B296" s="238"/>
      <c r="C296" s="546">
        <f>E295+E294</f>
        <v>32185</v>
      </c>
      <c r="D296" s="546"/>
      <c r="E296" s="546"/>
      <c r="F296" s="546"/>
      <c r="G296" s="546"/>
      <c r="I296" s="515"/>
    </row>
    <row r="297" spans="1:16" ht="57" customHeight="1">
      <c r="A297" s="532" t="s">
        <v>916</v>
      </c>
      <c r="B297" s="532"/>
      <c r="C297" s="532"/>
      <c r="D297" s="532"/>
      <c r="E297" s="532"/>
      <c r="F297" s="532"/>
      <c r="G297" s="532"/>
      <c r="I297" s="515"/>
    </row>
    <row r="298" spans="1:16" ht="25.5" customHeight="1">
      <c r="A298" s="152"/>
      <c r="B298" s="152"/>
      <c r="C298" s="152"/>
      <c r="D298" s="152"/>
      <c r="E298" s="152"/>
      <c r="F298" s="152"/>
      <c r="G298" s="152"/>
      <c r="H298" s="239"/>
      <c r="I298" s="515"/>
    </row>
    <row r="299" spans="1:16">
      <c r="A299" s="515"/>
      <c r="B299" s="515"/>
      <c r="C299" s="515"/>
      <c r="D299" s="515"/>
      <c r="E299" s="515"/>
      <c r="F299" s="515"/>
      <c r="G299" s="515"/>
      <c r="I299" s="515"/>
    </row>
    <row r="300" spans="1:16">
      <c r="E300" s="239"/>
      <c r="I300" s="515"/>
    </row>
    <row r="301" spans="1:16">
      <c r="E301" s="240"/>
      <c r="I301" s="515"/>
    </row>
    <row r="302" spans="1:16" ht="77.25" customHeight="1">
      <c r="I302" s="515"/>
    </row>
    <row r="303" spans="1:16">
      <c r="I303" s="515"/>
    </row>
    <row r="304" spans="1:16">
      <c r="I304" s="515"/>
    </row>
    <row r="305" spans="9:9">
      <c r="I305" s="515"/>
    </row>
    <row r="306" spans="9:9">
      <c r="I306" s="515"/>
    </row>
    <row r="307" spans="9:9">
      <c r="I307" s="515"/>
    </row>
    <row r="308" spans="9:9">
      <c r="I308" s="515"/>
    </row>
    <row r="309" spans="9:9">
      <c r="I309" s="515"/>
    </row>
    <row r="310" spans="9:9">
      <c r="I310" s="515"/>
    </row>
    <row r="311" spans="9:9">
      <c r="I311" s="515"/>
    </row>
    <row r="312" spans="9:9">
      <c r="I312" s="515"/>
    </row>
    <row r="313" spans="9:9">
      <c r="I313" s="515"/>
    </row>
    <row r="314" spans="9:9">
      <c r="I314" s="515"/>
    </row>
    <row r="315" spans="9:9">
      <c r="I315" s="241"/>
    </row>
  </sheetData>
  <mergeCells count="212">
    <mergeCell ref="E14:F14"/>
    <mergeCell ref="C17:D17"/>
    <mergeCell ref="E17:F17"/>
    <mergeCell ref="C20:D20"/>
    <mergeCell ref="E20:F20"/>
    <mergeCell ref="C23:D23"/>
    <mergeCell ref="E23:F23"/>
    <mergeCell ref="A1:G1"/>
    <mergeCell ref="A2:G2"/>
    <mergeCell ref="A5:A295"/>
    <mergeCell ref="C5:D5"/>
    <mergeCell ref="E5:F5"/>
    <mergeCell ref="C8:D8"/>
    <mergeCell ref="E8:F8"/>
    <mergeCell ref="C11:D11"/>
    <mergeCell ref="E11:F11"/>
    <mergeCell ref="C14:D14"/>
    <mergeCell ref="C35:D35"/>
    <mergeCell ref="E35:F35"/>
    <mergeCell ref="C38:D38"/>
    <mergeCell ref="E38:F38"/>
    <mergeCell ref="C41:D41"/>
    <mergeCell ref="E41:F41"/>
    <mergeCell ref="C26:D26"/>
    <mergeCell ref="E26:F26"/>
    <mergeCell ref="C29:D29"/>
    <mergeCell ref="E29:F29"/>
    <mergeCell ref="C32:D32"/>
    <mergeCell ref="E32:F32"/>
    <mergeCell ref="C53:D53"/>
    <mergeCell ref="E53:F53"/>
    <mergeCell ref="C56:D56"/>
    <mergeCell ref="E56:F56"/>
    <mergeCell ref="C59:D59"/>
    <mergeCell ref="E59:F59"/>
    <mergeCell ref="C44:D44"/>
    <mergeCell ref="E44:F44"/>
    <mergeCell ref="C47:D47"/>
    <mergeCell ref="E47:F47"/>
    <mergeCell ref="C50:D50"/>
    <mergeCell ref="E50:F50"/>
    <mergeCell ref="C71:D71"/>
    <mergeCell ref="E71:F71"/>
    <mergeCell ref="C74:D74"/>
    <mergeCell ref="E74:F74"/>
    <mergeCell ref="C77:D77"/>
    <mergeCell ref="E77:F77"/>
    <mergeCell ref="C62:D62"/>
    <mergeCell ref="E62:F62"/>
    <mergeCell ref="C65:D65"/>
    <mergeCell ref="E65:F65"/>
    <mergeCell ref="C68:D68"/>
    <mergeCell ref="E68:F68"/>
    <mergeCell ref="C89:D89"/>
    <mergeCell ref="E89:F89"/>
    <mergeCell ref="C92:D92"/>
    <mergeCell ref="E92:F92"/>
    <mergeCell ref="C95:D95"/>
    <mergeCell ref="E95:F95"/>
    <mergeCell ref="C80:D80"/>
    <mergeCell ref="E80:F80"/>
    <mergeCell ref="C83:D83"/>
    <mergeCell ref="E83:F83"/>
    <mergeCell ref="C86:D86"/>
    <mergeCell ref="E86:F86"/>
    <mergeCell ref="C107:D107"/>
    <mergeCell ref="E107:F107"/>
    <mergeCell ref="C110:D110"/>
    <mergeCell ref="E110:F110"/>
    <mergeCell ref="C113:D113"/>
    <mergeCell ref="E113:F113"/>
    <mergeCell ref="C98:D98"/>
    <mergeCell ref="E98:F98"/>
    <mergeCell ref="C101:D101"/>
    <mergeCell ref="E101:F101"/>
    <mergeCell ref="C104:D104"/>
    <mergeCell ref="E104:F104"/>
    <mergeCell ref="C125:D125"/>
    <mergeCell ref="E125:F125"/>
    <mergeCell ref="C128:D128"/>
    <mergeCell ref="E128:F128"/>
    <mergeCell ref="C131:D131"/>
    <mergeCell ref="E131:F131"/>
    <mergeCell ref="C116:D116"/>
    <mergeCell ref="E116:F116"/>
    <mergeCell ref="C119:D119"/>
    <mergeCell ref="E119:F119"/>
    <mergeCell ref="C122:D122"/>
    <mergeCell ref="E122:F122"/>
    <mergeCell ref="C146:D146"/>
    <mergeCell ref="E146:F146"/>
    <mergeCell ref="H146:H147"/>
    <mergeCell ref="C149:D149"/>
    <mergeCell ref="E149:F149"/>
    <mergeCell ref="C152:D152"/>
    <mergeCell ref="E152:F152"/>
    <mergeCell ref="I131:I181"/>
    <mergeCell ref="C134:D134"/>
    <mergeCell ref="E134:F134"/>
    <mergeCell ref="H134:H135"/>
    <mergeCell ref="C137:D137"/>
    <mergeCell ref="E137:F137"/>
    <mergeCell ref="C140:D140"/>
    <mergeCell ref="E140:F140"/>
    <mergeCell ref="C143:D143"/>
    <mergeCell ref="E143:F143"/>
    <mergeCell ref="C164:D164"/>
    <mergeCell ref="E164:F164"/>
    <mergeCell ref="C167:D167"/>
    <mergeCell ref="E167:F167"/>
    <mergeCell ref="C170:D170"/>
    <mergeCell ref="E170:F170"/>
    <mergeCell ref="C155:D155"/>
    <mergeCell ref="E155:F155"/>
    <mergeCell ref="C158:D158"/>
    <mergeCell ref="E158:F158"/>
    <mergeCell ref="C161:D161"/>
    <mergeCell ref="E161:F161"/>
    <mergeCell ref="C182:D182"/>
    <mergeCell ref="E182:F182"/>
    <mergeCell ref="I182:I184"/>
    <mergeCell ref="C185:D185"/>
    <mergeCell ref="E185:F185"/>
    <mergeCell ref="C188:D188"/>
    <mergeCell ref="E188:F188"/>
    <mergeCell ref="C173:D173"/>
    <mergeCell ref="E173:F173"/>
    <mergeCell ref="C176:D176"/>
    <mergeCell ref="E176:F176"/>
    <mergeCell ref="C179:D179"/>
    <mergeCell ref="E179:F179"/>
    <mergeCell ref="C200:D200"/>
    <mergeCell ref="E200:F200"/>
    <mergeCell ref="C203:D203"/>
    <mergeCell ref="E203:F203"/>
    <mergeCell ref="C206:D206"/>
    <mergeCell ref="E206:F206"/>
    <mergeCell ref="C191:D191"/>
    <mergeCell ref="E191:F191"/>
    <mergeCell ref="C194:D194"/>
    <mergeCell ref="E194:F194"/>
    <mergeCell ref="C197:D197"/>
    <mergeCell ref="E197:F197"/>
    <mergeCell ref="C218:D218"/>
    <mergeCell ref="E218:F218"/>
    <mergeCell ref="C221:D221"/>
    <mergeCell ref="E221:F221"/>
    <mergeCell ref="C224:D224"/>
    <mergeCell ref="E224:F224"/>
    <mergeCell ref="C209:D209"/>
    <mergeCell ref="E209:F209"/>
    <mergeCell ref="C212:D212"/>
    <mergeCell ref="E212:F212"/>
    <mergeCell ref="C215:D215"/>
    <mergeCell ref="E215:F215"/>
    <mergeCell ref="I233:I235"/>
    <mergeCell ref="H234:H235"/>
    <mergeCell ref="C236:D236"/>
    <mergeCell ref="E236:F236"/>
    <mergeCell ref="C239:D239"/>
    <mergeCell ref="E239:F239"/>
    <mergeCell ref="C227:D227"/>
    <mergeCell ref="E227:F227"/>
    <mergeCell ref="C230:D230"/>
    <mergeCell ref="E230:F230"/>
    <mergeCell ref="C233:D233"/>
    <mergeCell ref="E233:F233"/>
    <mergeCell ref="C251:D251"/>
    <mergeCell ref="E251:F251"/>
    <mergeCell ref="C254:D254"/>
    <mergeCell ref="E254:F254"/>
    <mergeCell ref="C257:D257"/>
    <mergeCell ref="E257:F257"/>
    <mergeCell ref="C242:D242"/>
    <mergeCell ref="E242:F242"/>
    <mergeCell ref="C245:D245"/>
    <mergeCell ref="E245:F245"/>
    <mergeCell ref="C248:D248"/>
    <mergeCell ref="E248:F248"/>
    <mergeCell ref="C260:D260"/>
    <mergeCell ref="E260:F260"/>
    <mergeCell ref="I260:I292"/>
    <mergeCell ref="C263:D263"/>
    <mergeCell ref="E263:F263"/>
    <mergeCell ref="C266:D266"/>
    <mergeCell ref="E266:F266"/>
    <mergeCell ref="C269:D269"/>
    <mergeCell ref="E269:F269"/>
    <mergeCell ref="C272:D272"/>
    <mergeCell ref="C284:D284"/>
    <mergeCell ref="E284:F284"/>
    <mergeCell ref="C287:D287"/>
    <mergeCell ref="E287:F287"/>
    <mergeCell ref="C290:D290"/>
    <mergeCell ref="E290:F290"/>
    <mergeCell ref="E272:F272"/>
    <mergeCell ref="C275:D275"/>
    <mergeCell ref="E275:F275"/>
    <mergeCell ref="C278:D278"/>
    <mergeCell ref="E278:F278"/>
    <mergeCell ref="C281:D281"/>
    <mergeCell ref="E281:F281"/>
    <mergeCell ref="I302:I305"/>
    <mergeCell ref="I306:I307"/>
    <mergeCell ref="I308:I311"/>
    <mergeCell ref="I312:I314"/>
    <mergeCell ref="C293:G293"/>
    <mergeCell ref="I293:I297"/>
    <mergeCell ref="C296:G296"/>
    <mergeCell ref="A297:G297"/>
    <mergeCell ref="I298:I301"/>
    <mergeCell ref="A299:G299"/>
  </mergeCells>
  <pageMargins left="0.23622047244094502" right="0.23622047244094502" top="1.1417322834645671" bottom="1.1417322834645671" header="0.74803149606299213" footer="0.74803149606299213"/>
  <pageSetup paperSize="0" fitToWidth="0" fitToHeight="0" orientation="landscape" horizontalDpi="0" verticalDpi="0" copies="0"/>
  <headerFooter alignWithMargins="0"/>
  <rowBreaks count="36" manualBreakCount="36">
    <brk id="11" man="1"/>
    <brk id="22" man="1"/>
    <brk id="31" man="1"/>
    <brk id="34" man="1"/>
    <brk id="37" man="1"/>
    <brk id="43" man="1"/>
    <brk id="52" man="1"/>
    <brk id="58" man="1"/>
    <brk id="65" man="1"/>
    <brk id="74" man="1"/>
    <brk id="83" man="1"/>
    <brk id="88" man="1"/>
    <brk id="91" man="1"/>
    <brk id="97" man="1"/>
    <brk id="104" man="1"/>
    <brk id="112" man="1"/>
    <brk id="118" man="1"/>
    <brk id="128" man="1"/>
    <brk id="139" man="1"/>
    <brk id="149" man="1"/>
    <brk id="160" man="1"/>
    <brk id="172" man="1"/>
    <brk id="184" man="1"/>
    <brk id="190" man="1"/>
    <brk id="197" man="1"/>
    <brk id="206" man="1"/>
    <brk id="215" man="1"/>
    <brk id="226" man="1"/>
    <brk id="233" man="1"/>
    <brk id="244" man="1"/>
    <brk id="251" man="1"/>
    <brk id="259" man="1"/>
    <brk id="266" man="1"/>
    <brk id="274" man="1"/>
    <brk id="283" man="1"/>
    <brk id="292" man="1"/>
  </rowBreaks>
  <colBreaks count="1" manualBreakCount="1">
    <brk id="7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"/>
  <sheetViews>
    <sheetView workbookViewId="0">
      <selection sqref="A1:D1"/>
    </sheetView>
  </sheetViews>
  <sheetFormatPr defaultRowHeight="13.8"/>
  <cols>
    <col min="1" max="1" width="4.8984375" style="265" customWidth="1"/>
    <col min="2" max="2" width="20.3984375" style="265" customWidth="1"/>
    <col min="3" max="3" width="25.59765625" style="265" customWidth="1"/>
    <col min="4" max="4" width="24" style="266" customWidth="1"/>
    <col min="5" max="1023" width="8.5" style="259" customWidth="1"/>
    <col min="1024" max="1024" width="9" style="259" customWidth="1"/>
    <col min="1025" max="1025" width="9" customWidth="1"/>
  </cols>
  <sheetData>
    <row r="1" spans="1:4" ht="24" customHeight="1">
      <c r="A1" s="548" t="s">
        <v>963</v>
      </c>
      <c r="B1" s="548"/>
      <c r="C1" s="548"/>
      <c r="D1" s="548"/>
    </row>
    <row r="2" spans="1:4">
      <c r="A2" s="260">
        <v>1</v>
      </c>
      <c r="B2" s="260">
        <v>2</v>
      </c>
      <c r="C2" s="260">
        <v>3</v>
      </c>
      <c r="D2" s="260">
        <v>4</v>
      </c>
    </row>
    <row r="3" spans="1:4" s="263" customFormat="1" ht="53.25" customHeight="1">
      <c r="A3" s="260" t="s">
        <v>548</v>
      </c>
      <c r="B3" s="261" t="s">
        <v>964</v>
      </c>
      <c r="C3" s="262" t="s">
        <v>965</v>
      </c>
      <c r="D3" s="262" t="s">
        <v>966</v>
      </c>
    </row>
    <row r="4" spans="1:4" ht="47.25" customHeight="1">
      <c r="A4" s="264">
        <v>1</v>
      </c>
      <c r="B4" s="264" t="s">
        <v>967</v>
      </c>
      <c r="C4" s="264" t="s">
        <v>968</v>
      </c>
      <c r="D4" s="264" t="s">
        <v>969</v>
      </c>
    </row>
  </sheetData>
  <mergeCells count="1">
    <mergeCell ref="A1:D1"/>
  </mergeCells>
  <pageMargins left="0.70000000000000007" right="0.70000000000000007" top="1.1437007874015752" bottom="1.1437007874015752" header="0.75000000000000011" footer="0.75000000000000011"/>
  <pageSetup paperSize="0" fitToWidth="0" fitToHeight="0" orientation="landscape" horizontalDpi="0" verticalDpi="0" copies="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5"/>
  <sheetViews>
    <sheetView topLeftCell="A46" workbookViewId="0">
      <selection sqref="A1:N1"/>
    </sheetView>
  </sheetViews>
  <sheetFormatPr defaultRowHeight="13.8"/>
  <cols>
    <col min="1" max="1" width="4.09765625" style="32" customWidth="1"/>
    <col min="2" max="2" width="22" style="32" customWidth="1"/>
    <col min="3" max="3" width="18.69921875" style="32" customWidth="1"/>
    <col min="4" max="4" width="17.69921875" style="32" customWidth="1"/>
    <col min="5" max="5" width="12.59765625" style="32" customWidth="1"/>
    <col min="6" max="6" width="22.59765625" style="32" customWidth="1"/>
    <col min="7" max="7" width="15.19921875" style="32" customWidth="1"/>
    <col min="8" max="9" width="12.59765625" style="32" customWidth="1"/>
    <col min="10" max="10" width="14.19921875" style="32" customWidth="1"/>
    <col min="11" max="11" width="20.69921875" style="32" customWidth="1"/>
    <col min="12" max="13" width="8.8984375" style="32" customWidth="1"/>
    <col min="14" max="14" width="9.19921875" style="32" customWidth="1"/>
    <col min="15" max="15" width="15.8984375" style="32" customWidth="1"/>
    <col min="16" max="1023" width="8.5" style="32" customWidth="1"/>
    <col min="1024" max="1024" width="9" style="32" customWidth="1"/>
    <col min="1025" max="1025" width="9" customWidth="1"/>
  </cols>
  <sheetData>
    <row r="1" spans="1:14" ht="29.25" customHeight="1">
      <c r="A1" s="550" t="s">
        <v>970</v>
      </c>
      <c r="B1" s="550"/>
      <c r="C1" s="550"/>
      <c r="D1" s="550"/>
      <c r="E1" s="550"/>
      <c r="F1" s="550"/>
      <c r="G1" s="550"/>
      <c r="H1" s="550"/>
      <c r="I1" s="550"/>
      <c r="J1" s="550"/>
      <c r="K1" s="550"/>
      <c r="L1" s="550"/>
      <c r="M1" s="550"/>
      <c r="N1" s="550"/>
    </row>
    <row r="2" spans="1:14" ht="16.5" customHeight="1">
      <c r="A2" s="33">
        <v>1</v>
      </c>
      <c r="B2" s="551">
        <v>2</v>
      </c>
      <c r="C2" s="551"/>
      <c r="D2" s="551"/>
      <c r="E2" s="551">
        <v>3</v>
      </c>
      <c r="F2" s="551"/>
      <c r="G2" s="551"/>
      <c r="H2" s="551"/>
      <c r="I2" s="551">
        <v>4</v>
      </c>
      <c r="J2" s="551"/>
      <c r="K2" s="35">
        <v>5</v>
      </c>
      <c r="L2" s="35">
        <v>6</v>
      </c>
      <c r="M2" s="35">
        <v>7</v>
      </c>
      <c r="N2" s="35">
        <v>8</v>
      </c>
    </row>
    <row r="3" spans="1:14" ht="108" customHeight="1">
      <c r="A3" s="33" t="s">
        <v>548</v>
      </c>
      <c r="B3" s="551" t="s">
        <v>971</v>
      </c>
      <c r="C3" s="551"/>
      <c r="D3" s="551"/>
      <c r="E3" s="551" t="s">
        <v>972</v>
      </c>
      <c r="F3" s="551"/>
      <c r="G3" s="551"/>
      <c r="H3" s="551"/>
      <c r="I3" s="551" t="s">
        <v>973</v>
      </c>
      <c r="J3" s="551"/>
      <c r="K3" s="509" t="s">
        <v>974</v>
      </c>
      <c r="L3" s="509" t="s">
        <v>975</v>
      </c>
      <c r="M3" s="509" t="s">
        <v>976</v>
      </c>
      <c r="N3" s="509" t="s">
        <v>977</v>
      </c>
    </row>
    <row r="4" spans="1:14" ht="15" customHeight="1">
      <c r="A4" s="33"/>
      <c r="B4" s="33" t="s">
        <v>552</v>
      </c>
      <c r="C4" s="33" t="s">
        <v>553</v>
      </c>
      <c r="D4" s="33" t="s">
        <v>554</v>
      </c>
      <c r="E4" s="33" t="s">
        <v>978</v>
      </c>
      <c r="F4" s="33" t="s">
        <v>979</v>
      </c>
      <c r="G4" s="33" t="s">
        <v>980</v>
      </c>
      <c r="H4" s="33" t="s">
        <v>981</v>
      </c>
      <c r="I4" s="33" t="s">
        <v>16</v>
      </c>
      <c r="J4" s="33" t="s">
        <v>17</v>
      </c>
      <c r="K4" s="509"/>
      <c r="L4" s="509"/>
      <c r="M4" s="509"/>
      <c r="N4" s="509"/>
    </row>
    <row r="5" spans="1:14" ht="148.5" customHeight="1">
      <c r="A5" s="33"/>
      <c r="B5" s="33" t="s">
        <v>982</v>
      </c>
      <c r="C5" s="33" t="s">
        <v>983</v>
      </c>
      <c r="D5" s="33" t="s">
        <v>984</v>
      </c>
      <c r="E5" s="33" t="s">
        <v>985</v>
      </c>
      <c r="F5" s="33" t="s">
        <v>986</v>
      </c>
      <c r="G5" s="33" t="s">
        <v>987</v>
      </c>
      <c r="H5" s="33" t="s">
        <v>988</v>
      </c>
      <c r="I5" s="33" t="s">
        <v>989</v>
      </c>
      <c r="J5" s="33" t="s">
        <v>990</v>
      </c>
      <c r="K5" s="509"/>
      <c r="L5" s="509"/>
      <c r="M5" s="509"/>
      <c r="N5" s="509"/>
    </row>
    <row r="6" spans="1:14" ht="23.25" customHeight="1">
      <c r="A6" s="549" t="s">
        <v>991</v>
      </c>
      <c r="B6" s="549"/>
      <c r="C6" s="549"/>
      <c r="D6" s="549"/>
      <c r="E6" s="549"/>
      <c r="F6" s="549"/>
      <c r="G6" s="549"/>
      <c r="H6" s="549"/>
      <c r="I6" s="549"/>
      <c r="J6" s="549"/>
      <c r="K6" s="549"/>
      <c r="L6" s="549"/>
      <c r="M6" s="549"/>
      <c r="N6" s="549"/>
    </row>
    <row r="7" spans="1:14" ht="85.5" customHeight="1">
      <c r="A7" s="267">
        <v>1</v>
      </c>
      <c r="B7" s="268" t="s">
        <v>992</v>
      </c>
      <c r="C7" s="268" t="s">
        <v>993</v>
      </c>
      <c r="D7" s="269" t="s">
        <v>994</v>
      </c>
      <c r="E7" s="269" t="s">
        <v>995</v>
      </c>
      <c r="F7" s="270" t="s">
        <v>992</v>
      </c>
      <c r="G7" s="268" t="s">
        <v>996</v>
      </c>
      <c r="H7" s="268" t="s">
        <v>997</v>
      </c>
      <c r="I7" s="269" t="s">
        <v>998</v>
      </c>
      <c r="J7" s="269" t="s">
        <v>559</v>
      </c>
      <c r="K7" s="268">
        <v>234</v>
      </c>
      <c r="L7" s="268">
        <v>2</v>
      </c>
      <c r="M7" s="268">
        <v>1</v>
      </c>
      <c r="N7" s="268">
        <v>4</v>
      </c>
    </row>
    <row r="8" spans="1:14" ht="23.25" customHeight="1">
      <c r="A8" s="549" t="s">
        <v>999</v>
      </c>
      <c r="B8" s="549"/>
      <c r="C8" s="549"/>
      <c r="D8" s="549"/>
      <c r="E8" s="549"/>
      <c r="F8" s="549"/>
      <c r="G8" s="549"/>
      <c r="H8" s="549"/>
      <c r="I8" s="549"/>
      <c r="J8" s="549"/>
      <c r="K8" s="549"/>
      <c r="L8" s="549"/>
      <c r="M8" s="549"/>
      <c r="N8" s="549"/>
    </row>
    <row r="9" spans="1:14" ht="93.75" customHeight="1">
      <c r="A9" s="267">
        <v>2</v>
      </c>
      <c r="B9" s="268" t="s">
        <v>1000</v>
      </c>
      <c r="C9" s="268" t="s">
        <v>1001</v>
      </c>
      <c r="D9" s="269" t="s">
        <v>1002</v>
      </c>
      <c r="E9" s="269" t="s">
        <v>995</v>
      </c>
      <c r="F9" s="268" t="s">
        <v>1003</v>
      </c>
      <c r="G9" s="268" t="s">
        <v>1004</v>
      </c>
      <c r="H9" s="268" t="s">
        <v>1005</v>
      </c>
      <c r="I9" s="271" t="s">
        <v>1006</v>
      </c>
      <c r="J9" s="271" t="s">
        <v>559</v>
      </c>
      <c r="K9" s="272" t="s">
        <v>559</v>
      </c>
      <c r="L9" s="16">
        <v>2</v>
      </c>
      <c r="M9" s="16">
        <v>2</v>
      </c>
      <c r="N9" s="16">
        <v>4</v>
      </c>
    </row>
    <row r="10" spans="1:14" ht="23.25" customHeight="1">
      <c r="A10" s="549" t="s">
        <v>1007</v>
      </c>
      <c r="B10" s="549"/>
      <c r="C10" s="549"/>
      <c r="D10" s="549"/>
      <c r="E10" s="549"/>
      <c r="F10" s="549"/>
      <c r="G10" s="549"/>
      <c r="H10" s="549"/>
      <c r="I10" s="549"/>
      <c r="J10" s="549"/>
      <c r="K10" s="549"/>
      <c r="L10" s="549"/>
      <c r="M10" s="549"/>
      <c r="N10" s="549"/>
    </row>
    <row r="11" spans="1:14" ht="81" customHeight="1">
      <c r="A11" s="273">
        <v>3</v>
      </c>
      <c r="B11" s="268" t="s">
        <v>1008</v>
      </c>
      <c r="C11" s="268" t="s">
        <v>1009</v>
      </c>
      <c r="D11" s="274" t="s">
        <v>1010</v>
      </c>
      <c r="E11" s="269" t="s">
        <v>995</v>
      </c>
      <c r="F11" s="275" t="s">
        <v>1008</v>
      </c>
      <c r="G11" s="275" t="s">
        <v>1011</v>
      </c>
      <c r="H11" s="274" t="s">
        <v>1012</v>
      </c>
      <c r="I11" s="268" t="s">
        <v>1013</v>
      </c>
      <c r="J11" s="276" t="s">
        <v>990</v>
      </c>
      <c r="K11" s="268" t="s">
        <v>1014</v>
      </c>
      <c r="L11" s="268">
        <v>2</v>
      </c>
      <c r="M11" s="268">
        <v>1</v>
      </c>
      <c r="N11" s="268">
        <v>4</v>
      </c>
    </row>
    <row r="12" spans="1:14" ht="23.25" customHeight="1">
      <c r="A12" s="549" t="s">
        <v>1015</v>
      </c>
      <c r="B12" s="549"/>
      <c r="C12" s="549"/>
      <c r="D12" s="549"/>
      <c r="E12" s="549"/>
      <c r="F12" s="549"/>
      <c r="G12" s="549"/>
      <c r="H12" s="549"/>
      <c r="I12" s="549"/>
      <c r="J12" s="549"/>
      <c r="K12" s="549"/>
      <c r="L12" s="549"/>
      <c r="M12" s="549"/>
      <c r="N12" s="549"/>
    </row>
    <row r="13" spans="1:14" ht="92.25" customHeight="1">
      <c r="A13" s="277">
        <v>4</v>
      </c>
      <c r="B13" s="268" t="s">
        <v>1016</v>
      </c>
      <c r="C13" s="268" t="s">
        <v>1017</v>
      </c>
      <c r="D13" s="274" t="s">
        <v>1018</v>
      </c>
      <c r="E13" s="269" t="s">
        <v>1019</v>
      </c>
      <c r="F13" s="275" t="s">
        <v>1020</v>
      </c>
      <c r="G13" s="268" t="s">
        <v>1021</v>
      </c>
      <c r="H13" s="275">
        <v>1804011</v>
      </c>
      <c r="I13" s="269" t="s">
        <v>998</v>
      </c>
      <c r="J13" s="269" t="s">
        <v>1013</v>
      </c>
      <c r="K13" s="268" t="s">
        <v>559</v>
      </c>
      <c r="L13" s="268">
        <v>2</v>
      </c>
      <c r="M13" s="268">
        <v>2</v>
      </c>
      <c r="N13" s="268">
        <v>6</v>
      </c>
    </row>
    <row r="14" spans="1:14" ht="23.25" customHeight="1">
      <c r="A14" s="549" t="s">
        <v>1022</v>
      </c>
      <c r="B14" s="549"/>
      <c r="C14" s="549"/>
      <c r="D14" s="549"/>
      <c r="E14" s="549"/>
      <c r="F14" s="549"/>
      <c r="G14" s="549"/>
      <c r="H14" s="549"/>
      <c r="I14" s="549"/>
      <c r="J14" s="549"/>
      <c r="K14" s="549"/>
      <c r="L14" s="549"/>
      <c r="M14" s="549"/>
      <c r="N14" s="549"/>
    </row>
    <row r="15" spans="1:14" ht="84" customHeight="1">
      <c r="A15" s="277">
        <v>5</v>
      </c>
      <c r="B15" s="268" t="s">
        <v>1023</v>
      </c>
      <c r="C15" s="268" t="s">
        <v>1024</v>
      </c>
      <c r="D15" s="274" t="s">
        <v>1025</v>
      </c>
      <c r="E15" s="269" t="s">
        <v>1026</v>
      </c>
      <c r="F15" s="275" t="s">
        <v>1027</v>
      </c>
      <c r="G15" s="275" t="s">
        <v>1028</v>
      </c>
      <c r="H15" s="275" t="s">
        <v>1029</v>
      </c>
      <c r="I15" s="268" t="s">
        <v>998</v>
      </c>
      <c r="J15" s="269" t="s">
        <v>559</v>
      </c>
      <c r="K15" s="268" t="s">
        <v>1030</v>
      </c>
      <c r="L15" s="268">
        <v>2</v>
      </c>
      <c r="M15" s="268">
        <v>1</v>
      </c>
      <c r="N15" s="268">
        <v>4</v>
      </c>
    </row>
    <row r="16" spans="1:14" ht="23.25" customHeight="1">
      <c r="A16" s="549" t="s">
        <v>1031</v>
      </c>
      <c r="B16" s="549"/>
      <c r="C16" s="549"/>
      <c r="D16" s="549"/>
      <c r="E16" s="549"/>
      <c r="F16" s="549"/>
      <c r="G16" s="549"/>
      <c r="H16" s="549"/>
      <c r="I16" s="549"/>
      <c r="J16" s="549"/>
      <c r="K16" s="549"/>
      <c r="L16" s="549"/>
      <c r="M16" s="549"/>
      <c r="N16" s="549"/>
    </row>
    <row r="17" spans="1:14" ht="93" customHeight="1">
      <c r="A17" s="267">
        <v>6</v>
      </c>
      <c r="B17" s="268" t="s">
        <v>1032</v>
      </c>
      <c r="C17" s="268" t="s">
        <v>1033</v>
      </c>
      <c r="D17" s="274" t="s">
        <v>1034</v>
      </c>
      <c r="E17" s="269" t="s">
        <v>995</v>
      </c>
      <c r="F17" s="275" t="s">
        <v>1035</v>
      </c>
      <c r="G17" s="275" t="s">
        <v>1036</v>
      </c>
      <c r="H17" s="275" t="s">
        <v>1037</v>
      </c>
      <c r="I17" s="268" t="s">
        <v>1038</v>
      </c>
      <c r="J17" s="269" t="s">
        <v>559</v>
      </c>
      <c r="K17" s="268" t="s">
        <v>559</v>
      </c>
      <c r="L17" s="268">
        <v>2</v>
      </c>
      <c r="M17" s="268">
        <v>2</v>
      </c>
      <c r="N17" s="268">
        <v>6</v>
      </c>
    </row>
    <row r="18" spans="1:14" ht="23.25" customHeight="1">
      <c r="A18" s="549" t="s">
        <v>1039</v>
      </c>
      <c r="B18" s="549"/>
      <c r="C18" s="549"/>
      <c r="D18" s="549"/>
      <c r="E18" s="549"/>
      <c r="F18" s="549"/>
      <c r="G18" s="549"/>
      <c r="H18" s="549"/>
      <c r="I18" s="549"/>
      <c r="J18" s="549"/>
      <c r="K18" s="549"/>
      <c r="L18" s="549"/>
      <c r="M18" s="549"/>
      <c r="N18" s="549"/>
    </row>
    <row r="19" spans="1:14" ht="95.25" customHeight="1">
      <c r="A19" s="277">
        <v>7</v>
      </c>
      <c r="B19" s="268" t="s">
        <v>1040</v>
      </c>
      <c r="C19" s="268" t="s">
        <v>1041</v>
      </c>
      <c r="D19" s="274" t="s">
        <v>1042</v>
      </c>
      <c r="E19" s="269" t="s">
        <v>995</v>
      </c>
      <c r="F19" s="275" t="s">
        <v>1043</v>
      </c>
      <c r="G19" s="275" t="s">
        <v>1044</v>
      </c>
      <c r="H19" s="275" t="s">
        <v>1045</v>
      </c>
      <c r="I19" s="268" t="s">
        <v>1006</v>
      </c>
      <c r="J19" s="268" t="s">
        <v>1046</v>
      </c>
      <c r="K19" s="268" t="s">
        <v>559</v>
      </c>
      <c r="L19" s="268">
        <v>4</v>
      </c>
      <c r="M19" s="268">
        <v>2</v>
      </c>
      <c r="N19" s="268">
        <v>8</v>
      </c>
    </row>
    <row r="20" spans="1:14" ht="23.25" customHeight="1">
      <c r="A20" s="549" t="s">
        <v>1047</v>
      </c>
      <c r="B20" s="549"/>
      <c r="C20" s="549"/>
      <c r="D20" s="549"/>
      <c r="E20" s="549"/>
      <c r="F20" s="549"/>
      <c r="G20" s="549"/>
      <c r="H20" s="549"/>
      <c r="I20" s="549"/>
      <c r="J20" s="549"/>
      <c r="K20" s="549"/>
      <c r="L20" s="549"/>
      <c r="M20" s="549"/>
      <c r="N20" s="549"/>
    </row>
    <row r="21" spans="1:14" ht="85.5" customHeight="1">
      <c r="A21" s="277">
        <v>8</v>
      </c>
      <c r="B21" s="268" t="s">
        <v>1048</v>
      </c>
      <c r="C21" s="268" t="s">
        <v>1049</v>
      </c>
      <c r="D21" s="274" t="s">
        <v>1050</v>
      </c>
      <c r="E21" s="269" t="s">
        <v>995</v>
      </c>
      <c r="F21" s="275" t="s">
        <v>1051</v>
      </c>
      <c r="G21" s="275" t="s">
        <v>1052</v>
      </c>
      <c r="H21" s="275" t="s">
        <v>1053</v>
      </c>
      <c r="I21" s="268" t="s">
        <v>1054</v>
      </c>
      <c r="J21" s="269" t="s">
        <v>559</v>
      </c>
      <c r="K21" s="268" t="s">
        <v>559</v>
      </c>
      <c r="L21" s="268">
        <v>2</v>
      </c>
      <c r="M21" s="268">
        <v>3</v>
      </c>
      <c r="N21" s="268">
        <v>4</v>
      </c>
    </row>
    <row r="22" spans="1:14" ht="23.25" customHeight="1">
      <c r="A22" s="549" t="s">
        <v>1055</v>
      </c>
      <c r="B22" s="549"/>
      <c r="C22" s="549"/>
      <c r="D22" s="549"/>
      <c r="E22" s="549"/>
      <c r="F22" s="549"/>
      <c r="G22" s="549"/>
      <c r="H22" s="549"/>
      <c r="I22" s="549"/>
      <c r="J22" s="549"/>
      <c r="K22" s="549"/>
      <c r="L22" s="549"/>
      <c r="M22" s="549"/>
      <c r="N22" s="549"/>
    </row>
    <row r="23" spans="1:14" ht="87.75" customHeight="1">
      <c r="A23" s="267">
        <v>9</v>
      </c>
      <c r="B23" s="268" t="s">
        <v>1056</v>
      </c>
      <c r="C23" s="268" t="s">
        <v>1057</v>
      </c>
      <c r="D23" s="274" t="s">
        <v>1058</v>
      </c>
      <c r="E23" s="269" t="s">
        <v>995</v>
      </c>
      <c r="F23" s="275" t="s">
        <v>1059</v>
      </c>
      <c r="G23" s="275" t="s">
        <v>1060</v>
      </c>
      <c r="H23" s="275" t="s">
        <v>1061</v>
      </c>
      <c r="I23" s="268" t="s">
        <v>1062</v>
      </c>
      <c r="J23" s="268" t="s">
        <v>559</v>
      </c>
      <c r="K23" s="268">
        <v>200</v>
      </c>
      <c r="L23" s="268">
        <v>2</v>
      </c>
      <c r="M23" s="268">
        <v>1</v>
      </c>
      <c r="N23" s="268">
        <v>4</v>
      </c>
    </row>
    <row r="24" spans="1:14" ht="23.25" customHeight="1">
      <c r="A24" s="549" t="s">
        <v>1063</v>
      </c>
      <c r="B24" s="549"/>
      <c r="C24" s="549"/>
      <c r="D24" s="549"/>
      <c r="E24" s="549"/>
      <c r="F24" s="549"/>
      <c r="G24" s="549"/>
      <c r="H24" s="549"/>
      <c r="I24" s="549"/>
      <c r="J24" s="549"/>
      <c r="K24" s="549"/>
      <c r="L24" s="549"/>
      <c r="M24" s="549"/>
      <c r="N24" s="549"/>
    </row>
    <row r="25" spans="1:14" ht="88.5" customHeight="1">
      <c r="A25" s="277">
        <v>10</v>
      </c>
      <c r="B25" s="269" t="s">
        <v>1064</v>
      </c>
      <c r="C25" s="269" t="s">
        <v>1065</v>
      </c>
      <c r="D25" s="274" t="s">
        <v>1066</v>
      </c>
      <c r="E25" s="269" t="s">
        <v>995</v>
      </c>
      <c r="F25" s="278" t="s">
        <v>1067</v>
      </c>
      <c r="G25" s="275" t="s">
        <v>1068</v>
      </c>
      <c r="H25" s="275" t="s">
        <v>1069</v>
      </c>
      <c r="I25" s="268" t="s">
        <v>998</v>
      </c>
      <c r="J25" s="268" t="s">
        <v>1046</v>
      </c>
      <c r="K25" s="268">
        <v>416</v>
      </c>
      <c r="L25" s="279">
        <v>2</v>
      </c>
      <c r="M25" s="279">
        <v>2</v>
      </c>
      <c r="N25" s="279">
        <v>3</v>
      </c>
    </row>
    <row r="26" spans="1:14" ht="23.25" customHeight="1">
      <c r="A26" s="549" t="s">
        <v>1070</v>
      </c>
      <c r="B26" s="549"/>
      <c r="C26" s="549"/>
      <c r="D26" s="549"/>
      <c r="E26" s="549"/>
      <c r="F26" s="549"/>
      <c r="G26" s="549"/>
      <c r="H26" s="549"/>
      <c r="I26" s="549"/>
      <c r="J26" s="549"/>
      <c r="K26" s="549"/>
      <c r="L26" s="549"/>
      <c r="M26" s="549"/>
      <c r="N26" s="549"/>
    </row>
    <row r="27" spans="1:14" ht="81" customHeight="1">
      <c r="A27" s="277">
        <v>11</v>
      </c>
      <c r="B27" s="268" t="s">
        <v>1071</v>
      </c>
      <c r="C27" s="268" t="s">
        <v>1072</v>
      </c>
      <c r="D27" s="274" t="s">
        <v>1073</v>
      </c>
      <c r="E27" s="269" t="s">
        <v>995</v>
      </c>
      <c r="F27" s="275" t="s">
        <v>1074</v>
      </c>
      <c r="G27" s="275" t="s">
        <v>1075</v>
      </c>
      <c r="H27" s="275" t="s">
        <v>1076</v>
      </c>
      <c r="I27" s="268" t="s">
        <v>1077</v>
      </c>
      <c r="J27" s="269" t="s">
        <v>559</v>
      </c>
      <c r="K27" s="268">
        <v>680</v>
      </c>
      <c r="L27" s="268">
        <v>3</v>
      </c>
      <c r="M27" s="268">
        <v>2</v>
      </c>
      <c r="N27" s="268">
        <v>8</v>
      </c>
    </row>
    <row r="28" spans="1:14" ht="23.25" customHeight="1">
      <c r="A28" s="549" t="s">
        <v>1078</v>
      </c>
      <c r="B28" s="549"/>
      <c r="C28" s="549"/>
      <c r="D28" s="549"/>
      <c r="E28" s="549"/>
      <c r="F28" s="549"/>
      <c r="G28" s="549"/>
      <c r="H28" s="549"/>
      <c r="I28" s="549"/>
      <c r="J28" s="549"/>
      <c r="K28" s="549"/>
      <c r="L28" s="549"/>
      <c r="M28" s="549"/>
      <c r="N28" s="549"/>
    </row>
    <row r="29" spans="1:14" ht="92.25" customHeight="1">
      <c r="A29" s="267">
        <v>12</v>
      </c>
      <c r="B29" s="268" t="s">
        <v>1079</v>
      </c>
      <c r="C29" s="268" t="s">
        <v>1080</v>
      </c>
      <c r="D29" s="274" t="s">
        <v>1081</v>
      </c>
      <c r="E29" s="269" t="s">
        <v>995</v>
      </c>
      <c r="F29" s="274" t="s">
        <v>1082</v>
      </c>
      <c r="G29" s="275" t="s">
        <v>1083</v>
      </c>
      <c r="H29" s="274" t="s">
        <v>1084</v>
      </c>
      <c r="I29" s="269" t="s">
        <v>998</v>
      </c>
      <c r="J29" s="268" t="s">
        <v>559</v>
      </c>
      <c r="K29" s="268" t="s">
        <v>559</v>
      </c>
      <c r="L29" s="268">
        <v>4</v>
      </c>
      <c r="M29" s="268">
        <v>2</v>
      </c>
      <c r="N29" s="268">
        <v>4</v>
      </c>
    </row>
    <row r="30" spans="1:14" ht="23.25" customHeight="1">
      <c r="A30" s="549" t="s">
        <v>1085</v>
      </c>
      <c r="B30" s="549"/>
      <c r="C30" s="549"/>
      <c r="D30" s="549"/>
      <c r="E30" s="549"/>
      <c r="F30" s="549"/>
      <c r="G30" s="549"/>
      <c r="H30" s="549"/>
      <c r="I30" s="549"/>
      <c r="J30" s="549"/>
      <c r="K30" s="549"/>
      <c r="L30" s="549"/>
      <c r="M30" s="549"/>
      <c r="N30" s="549"/>
    </row>
    <row r="31" spans="1:14" ht="77.25" customHeight="1">
      <c r="A31" s="277">
        <v>13</v>
      </c>
      <c r="B31" s="268" t="s">
        <v>1086</v>
      </c>
      <c r="C31" s="268" t="s">
        <v>1087</v>
      </c>
      <c r="D31" s="274" t="s">
        <v>1088</v>
      </c>
      <c r="E31" s="269" t="s">
        <v>995</v>
      </c>
      <c r="F31" s="274" t="s">
        <v>1089</v>
      </c>
      <c r="G31" s="274" t="s">
        <v>1090</v>
      </c>
      <c r="H31" s="274" t="s">
        <v>1091</v>
      </c>
      <c r="I31" s="269" t="s">
        <v>998</v>
      </c>
      <c r="J31" s="269" t="s">
        <v>559</v>
      </c>
      <c r="K31" s="280"/>
      <c r="L31" s="268">
        <v>2</v>
      </c>
      <c r="M31" s="268">
        <v>3</v>
      </c>
      <c r="N31" s="268">
        <v>4</v>
      </c>
    </row>
    <row r="32" spans="1:14" ht="23.25" customHeight="1">
      <c r="A32" s="549" t="s">
        <v>1092</v>
      </c>
      <c r="B32" s="549"/>
      <c r="C32" s="549"/>
      <c r="D32" s="549"/>
      <c r="E32" s="549"/>
      <c r="F32" s="549"/>
      <c r="G32" s="549"/>
      <c r="H32" s="549"/>
      <c r="I32" s="549"/>
      <c r="J32" s="549"/>
      <c r="K32" s="549"/>
      <c r="L32" s="549"/>
      <c r="M32" s="549"/>
      <c r="N32" s="549"/>
    </row>
    <row r="33" spans="1:14" ht="81.75" customHeight="1">
      <c r="A33" s="277">
        <v>14</v>
      </c>
      <c r="B33" s="268" t="s">
        <v>1093</v>
      </c>
      <c r="C33" s="268" t="s">
        <v>1094</v>
      </c>
      <c r="D33" s="274" t="s">
        <v>1095</v>
      </c>
      <c r="E33" s="269" t="s">
        <v>1096</v>
      </c>
      <c r="F33" s="275" t="s">
        <v>1059</v>
      </c>
      <c r="G33" s="275" t="s">
        <v>1097</v>
      </c>
      <c r="H33" s="275" t="s">
        <v>1098</v>
      </c>
      <c r="I33" s="268" t="s">
        <v>1099</v>
      </c>
      <c r="J33" s="269" t="s">
        <v>1099</v>
      </c>
      <c r="K33" s="268" t="s">
        <v>1099</v>
      </c>
      <c r="L33" s="268">
        <v>2</v>
      </c>
      <c r="M33" s="268">
        <v>1</v>
      </c>
      <c r="N33" s="268">
        <v>4</v>
      </c>
    </row>
    <row r="34" spans="1:14" ht="28.5" customHeight="1">
      <c r="A34" s="281"/>
      <c r="B34" s="281"/>
      <c r="C34" s="281"/>
      <c r="D34" s="281"/>
      <c r="E34" s="281"/>
      <c r="F34" s="281"/>
      <c r="G34" s="281"/>
      <c r="H34" s="281"/>
      <c r="I34" s="281"/>
      <c r="J34" s="281"/>
      <c r="K34" s="33" t="s">
        <v>1100</v>
      </c>
      <c r="L34" s="35">
        <f>L7+L9+L11+L13+L15+L17+L19+L21+L23+L25+L27+L29+L31+L33</f>
        <v>33</v>
      </c>
      <c r="M34" s="35">
        <f>M33+M31+M29+M27+M25+M23+M21+M19+M17+M15+M13+M11+M9+M7</f>
        <v>25</v>
      </c>
      <c r="N34" s="35">
        <f>N33+N31+N29+N27+N25+N23+N21+N19+N17+N15+N13+N11+N9+N7</f>
        <v>67</v>
      </c>
    </row>
    <row r="35" spans="1:14" ht="70.5" customHeight="1">
      <c r="A35" s="508" t="s">
        <v>1101</v>
      </c>
      <c r="B35" s="508"/>
      <c r="C35" s="508"/>
      <c r="D35" s="508"/>
      <c r="E35" s="508"/>
      <c r="F35" s="508"/>
      <c r="G35" s="508"/>
      <c r="H35" s="508"/>
      <c r="I35" s="508"/>
      <c r="J35" s="508"/>
      <c r="K35" s="508"/>
      <c r="L35" s="508"/>
      <c r="M35" s="508"/>
      <c r="N35" s="508"/>
    </row>
  </sheetData>
  <mergeCells count="26">
    <mergeCell ref="A14:N14"/>
    <mergeCell ref="A1:N1"/>
    <mergeCell ref="B2:D2"/>
    <mergeCell ref="E2:H2"/>
    <mergeCell ref="I2:J2"/>
    <mergeCell ref="B3:D3"/>
    <mergeCell ref="E3:H3"/>
    <mergeCell ref="I3:J3"/>
    <mergeCell ref="K3:K5"/>
    <mergeCell ref="L3:L5"/>
    <mergeCell ref="M3:M5"/>
    <mergeCell ref="N3:N5"/>
    <mergeCell ref="A6:N6"/>
    <mergeCell ref="A8:N8"/>
    <mergeCell ref="A10:N10"/>
    <mergeCell ref="A12:N12"/>
    <mergeCell ref="A28:N28"/>
    <mergeCell ref="A30:N30"/>
    <mergeCell ref="A32:N32"/>
    <mergeCell ref="A35:N35"/>
    <mergeCell ref="A16:N16"/>
    <mergeCell ref="A18:N18"/>
    <mergeCell ref="A20:N20"/>
    <mergeCell ref="A22:N22"/>
    <mergeCell ref="A24:N24"/>
    <mergeCell ref="A26:N26"/>
  </mergeCells>
  <pageMargins left="0.19015748031496105" right="0.17992125984252005" top="0.76377952755905509" bottom="0.97362204724409507" header="0.3700787401574801" footer="0.57992125984252008"/>
  <pageSetup paperSize="0" fitToWidth="0" fitToHeight="0" orientation="landscape" horizontalDpi="0" verticalDpi="0" copies="0"/>
  <headerFooter alignWithMargins="0"/>
  <rowBreaks count="1" manualBreakCount="1">
    <brk id="1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58"/>
  <sheetViews>
    <sheetView topLeftCell="A244" workbookViewId="0">
      <selection sqref="A1:L1"/>
    </sheetView>
  </sheetViews>
  <sheetFormatPr defaultRowHeight="21" customHeight="1"/>
  <cols>
    <col min="1" max="1" width="3.5" style="284" customWidth="1"/>
    <col min="2" max="2" width="11.09765625" style="284" customWidth="1"/>
    <col min="3" max="3" width="20" style="284" customWidth="1"/>
    <col min="4" max="4" width="13.19921875" style="284" customWidth="1"/>
    <col min="5" max="5" width="14" style="284" customWidth="1"/>
    <col min="6" max="6" width="12" style="284" customWidth="1"/>
    <col min="7" max="7" width="11.59765625" style="284" customWidth="1"/>
    <col min="8" max="8" width="36.19921875" style="356" customWidth="1"/>
    <col min="9" max="9" width="10.8984375" style="352" customWidth="1"/>
    <col min="10" max="10" width="12.8984375" style="352" customWidth="1"/>
    <col min="11" max="11" width="10.69921875" style="352" customWidth="1"/>
    <col min="12" max="12" width="15.59765625" style="352" customWidth="1"/>
    <col min="13" max="13" width="10.19921875" style="352" hidden="1" customWidth="1"/>
    <col min="14" max="14" width="11.69921875" style="284" customWidth="1"/>
    <col min="15" max="1024" width="8" style="284" customWidth="1"/>
    <col min="1025" max="1025" width="9" customWidth="1"/>
  </cols>
  <sheetData>
    <row r="1" spans="1:240" ht="21" customHeight="1">
      <c r="A1" s="561" t="s">
        <v>1102</v>
      </c>
      <c r="B1" s="561"/>
      <c r="C1" s="561"/>
      <c r="D1" s="561"/>
      <c r="E1" s="561"/>
      <c r="F1" s="561"/>
      <c r="G1" s="561"/>
      <c r="H1" s="561"/>
      <c r="I1" s="561"/>
      <c r="J1" s="561"/>
      <c r="K1" s="561"/>
      <c r="L1" s="561"/>
      <c r="M1" s="282"/>
      <c r="N1" s="283"/>
      <c r="O1" s="283"/>
    </row>
    <row r="2" spans="1:240" ht="21" customHeight="1">
      <c r="A2" s="285">
        <v>1</v>
      </c>
      <c r="B2" s="285">
        <v>2</v>
      </c>
      <c r="C2" s="285">
        <v>3</v>
      </c>
      <c r="D2" s="285">
        <v>4</v>
      </c>
      <c r="E2" s="285">
        <v>5</v>
      </c>
      <c r="F2" s="285">
        <v>6</v>
      </c>
      <c r="G2" s="285">
        <v>7</v>
      </c>
      <c r="H2" s="562">
        <v>8</v>
      </c>
      <c r="I2" s="562"/>
      <c r="J2" s="562"/>
      <c r="K2" s="562"/>
      <c r="L2" s="562"/>
      <c r="M2" s="282"/>
      <c r="N2" s="283"/>
      <c r="O2" s="283"/>
    </row>
    <row r="3" spans="1:240" ht="21" customHeight="1">
      <c r="A3" s="562" t="s">
        <v>548</v>
      </c>
      <c r="B3" s="562" t="s">
        <v>1103</v>
      </c>
      <c r="C3" s="562" t="s">
        <v>1104</v>
      </c>
      <c r="D3" s="562" t="s">
        <v>1105</v>
      </c>
      <c r="E3" s="562" t="s">
        <v>1106</v>
      </c>
      <c r="F3" s="562" t="s">
        <v>1107</v>
      </c>
      <c r="G3" s="562" t="s">
        <v>1108</v>
      </c>
      <c r="H3" s="562" t="s">
        <v>1109</v>
      </c>
      <c r="I3" s="562"/>
      <c r="J3" s="562"/>
      <c r="K3" s="562"/>
      <c r="L3" s="562"/>
      <c r="M3" s="282"/>
      <c r="N3" s="283"/>
      <c r="O3" s="283"/>
    </row>
    <row r="4" spans="1:240" ht="21" customHeight="1">
      <c r="A4" s="562"/>
      <c r="B4" s="562"/>
      <c r="C4" s="562"/>
      <c r="D4" s="562"/>
      <c r="E4" s="562"/>
      <c r="F4" s="562"/>
      <c r="G4" s="562"/>
      <c r="H4" s="285" t="s">
        <v>1110</v>
      </c>
      <c r="I4" s="285" t="s">
        <v>1111</v>
      </c>
      <c r="J4" s="286" t="s">
        <v>1112</v>
      </c>
      <c r="K4" s="285" t="s">
        <v>1113</v>
      </c>
      <c r="L4" s="285" t="s">
        <v>1114</v>
      </c>
      <c r="M4" s="282"/>
      <c r="N4" s="283"/>
      <c r="O4" s="283"/>
    </row>
    <row r="5" spans="1:240" ht="70.5" customHeight="1">
      <c r="A5" s="562"/>
      <c r="B5" s="562"/>
      <c r="C5" s="562"/>
      <c r="D5" s="562"/>
      <c r="E5" s="562"/>
      <c r="F5" s="562"/>
      <c r="G5" s="562"/>
      <c r="H5" s="285" t="s">
        <v>1115</v>
      </c>
      <c r="I5" s="287" t="s">
        <v>1116</v>
      </c>
      <c r="J5" s="288" t="s">
        <v>1117</v>
      </c>
      <c r="K5" s="287" t="s">
        <v>1118</v>
      </c>
      <c r="L5" s="287" t="s">
        <v>1119</v>
      </c>
      <c r="M5" s="289" t="s">
        <v>1120</v>
      </c>
      <c r="N5" s="283"/>
      <c r="O5" s="283"/>
    </row>
    <row r="6" spans="1:240" ht="34.950000000000003" customHeight="1">
      <c r="A6" s="553">
        <v>1</v>
      </c>
      <c r="B6" s="553" t="s">
        <v>1121</v>
      </c>
      <c r="C6" s="553" t="s">
        <v>1122</v>
      </c>
      <c r="D6" s="553" t="s">
        <v>1123</v>
      </c>
      <c r="E6" s="555" t="s">
        <v>1124</v>
      </c>
      <c r="F6" s="554" t="s">
        <v>1125</v>
      </c>
      <c r="G6" s="553">
        <v>1801084</v>
      </c>
      <c r="H6" s="291" t="s">
        <v>1126</v>
      </c>
      <c r="I6" s="292" t="s">
        <v>413</v>
      </c>
      <c r="J6" s="293">
        <v>4000</v>
      </c>
      <c r="K6" s="293">
        <v>25</v>
      </c>
      <c r="L6" s="292" t="s">
        <v>1127</v>
      </c>
      <c r="M6" s="282" t="s">
        <v>1128</v>
      </c>
      <c r="N6" s="283"/>
      <c r="O6" s="283"/>
    </row>
    <row r="7" spans="1:240" s="294" customFormat="1" ht="28.95" customHeight="1">
      <c r="A7" s="553"/>
      <c r="B7" s="553"/>
      <c r="C7" s="553"/>
      <c r="D7" s="553"/>
      <c r="E7" s="555"/>
      <c r="F7" s="554"/>
      <c r="G7" s="553"/>
      <c r="H7" s="291" t="s">
        <v>1129</v>
      </c>
      <c r="I7" s="292" t="s">
        <v>452</v>
      </c>
      <c r="J7" s="292" t="s">
        <v>1130</v>
      </c>
      <c r="K7" s="292" t="s">
        <v>1131</v>
      </c>
      <c r="L7" s="292" t="s">
        <v>1132</v>
      </c>
      <c r="M7" s="282" t="s">
        <v>1128</v>
      </c>
      <c r="N7" s="283"/>
      <c r="O7" s="283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284"/>
      <c r="AA7" s="284"/>
      <c r="AB7" s="284"/>
      <c r="AC7" s="284"/>
      <c r="AD7" s="284"/>
      <c r="AE7" s="284"/>
      <c r="AF7" s="284"/>
      <c r="AG7" s="284"/>
      <c r="AH7" s="284"/>
      <c r="AI7" s="284"/>
      <c r="AJ7" s="284"/>
      <c r="AK7" s="284"/>
      <c r="AL7" s="284"/>
      <c r="AM7" s="284"/>
      <c r="AN7" s="284"/>
      <c r="AO7" s="284"/>
      <c r="AP7" s="284"/>
      <c r="AQ7" s="284"/>
      <c r="AR7" s="284"/>
      <c r="AS7" s="284"/>
      <c r="AT7" s="284"/>
      <c r="AU7" s="284"/>
      <c r="AV7" s="284"/>
      <c r="AW7" s="284"/>
      <c r="AX7" s="284"/>
      <c r="AY7" s="284"/>
      <c r="AZ7" s="284"/>
      <c r="BA7" s="284"/>
      <c r="BB7" s="284"/>
      <c r="BC7" s="284"/>
      <c r="BD7" s="284"/>
      <c r="BE7" s="284"/>
      <c r="BF7" s="284"/>
      <c r="BG7" s="284"/>
      <c r="BH7" s="284"/>
      <c r="BI7" s="284"/>
      <c r="BJ7" s="284"/>
      <c r="BK7" s="284"/>
      <c r="BL7" s="284"/>
      <c r="BM7" s="284"/>
      <c r="BN7" s="284"/>
      <c r="BO7" s="284"/>
      <c r="BP7" s="284"/>
      <c r="BQ7" s="284"/>
      <c r="BR7" s="284"/>
      <c r="BS7" s="284"/>
      <c r="BT7" s="284"/>
      <c r="BU7" s="284"/>
      <c r="BV7" s="284"/>
      <c r="BW7" s="284"/>
      <c r="BX7" s="284"/>
      <c r="BY7" s="284"/>
      <c r="BZ7" s="284"/>
      <c r="CA7" s="284"/>
      <c r="CB7" s="284"/>
      <c r="CC7" s="284"/>
      <c r="CD7" s="284"/>
      <c r="CE7" s="284"/>
      <c r="CF7" s="284"/>
      <c r="CG7" s="284"/>
      <c r="CH7" s="284"/>
      <c r="CI7" s="284"/>
      <c r="CJ7" s="284"/>
      <c r="CK7" s="284"/>
      <c r="CL7" s="284"/>
      <c r="CM7" s="284"/>
      <c r="CN7" s="284"/>
      <c r="CO7" s="284"/>
      <c r="CP7" s="284"/>
      <c r="CQ7" s="284"/>
      <c r="CR7" s="284"/>
      <c r="CS7" s="284"/>
      <c r="CT7" s="284"/>
      <c r="CU7" s="284"/>
      <c r="CV7" s="284"/>
      <c r="CW7" s="284"/>
      <c r="CX7" s="284"/>
      <c r="CY7" s="284"/>
      <c r="CZ7" s="284"/>
      <c r="DA7" s="284"/>
      <c r="DB7" s="284"/>
      <c r="DC7" s="284"/>
      <c r="DD7" s="284"/>
      <c r="DE7" s="284"/>
      <c r="DF7" s="284"/>
      <c r="DG7" s="284"/>
      <c r="DH7" s="284"/>
      <c r="DI7" s="284"/>
      <c r="DJ7" s="284"/>
      <c r="DK7" s="284"/>
      <c r="DL7" s="284"/>
      <c r="DM7" s="284"/>
      <c r="DN7" s="284"/>
      <c r="DO7" s="284"/>
      <c r="DP7" s="284"/>
      <c r="DQ7" s="284"/>
      <c r="DR7" s="284"/>
      <c r="DS7" s="284"/>
      <c r="DT7" s="284"/>
      <c r="DU7" s="284"/>
      <c r="DV7" s="284"/>
      <c r="DW7" s="284"/>
      <c r="DX7" s="284"/>
      <c r="DY7" s="284"/>
      <c r="DZ7" s="284"/>
      <c r="EA7" s="284"/>
      <c r="EB7" s="284"/>
      <c r="EC7" s="284"/>
      <c r="ED7" s="284"/>
      <c r="EE7" s="284"/>
      <c r="EF7" s="284"/>
      <c r="EG7" s="284"/>
      <c r="EH7" s="284"/>
      <c r="EI7" s="284"/>
      <c r="EJ7" s="284"/>
      <c r="EK7" s="284"/>
      <c r="EL7" s="284"/>
      <c r="EM7" s="284"/>
      <c r="EN7" s="284"/>
      <c r="EO7" s="284"/>
      <c r="EP7" s="284"/>
      <c r="EQ7" s="284"/>
      <c r="ER7" s="284"/>
      <c r="ES7" s="284"/>
      <c r="ET7" s="284"/>
      <c r="EU7" s="284"/>
      <c r="EV7" s="284"/>
      <c r="EW7" s="284"/>
      <c r="EX7" s="284"/>
      <c r="EY7" s="284"/>
      <c r="EZ7" s="284"/>
      <c r="FA7" s="284"/>
      <c r="FB7" s="284"/>
      <c r="FC7" s="284"/>
      <c r="FD7" s="284"/>
      <c r="FE7" s="284"/>
      <c r="FF7" s="284"/>
      <c r="FG7" s="284"/>
      <c r="FH7" s="284"/>
      <c r="FI7" s="284"/>
      <c r="FJ7" s="284"/>
      <c r="FK7" s="284"/>
      <c r="FL7" s="284"/>
      <c r="FM7" s="284"/>
      <c r="FN7" s="284"/>
      <c r="FO7" s="284"/>
      <c r="FP7" s="284"/>
      <c r="FQ7" s="284"/>
      <c r="FR7" s="284"/>
      <c r="FS7" s="284"/>
      <c r="FT7" s="284"/>
      <c r="FU7" s="284"/>
      <c r="FV7" s="284"/>
      <c r="FW7" s="284"/>
      <c r="FX7" s="284"/>
      <c r="FY7" s="284"/>
      <c r="FZ7" s="284"/>
      <c r="GA7" s="284"/>
      <c r="GB7" s="284"/>
      <c r="GC7" s="284"/>
      <c r="GD7" s="284"/>
      <c r="GE7" s="284"/>
      <c r="GF7" s="284"/>
      <c r="GG7" s="284"/>
      <c r="GH7" s="284"/>
      <c r="GI7" s="284"/>
      <c r="GJ7" s="284"/>
      <c r="GK7" s="284"/>
      <c r="GL7" s="284"/>
      <c r="GM7" s="284"/>
      <c r="GN7" s="284"/>
      <c r="GO7" s="284"/>
      <c r="GP7" s="284"/>
      <c r="GQ7" s="284"/>
      <c r="GR7" s="284"/>
      <c r="GS7" s="284"/>
      <c r="GT7" s="284"/>
      <c r="GU7" s="284"/>
      <c r="GV7" s="284"/>
      <c r="GW7" s="284"/>
      <c r="GX7" s="284"/>
      <c r="GY7" s="284"/>
      <c r="GZ7" s="284"/>
      <c r="HA7" s="284"/>
      <c r="HB7" s="284"/>
      <c r="HC7" s="284"/>
      <c r="HD7" s="284"/>
      <c r="HE7" s="284"/>
      <c r="HF7" s="284"/>
      <c r="HG7" s="284"/>
      <c r="HH7" s="284"/>
      <c r="HI7" s="284"/>
      <c r="HJ7" s="284"/>
      <c r="HK7" s="284"/>
      <c r="HL7" s="284"/>
      <c r="HM7" s="284"/>
      <c r="HN7" s="284"/>
      <c r="HO7" s="284"/>
      <c r="HP7" s="284"/>
      <c r="HQ7" s="284"/>
      <c r="HR7" s="284"/>
      <c r="HS7" s="284"/>
      <c r="HT7" s="284"/>
      <c r="HU7" s="284"/>
      <c r="HV7" s="284"/>
      <c r="HW7" s="284"/>
      <c r="HX7" s="284"/>
      <c r="HY7" s="284"/>
      <c r="HZ7" s="284"/>
      <c r="IA7" s="284"/>
      <c r="IB7" s="284"/>
      <c r="IC7" s="284"/>
      <c r="ID7" s="284"/>
      <c r="IE7" s="284"/>
      <c r="IF7" s="284"/>
    </row>
    <row r="8" spans="1:240" ht="33.6" customHeight="1">
      <c r="A8" s="553">
        <v>2</v>
      </c>
      <c r="B8" s="553" t="s">
        <v>1133</v>
      </c>
      <c r="C8" s="553" t="s">
        <v>1134</v>
      </c>
      <c r="D8" s="553" t="s">
        <v>1135</v>
      </c>
      <c r="E8" s="555" t="s">
        <v>994</v>
      </c>
      <c r="F8" s="553" t="s">
        <v>1136</v>
      </c>
      <c r="G8" s="553">
        <v>1802014</v>
      </c>
      <c r="H8" s="291" t="s">
        <v>1137</v>
      </c>
      <c r="I8" s="292" t="s">
        <v>452</v>
      </c>
      <c r="J8" s="270">
        <v>4000</v>
      </c>
      <c r="K8" s="270">
        <v>39</v>
      </c>
      <c r="L8" s="290" t="s">
        <v>1127</v>
      </c>
      <c r="M8" s="289" t="s">
        <v>1138</v>
      </c>
      <c r="N8" s="283"/>
      <c r="O8" s="283"/>
    </row>
    <row r="9" spans="1:240" ht="21" customHeight="1">
      <c r="A9" s="553"/>
      <c r="B9" s="553"/>
      <c r="C9" s="553"/>
      <c r="D9" s="553"/>
      <c r="E9" s="555"/>
      <c r="F9" s="553"/>
      <c r="G9" s="553"/>
      <c r="H9" s="291" t="s">
        <v>1129</v>
      </c>
      <c r="I9" s="292" t="s">
        <v>475</v>
      </c>
      <c r="J9" s="270">
        <v>4401</v>
      </c>
      <c r="K9" s="270">
        <v>23</v>
      </c>
      <c r="L9" s="290" t="s">
        <v>1132</v>
      </c>
      <c r="M9" s="289" t="s">
        <v>1138</v>
      </c>
      <c r="N9" s="283"/>
      <c r="O9" s="283"/>
    </row>
    <row r="10" spans="1:240" ht="21" customHeight="1">
      <c r="A10" s="553"/>
      <c r="B10" s="553"/>
      <c r="C10" s="553"/>
      <c r="D10" s="553"/>
      <c r="E10" s="555"/>
      <c r="F10" s="553"/>
      <c r="G10" s="553"/>
      <c r="H10" s="295" t="s">
        <v>1139</v>
      </c>
      <c r="I10" s="292" t="s">
        <v>1140</v>
      </c>
      <c r="J10" s="293">
        <v>4450</v>
      </c>
      <c r="K10" s="293">
        <v>33</v>
      </c>
      <c r="L10" s="293">
        <v>29.49</v>
      </c>
      <c r="M10" s="289" t="s">
        <v>1138</v>
      </c>
      <c r="N10" s="283"/>
      <c r="O10" s="283"/>
    </row>
    <row r="11" spans="1:240" ht="21" customHeight="1">
      <c r="A11" s="553"/>
      <c r="B11" s="553"/>
      <c r="C11" s="553"/>
      <c r="D11" s="553"/>
      <c r="E11" s="555"/>
      <c r="F11" s="553"/>
      <c r="G11" s="553"/>
      <c r="H11" s="291" t="s">
        <v>1141</v>
      </c>
      <c r="I11" s="290" t="s">
        <v>494</v>
      </c>
      <c r="J11" s="290" t="s">
        <v>1142</v>
      </c>
      <c r="K11" s="290" t="s">
        <v>1143</v>
      </c>
      <c r="L11" s="290" t="s">
        <v>1019</v>
      </c>
      <c r="M11" s="289" t="s">
        <v>1138</v>
      </c>
      <c r="N11" s="283"/>
      <c r="O11" s="283"/>
    </row>
    <row r="12" spans="1:240" ht="21" customHeight="1">
      <c r="A12" s="553"/>
      <c r="B12" s="553"/>
      <c r="C12" s="553"/>
      <c r="D12" s="553"/>
      <c r="E12" s="555"/>
      <c r="F12" s="553"/>
      <c r="G12" s="553"/>
      <c r="H12" s="296" t="s">
        <v>1144</v>
      </c>
      <c r="I12" s="297" t="s">
        <v>1145</v>
      </c>
      <c r="J12" s="298">
        <v>4100</v>
      </c>
      <c r="K12" s="298">
        <v>23</v>
      </c>
      <c r="L12" s="298">
        <v>53</v>
      </c>
      <c r="M12" s="289" t="s">
        <v>1138</v>
      </c>
      <c r="N12" s="283"/>
      <c r="O12" s="283"/>
    </row>
    <row r="13" spans="1:240" ht="21" customHeight="1">
      <c r="A13" s="553"/>
      <c r="B13" s="553"/>
      <c r="C13" s="553"/>
      <c r="D13" s="553"/>
      <c r="E13" s="555"/>
      <c r="F13" s="553"/>
      <c r="G13" s="553"/>
      <c r="H13" s="295" t="s">
        <v>1146</v>
      </c>
      <c r="I13" s="292" t="s">
        <v>413</v>
      </c>
      <c r="J13" s="293">
        <v>4220</v>
      </c>
      <c r="K13" s="293">
        <v>30</v>
      </c>
      <c r="L13" s="293">
        <v>22</v>
      </c>
      <c r="M13" s="289" t="s">
        <v>1138</v>
      </c>
      <c r="N13" s="283"/>
      <c r="O13" s="283"/>
    </row>
    <row r="14" spans="1:240" ht="21" customHeight="1">
      <c r="A14" s="553"/>
      <c r="B14" s="553"/>
      <c r="C14" s="553"/>
      <c r="D14" s="553"/>
      <c r="E14" s="555"/>
      <c r="F14" s="553"/>
      <c r="G14" s="553"/>
      <c r="H14" s="295" t="s">
        <v>1147</v>
      </c>
      <c r="I14" s="292" t="s">
        <v>533</v>
      </c>
      <c r="J14" s="293">
        <v>4260</v>
      </c>
      <c r="K14" s="293">
        <v>10</v>
      </c>
      <c r="L14" s="293">
        <v>1</v>
      </c>
      <c r="M14" s="289" t="s">
        <v>1138</v>
      </c>
      <c r="N14" s="283"/>
      <c r="O14" s="283"/>
    </row>
    <row r="15" spans="1:240" ht="21" customHeight="1">
      <c r="A15" s="553"/>
      <c r="B15" s="553"/>
      <c r="C15" s="553"/>
      <c r="D15" s="553"/>
      <c r="E15" s="555"/>
      <c r="F15" s="553"/>
      <c r="G15" s="553"/>
      <c r="H15" s="299" t="s">
        <v>1148</v>
      </c>
      <c r="I15" s="292" t="s">
        <v>1149</v>
      </c>
      <c r="J15" s="293">
        <v>4580</v>
      </c>
      <c r="K15" s="293">
        <v>25</v>
      </c>
      <c r="L15" s="293">
        <v>25</v>
      </c>
      <c r="M15" s="289" t="s">
        <v>1138</v>
      </c>
      <c r="N15" s="283"/>
      <c r="O15" s="283"/>
    </row>
    <row r="16" spans="1:240" ht="21" customHeight="1">
      <c r="A16" s="553">
        <v>3</v>
      </c>
      <c r="B16" s="553" t="s">
        <v>1150</v>
      </c>
      <c r="C16" s="553" t="s">
        <v>1151</v>
      </c>
      <c r="D16" s="553" t="s">
        <v>1152</v>
      </c>
      <c r="E16" s="555" t="s">
        <v>1002</v>
      </c>
      <c r="F16" s="553" t="s">
        <v>1153</v>
      </c>
      <c r="G16" s="553">
        <v>1803011</v>
      </c>
      <c r="H16" s="291" t="s">
        <v>1154</v>
      </c>
      <c r="I16" s="290" t="s">
        <v>409</v>
      </c>
      <c r="J16" s="270">
        <v>4000</v>
      </c>
      <c r="K16" s="270">
        <v>30</v>
      </c>
      <c r="L16" s="290" t="s">
        <v>1127</v>
      </c>
      <c r="M16" s="289" t="s">
        <v>1155</v>
      </c>
      <c r="N16" s="283"/>
      <c r="O16" s="283"/>
    </row>
    <row r="17" spans="1:15" ht="21" customHeight="1">
      <c r="A17" s="553"/>
      <c r="B17" s="553"/>
      <c r="C17" s="553"/>
      <c r="D17" s="553"/>
      <c r="E17" s="555"/>
      <c r="F17" s="553"/>
      <c r="G17" s="553"/>
      <c r="H17" s="291" t="s">
        <v>1156</v>
      </c>
      <c r="I17" s="292" t="s">
        <v>497</v>
      </c>
      <c r="J17" s="293">
        <v>4000</v>
      </c>
      <c r="K17" s="293">
        <v>30</v>
      </c>
      <c r="L17" s="292" t="s">
        <v>1157</v>
      </c>
      <c r="M17" s="289" t="s">
        <v>1155</v>
      </c>
      <c r="N17" s="283"/>
      <c r="O17" s="283"/>
    </row>
    <row r="18" spans="1:15" ht="26.4">
      <c r="A18" s="553"/>
      <c r="B18" s="553"/>
      <c r="C18" s="553"/>
      <c r="D18" s="553"/>
      <c r="E18" s="555"/>
      <c r="F18" s="553"/>
      <c r="G18" s="553"/>
      <c r="H18" s="291" t="s">
        <v>1158</v>
      </c>
      <c r="I18" s="292" t="s">
        <v>494</v>
      </c>
      <c r="J18" s="293">
        <v>4500</v>
      </c>
      <c r="K18" s="293">
        <v>38</v>
      </c>
      <c r="L18" s="292" t="s">
        <v>1019</v>
      </c>
      <c r="M18" s="289" t="s">
        <v>1155</v>
      </c>
      <c r="N18" s="283"/>
      <c r="O18" s="283"/>
    </row>
    <row r="19" spans="1:15" ht="26.4">
      <c r="A19" s="553"/>
      <c r="B19" s="553"/>
      <c r="C19" s="553"/>
      <c r="D19" s="553"/>
      <c r="E19" s="555"/>
      <c r="F19" s="553"/>
      <c r="G19" s="553"/>
      <c r="H19" s="291" t="s">
        <v>1159</v>
      </c>
      <c r="I19" s="292" t="s">
        <v>452</v>
      </c>
      <c r="J19" s="293">
        <v>4450</v>
      </c>
      <c r="K19" s="293">
        <v>35</v>
      </c>
      <c r="L19" s="292" t="s">
        <v>1160</v>
      </c>
      <c r="M19" s="289" t="s">
        <v>1155</v>
      </c>
      <c r="N19" s="283"/>
      <c r="O19" s="283"/>
    </row>
    <row r="20" spans="1:15" ht="21" customHeight="1">
      <c r="A20" s="553"/>
      <c r="B20" s="553"/>
      <c r="C20" s="553"/>
      <c r="D20" s="553"/>
      <c r="E20" s="555"/>
      <c r="F20" s="553"/>
      <c r="G20" s="553"/>
      <c r="H20" s="291" t="s">
        <v>1129</v>
      </c>
      <c r="I20" s="292" t="s">
        <v>413</v>
      </c>
      <c r="J20" s="293">
        <v>4401</v>
      </c>
      <c r="K20" s="293">
        <v>25</v>
      </c>
      <c r="L20" s="292" t="s">
        <v>1132</v>
      </c>
      <c r="M20" s="289" t="s">
        <v>1155</v>
      </c>
      <c r="N20" s="283"/>
      <c r="O20" s="283"/>
    </row>
    <row r="21" spans="1:15" ht="21" customHeight="1">
      <c r="A21" s="553"/>
      <c r="B21" s="553"/>
      <c r="C21" s="553"/>
      <c r="D21" s="553"/>
      <c r="E21" s="555"/>
      <c r="F21" s="553"/>
      <c r="G21" s="553"/>
      <c r="H21" s="291" t="s">
        <v>1161</v>
      </c>
      <c r="I21" s="292" t="s">
        <v>453</v>
      </c>
      <c r="J21" s="293">
        <v>4220</v>
      </c>
      <c r="K21" s="293">
        <v>31</v>
      </c>
      <c r="L21" s="292" t="s">
        <v>1162</v>
      </c>
      <c r="M21" s="289" t="s">
        <v>1155</v>
      </c>
      <c r="N21" s="283"/>
      <c r="O21" s="283"/>
    </row>
    <row r="22" spans="1:15" ht="21" customHeight="1">
      <c r="A22" s="553"/>
      <c r="B22" s="553"/>
      <c r="C22" s="553"/>
      <c r="D22" s="553"/>
      <c r="E22" s="555"/>
      <c r="F22" s="553"/>
      <c r="G22" s="553"/>
      <c r="H22" s="291" t="s">
        <v>1163</v>
      </c>
      <c r="I22" s="292" t="s">
        <v>477</v>
      </c>
      <c r="J22" s="293">
        <v>4348</v>
      </c>
      <c r="K22" s="293">
        <v>34</v>
      </c>
      <c r="L22" s="292" t="s">
        <v>1164</v>
      </c>
      <c r="M22" s="289" t="s">
        <v>1155</v>
      </c>
      <c r="N22" s="283"/>
      <c r="O22" s="283"/>
    </row>
    <row r="23" spans="1:15" ht="21" customHeight="1">
      <c r="A23" s="553"/>
      <c r="B23" s="553"/>
      <c r="C23" s="553"/>
      <c r="D23" s="553"/>
      <c r="E23" s="555"/>
      <c r="F23" s="553"/>
      <c r="G23" s="553"/>
      <c r="H23" s="291" t="s">
        <v>1165</v>
      </c>
      <c r="I23" s="292" t="s">
        <v>533</v>
      </c>
      <c r="J23" s="293">
        <v>4260</v>
      </c>
      <c r="K23" s="293">
        <v>6</v>
      </c>
      <c r="L23" s="292" t="s">
        <v>995</v>
      </c>
      <c r="M23" s="289" t="s">
        <v>1155</v>
      </c>
      <c r="N23" s="283"/>
      <c r="O23" s="283"/>
    </row>
    <row r="24" spans="1:15" ht="21" customHeight="1">
      <c r="A24" s="553"/>
      <c r="B24" s="553"/>
      <c r="C24" s="553"/>
      <c r="D24" s="553"/>
      <c r="E24" s="555"/>
      <c r="F24" s="553"/>
      <c r="G24" s="553"/>
      <c r="H24" s="291" t="s">
        <v>1166</v>
      </c>
      <c r="I24" s="292" t="s">
        <v>504</v>
      </c>
      <c r="J24" s="293">
        <v>4580</v>
      </c>
      <c r="K24" s="293">
        <v>22</v>
      </c>
      <c r="L24" s="292" t="s">
        <v>1167</v>
      </c>
      <c r="M24" s="289" t="s">
        <v>1155</v>
      </c>
      <c r="N24" s="283"/>
      <c r="O24" s="283"/>
    </row>
    <row r="25" spans="1:15" ht="21" customHeight="1">
      <c r="A25" s="553"/>
      <c r="B25" s="553"/>
      <c r="C25" s="553"/>
      <c r="D25" s="553"/>
      <c r="E25" s="555"/>
      <c r="F25" s="553" t="s">
        <v>1168</v>
      </c>
      <c r="G25" s="553">
        <v>1803072</v>
      </c>
      <c r="H25" s="291" t="s">
        <v>1169</v>
      </c>
      <c r="I25" s="292" t="s">
        <v>480</v>
      </c>
      <c r="J25" s="293">
        <v>4700</v>
      </c>
      <c r="K25" s="293">
        <v>32</v>
      </c>
      <c r="L25" s="292" t="s">
        <v>1026</v>
      </c>
      <c r="M25" s="289" t="s">
        <v>1155</v>
      </c>
      <c r="N25" s="283"/>
      <c r="O25" s="283"/>
    </row>
    <row r="26" spans="1:15" ht="21" customHeight="1">
      <c r="A26" s="553"/>
      <c r="B26" s="553"/>
      <c r="C26" s="553"/>
      <c r="D26" s="553"/>
      <c r="E26" s="555"/>
      <c r="F26" s="553"/>
      <c r="G26" s="553"/>
      <c r="H26" s="291" t="s">
        <v>1170</v>
      </c>
      <c r="I26" s="292" t="s">
        <v>482</v>
      </c>
      <c r="J26" s="293">
        <v>4700</v>
      </c>
      <c r="K26" s="293">
        <v>32</v>
      </c>
      <c r="L26" s="292" t="s">
        <v>1026</v>
      </c>
      <c r="M26" s="289" t="s">
        <v>1155</v>
      </c>
      <c r="N26" s="283"/>
      <c r="O26" s="283"/>
    </row>
    <row r="27" spans="1:15" ht="21" customHeight="1">
      <c r="A27" s="553"/>
      <c r="B27" s="553"/>
      <c r="C27" s="553"/>
      <c r="D27" s="553"/>
      <c r="E27" s="555"/>
      <c r="F27" s="553"/>
      <c r="G27" s="553"/>
      <c r="H27" s="291" t="s">
        <v>1171</v>
      </c>
      <c r="I27" s="292" t="s">
        <v>484</v>
      </c>
      <c r="J27" s="293">
        <v>4700</v>
      </c>
      <c r="K27" s="293">
        <v>32</v>
      </c>
      <c r="L27" s="292" t="s">
        <v>1026</v>
      </c>
      <c r="M27" s="289" t="s">
        <v>1155</v>
      </c>
      <c r="N27" s="283"/>
      <c r="O27" s="283"/>
    </row>
    <row r="28" spans="1:15" ht="21" customHeight="1">
      <c r="A28" s="553"/>
      <c r="B28" s="553"/>
      <c r="C28" s="553"/>
      <c r="D28" s="553"/>
      <c r="E28" s="555"/>
      <c r="F28" s="553"/>
      <c r="G28" s="553"/>
      <c r="H28" s="291" t="s">
        <v>1172</v>
      </c>
      <c r="I28" s="292" t="s">
        <v>1173</v>
      </c>
      <c r="J28" s="293">
        <v>4732</v>
      </c>
      <c r="K28" s="293">
        <v>25</v>
      </c>
      <c r="L28" s="292" t="s">
        <v>1026</v>
      </c>
      <c r="M28" s="289" t="s">
        <v>1155</v>
      </c>
      <c r="N28" s="283"/>
      <c r="O28" s="283"/>
    </row>
    <row r="29" spans="1:15" ht="21" customHeight="1">
      <c r="A29" s="553">
        <v>4</v>
      </c>
      <c r="B29" s="553" t="s">
        <v>1174</v>
      </c>
      <c r="C29" s="553" t="s">
        <v>1175</v>
      </c>
      <c r="D29" s="553" t="s">
        <v>1176</v>
      </c>
      <c r="E29" s="555" t="s">
        <v>1018</v>
      </c>
      <c r="F29" s="553" t="s">
        <v>1177</v>
      </c>
      <c r="G29" s="553">
        <v>1804011</v>
      </c>
      <c r="H29" s="300" t="s">
        <v>1126</v>
      </c>
      <c r="I29" s="292" t="s">
        <v>1178</v>
      </c>
      <c r="J29" s="293">
        <v>4000</v>
      </c>
      <c r="K29" s="293">
        <v>50</v>
      </c>
      <c r="L29" s="292" t="s">
        <v>1127</v>
      </c>
      <c r="M29" s="289" t="s">
        <v>1179</v>
      </c>
      <c r="N29" s="283"/>
      <c r="O29" s="283"/>
    </row>
    <row r="30" spans="1:15" ht="21" customHeight="1">
      <c r="A30" s="553"/>
      <c r="B30" s="553"/>
      <c r="C30" s="553"/>
      <c r="D30" s="553"/>
      <c r="E30" s="555"/>
      <c r="F30" s="553"/>
      <c r="G30" s="553"/>
      <c r="H30" s="291" t="s">
        <v>1129</v>
      </c>
      <c r="I30" s="292" t="s">
        <v>1180</v>
      </c>
      <c r="J30" s="270">
        <v>4401</v>
      </c>
      <c r="K30" s="270">
        <v>20</v>
      </c>
      <c r="L30" s="290" t="s">
        <v>1132</v>
      </c>
      <c r="M30" s="289" t="s">
        <v>1179</v>
      </c>
      <c r="N30" s="283"/>
      <c r="O30" s="283"/>
    </row>
    <row r="31" spans="1:15" ht="21" customHeight="1">
      <c r="A31" s="553"/>
      <c r="B31" s="553"/>
      <c r="C31" s="553"/>
      <c r="D31" s="553"/>
      <c r="E31" s="555"/>
      <c r="F31" s="553"/>
      <c r="G31" s="553"/>
      <c r="H31" s="300" t="s">
        <v>1181</v>
      </c>
      <c r="I31" s="290" t="s">
        <v>1182</v>
      </c>
      <c r="J31" s="290" t="s">
        <v>1183</v>
      </c>
      <c r="K31" s="290" t="s">
        <v>1184</v>
      </c>
      <c r="L31" s="290" t="s">
        <v>1167</v>
      </c>
      <c r="M31" s="289" t="s">
        <v>1179</v>
      </c>
      <c r="N31" s="283"/>
      <c r="O31" s="283"/>
    </row>
    <row r="32" spans="1:15" ht="21" customHeight="1">
      <c r="A32" s="553"/>
      <c r="B32" s="553"/>
      <c r="C32" s="553"/>
      <c r="D32" s="553"/>
      <c r="E32" s="555"/>
      <c r="F32" s="553"/>
      <c r="G32" s="553"/>
      <c r="H32" s="301" t="s">
        <v>1185</v>
      </c>
      <c r="I32" s="302" t="s">
        <v>1186</v>
      </c>
      <c r="J32" s="303" t="s">
        <v>1142</v>
      </c>
      <c r="K32" s="303" t="s">
        <v>1132</v>
      </c>
      <c r="L32" s="303" t="s">
        <v>1019</v>
      </c>
      <c r="M32" s="289" t="s">
        <v>1179</v>
      </c>
      <c r="N32" s="283"/>
      <c r="O32" s="283"/>
    </row>
    <row r="33" spans="1:15" ht="21" customHeight="1">
      <c r="A33" s="553"/>
      <c r="B33" s="553"/>
      <c r="C33" s="553"/>
      <c r="D33" s="553"/>
      <c r="E33" s="555"/>
      <c r="F33" s="553"/>
      <c r="G33" s="553"/>
      <c r="H33" s="300" t="s">
        <v>1187</v>
      </c>
      <c r="I33" s="292" t="s">
        <v>439</v>
      </c>
      <c r="J33" s="293">
        <v>4260</v>
      </c>
      <c r="K33" s="293">
        <v>6</v>
      </c>
      <c r="L33" s="292" t="s">
        <v>995</v>
      </c>
      <c r="M33" s="289" t="s">
        <v>1179</v>
      </c>
      <c r="N33" s="283"/>
      <c r="O33" s="283"/>
    </row>
    <row r="34" spans="1:15" ht="21" customHeight="1">
      <c r="A34" s="553"/>
      <c r="B34" s="553"/>
      <c r="C34" s="553"/>
      <c r="D34" s="553"/>
      <c r="E34" s="555"/>
      <c r="F34" s="553"/>
      <c r="G34" s="553"/>
      <c r="H34" s="300" t="s">
        <v>1188</v>
      </c>
      <c r="I34" s="292" t="s">
        <v>1189</v>
      </c>
      <c r="J34" s="293">
        <v>4450</v>
      </c>
      <c r="K34" s="293">
        <v>35</v>
      </c>
      <c r="L34" s="292">
        <v>29</v>
      </c>
      <c r="M34" s="289" t="s">
        <v>1179</v>
      </c>
      <c r="N34" s="283"/>
      <c r="O34" s="283"/>
    </row>
    <row r="35" spans="1:15" ht="21" customHeight="1">
      <c r="A35" s="553"/>
      <c r="B35" s="553"/>
      <c r="C35" s="553"/>
      <c r="D35" s="553"/>
      <c r="E35" s="555"/>
      <c r="F35" s="553"/>
      <c r="G35" s="553"/>
      <c r="H35" s="300" t="s">
        <v>1144</v>
      </c>
      <c r="I35" s="292" t="s">
        <v>1190</v>
      </c>
      <c r="J35" s="293">
        <v>4100</v>
      </c>
      <c r="K35" s="293">
        <v>30</v>
      </c>
      <c r="L35" s="292">
        <v>53</v>
      </c>
      <c r="M35" s="289" t="s">
        <v>1179</v>
      </c>
      <c r="N35" s="283"/>
      <c r="O35" s="283"/>
    </row>
    <row r="36" spans="1:15" ht="29.25" customHeight="1">
      <c r="A36" s="553"/>
      <c r="B36" s="553"/>
      <c r="C36" s="553"/>
      <c r="D36" s="553"/>
      <c r="E36" s="555"/>
      <c r="F36" s="553"/>
      <c r="G36" s="553"/>
      <c r="H36" s="304" t="s">
        <v>1191</v>
      </c>
      <c r="I36" s="292" t="s">
        <v>394</v>
      </c>
      <c r="J36" s="293">
        <v>4348</v>
      </c>
      <c r="K36" s="293">
        <v>23</v>
      </c>
      <c r="L36" s="292" t="s">
        <v>1164</v>
      </c>
      <c r="M36" s="289" t="s">
        <v>1179</v>
      </c>
      <c r="N36" s="283"/>
      <c r="O36" s="283"/>
    </row>
    <row r="37" spans="1:15" ht="21" customHeight="1">
      <c r="A37" s="553"/>
      <c r="B37" s="553"/>
      <c r="C37" s="553"/>
      <c r="D37" s="553"/>
      <c r="E37" s="555"/>
      <c r="F37" s="553"/>
      <c r="G37" s="553"/>
      <c r="H37" s="300" t="s">
        <v>1192</v>
      </c>
      <c r="I37" s="292" t="s">
        <v>1193</v>
      </c>
      <c r="J37" s="293">
        <v>4220</v>
      </c>
      <c r="K37" s="293">
        <v>40</v>
      </c>
      <c r="L37" s="292">
        <v>22</v>
      </c>
      <c r="M37" s="289" t="s">
        <v>1179</v>
      </c>
      <c r="N37" s="283"/>
      <c r="O37" s="283"/>
    </row>
    <row r="38" spans="1:15" ht="28.95" customHeight="1">
      <c r="A38" s="553">
        <v>5</v>
      </c>
      <c r="B38" s="553"/>
      <c r="C38" s="553" t="s">
        <v>1194</v>
      </c>
      <c r="D38" s="553" t="s">
        <v>1195</v>
      </c>
      <c r="E38" s="555" t="s">
        <v>1196</v>
      </c>
      <c r="F38" s="553" t="s">
        <v>1195</v>
      </c>
      <c r="G38" s="553">
        <v>1804011</v>
      </c>
      <c r="H38" s="291" t="s">
        <v>1197</v>
      </c>
      <c r="I38" s="292" t="s">
        <v>482</v>
      </c>
      <c r="J38" s="293">
        <v>4732</v>
      </c>
      <c r="K38" s="293">
        <v>70</v>
      </c>
      <c r="L38" s="292" t="s">
        <v>1026</v>
      </c>
      <c r="M38" s="289" t="s">
        <v>1198</v>
      </c>
      <c r="N38" s="283"/>
      <c r="O38" s="283"/>
    </row>
    <row r="39" spans="1:15" ht="21" customHeight="1">
      <c r="A39" s="553"/>
      <c r="B39" s="553"/>
      <c r="C39" s="553"/>
      <c r="D39" s="553"/>
      <c r="E39" s="555"/>
      <c r="F39" s="553"/>
      <c r="G39" s="553"/>
      <c r="H39" s="291" t="s">
        <v>1169</v>
      </c>
      <c r="I39" s="292" t="s">
        <v>426</v>
      </c>
      <c r="J39" s="293">
        <v>4700</v>
      </c>
      <c r="K39" s="293">
        <v>65</v>
      </c>
      <c r="L39" s="292" t="s">
        <v>1026</v>
      </c>
      <c r="M39" s="289" t="s">
        <v>1198</v>
      </c>
      <c r="N39" s="283"/>
      <c r="O39" s="283"/>
    </row>
    <row r="40" spans="1:15" ht="21" customHeight="1">
      <c r="A40" s="553"/>
      <c r="B40" s="553"/>
      <c r="C40" s="553"/>
      <c r="D40" s="553"/>
      <c r="E40" s="555"/>
      <c r="F40" s="553"/>
      <c r="G40" s="553"/>
      <c r="H40" s="291" t="s">
        <v>1199</v>
      </c>
      <c r="I40" s="292" t="s">
        <v>422</v>
      </c>
      <c r="J40" s="293">
        <v>4700</v>
      </c>
      <c r="K40" s="293">
        <v>65</v>
      </c>
      <c r="L40" s="292" t="s">
        <v>1026</v>
      </c>
      <c r="M40" s="289" t="s">
        <v>1198</v>
      </c>
      <c r="N40" s="283"/>
      <c r="O40" s="283"/>
    </row>
    <row r="41" spans="1:15" ht="21" customHeight="1">
      <c r="A41" s="553"/>
      <c r="B41" s="553"/>
      <c r="C41" s="553"/>
      <c r="D41" s="553"/>
      <c r="E41" s="555"/>
      <c r="F41" s="553"/>
      <c r="G41" s="553"/>
      <c r="H41" s="291" t="s">
        <v>1200</v>
      </c>
      <c r="I41" s="292" t="s">
        <v>1201</v>
      </c>
      <c r="J41" s="293">
        <v>4700</v>
      </c>
      <c r="K41" s="293">
        <v>55</v>
      </c>
      <c r="L41" s="292" t="s">
        <v>1026</v>
      </c>
      <c r="M41" s="289" t="s">
        <v>1198</v>
      </c>
      <c r="N41" s="283"/>
      <c r="O41" s="283"/>
    </row>
    <row r="42" spans="1:15" ht="30" customHeight="1">
      <c r="A42" s="553"/>
      <c r="B42" s="553"/>
      <c r="C42" s="553"/>
      <c r="D42" s="553"/>
      <c r="E42" s="555"/>
      <c r="F42" s="553"/>
      <c r="G42" s="553"/>
      <c r="H42" s="291" t="s">
        <v>1202</v>
      </c>
      <c r="I42" s="292" t="s">
        <v>420</v>
      </c>
      <c r="J42" s="293">
        <v>4730</v>
      </c>
      <c r="K42" s="293">
        <v>45</v>
      </c>
      <c r="L42" s="292" t="s">
        <v>1026</v>
      </c>
      <c r="M42" s="289" t="s">
        <v>1198</v>
      </c>
      <c r="N42" s="283"/>
      <c r="O42" s="283"/>
    </row>
    <row r="43" spans="1:15" ht="21" customHeight="1">
      <c r="A43" s="553">
        <v>6</v>
      </c>
      <c r="B43" s="553" t="s">
        <v>1203</v>
      </c>
      <c r="C43" s="553" t="s">
        <v>1008</v>
      </c>
      <c r="D43" s="553" t="s">
        <v>1204</v>
      </c>
      <c r="E43" s="555" t="s">
        <v>1010</v>
      </c>
      <c r="F43" s="553" t="s">
        <v>1205</v>
      </c>
      <c r="G43" s="553">
        <v>1805011</v>
      </c>
      <c r="H43" s="291" t="s">
        <v>1206</v>
      </c>
      <c r="I43" s="292" t="s">
        <v>409</v>
      </c>
      <c r="J43" s="293">
        <v>4000</v>
      </c>
      <c r="K43" s="293">
        <v>33</v>
      </c>
      <c r="L43" s="292" t="s">
        <v>1207</v>
      </c>
      <c r="M43" s="289" t="s">
        <v>1208</v>
      </c>
      <c r="N43" s="283"/>
      <c r="O43" s="283"/>
    </row>
    <row r="44" spans="1:15" ht="21" customHeight="1">
      <c r="A44" s="553"/>
      <c r="B44" s="553"/>
      <c r="C44" s="553"/>
      <c r="D44" s="553"/>
      <c r="E44" s="555"/>
      <c r="F44" s="553"/>
      <c r="G44" s="553"/>
      <c r="H44" s="291" t="s">
        <v>1209</v>
      </c>
      <c r="I44" s="292" t="s">
        <v>1210</v>
      </c>
      <c r="J44" s="293">
        <v>4060</v>
      </c>
      <c r="K44" s="293">
        <v>26</v>
      </c>
      <c r="L44" s="292" t="s">
        <v>1211</v>
      </c>
      <c r="M44" s="289" t="s">
        <v>1208</v>
      </c>
      <c r="N44" s="283"/>
      <c r="O44" s="283"/>
    </row>
    <row r="45" spans="1:15" ht="21" customHeight="1">
      <c r="A45" s="553"/>
      <c r="B45" s="553"/>
      <c r="C45" s="553"/>
      <c r="D45" s="553"/>
      <c r="E45" s="555"/>
      <c r="F45" s="553"/>
      <c r="G45" s="553"/>
      <c r="H45" s="291" t="s">
        <v>1212</v>
      </c>
      <c r="I45" s="292" t="s">
        <v>477</v>
      </c>
      <c r="J45" s="270">
        <v>4401</v>
      </c>
      <c r="K45" s="270">
        <v>24</v>
      </c>
      <c r="L45" s="290" t="s">
        <v>1213</v>
      </c>
      <c r="M45" s="289" t="s">
        <v>1208</v>
      </c>
      <c r="N45" s="283"/>
      <c r="O45" s="283"/>
    </row>
    <row r="46" spans="1:15" ht="21" customHeight="1">
      <c r="A46" s="553"/>
      <c r="B46" s="553"/>
      <c r="C46" s="553"/>
      <c r="D46" s="553"/>
      <c r="E46" s="555"/>
      <c r="F46" s="553"/>
      <c r="G46" s="553"/>
      <c r="H46" s="291" t="s">
        <v>1214</v>
      </c>
      <c r="I46" s="292" t="s">
        <v>411</v>
      </c>
      <c r="J46" s="290" t="s">
        <v>1142</v>
      </c>
      <c r="K46" s="290" t="s">
        <v>1215</v>
      </c>
      <c r="L46" s="290" t="s">
        <v>1216</v>
      </c>
      <c r="M46" s="289" t="s">
        <v>1208</v>
      </c>
      <c r="N46" s="283"/>
      <c r="O46" s="283"/>
    </row>
    <row r="47" spans="1:15" ht="21" customHeight="1">
      <c r="A47" s="553"/>
      <c r="B47" s="553"/>
      <c r="C47" s="553"/>
      <c r="D47" s="553"/>
      <c r="E47" s="555"/>
      <c r="F47" s="553"/>
      <c r="G47" s="553"/>
      <c r="H47" s="305" t="s">
        <v>1217</v>
      </c>
      <c r="I47" s="292" t="s">
        <v>461</v>
      </c>
      <c r="J47" s="293">
        <v>4580</v>
      </c>
      <c r="K47" s="293">
        <v>21</v>
      </c>
      <c r="L47" s="293">
        <v>25</v>
      </c>
      <c r="M47" s="289" t="s">
        <v>1208</v>
      </c>
      <c r="N47" s="283"/>
      <c r="O47" s="283"/>
    </row>
    <row r="48" spans="1:15" ht="21" customHeight="1">
      <c r="A48" s="553"/>
      <c r="B48" s="553"/>
      <c r="C48" s="553"/>
      <c r="D48" s="553"/>
      <c r="E48" s="555"/>
      <c r="F48" s="553"/>
      <c r="G48" s="553"/>
      <c r="H48" s="305" t="s">
        <v>1218</v>
      </c>
      <c r="I48" s="292" t="s">
        <v>1219</v>
      </c>
      <c r="J48" s="293">
        <v>4348</v>
      </c>
      <c r="K48" s="293">
        <v>19</v>
      </c>
      <c r="L48" s="293">
        <v>8</v>
      </c>
      <c r="M48" s="289" t="s">
        <v>1208</v>
      </c>
      <c r="N48" s="283"/>
      <c r="O48" s="283"/>
    </row>
    <row r="49" spans="1:15" ht="21" customHeight="1">
      <c r="A49" s="553"/>
      <c r="B49" s="553"/>
      <c r="C49" s="553"/>
      <c r="D49" s="553"/>
      <c r="E49" s="555"/>
      <c r="F49" s="553"/>
      <c r="G49" s="553"/>
      <c r="H49" s="305" t="s">
        <v>1139</v>
      </c>
      <c r="I49" s="292" t="s">
        <v>465</v>
      </c>
      <c r="J49" s="293">
        <v>4450</v>
      </c>
      <c r="K49" s="293">
        <v>39</v>
      </c>
      <c r="L49" s="293">
        <v>29</v>
      </c>
      <c r="M49" s="289" t="s">
        <v>1208</v>
      </c>
      <c r="N49" s="283"/>
      <c r="O49" s="283"/>
    </row>
    <row r="50" spans="1:15" ht="33" customHeight="1">
      <c r="A50" s="553"/>
      <c r="B50" s="553"/>
      <c r="C50" s="553"/>
      <c r="D50" s="553"/>
      <c r="E50" s="555"/>
      <c r="F50" s="553"/>
      <c r="G50" s="553"/>
      <c r="H50" s="305" t="s">
        <v>1220</v>
      </c>
      <c r="I50" s="292" t="s">
        <v>407</v>
      </c>
      <c r="J50" s="293">
        <v>4610</v>
      </c>
      <c r="K50" s="293">
        <v>23</v>
      </c>
      <c r="L50" s="293">
        <v>26</v>
      </c>
      <c r="M50" s="289" t="s">
        <v>1208</v>
      </c>
      <c r="N50" s="283"/>
      <c r="O50" s="283"/>
    </row>
    <row r="51" spans="1:15" ht="21" customHeight="1">
      <c r="A51" s="553"/>
      <c r="B51" s="553"/>
      <c r="C51" s="553"/>
      <c r="D51" s="553"/>
      <c r="E51" s="555"/>
      <c r="F51" s="553"/>
      <c r="G51" s="553"/>
      <c r="H51" s="291" t="s">
        <v>1192</v>
      </c>
      <c r="I51" s="292"/>
      <c r="J51" s="293">
        <v>4220</v>
      </c>
      <c r="K51" s="293"/>
      <c r="L51" s="293"/>
      <c r="M51" s="289" t="s">
        <v>1208</v>
      </c>
      <c r="N51" s="283"/>
      <c r="O51" s="283"/>
    </row>
    <row r="52" spans="1:15" ht="21" customHeight="1">
      <c r="A52" s="553"/>
      <c r="B52" s="553"/>
      <c r="C52" s="553"/>
      <c r="D52" s="553"/>
      <c r="E52" s="555"/>
      <c r="F52" s="553"/>
      <c r="G52" s="553"/>
      <c r="H52" s="305" t="s">
        <v>1147</v>
      </c>
      <c r="I52" s="292" t="s">
        <v>1201</v>
      </c>
      <c r="J52" s="293">
        <v>4260</v>
      </c>
      <c r="K52" s="293">
        <v>6</v>
      </c>
      <c r="L52" s="292" t="s">
        <v>995</v>
      </c>
      <c r="M52" s="289" t="s">
        <v>1208</v>
      </c>
      <c r="N52" s="283"/>
      <c r="O52" s="283"/>
    </row>
    <row r="53" spans="1:15" ht="43.5" customHeight="1">
      <c r="A53" s="553"/>
      <c r="B53" s="553"/>
      <c r="C53" s="553"/>
      <c r="D53" s="553"/>
      <c r="E53" s="555"/>
      <c r="F53" s="270" t="s">
        <v>1221</v>
      </c>
      <c r="G53" s="553"/>
      <c r="H53" s="291" t="s">
        <v>1222</v>
      </c>
      <c r="I53" s="290" t="s">
        <v>457</v>
      </c>
      <c r="J53" s="270">
        <v>4700</v>
      </c>
      <c r="K53" s="270">
        <v>40</v>
      </c>
      <c r="L53" s="290" t="s">
        <v>1026</v>
      </c>
      <c r="M53" s="289" t="s">
        <v>1208</v>
      </c>
      <c r="N53" s="283"/>
      <c r="O53" s="283"/>
    </row>
    <row r="54" spans="1:15" ht="21" customHeight="1">
      <c r="A54" s="553">
        <v>7</v>
      </c>
      <c r="B54" s="553" t="s">
        <v>1223</v>
      </c>
      <c r="C54" s="555" t="s">
        <v>1224</v>
      </c>
      <c r="D54" s="553" t="s">
        <v>1225</v>
      </c>
      <c r="E54" s="555" t="s">
        <v>1226</v>
      </c>
      <c r="F54" s="553" t="s">
        <v>1227</v>
      </c>
      <c r="G54" s="553">
        <v>1806024</v>
      </c>
      <c r="H54" s="306" t="s">
        <v>1141</v>
      </c>
      <c r="I54" s="307" t="s">
        <v>409</v>
      </c>
      <c r="J54" s="307" t="s">
        <v>1142</v>
      </c>
      <c r="K54" s="307" t="s">
        <v>1228</v>
      </c>
      <c r="L54" s="307" t="s">
        <v>1229</v>
      </c>
      <c r="M54" s="289" t="s">
        <v>1230</v>
      </c>
      <c r="N54" s="283"/>
      <c r="O54" s="283"/>
    </row>
    <row r="55" spans="1:15" ht="21" customHeight="1">
      <c r="A55" s="553"/>
      <c r="B55" s="553"/>
      <c r="C55" s="555"/>
      <c r="D55" s="553"/>
      <c r="E55" s="555"/>
      <c r="F55" s="553"/>
      <c r="G55" s="553"/>
      <c r="H55" s="301" t="s">
        <v>1231</v>
      </c>
      <c r="I55" s="303" t="s">
        <v>1232</v>
      </c>
      <c r="J55" s="303" t="s">
        <v>1233</v>
      </c>
      <c r="K55" s="303" t="s">
        <v>1234</v>
      </c>
      <c r="L55" s="303" t="s">
        <v>1235</v>
      </c>
      <c r="M55" s="289" t="s">
        <v>1230</v>
      </c>
      <c r="N55" s="283"/>
      <c r="O55" s="283"/>
    </row>
    <row r="56" spans="1:15" ht="21" customHeight="1">
      <c r="A56" s="553"/>
      <c r="B56" s="553"/>
      <c r="C56" s="555"/>
      <c r="D56" s="553"/>
      <c r="E56" s="555"/>
      <c r="F56" s="553"/>
      <c r="G56" s="553"/>
      <c r="H56" s="301" t="s">
        <v>1147</v>
      </c>
      <c r="I56" s="302" t="s">
        <v>1236</v>
      </c>
      <c r="J56" s="308" t="s">
        <v>1237</v>
      </c>
      <c r="K56" s="303" t="s">
        <v>1238</v>
      </c>
      <c r="L56" s="303" t="s">
        <v>995</v>
      </c>
      <c r="M56" s="289" t="s">
        <v>1230</v>
      </c>
      <c r="N56" s="283"/>
      <c r="O56" s="283"/>
    </row>
    <row r="57" spans="1:15" ht="21" customHeight="1">
      <c r="A57" s="553"/>
      <c r="B57" s="553"/>
      <c r="C57" s="555"/>
      <c r="D57" s="553"/>
      <c r="E57" s="555"/>
      <c r="F57" s="553"/>
      <c r="G57" s="553"/>
      <c r="H57" s="301" t="s">
        <v>1239</v>
      </c>
      <c r="I57" s="302" t="s">
        <v>475</v>
      </c>
      <c r="J57" s="303" t="s">
        <v>1240</v>
      </c>
      <c r="K57" s="303" t="s">
        <v>1234</v>
      </c>
      <c r="L57" s="303" t="s">
        <v>1241</v>
      </c>
      <c r="M57" s="289" t="s">
        <v>1230</v>
      </c>
      <c r="N57" s="283"/>
      <c r="O57" s="283"/>
    </row>
    <row r="58" spans="1:15" ht="21" customHeight="1">
      <c r="A58" s="553"/>
      <c r="B58" s="553"/>
      <c r="C58" s="555"/>
      <c r="D58" s="553"/>
      <c r="E58" s="555"/>
      <c r="F58" s="553"/>
      <c r="G58" s="553"/>
      <c r="H58" s="301" t="s">
        <v>1242</v>
      </c>
      <c r="I58" s="302" t="s">
        <v>1243</v>
      </c>
      <c r="J58" s="303" t="s">
        <v>1244</v>
      </c>
      <c r="K58" s="303" t="s">
        <v>1245</v>
      </c>
      <c r="L58" s="303" t="s">
        <v>1241</v>
      </c>
      <c r="M58" s="289" t="s">
        <v>1230</v>
      </c>
      <c r="N58" s="283"/>
      <c r="O58" s="283"/>
    </row>
    <row r="59" spans="1:15" ht="21" customHeight="1">
      <c r="A59" s="553">
        <v>8</v>
      </c>
      <c r="B59" s="553" t="s">
        <v>1246</v>
      </c>
      <c r="C59" s="553" t="s">
        <v>1023</v>
      </c>
      <c r="D59" s="553" t="s">
        <v>1247</v>
      </c>
      <c r="E59" s="556" t="s">
        <v>1025</v>
      </c>
      <c r="F59" s="553" t="s">
        <v>1248</v>
      </c>
      <c r="G59" s="560">
        <v>1861011</v>
      </c>
      <c r="H59" s="291" t="s">
        <v>1249</v>
      </c>
      <c r="I59" s="290" t="s">
        <v>497</v>
      </c>
      <c r="J59" s="270">
        <v>4500</v>
      </c>
      <c r="K59" s="270">
        <v>60</v>
      </c>
      <c r="L59" s="290" t="s">
        <v>1250</v>
      </c>
      <c r="M59" s="289" t="s">
        <v>1251</v>
      </c>
      <c r="N59" s="283"/>
      <c r="O59" s="283"/>
    </row>
    <row r="60" spans="1:15" ht="21" customHeight="1">
      <c r="A60" s="553"/>
      <c r="B60" s="553"/>
      <c r="C60" s="553"/>
      <c r="D60" s="553"/>
      <c r="E60" s="556"/>
      <c r="F60" s="553"/>
      <c r="G60" s="560"/>
      <c r="H60" s="291" t="s">
        <v>1252</v>
      </c>
      <c r="I60" s="290" t="s">
        <v>465</v>
      </c>
      <c r="J60" s="270">
        <v>4580</v>
      </c>
      <c r="K60" s="270">
        <v>34</v>
      </c>
      <c r="L60" s="290">
        <v>25</v>
      </c>
      <c r="M60" s="289" t="s">
        <v>1251</v>
      </c>
      <c r="N60" s="283"/>
      <c r="O60" s="283"/>
    </row>
    <row r="61" spans="1:15" ht="21" customHeight="1">
      <c r="A61" s="553"/>
      <c r="B61" s="553"/>
      <c r="C61" s="553"/>
      <c r="D61" s="553"/>
      <c r="E61" s="556"/>
      <c r="F61" s="553"/>
      <c r="G61" s="560"/>
      <c r="H61" s="291" t="s">
        <v>1147</v>
      </c>
      <c r="I61" s="290" t="s">
        <v>409</v>
      </c>
      <c r="J61" s="270">
        <v>4260</v>
      </c>
      <c r="K61" s="270">
        <v>18</v>
      </c>
      <c r="L61" s="290" t="s">
        <v>995</v>
      </c>
      <c r="M61" s="289" t="s">
        <v>1251</v>
      </c>
      <c r="N61" s="283"/>
      <c r="O61" s="283"/>
    </row>
    <row r="62" spans="1:15" s="309" customFormat="1" ht="27.6" customHeight="1">
      <c r="A62" s="553"/>
      <c r="B62" s="553"/>
      <c r="C62" s="553"/>
      <c r="D62" s="553"/>
      <c r="E62" s="556"/>
      <c r="F62" s="553"/>
      <c r="G62" s="560"/>
      <c r="H62" s="291" t="s">
        <v>1253</v>
      </c>
      <c r="I62" s="290" t="s">
        <v>528</v>
      </c>
      <c r="J62" s="270">
        <v>4272</v>
      </c>
      <c r="K62" s="270">
        <v>23</v>
      </c>
      <c r="L62" s="290" t="s">
        <v>1254</v>
      </c>
      <c r="M62" s="289" t="s">
        <v>1251</v>
      </c>
      <c r="N62" s="283"/>
      <c r="O62" s="283"/>
    </row>
    <row r="63" spans="1:15" ht="21" customHeight="1">
      <c r="A63" s="553"/>
      <c r="B63" s="553"/>
      <c r="C63" s="553"/>
      <c r="D63" s="553"/>
      <c r="E63" s="556"/>
      <c r="F63" s="553"/>
      <c r="G63" s="560"/>
      <c r="H63" s="291" t="s">
        <v>1255</v>
      </c>
      <c r="I63" s="290" t="s">
        <v>475</v>
      </c>
      <c r="J63" s="270">
        <v>4000</v>
      </c>
      <c r="K63" s="270">
        <v>42</v>
      </c>
      <c r="L63" s="290" t="s">
        <v>1127</v>
      </c>
      <c r="M63" s="289" t="s">
        <v>1251</v>
      </c>
      <c r="N63" s="283"/>
      <c r="O63" s="283"/>
    </row>
    <row r="64" spans="1:15" ht="21" customHeight="1">
      <c r="A64" s="553"/>
      <c r="B64" s="553"/>
      <c r="C64" s="553"/>
      <c r="D64" s="553"/>
      <c r="E64" s="556"/>
      <c r="F64" s="553"/>
      <c r="G64" s="560"/>
      <c r="H64" s="300" t="s">
        <v>1256</v>
      </c>
      <c r="I64" s="290" t="s">
        <v>1257</v>
      </c>
      <c r="J64" s="270">
        <v>4050</v>
      </c>
      <c r="K64" s="270">
        <v>18</v>
      </c>
      <c r="L64" s="290" t="s">
        <v>1258</v>
      </c>
      <c r="M64" s="289" t="s">
        <v>1251</v>
      </c>
      <c r="N64" s="283"/>
      <c r="O64" s="283"/>
    </row>
    <row r="65" spans="1:15" ht="21" customHeight="1">
      <c r="A65" s="553"/>
      <c r="B65" s="553"/>
      <c r="C65" s="553"/>
      <c r="D65" s="553"/>
      <c r="E65" s="556"/>
      <c r="F65" s="553"/>
      <c r="G65" s="560"/>
      <c r="H65" s="295" t="s">
        <v>1139</v>
      </c>
      <c r="I65" s="292" t="s">
        <v>465</v>
      </c>
      <c r="J65" s="293">
        <v>4450</v>
      </c>
      <c r="K65" s="293">
        <v>39</v>
      </c>
      <c r="L65" s="293">
        <v>29</v>
      </c>
      <c r="M65" s="289" t="s">
        <v>1251</v>
      </c>
      <c r="N65" s="283"/>
      <c r="O65" s="283"/>
    </row>
    <row r="66" spans="1:15" ht="21" customHeight="1">
      <c r="A66" s="553"/>
      <c r="B66" s="553"/>
      <c r="C66" s="553"/>
      <c r="D66" s="553"/>
      <c r="E66" s="556"/>
      <c r="F66" s="553"/>
      <c r="G66" s="560"/>
      <c r="H66" s="291" t="s">
        <v>1259</v>
      </c>
      <c r="I66" s="290" t="s">
        <v>533</v>
      </c>
      <c r="J66" s="270">
        <v>4100</v>
      </c>
      <c r="K66" s="270">
        <v>33</v>
      </c>
      <c r="L66" s="290">
        <v>53</v>
      </c>
      <c r="M66" s="289" t="s">
        <v>1251</v>
      </c>
      <c r="N66" s="283"/>
      <c r="O66" s="283"/>
    </row>
    <row r="67" spans="1:15" ht="21" customHeight="1">
      <c r="A67" s="553"/>
      <c r="B67" s="553"/>
      <c r="C67" s="553"/>
      <c r="D67" s="553"/>
      <c r="E67" s="556"/>
      <c r="F67" s="553"/>
      <c r="G67" s="560"/>
      <c r="H67" s="291" t="s">
        <v>1129</v>
      </c>
      <c r="I67" s="292" t="s">
        <v>1260</v>
      </c>
      <c r="J67" s="270">
        <v>4401</v>
      </c>
      <c r="K67" s="270">
        <v>24</v>
      </c>
      <c r="L67" s="290" t="s">
        <v>1132</v>
      </c>
      <c r="M67" s="289" t="s">
        <v>1251</v>
      </c>
      <c r="N67" s="283"/>
      <c r="O67" s="283"/>
    </row>
    <row r="68" spans="1:15" ht="42.6" customHeight="1">
      <c r="A68" s="553"/>
      <c r="B68" s="553"/>
      <c r="C68" s="553"/>
      <c r="D68" s="553"/>
      <c r="E68" s="556"/>
      <c r="F68" s="553"/>
      <c r="G68" s="560"/>
      <c r="H68" s="291" t="s">
        <v>1261</v>
      </c>
      <c r="I68" s="290" t="s">
        <v>1262</v>
      </c>
      <c r="J68" s="268" t="s">
        <v>1263</v>
      </c>
      <c r="K68" s="270">
        <v>28</v>
      </c>
      <c r="L68" s="290">
        <v>23</v>
      </c>
      <c r="M68" s="289" t="s">
        <v>1251</v>
      </c>
      <c r="N68" s="283"/>
      <c r="O68" s="283"/>
    </row>
    <row r="69" spans="1:15" ht="21" customHeight="1">
      <c r="A69" s="553"/>
      <c r="B69" s="553"/>
      <c r="C69" s="553"/>
      <c r="D69" s="553"/>
      <c r="E69" s="556"/>
      <c r="F69" s="553"/>
      <c r="G69" s="560"/>
      <c r="H69" s="291" t="s">
        <v>1264</v>
      </c>
      <c r="I69" s="290">
        <v>122</v>
      </c>
      <c r="J69" s="270">
        <v>4640</v>
      </c>
      <c r="K69" s="270">
        <v>33</v>
      </c>
      <c r="L69" s="290">
        <v>34</v>
      </c>
      <c r="M69" s="289" t="s">
        <v>1251</v>
      </c>
      <c r="N69" s="283"/>
      <c r="O69" s="283"/>
    </row>
    <row r="70" spans="1:15" ht="21" customHeight="1">
      <c r="A70" s="553"/>
      <c r="B70" s="553"/>
      <c r="C70" s="553"/>
      <c r="D70" s="553"/>
      <c r="E70" s="556"/>
      <c r="F70" s="553"/>
      <c r="G70" s="560"/>
      <c r="H70" s="291" t="s">
        <v>1265</v>
      </c>
      <c r="I70" s="290" t="s">
        <v>484</v>
      </c>
      <c r="J70" s="268">
        <v>4220</v>
      </c>
      <c r="K70" s="270">
        <v>40</v>
      </c>
      <c r="L70" s="290">
        <v>22</v>
      </c>
      <c r="M70" s="289" t="s">
        <v>1251</v>
      </c>
      <c r="N70" s="283"/>
      <c r="O70" s="283"/>
    </row>
    <row r="71" spans="1:15" ht="30" customHeight="1">
      <c r="A71" s="553"/>
      <c r="B71" s="553"/>
      <c r="C71" s="553"/>
      <c r="D71" s="553"/>
      <c r="E71" s="556"/>
      <c r="F71" s="553"/>
      <c r="G71" s="560"/>
      <c r="H71" s="291" t="s">
        <v>1266</v>
      </c>
      <c r="I71" s="290" t="s">
        <v>1267</v>
      </c>
      <c r="J71" s="270" t="s">
        <v>1268</v>
      </c>
      <c r="K71" s="270">
        <v>33</v>
      </c>
      <c r="L71" s="290" t="s">
        <v>1269</v>
      </c>
      <c r="M71" s="289" t="s">
        <v>1251</v>
      </c>
      <c r="N71" s="283"/>
      <c r="O71" s="283"/>
    </row>
    <row r="72" spans="1:15" ht="33" customHeight="1">
      <c r="A72" s="553">
        <v>9</v>
      </c>
      <c r="B72" s="553"/>
      <c r="C72" s="553" t="s">
        <v>1270</v>
      </c>
      <c r="D72" s="553"/>
      <c r="E72" s="555" t="s">
        <v>1271</v>
      </c>
      <c r="F72" s="553"/>
      <c r="G72" s="553">
        <v>1861011</v>
      </c>
      <c r="H72" s="291" t="s">
        <v>1272</v>
      </c>
      <c r="I72" s="290" t="s">
        <v>490</v>
      </c>
      <c r="J72" s="270">
        <v>4100</v>
      </c>
      <c r="K72" s="270">
        <v>11</v>
      </c>
      <c r="L72" s="290" t="s">
        <v>1273</v>
      </c>
      <c r="M72" s="289" t="s">
        <v>1274</v>
      </c>
      <c r="N72" s="283"/>
      <c r="O72" s="283"/>
    </row>
    <row r="73" spans="1:15" ht="38.25" customHeight="1">
      <c r="A73" s="553"/>
      <c r="B73" s="553"/>
      <c r="C73" s="553"/>
      <c r="D73" s="553"/>
      <c r="E73" s="555"/>
      <c r="F73" s="553"/>
      <c r="G73" s="553"/>
      <c r="H73" s="291" t="s">
        <v>1275</v>
      </c>
      <c r="I73" s="290" t="s">
        <v>1260</v>
      </c>
      <c r="J73" s="270">
        <v>4106</v>
      </c>
      <c r="K73" s="270">
        <v>8</v>
      </c>
      <c r="L73" s="290" t="s">
        <v>1276</v>
      </c>
      <c r="M73" s="289" t="s">
        <v>1274</v>
      </c>
      <c r="N73" s="283"/>
      <c r="O73" s="283"/>
    </row>
    <row r="74" spans="1:15" ht="21" customHeight="1">
      <c r="A74" s="553">
        <v>10</v>
      </c>
      <c r="B74" s="553" t="s">
        <v>1277</v>
      </c>
      <c r="C74" s="553" t="s">
        <v>1278</v>
      </c>
      <c r="D74" s="553" t="s">
        <v>1036</v>
      </c>
      <c r="E74" s="555" t="s">
        <v>1034</v>
      </c>
      <c r="F74" s="553" t="s">
        <v>1036</v>
      </c>
      <c r="G74" s="553">
        <v>1821034</v>
      </c>
      <c r="H74" s="300" t="s">
        <v>1185</v>
      </c>
      <c r="I74" s="290" t="s">
        <v>409</v>
      </c>
      <c r="J74" s="290" t="s">
        <v>1142</v>
      </c>
      <c r="K74" s="290" t="s">
        <v>1279</v>
      </c>
      <c r="L74" s="290" t="s">
        <v>1019</v>
      </c>
      <c r="M74" s="289" t="s">
        <v>1280</v>
      </c>
      <c r="N74" s="283"/>
      <c r="O74" s="310"/>
    </row>
    <row r="75" spans="1:15" ht="21" customHeight="1">
      <c r="A75" s="553"/>
      <c r="B75" s="553"/>
      <c r="C75" s="553"/>
      <c r="D75" s="553"/>
      <c r="E75" s="555"/>
      <c r="F75" s="553"/>
      <c r="G75" s="553"/>
      <c r="H75" s="301" t="s">
        <v>1281</v>
      </c>
      <c r="I75" s="302" t="s">
        <v>1282</v>
      </c>
      <c r="J75" s="303" t="s">
        <v>1183</v>
      </c>
      <c r="K75" s="303" t="s">
        <v>1283</v>
      </c>
      <c r="L75" s="303" t="s">
        <v>1167</v>
      </c>
      <c r="M75" s="289" t="s">
        <v>1280</v>
      </c>
      <c r="N75" s="283"/>
      <c r="O75" s="310"/>
    </row>
    <row r="76" spans="1:15" ht="21" customHeight="1">
      <c r="A76" s="553"/>
      <c r="B76" s="553"/>
      <c r="C76" s="553"/>
      <c r="D76" s="553"/>
      <c r="E76" s="555"/>
      <c r="F76" s="553"/>
      <c r="G76" s="553"/>
      <c r="H76" s="300" t="s">
        <v>1284</v>
      </c>
      <c r="I76" s="292" t="s">
        <v>494</v>
      </c>
      <c r="J76" s="293">
        <v>4450</v>
      </c>
      <c r="K76" s="293">
        <v>27</v>
      </c>
      <c r="L76" s="292">
        <v>29</v>
      </c>
      <c r="M76" s="289" t="s">
        <v>1280</v>
      </c>
      <c r="N76" s="283"/>
      <c r="O76" s="310"/>
    </row>
    <row r="77" spans="1:15" ht="21" customHeight="1">
      <c r="A77" s="553"/>
      <c r="B77" s="553"/>
      <c r="C77" s="553"/>
      <c r="D77" s="553"/>
      <c r="E77" s="555"/>
      <c r="F77" s="553"/>
      <c r="G77" s="553"/>
      <c r="H77" s="300" t="s">
        <v>1129</v>
      </c>
      <c r="I77" s="292" t="s">
        <v>497</v>
      </c>
      <c r="J77" s="293">
        <v>4401</v>
      </c>
      <c r="K77" s="293">
        <v>30</v>
      </c>
      <c r="L77" s="292">
        <v>28</v>
      </c>
      <c r="M77" s="289" t="s">
        <v>1280</v>
      </c>
      <c r="N77" s="283"/>
      <c r="O77" s="310"/>
    </row>
    <row r="78" spans="1:15" ht="21" customHeight="1">
      <c r="A78" s="553"/>
      <c r="B78" s="553"/>
      <c r="C78" s="553"/>
      <c r="D78" s="553"/>
      <c r="E78" s="555"/>
      <c r="F78" s="553"/>
      <c r="G78" s="553"/>
      <c r="H78" s="300" t="s">
        <v>1285</v>
      </c>
      <c r="I78" s="292" t="s">
        <v>452</v>
      </c>
      <c r="J78" s="293">
        <v>4000</v>
      </c>
      <c r="K78" s="293">
        <v>32</v>
      </c>
      <c r="L78" s="292" t="s">
        <v>1127</v>
      </c>
      <c r="M78" s="289" t="s">
        <v>1280</v>
      </c>
      <c r="N78" s="283"/>
      <c r="O78" s="310"/>
    </row>
    <row r="79" spans="1:15" ht="21" customHeight="1">
      <c r="A79" s="553"/>
      <c r="B79" s="553"/>
      <c r="C79" s="553"/>
      <c r="D79" s="553"/>
      <c r="E79" s="555"/>
      <c r="F79" s="553"/>
      <c r="G79" s="553"/>
      <c r="H79" s="300" t="s">
        <v>1147</v>
      </c>
      <c r="I79" s="292" t="s">
        <v>1286</v>
      </c>
      <c r="J79" s="293">
        <v>4260</v>
      </c>
      <c r="K79" s="293">
        <v>3</v>
      </c>
      <c r="L79" s="292" t="s">
        <v>995</v>
      </c>
      <c r="M79" s="289" t="s">
        <v>1280</v>
      </c>
      <c r="N79" s="283"/>
      <c r="O79" s="310"/>
    </row>
    <row r="80" spans="1:15" ht="21" customHeight="1">
      <c r="A80" s="553">
        <v>11</v>
      </c>
      <c r="B80" s="553" t="s">
        <v>1287</v>
      </c>
      <c r="C80" s="553" t="s">
        <v>1288</v>
      </c>
      <c r="D80" s="553" t="s">
        <v>1289</v>
      </c>
      <c r="E80" s="555" t="s">
        <v>1042</v>
      </c>
      <c r="F80" s="553" t="s">
        <v>1290</v>
      </c>
      <c r="G80" s="553">
        <v>1808011</v>
      </c>
      <c r="H80" s="291" t="s">
        <v>1291</v>
      </c>
      <c r="I80" s="292" t="s">
        <v>1292</v>
      </c>
      <c r="J80" s="293" t="s">
        <v>1293</v>
      </c>
      <c r="K80" s="293">
        <v>32</v>
      </c>
      <c r="L80" s="292" t="s">
        <v>1294</v>
      </c>
      <c r="M80" s="289" t="s">
        <v>1295</v>
      </c>
      <c r="N80" s="283"/>
    </row>
    <row r="81" spans="1:14" ht="21" customHeight="1">
      <c r="A81" s="553"/>
      <c r="B81" s="553"/>
      <c r="C81" s="553"/>
      <c r="D81" s="553"/>
      <c r="E81" s="555"/>
      <c r="F81" s="553"/>
      <c r="G81" s="553"/>
      <c r="H81" s="291" t="s">
        <v>1129</v>
      </c>
      <c r="I81" s="292" t="s">
        <v>497</v>
      </c>
      <c r="J81" s="293" t="s">
        <v>1130</v>
      </c>
      <c r="K81" s="293">
        <v>24</v>
      </c>
      <c r="L81" s="292" t="s">
        <v>1132</v>
      </c>
      <c r="M81" s="289" t="s">
        <v>1295</v>
      </c>
      <c r="N81" s="283"/>
    </row>
    <row r="82" spans="1:14" ht="21" customHeight="1">
      <c r="A82" s="553"/>
      <c r="B82" s="553"/>
      <c r="C82" s="553"/>
      <c r="D82" s="553"/>
      <c r="E82" s="555"/>
      <c r="F82" s="553"/>
      <c r="G82" s="553"/>
      <c r="H82" s="291" t="s">
        <v>1296</v>
      </c>
      <c r="I82" s="292" t="s">
        <v>452</v>
      </c>
      <c r="J82" s="293" t="s">
        <v>1183</v>
      </c>
      <c r="K82" s="293">
        <v>23</v>
      </c>
      <c r="L82" s="292" t="s">
        <v>1167</v>
      </c>
      <c r="M82" s="289" t="s">
        <v>1295</v>
      </c>
      <c r="N82" s="283"/>
    </row>
    <row r="83" spans="1:14" ht="21" customHeight="1">
      <c r="A83" s="553"/>
      <c r="B83" s="553"/>
      <c r="C83" s="553"/>
      <c r="D83" s="553"/>
      <c r="E83" s="555"/>
      <c r="F83" s="553"/>
      <c r="G83" s="553"/>
      <c r="H83" s="291" t="s">
        <v>1297</v>
      </c>
      <c r="I83" s="292" t="s">
        <v>494</v>
      </c>
      <c r="J83" s="293" t="s">
        <v>1142</v>
      </c>
      <c r="K83" s="293">
        <v>32</v>
      </c>
      <c r="L83" s="292" t="s">
        <v>1019</v>
      </c>
      <c r="M83" s="289" t="s">
        <v>1295</v>
      </c>
      <c r="N83" s="283"/>
    </row>
    <row r="84" spans="1:14" ht="21" customHeight="1">
      <c r="A84" s="553"/>
      <c r="B84" s="553"/>
      <c r="C84" s="553"/>
      <c r="D84" s="553"/>
      <c r="E84" s="555"/>
      <c r="F84" s="553"/>
      <c r="G84" s="553"/>
      <c r="H84" s="291" t="s">
        <v>1298</v>
      </c>
      <c r="I84" s="292" t="s">
        <v>1299</v>
      </c>
      <c r="J84" s="293">
        <v>4222</v>
      </c>
      <c r="K84" s="293">
        <v>17</v>
      </c>
      <c r="L84" s="292" t="s">
        <v>1162</v>
      </c>
      <c r="M84" s="289" t="s">
        <v>1295</v>
      </c>
      <c r="N84" s="283"/>
    </row>
    <row r="85" spans="1:14" ht="21" customHeight="1">
      <c r="A85" s="553"/>
      <c r="B85" s="553"/>
      <c r="C85" s="553"/>
      <c r="D85" s="553"/>
      <c r="E85" s="555"/>
      <c r="F85" s="553"/>
      <c r="G85" s="553"/>
      <c r="H85" s="291" t="s">
        <v>1300</v>
      </c>
      <c r="I85" s="292" t="s">
        <v>480</v>
      </c>
      <c r="J85" s="293" t="s">
        <v>1237</v>
      </c>
      <c r="K85" s="293">
        <v>6</v>
      </c>
      <c r="L85" s="292" t="s">
        <v>995</v>
      </c>
      <c r="M85" s="289" t="s">
        <v>1295</v>
      </c>
      <c r="N85" s="283"/>
    </row>
    <row r="86" spans="1:14" ht="21" customHeight="1">
      <c r="A86" s="553"/>
      <c r="B86" s="553"/>
      <c r="C86" s="553"/>
      <c r="D86" s="553"/>
      <c r="E86" s="555"/>
      <c r="F86" s="553"/>
      <c r="G86" s="553"/>
      <c r="H86" s="291" t="s">
        <v>1161</v>
      </c>
      <c r="I86" s="292" t="s">
        <v>533</v>
      </c>
      <c r="J86" s="293" t="s">
        <v>1301</v>
      </c>
      <c r="K86" s="293">
        <v>20</v>
      </c>
      <c r="L86" s="292" t="s">
        <v>1162</v>
      </c>
      <c r="M86" s="289" t="s">
        <v>1295</v>
      </c>
      <c r="N86" s="283"/>
    </row>
    <row r="87" spans="1:14" ht="21" customHeight="1">
      <c r="A87" s="553"/>
      <c r="B87" s="553"/>
      <c r="C87" s="553"/>
      <c r="D87" s="553"/>
      <c r="E87" s="555"/>
      <c r="F87" s="553"/>
      <c r="G87" s="553"/>
      <c r="H87" s="291" t="s">
        <v>1222</v>
      </c>
      <c r="I87" s="292" t="s">
        <v>538</v>
      </c>
      <c r="J87" s="293" t="s">
        <v>1302</v>
      </c>
      <c r="K87" s="293">
        <v>63</v>
      </c>
      <c r="L87" s="292" t="s">
        <v>1026</v>
      </c>
      <c r="M87" s="289" t="s">
        <v>1295</v>
      </c>
      <c r="N87" s="283"/>
    </row>
    <row r="88" spans="1:14" ht="21" customHeight="1">
      <c r="A88" s="553"/>
      <c r="B88" s="553"/>
      <c r="C88" s="553"/>
      <c r="D88" s="553"/>
      <c r="E88" s="555"/>
      <c r="F88" s="553"/>
      <c r="G88" s="553"/>
      <c r="H88" s="291" t="s">
        <v>1303</v>
      </c>
      <c r="I88" s="292" t="s">
        <v>413</v>
      </c>
      <c r="J88" s="293" t="s">
        <v>1304</v>
      </c>
      <c r="K88" s="293">
        <v>34</v>
      </c>
      <c r="L88" s="292" t="s">
        <v>1160</v>
      </c>
      <c r="M88" s="289" t="s">
        <v>1295</v>
      </c>
      <c r="N88" s="283"/>
    </row>
    <row r="89" spans="1:14" ht="21" customHeight="1">
      <c r="A89" s="553"/>
      <c r="B89" s="553"/>
      <c r="C89" s="553"/>
      <c r="D89" s="553"/>
      <c r="E89" s="555"/>
      <c r="F89" s="553"/>
      <c r="G89" s="553"/>
      <c r="H89" s="291" t="s">
        <v>1156</v>
      </c>
      <c r="I89" s="292" t="s">
        <v>1305</v>
      </c>
      <c r="J89" s="293" t="s">
        <v>1293</v>
      </c>
      <c r="K89" s="293">
        <v>36</v>
      </c>
      <c r="L89" s="292" t="s">
        <v>1306</v>
      </c>
      <c r="M89" s="289" t="s">
        <v>1295</v>
      </c>
      <c r="N89" s="283"/>
    </row>
    <row r="90" spans="1:14" ht="21" customHeight="1">
      <c r="A90" s="553">
        <v>12</v>
      </c>
      <c r="B90" s="553" t="s">
        <v>1307</v>
      </c>
      <c r="C90" s="553" t="s">
        <v>1308</v>
      </c>
      <c r="D90" s="553" t="s">
        <v>1309</v>
      </c>
      <c r="E90" s="555" t="s">
        <v>1050</v>
      </c>
      <c r="F90" s="553" t="s">
        <v>1310</v>
      </c>
      <c r="G90" s="553">
        <v>1809011</v>
      </c>
      <c r="H90" s="300" t="s">
        <v>1311</v>
      </c>
      <c r="I90" s="290" t="s">
        <v>413</v>
      </c>
      <c r="J90" s="290" t="s">
        <v>1237</v>
      </c>
      <c r="K90" s="290" t="s">
        <v>1312</v>
      </c>
      <c r="L90" s="290" t="s">
        <v>995</v>
      </c>
      <c r="M90" s="289" t="s">
        <v>1313</v>
      </c>
      <c r="N90" s="283"/>
    </row>
    <row r="91" spans="1:14" ht="21" customHeight="1">
      <c r="A91" s="553"/>
      <c r="B91" s="553"/>
      <c r="C91" s="553"/>
      <c r="D91" s="553"/>
      <c r="E91" s="555"/>
      <c r="F91" s="553"/>
      <c r="G91" s="553"/>
      <c r="H91" s="301" t="s">
        <v>1303</v>
      </c>
      <c r="I91" s="302" t="s">
        <v>533</v>
      </c>
      <c r="J91" s="303" t="s">
        <v>1304</v>
      </c>
      <c r="K91" s="303" t="s">
        <v>1143</v>
      </c>
      <c r="L91" s="303" t="s">
        <v>1160</v>
      </c>
      <c r="M91" s="289" t="s">
        <v>1313</v>
      </c>
      <c r="N91" s="283"/>
    </row>
    <row r="92" spans="1:14" ht="21" customHeight="1">
      <c r="A92" s="553"/>
      <c r="B92" s="553"/>
      <c r="C92" s="553"/>
      <c r="D92" s="553"/>
      <c r="E92" s="555"/>
      <c r="F92" s="553"/>
      <c r="G92" s="553"/>
      <c r="H92" s="300" t="s">
        <v>1285</v>
      </c>
      <c r="I92" s="292" t="s">
        <v>480</v>
      </c>
      <c r="J92" s="293">
        <v>4000</v>
      </c>
      <c r="K92" s="270">
        <v>39</v>
      </c>
      <c r="L92" s="292" t="s">
        <v>1127</v>
      </c>
      <c r="M92" s="289" t="s">
        <v>1313</v>
      </c>
      <c r="N92" s="283"/>
    </row>
    <row r="93" spans="1:14" ht="21" customHeight="1">
      <c r="A93" s="553"/>
      <c r="B93" s="553"/>
      <c r="C93" s="553"/>
      <c r="D93" s="553"/>
      <c r="E93" s="555"/>
      <c r="F93" s="553"/>
      <c r="G93" s="553"/>
      <c r="H93" s="291" t="s">
        <v>1314</v>
      </c>
      <c r="I93" s="292" t="s">
        <v>477</v>
      </c>
      <c r="J93" s="270">
        <v>4401</v>
      </c>
      <c r="K93" s="270">
        <v>15</v>
      </c>
      <c r="L93" s="290" t="s">
        <v>1132</v>
      </c>
      <c r="M93" s="289" t="s">
        <v>1313</v>
      </c>
      <c r="N93" s="283"/>
    </row>
    <row r="94" spans="1:14" ht="21" customHeight="1">
      <c r="A94" s="553"/>
      <c r="B94" s="553"/>
      <c r="C94" s="553"/>
      <c r="D94" s="553"/>
      <c r="E94" s="555"/>
      <c r="F94" s="553"/>
      <c r="G94" s="553"/>
      <c r="H94" s="300" t="s">
        <v>1315</v>
      </c>
      <c r="I94" s="292" t="s">
        <v>459</v>
      </c>
      <c r="J94" s="293">
        <v>4500</v>
      </c>
      <c r="K94" s="293">
        <v>24</v>
      </c>
      <c r="L94" s="292" t="s">
        <v>1019</v>
      </c>
      <c r="M94" s="289" t="s">
        <v>1313</v>
      </c>
      <c r="N94" s="283"/>
    </row>
    <row r="95" spans="1:14" ht="21" customHeight="1">
      <c r="A95" s="553"/>
      <c r="B95" s="553"/>
      <c r="C95" s="553"/>
      <c r="D95" s="553"/>
      <c r="E95" s="555"/>
      <c r="F95" s="553"/>
      <c r="G95" s="553"/>
      <c r="H95" s="300" t="s">
        <v>1316</v>
      </c>
      <c r="I95" s="292" t="s">
        <v>1186</v>
      </c>
      <c r="J95" s="293">
        <v>4580</v>
      </c>
      <c r="K95" s="293">
        <v>35</v>
      </c>
      <c r="L95" s="292">
        <v>25</v>
      </c>
      <c r="M95" s="289" t="s">
        <v>1313</v>
      </c>
      <c r="N95" s="283"/>
    </row>
    <row r="96" spans="1:14" ht="26.25" customHeight="1">
      <c r="A96" s="559">
        <v>13</v>
      </c>
      <c r="B96" s="559" t="s">
        <v>1317</v>
      </c>
      <c r="C96" s="553" t="s">
        <v>1318</v>
      </c>
      <c r="D96" s="554" t="s">
        <v>1319</v>
      </c>
      <c r="E96" s="555" t="s">
        <v>1320</v>
      </c>
      <c r="F96" s="553" t="s">
        <v>1321</v>
      </c>
      <c r="G96" s="553">
        <v>1810011</v>
      </c>
      <c r="H96" s="291" t="s">
        <v>1185</v>
      </c>
      <c r="I96" s="292" t="s">
        <v>409</v>
      </c>
      <c r="J96" s="270">
        <v>4500</v>
      </c>
      <c r="K96" s="270">
        <v>20</v>
      </c>
      <c r="L96" s="290" t="s">
        <v>1019</v>
      </c>
      <c r="M96" s="289" t="s">
        <v>1322</v>
      </c>
      <c r="N96" s="283"/>
    </row>
    <row r="97" spans="1:14" ht="26.25" customHeight="1">
      <c r="A97" s="559"/>
      <c r="B97" s="559"/>
      <c r="C97" s="553"/>
      <c r="D97" s="554"/>
      <c r="E97" s="555"/>
      <c r="F97" s="553"/>
      <c r="G97" s="553"/>
      <c r="H97" s="291" t="s">
        <v>1252</v>
      </c>
      <c r="I97" s="292" t="s">
        <v>497</v>
      </c>
      <c r="J97" s="270">
        <v>4580</v>
      </c>
      <c r="K97" s="270">
        <v>12</v>
      </c>
      <c r="L97" s="290" t="s">
        <v>1323</v>
      </c>
      <c r="M97" s="289" t="s">
        <v>1322</v>
      </c>
      <c r="N97" s="283"/>
    </row>
    <row r="98" spans="1:14" ht="26.25" customHeight="1">
      <c r="A98" s="559"/>
      <c r="B98" s="559"/>
      <c r="C98" s="553"/>
      <c r="D98" s="554"/>
      <c r="E98" s="555"/>
      <c r="F98" s="553"/>
      <c r="G98" s="553"/>
      <c r="H98" s="291" t="s">
        <v>1324</v>
      </c>
      <c r="I98" s="292" t="s">
        <v>494</v>
      </c>
      <c r="J98" s="293">
        <v>4000</v>
      </c>
      <c r="K98" s="293">
        <v>36</v>
      </c>
      <c r="L98" s="290" t="s">
        <v>1325</v>
      </c>
      <c r="M98" s="289" t="s">
        <v>1322</v>
      </c>
      <c r="N98" s="283"/>
    </row>
    <row r="99" spans="1:14" ht="26.25" customHeight="1">
      <c r="A99" s="559"/>
      <c r="B99" s="559"/>
      <c r="C99" s="553"/>
      <c r="D99" s="554"/>
      <c r="E99" s="555"/>
      <c r="F99" s="553"/>
      <c r="G99" s="553"/>
      <c r="H99" s="291" t="s">
        <v>1144</v>
      </c>
      <c r="I99" s="292" t="s">
        <v>452</v>
      </c>
      <c r="J99" s="293">
        <v>4100</v>
      </c>
      <c r="K99" s="293">
        <v>20</v>
      </c>
      <c r="L99" s="290">
        <v>53</v>
      </c>
      <c r="M99" s="289" t="s">
        <v>1322</v>
      </c>
      <c r="N99" s="283"/>
    </row>
    <row r="100" spans="1:14" ht="26.25" customHeight="1">
      <c r="A100" s="559"/>
      <c r="B100" s="559"/>
      <c r="C100" s="553"/>
      <c r="D100" s="554"/>
      <c r="E100" s="555"/>
      <c r="F100" s="553"/>
      <c r="G100" s="553"/>
      <c r="H100" s="291" t="s">
        <v>1326</v>
      </c>
      <c r="I100" s="292" t="s">
        <v>413</v>
      </c>
      <c r="J100" s="293">
        <v>4348</v>
      </c>
      <c r="K100" s="293">
        <v>22</v>
      </c>
      <c r="L100" s="290" t="s">
        <v>1327</v>
      </c>
      <c r="M100" s="289" t="s">
        <v>1322</v>
      </c>
      <c r="N100" s="283"/>
    </row>
    <row r="101" spans="1:14" ht="26.25" customHeight="1">
      <c r="A101" s="559"/>
      <c r="B101" s="559"/>
      <c r="C101" s="553"/>
      <c r="D101" s="554"/>
      <c r="E101" s="555"/>
      <c r="F101" s="553"/>
      <c r="G101" s="553"/>
      <c r="H101" s="291" t="s">
        <v>1314</v>
      </c>
      <c r="I101" s="292" t="s">
        <v>453</v>
      </c>
      <c r="J101" s="293">
        <v>4401</v>
      </c>
      <c r="K101" s="293">
        <v>14</v>
      </c>
      <c r="L101" s="290" t="s">
        <v>1328</v>
      </c>
      <c r="M101" s="289" t="s">
        <v>1322</v>
      </c>
      <c r="N101" s="283"/>
    </row>
    <row r="102" spans="1:14" ht="26.25" customHeight="1">
      <c r="A102" s="559"/>
      <c r="B102" s="559"/>
      <c r="C102" s="553"/>
      <c r="D102" s="554"/>
      <c r="E102" s="555"/>
      <c r="F102" s="553"/>
      <c r="G102" s="553"/>
      <c r="H102" s="291" t="s">
        <v>1139</v>
      </c>
      <c r="I102" s="292" t="s">
        <v>475</v>
      </c>
      <c r="J102" s="293">
        <v>4450</v>
      </c>
      <c r="K102" s="293">
        <v>24</v>
      </c>
      <c r="L102" s="290" t="s">
        <v>1329</v>
      </c>
      <c r="M102" s="289" t="s">
        <v>1322</v>
      </c>
      <c r="N102" s="283"/>
    </row>
    <row r="103" spans="1:14" ht="26.25" customHeight="1">
      <c r="A103" s="559"/>
      <c r="B103" s="559"/>
      <c r="C103" s="553"/>
      <c r="D103" s="554"/>
      <c r="E103" s="555"/>
      <c r="F103" s="553"/>
      <c r="G103" s="553"/>
      <c r="H103" s="291" t="s">
        <v>1161</v>
      </c>
      <c r="I103" s="292" t="s">
        <v>482</v>
      </c>
      <c r="J103" s="293">
        <v>4220</v>
      </c>
      <c r="K103" s="270">
        <v>16</v>
      </c>
      <c r="L103" s="290" t="s">
        <v>1330</v>
      </c>
      <c r="M103" s="289" t="s">
        <v>1322</v>
      </c>
      <c r="N103" s="283"/>
    </row>
    <row r="104" spans="1:14" ht="26.25" customHeight="1">
      <c r="A104" s="559"/>
      <c r="B104" s="559"/>
      <c r="C104" s="553"/>
      <c r="D104" s="554"/>
      <c r="E104" s="555"/>
      <c r="F104" s="553"/>
      <c r="G104" s="553"/>
      <c r="H104" s="291" t="s">
        <v>1298</v>
      </c>
      <c r="I104" s="292" t="s">
        <v>1331</v>
      </c>
      <c r="J104" s="293">
        <v>4222</v>
      </c>
      <c r="K104" s="293">
        <v>16</v>
      </c>
      <c r="L104" s="290" t="s">
        <v>1330</v>
      </c>
      <c r="M104" s="289" t="s">
        <v>1322</v>
      </c>
      <c r="N104" s="283"/>
    </row>
    <row r="105" spans="1:14" ht="26.25" customHeight="1">
      <c r="A105" s="559"/>
      <c r="B105" s="559"/>
      <c r="C105" s="553"/>
      <c r="D105" s="554"/>
      <c r="E105" s="555"/>
      <c r="F105" s="553"/>
      <c r="G105" s="553"/>
      <c r="H105" s="291" t="s">
        <v>1332</v>
      </c>
      <c r="I105" s="292" t="s">
        <v>1333</v>
      </c>
      <c r="J105" s="293">
        <v>4060</v>
      </c>
      <c r="K105" s="293">
        <v>12</v>
      </c>
      <c r="L105" s="290" t="s">
        <v>1334</v>
      </c>
      <c r="M105" s="289" t="s">
        <v>1322</v>
      </c>
      <c r="N105" s="283"/>
    </row>
    <row r="106" spans="1:14" ht="26.25" customHeight="1">
      <c r="A106" s="559"/>
      <c r="B106" s="559"/>
      <c r="C106" s="553"/>
      <c r="D106" s="554"/>
      <c r="E106" s="555"/>
      <c r="F106" s="553"/>
      <c r="G106" s="553"/>
      <c r="H106" s="291" t="s">
        <v>1335</v>
      </c>
      <c r="I106" s="292" t="s">
        <v>457</v>
      </c>
      <c r="J106" s="293">
        <v>4701</v>
      </c>
      <c r="K106" s="293">
        <v>24</v>
      </c>
      <c r="L106" s="290" t="s">
        <v>1336</v>
      </c>
      <c r="M106" s="289" t="s">
        <v>1322</v>
      </c>
      <c r="N106" s="283"/>
    </row>
    <row r="107" spans="1:14" ht="26.25" customHeight="1">
      <c r="A107" s="559"/>
      <c r="B107" s="559"/>
      <c r="C107" s="553"/>
      <c r="D107" s="554"/>
      <c r="E107" s="555"/>
      <c r="F107" s="553"/>
      <c r="G107" s="553"/>
      <c r="H107" s="291" t="s">
        <v>1311</v>
      </c>
      <c r="I107" s="292" t="s">
        <v>538</v>
      </c>
      <c r="J107" s="293">
        <v>4260</v>
      </c>
      <c r="K107" s="293">
        <v>6</v>
      </c>
      <c r="L107" s="290" t="s">
        <v>995</v>
      </c>
      <c r="M107" s="289" t="s">
        <v>1322</v>
      </c>
      <c r="N107" s="283"/>
    </row>
    <row r="108" spans="1:14" s="317" customFormat="1" ht="26.25" customHeight="1">
      <c r="A108" s="559"/>
      <c r="B108" s="559"/>
      <c r="C108" s="553"/>
      <c r="D108" s="554"/>
      <c r="E108" s="555"/>
      <c r="F108" s="553"/>
      <c r="G108" s="553"/>
      <c r="H108" s="311" t="s">
        <v>1337</v>
      </c>
      <c r="I108" s="312" t="s">
        <v>1338</v>
      </c>
      <c r="J108" s="313">
        <v>4640</v>
      </c>
      <c r="K108" s="313">
        <v>14</v>
      </c>
      <c r="L108" s="314" t="s">
        <v>1235</v>
      </c>
      <c r="M108" s="315"/>
      <c r="N108" s="316"/>
    </row>
    <row r="109" spans="1:14" ht="21" customHeight="1">
      <c r="A109" s="553">
        <v>14</v>
      </c>
      <c r="B109" s="553" t="s">
        <v>1339</v>
      </c>
      <c r="C109" s="553" t="s">
        <v>1340</v>
      </c>
      <c r="D109" s="553" t="s">
        <v>1341</v>
      </c>
      <c r="E109" s="556" t="s">
        <v>1058</v>
      </c>
      <c r="F109" s="553" t="s">
        <v>437</v>
      </c>
      <c r="G109" s="553">
        <v>1811011</v>
      </c>
      <c r="H109" s="300" t="s">
        <v>1141</v>
      </c>
      <c r="I109" s="290" t="s">
        <v>497</v>
      </c>
      <c r="J109" s="270">
        <v>4500</v>
      </c>
      <c r="K109" s="270">
        <v>24</v>
      </c>
      <c r="L109" s="290" t="s">
        <v>1019</v>
      </c>
      <c r="M109" s="289" t="s">
        <v>1342</v>
      </c>
      <c r="N109" s="283"/>
    </row>
    <row r="110" spans="1:14" ht="21" customHeight="1">
      <c r="A110" s="553"/>
      <c r="B110" s="553"/>
      <c r="C110" s="553"/>
      <c r="D110" s="553"/>
      <c r="E110" s="556"/>
      <c r="F110" s="553"/>
      <c r="G110" s="553"/>
      <c r="H110" s="300" t="s">
        <v>1343</v>
      </c>
      <c r="I110" s="290" t="s">
        <v>494</v>
      </c>
      <c r="J110" s="270">
        <v>4580</v>
      </c>
      <c r="K110" s="270">
        <v>32</v>
      </c>
      <c r="L110" s="290">
        <v>25</v>
      </c>
      <c r="M110" s="289" t="s">
        <v>1342</v>
      </c>
      <c r="N110" s="283"/>
    </row>
    <row r="111" spans="1:14" ht="21" customHeight="1">
      <c r="A111" s="553"/>
      <c r="B111" s="553"/>
      <c r="C111" s="553"/>
      <c r="D111" s="553"/>
      <c r="E111" s="556"/>
      <c r="F111" s="553"/>
      <c r="G111" s="553"/>
      <c r="H111" s="300" t="s">
        <v>1344</v>
      </c>
      <c r="I111" s="290" t="s">
        <v>538</v>
      </c>
      <c r="J111" s="270">
        <v>4220</v>
      </c>
      <c r="K111" s="270">
        <v>16</v>
      </c>
      <c r="L111" s="290">
        <v>22</v>
      </c>
      <c r="M111" s="289" t="s">
        <v>1342</v>
      </c>
      <c r="N111" s="283"/>
    </row>
    <row r="112" spans="1:14" ht="21" customHeight="1">
      <c r="A112" s="553"/>
      <c r="B112" s="553"/>
      <c r="C112" s="553"/>
      <c r="D112" s="553"/>
      <c r="E112" s="556"/>
      <c r="F112" s="553"/>
      <c r="G112" s="553"/>
      <c r="H112" s="300" t="s">
        <v>1345</v>
      </c>
      <c r="I112" s="290" t="s">
        <v>409</v>
      </c>
      <c r="J112" s="270">
        <v>4000</v>
      </c>
      <c r="K112" s="270">
        <v>57</v>
      </c>
      <c r="L112" s="290" t="s">
        <v>1306</v>
      </c>
      <c r="M112" s="289" t="s">
        <v>1342</v>
      </c>
      <c r="N112" s="283"/>
    </row>
    <row r="113" spans="1:14" ht="21" customHeight="1">
      <c r="A113" s="553"/>
      <c r="B113" s="553"/>
      <c r="C113" s="553"/>
      <c r="D113" s="553"/>
      <c r="E113" s="556"/>
      <c r="F113" s="553"/>
      <c r="G113" s="553"/>
      <c r="H113" s="291" t="s">
        <v>1314</v>
      </c>
      <c r="I113" s="292" t="s">
        <v>452</v>
      </c>
      <c r="J113" s="270">
        <v>4401</v>
      </c>
      <c r="K113" s="270">
        <v>20</v>
      </c>
      <c r="L113" s="290" t="s">
        <v>1132</v>
      </c>
      <c r="M113" s="289" t="s">
        <v>1342</v>
      </c>
      <c r="N113" s="283"/>
    </row>
    <row r="114" spans="1:14" ht="21" customHeight="1">
      <c r="A114" s="553"/>
      <c r="B114" s="553"/>
      <c r="C114" s="553"/>
      <c r="D114" s="553"/>
      <c r="E114" s="556"/>
      <c r="F114" s="553"/>
      <c r="G114" s="553"/>
      <c r="H114" s="300" t="s">
        <v>1298</v>
      </c>
      <c r="I114" s="290">
        <v>102</v>
      </c>
      <c r="J114" s="270">
        <v>4222</v>
      </c>
      <c r="K114" s="270">
        <v>16</v>
      </c>
      <c r="L114" s="290">
        <v>22</v>
      </c>
      <c r="M114" s="289" t="s">
        <v>1342</v>
      </c>
      <c r="N114" s="283"/>
    </row>
    <row r="115" spans="1:14" ht="21" customHeight="1">
      <c r="A115" s="553"/>
      <c r="B115" s="553"/>
      <c r="C115" s="553"/>
      <c r="D115" s="553"/>
      <c r="E115" s="556"/>
      <c r="F115" s="553"/>
      <c r="G115" s="553"/>
      <c r="H115" s="300" t="s">
        <v>1163</v>
      </c>
      <c r="I115" s="290" t="s">
        <v>482</v>
      </c>
      <c r="J115" s="270">
        <v>4348</v>
      </c>
      <c r="K115" s="270">
        <v>30</v>
      </c>
      <c r="L115" s="290" t="s">
        <v>1164</v>
      </c>
      <c r="M115" s="289" t="s">
        <v>1342</v>
      </c>
      <c r="N115" s="283"/>
    </row>
    <row r="116" spans="1:14" ht="21" customHeight="1">
      <c r="A116" s="553"/>
      <c r="B116" s="553"/>
      <c r="C116" s="553"/>
      <c r="D116" s="553"/>
      <c r="E116" s="556"/>
      <c r="F116" s="553"/>
      <c r="G116" s="553"/>
      <c r="H116" s="300" t="s">
        <v>1311</v>
      </c>
      <c r="I116" s="290" t="s">
        <v>1346</v>
      </c>
      <c r="J116" s="270">
        <v>4260</v>
      </c>
      <c r="K116" s="270">
        <v>12</v>
      </c>
      <c r="L116" s="290" t="s">
        <v>995</v>
      </c>
      <c r="M116" s="289" t="s">
        <v>1342</v>
      </c>
      <c r="N116" s="283"/>
    </row>
    <row r="117" spans="1:14" s="309" customFormat="1" ht="33" customHeight="1">
      <c r="A117" s="553"/>
      <c r="B117" s="553"/>
      <c r="C117" s="553"/>
      <c r="D117" s="553"/>
      <c r="E117" s="556"/>
      <c r="F117" s="553"/>
      <c r="G117" s="553"/>
      <c r="H117" s="300" t="s">
        <v>1253</v>
      </c>
      <c r="I117" s="290" t="s">
        <v>533</v>
      </c>
      <c r="J117" s="270">
        <v>4270</v>
      </c>
      <c r="K117" s="270">
        <v>43</v>
      </c>
      <c r="L117" s="290" t="s">
        <v>1254</v>
      </c>
      <c r="M117" s="289" t="s">
        <v>1342</v>
      </c>
      <c r="N117" s="283"/>
    </row>
    <row r="118" spans="1:14" ht="21" customHeight="1">
      <c r="A118" s="553"/>
      <c r="B118" s="553"/>
      <c r="C118" s="553"/>
      <c r="D118" s="553"/>
      <c r="E118" s="556"/>
      <c r="F118" s="553"/>
      <c r="G118" s="553"/>
      <c r="H118" s="300" t="s">
        <v>1347</v>
      </c>
      <c r="I118" s="290" t="s">
        <v>1348</v>
      </c>
      <c r="J118" s="270">
        <v>4570</v>
      </c>
      <c r="K118" s="270">
        <v>39</v>
      </c>
      <c r="L118" s="290">
        <v>21</v>
      </c>
      <c r="M118" s="289" t="s">
        <v>1342</v>
      </c>
      <c r="N118" s="283"/>
    </row>
    <row r="119" spans="1:14" ht="21" customHeight="1">
      <c r="A119" s="553"/>
      <c r="B119" s="553"/>
      <c r="C119" s="553"/>
      <c r="D119" s="553"/>
      <c r="E119" s="556"/>
      <c r="F119" s="553"/>
      <c r="G119" s="553"/>
      <c r="H119" s="300" t="s">
        <v>1264</v>
      </c>
      <c r="I119" s="290" t="s">
        <v>1349</v>
      </c>
      <c r="J119" s="270">
        <v>4640</v>
      </c>
      <c r="K119" s="270">
        <v>30</v>
      </c>
      <c r="L119" s="290" t="s">
        <v>1235</v>
      </c>
      <c r="M119" s="289" t="s">
        <v>1342</v>
      </c>
      <c r="N119" s="283"/>
    </row>
    <row r="120" spans="1:14" ht="21" customHeight="1">
      <c r="A120" s="553"/>
      <c r="B120" s="553"/>
      <c r="C120" s="553"/>
      <c r="D120" s="553"/>
      <c r="E120" s="556"/>
      <c r="F120" s="553"/>
      <c r="G120" s="553"/>
      <c r="H120" s="300" t="s">
        <v>1139</v>
      </c>
      <c r="I120" s="290" t="s">
        <v>453</v>
      </c>
      <c r="J120" s="270">
        <v>4450</v>
      </c>
      <c r="K120" s="270">
        <v>32</v>
      </c>
      <c r="L120" s="290">
        <v>29</v>
      </c>
      <c r="M120" s="289" t="s">
        <v>1342</v>
      </c>
      <c r="N120" s="283"/>
    </row>
    <row r="121" spans="1:14" ht="31.95" customHeight="1">
      <c r="A121" s="553"/>
      <c r="B121" s="553"/>
      <c r="C121" s="553"/>
      <c r="D121" s="553"/>
      <c r="E121" s="556"/>
      <c r="F121" s="553"/>
      <c r="G121" s="553"/>
      <c r="H121" s="300" t="s">
        <v>1350</v>
      </c>
      <c r="I121" s="290">
        <v>104</v>
      </c>
      <c r="J121" s="270">
        <v>4530</v>
      </c>
      <c r="K121" s="270">
        <v>25</v>
      </c>
      <c r="L121" s="290">
        <v>39</v>
      </c>
      <c r="M121" s="289" t="s">
        <v>1342</v>
      </c>
      <c r="N121" s="283"/>
    </row>
    <row r="122" spans="1:14" ht="25.5" customHeight="1">
      <c r="A122" s="553">
        <v>15</v>
      </c>
      <c r="B122" s="553"/>
      <c r="C122" s="554" t="s">
        <v>1351</v>
      </c>
      <c r="D122" s="553"/>
      <c r="E122" s="556" t="s">
        <v>1352</v>
      </c>
      <c r="F122" s="553"/>
      <c r="G122" s="553">
        <v>1811011</v>
      </c>
      <c r="H122" s="300" t="s">
        <v>1353</v>
      </c>
      <c r="I122" s="290" t="s">
        <v>465</v>
      </c>
      <c r="J122" s="303" t="s">
        <v>1354</v>
      </c>
      <c r="K122" s="303" t="s">
        <v>1245</v>
      </c>
      <c r="L122" s="303" t="s">
        <v>1355</v>
      </c>
      <c r="M122" s="289" t="s">
        <v>1356</v>
      </c>
      <c r="N122" s="283"/>
    </row>
    <row r="123" spans="1:14" ht="31.95" customHeight="1">
      <c r="A123" s="553"/>
      <c r="B123" s="553"/>
      <c r="C123" s="554"/>
      <c r="D123" s="553"/>
      <c r="E123" s="556"/>
      <c r="F123" s="553"/>
      <c r="G123" s="553"/>
      <c r="H123" s="301" t="s">
        <v>1357</v>
      </c>
      <c r="I123" s="302" t="s">
        <v>463</v>
      </c>
      <c r="J123" s="290" t="s">
        <v>1358</v>
      </c>
      <c r="K123" s="290" t="s">
        <v>1312</v>
      </c>
      <c r="L123" s="290" t="s">
        <v>1355</v>
      </c>
      <c r="M123" s="289" t="s">
        <v>1356</v>
      </c>
      <c r="N123" s="283"/>
    </row>
    <row r="124" spans="1:14" ht="21" customHeight="1">
      <c r="A124" s="553">
        <v>16</v>
      </c>
      <c r="B124" s="553" t="s">
        <v>1359</v>
      </c>
      <c r="C124" s="553" t="s">
        <v>1360</v>
      </c>
      <c r="D124" s="553" t="s">
        <v>1361</v>
      </c>
      <c r="E124" s="555" t="s">
        <v>1362</v>
      </c>
      <c r="F124" s="553" t="s">
        <v>1363</v>
      </c>
      <c r="G124" s="553">
        <v>1812054</v>
      </c>
      <c r="H124" s="300" t="s">
        <v>1126</v>
      </c>
      <c r="I124" s="292" t="s">
        <v>409</v>
      </c>
      <c r="J124" s="293">
        <v>4000</v>
      </c>
      <c r="K124" s="293">
        <v>80</v>
      </c>
      <c r="L124" s="292" t="s">
        <v>1127</v>
      </c>
      <c r="M124" s="289" t="s">
        <v>1364</v>
      </c>
      <c r="N124" s="283"/>
    </row>
    <row r="125" spans="1:14" ht="21" customHeight="1">
      <c r="A125" s="553"/>
      <c r="B125" s="553"/>
      <c r="C125" s="553"/>
      <c r="D125" s="553"/>
      <c r="E125" s="555"/>
      <c r="F125" s="553"/>
      <c r="G125" s="553"/>
      <c r="H125" s="291" t="s">
        <v>1129</v>
      </c>
      <c r="I125" s="292" t="s">
        <v>452</v>
      </c>
      <c r="J125" s="270">
        <v>4401</v>
      </c>
      <c r="K125" s="270">
        <v>16</v>
      </c>
      <c r="L125" s="290" t="s">
        <v>1132</v>
      </c>
      <c r="M125" s="289" t="s">
        <v>1364</v>
      </c>
      <c r="N125" s="283"/>
    </row>
    <row r="126" spans="1:14" ht="21" customHeight="1">
      <c r="A126" s="553"/>
      <c r="B126" s="553"/>
      <c r="C126" s="553"/>
      <c r="D126" s="553"/>
      <c r="E126" s="555"/>
      <c r="F126" s="553"/>
      <c r="G126" s="553"/>
      <c r="H126" s="291" t="s">
        <v>1365</v>
      </c>
      <c r="I126" s="290" t="s">
        <v>494</v>
      </c>
      <c r="J126" s="290">
        <v>4500</v>
      </c>
      <c r="K126" s="270">
        <v>20</v>
      </c>
      <c r="L126" s="290" t="s">
        <v>1019</v>
      </c>
      <c r="M126" s="289" t="s">
        <v>1364</v>
      </c>
      <c r="N126" s="283"/>
    </row>
    <row r="127" spans="1:14" ht="21" customHeight="1">
      <c r="A127" s="553"/>
      <c r="B127" s="553"/>
      <c r="C127" s="553"/>
      <c r="D127" s="553"/>
      <c r="E127" s="555"/>
      <c r="F127" s="553"/>
      <c r="G127" s="553"/>
      <c r="H127" s="291" t="s">
        <v>1366</v>
      </c>
      <c r="I127" s="290" t="s">
        <v>1367</v>
      </c>
      <c r="J127" s="290" t="s">
        <v>1183</v>
      </c>
      <c r="K127" s="270">
        <v>21</v>
      </c>
      <c r="L127" s="290" t="s">
        <v>1167</v>
      </c>
      <c r="M127" s="289" t="s">
        <v>1364</v>
      </c>
      <c r="N127" s="283"/>
    </row>
    <row r="128" spans="1:14" ht="21" customHeight="1">
      <c r="A128" s="553"/>
      <c r="B128" s="553"/>
      <c r="C128" s="553"/>
      <c r="D128" s="553"/>
      <c r="E128" s="555"/>
      <c r="F128" s="553"/>
      <c r="G128" s="553"/>
      <c r="H128" s="291" t="s">
        <v>1368</v>
      </c>
      <c r="I128" s="290" t="s">
        <v>413</v>
      </c>
      <c r="J128" s="290">
        <v>4450</v>
      </c>
      <c r="K128" s="270">
        <v>35</v>
      </c>
      <c r="L128" s="290" t="s">
        <v>1160</v>
      </c>
      <c r="M128" s="289" t="s">
        <v>1364</v>
      </c>
      <c r="N128" s="283"/>
    </row>
    <row r="129" spans="1:14" ht="21" customHeight="1">
      <c r="A129" s="553"/>
      <c r="B129" s="553"/>
      <c r="C129" s="553"/>
      <c r="D129" s="553"/>
      <c r="E129" s="555"/>
      <c r="F129" s="553"/>
      <c r="G129" s="553"/>
      <c r="H129" s="291" t="s">
        <v>1147</v>
      </c>
      <c r="I129" s="290" t="s">
        <v>475</v>
      </c>
      <c r="J129" s="270">
        <v>4260</v>
      </c>
      <c r="K129" s="270">
        <v>5</v>
      </c>
      <c r="L129" s="290" t="s">
        <v>995</v>
      </c>
      <c r="M129" s="289" t="s">
        <v>1364</v>
      </c>
      <c r="N129" s="283"/>
    </row>
    <row r="130" spans="1:14" ht="21" customHeight="1">
      <c r="A130" s="553">
        <v>17</v>
      </c>
      <c r="B130" s="553" t="s">
        <v>1369</v>
      </c>
      <c r="C130" s="553" t="s">
        <v>1370</v>
      </c>
      <c r="D130" s="553" t="s">
        <v>1371</v>
      </c>
      <c r="E130" s="555" t="s">
        <v>1372</v>
      </c>
      <c r="F130" s="553" t="s">
        <v>1373</v>
      </c>
      <c r="G130" s="553">
        <v>1813102</v>
      </c>
      <c r="H130" s="291" t="s">
        <v>1374</v>
      </c>
      <c r="I130" s="290" t="s">
        <v>409</v>
      </c>
      <c r="J130" s="290" t="s">
        <v>1302</v>
      </c>
      <c r="K130" s="318">
        <v>93</v>
      </c>
      <c r="L130" s="290" t="s">
        <v>1026</v>
      </c>
      <c r="M130" s="289" t="s">
        <v>1375</v>
      </c>
      <c r="N130" s="283"/>
    </row>
    <row r="131" spans="1:14" ht="21" customHeight="1">
      <c r="A131" s="553"/>
      <c r="B131" s="553"/>
      <c r="C131" s="553"/>
      <c r="D131" s="553"/>
      <c r="E131" s="555"/>
      <c r="F131" s="553"/>
      <c r="G131" s="553"/>
      <c r="H131" s="291" t="s">
        <v>1376</v>
      </c>
      <c r="I131" s="292" t="s">
        <v>494</v>
      </c>
      <c r="J131" s="290" t="s">
        <v>1302</v>
      </c>
      <c r="K131" s="318">
        <v>50</v>
      </c>
      <c r="L131" s="290" t="s">
        <v>1026</v>
      </c>
      <c r="M131" s="289" t="s">
        <v>1375</v>
      </c>
      <c r="N131" s="283"/>
    </row>
    <row r="132" spans="1:14" ht="21" customHeight="1">
      <c r="A132" s="553"/>
      <c r="B132" s="553"/>
      <c r="C132" s="553"/>
      <c r="D132" s="553"/>
      <c r="E132" s="555"/>
      <c r="F132" s="553"/>
      <c r="G132" s="553"/>
      <c r="H132" s="291" t="s">
        <v>1377</v>
      </c>
      <c r="I132" s="292" t="s">
        <v>475</v>
      </c>
      <c r="J132" s="293">
        <v>4744</v>
      </c>
      <c r="K132" s="318">
        <v>115</v>
      </c>
      <c r="L132" s="293">
        <v>30</v>
      </c>
      <c r="M132" s="289" t="s">
        <v>1375</v>
      </c>
      <c r="N132" s="283"/>
    </row>
    <row r="133" spans="1:14" ht="21" customHeight="1">
      <c r="A133" s="553"/>
      <c r="B133" s="553"/>
      <c r="C133" s="553"/>
      <c r="D133" s="553"/>
      <c r="E133" s="555"/>
      <c r="F133" s="553"/>
      <c r="G133" s="553"/>
      <c r="H133" s="291" t="s">
        <v>1378</v>
      </c>
      <c r="I133" s="292" t="s">
        <v>477</v>
      </c>
      <c r="J133" s="293">
        <v>4742</v>
      </c>
      <c r="K133" s="318">
        <v>30</v>
      </c>
      <c r="L133" s="293">
        <v>30</v>
      </c>
      <c r="M133" s="289" t="s">
        <v>1375</v>
      </c>
      <c r="N133" s="283"/>
    </row>
    <row r="134" spans="1:14" ht="21" customHeight="1">
      <c r="A134" s="553"/>
      <c r="B134" s="553"/>
      <c r="C134" s="553"/>
      <c r="D134" s="553"/>
      <c r="E134" s="555"/>
      <c r="F134" s="553"/>
      <c r="G134" s="553"/>
      <c r="H134" s="319" t="s">
        <v>1379</v>
      </c>
      <c r="I134" s="292" t="s">
        <v>457</v>
      </c>
      <c r="J134" s="293">
        <v>4712</v>
      </c>
      <c r="K134" s="318">
        <v>34</v>
      </c>
      <c r="L134" s="293">
        <v>30</v>
      </c>
      <c r="M134" s="289" t="s">
        <v>1375</v>
      </c>
      <c r="N134" s="283"/>
    </row>
    <row r="135" spans="1:14" ht="21" customHeight="1">
      <c r="A135" s="553">
        <v>18</v>
      </c>
      <c r="B135" s="553" t="s">
        <v>1380</v>
      </c>
      <c r="C135" s="553" t="s">
        <v>1381</v>
      </c>
      <c r="D135" s="553" t="s">
        <v>1382</v>
      </c>
      <c r="E135" s="556" t="s">
        <v>1066</v>
      </c>
      <c r="F135" s="553" t="s">
        <v>1383</v>
      </c>
      <c r="G135" s="553">
        <v>1862011</v>
      </c>
      <c r="H135" s="300" t="s">
        <v>1126</v>
      </c>
      <c r="I135" s="292" t="s">
        <v>409</v>
      </c>
      <c r="J135" s="293">
        <v>4000</v>
      </c>
      <c r="K135" s="293">
        <v>43</v>
      </c>
      <c r="L135" s="292" t="s">
        <v>1127</v>
      </c>
      <c r="M135" s="289" t="s">
        <v>1384</v>
      </c>
      <c r="N135" s="283"/>
    </row>
    <row r="136" spans="1:14" ht="13.8">
      <c r="A136" s="553"/>
      <c r="B136" s="553"/>
      <c r="C136" s="553"/>
      <c r="D136" s="553"/>
      <c r="E136" s="556"/>
      <c r="F136" s="553"/>
      <c r="G136" s="553"/>
      <c r="H136" s="300" t="s">
        <v>1256</v>
      </c>
      <c r="I136" s="292" t="s">
        <v>400</v>
      </c>
      <c r="J136" s="293">
        <v>4050</v>
      </c>
      <c r="K136" s="293">
        <v>28</v>
      </c>
      <c r="L136" s="292" t="s">
        <v>1258</v>
      </c>
      <c r="M136" s="289" t="s">
        <v>1384</v>
      </c>
      <c r="N136" s="283"/>
    </row>
    <row r="137" spans="1:14" ht="13.8">
      <c r="A137" s="553"/>
      <c r="B137" s="553"/>
      <c r="C137" s="553"/>
      <c r="D137" s="553"/>
      <c r="E137" s="556"/>
      <c r="F137" s="553"/>
      <c r="G137" s="553"/>
      <c r="H137" s="291" t="s">
        <v>1129</v>
      </c>
      <c r="I137" s="292" t="s">
        <v>538</v>
      </c>
      <c r="J137" s="270">
        <v>4401</v>
      </c>
      <c r="K137" s="270">
        <v>16</v>
      </c>
      <c r="L137" s="290" t="s">
        <v>1132</v>
      </c>
      <c r="M137" s="289" t="s">
        <v>1384</v>
      </c>
      <c r="N137" s="283"/>
    </row>
    <row r="138" spans="1:14" ht="21" customHeight="1">
      <c r="A138" s="553"/>
      <c r="B138" s="553"/>
      <c r="C138" s="553"/>
      <c r="D138" s="553"/>
      <c r="E138" s="556"/>
      <c r="F138" s="553"/>
      <c r="G138" s="553"/>
      <c r="H138" s="300" t="s">
        <v>1147</v>
      </c>
      <c r="I138" s="290" t="s">
        <v>452</v>
      </c>
      <c r="J138" s="270" t="s">
        <v>1237</v>
      </c>
      <c r="K138" s="290" t="s">
        <v>1385</v>
      </c>
      <c r="L138" s="290" t="s">
        <v>995</v>
      </c>
      <c r="M138" s="289" t="s">
        <v>1384</v>
      </c>
      <c r="N138" s="283"/>
    </row>
    <row r="139" spans="1:14" s="309" customFormat="1" ht="13.2">
      <c r="A139" s="553"/>
      <c r="B139" s="553"/>
      <c r="C139" s="553"/>
      <c r="D139" s="553"/>
      <c r="E139" s="556"/>
      <c r="F139" s="553"/>
      <c r="G139" s="553"/>
      <c r="H139" s="300" t="s">
        <v>1253</v>
      </c>
      <c r="I139" s="303" t="s">
        <v>494</v>
      </c>
      <c r="J139" s="308">
        <v>4272</v>
      </c>
      <c r="K139" s="303" t="s">
        <v>1386</v>
      </c>
      <c r="L139" s="303" t="s">
        <v>1254</v>
      </c>
      <c r="M139" s="289" t="s">
        <v>1384</v>
      </c>
      <c r="N139" s="283"/>
    </row>
    <row r="140" spans="1:14" ht="26.4">
      <c r="A140" s="553"/>
      <c r="B140" s="553"/>
      <c r="C140" s="553"/>
      <c r="D140" s="553"/>
      <c r="E140" s="556"/>
      <c r="F140" s="553"/>
      <c r="G140" s="553"/>
      <c r="H140" s="291" t="s">
        <v>1387</v>
      </c>
      <c r="I140" s="302" t="s">
        <v>477</v>
      </c>
      <c r="J140" s="303" t="s">
        <v>1142</v>
      </c>
      <c r="K140" s="303" t="s">
        <v>1388</v>
      </c>
      <c r="L140" s="303" t="s">
        <v>1019</v>
      </c>
      <c r="M140" s="289" t="s">
        <v>1384</v>
      </c>
      <c r="N140" s="283"/>
    </row>
    <row r="141" spans="1:14" ht="20.399999999999999" customHeight="1">
      <c r="A141" s="553"/>
      <c r="B141" s="553"/>
      <c r="C141" s="553"/>
      <c r="D141" s="553"/>
      <c r="E141" s="556"/>
      <c r="F141" s="553"/>
      <c r="G141" s="553"/>
      <c r="H141" s="291" t="s">
        <v>1389</v>
      </c>
      <c r="I141" s="302" t="s">
        <v>475</v>
      </c>
      <c r="J141" s="303" t="s">
        <v>1390</v>
      </c>
      <c r="K141" s="303" t="s">
        <v>1391</v>
      </c>
      <c r="L141" s="303" t="s">
        <v>1392</v>
      </c>
      <c r="M141" s="289" t="s">
        <v>1384</v>
      </c>
      <c r="N141" s="283"/>
    </row>
    <row r="142" spans="1:14" s="309" customFormat="1" ht="26.4">
      <c r="A142" s="553"/>
      <c r="B142" s="553"/>
      <c r="C142" s="553"/>
      <c r="D142" s="553"/>
      <c r="E142" s="556"/>
      <c r="F142" s="553"/>
      <c r="G142" s="553"/>
      <c r="H142" s="320" t="s">
        <v>1393</v>
      </c>
      <c r="I142" s="302" t="s">
        <v>459</v>
      </c>
      <c r="J142" s="303" t="s">
        <v>1394</v>
      </c>
      <c r="K142" s="303" t="s">
        <v>1283</v>
      </c>
      <c r="L142" s="303" t="s">
        <v>1395</v>
      </c>
      <c r="M142" s="289" t="s">
        <v>1384</v>
      </c>
      <c r="N142" s="283"/>
    </row>
    <row r="143" spans="1:14" s="309" customFormat="1" ht="31.2" customHeight="1">
      <c r="A143" s="553"/>
      <c r="B143" s="553"/>
      <c r="C143" s="553"/>
      <c r="D143" s="553"/>
      <c r="E143" s="556"/>
      <c r="F143" s="553"/>
      <c r="G143" s="553"/>
      <c r="H143" s="291" t="s">
        <v>1396</v>
      </c>
      <c r="I143" s="302" t="s">
        <v>533</v>
      </c>
      <c r="J143" s="303" t="s">
        <v>1233</v>
      </c>
      <c r="K143" s="303" t="s">
        <v>1167</v>
      </c>
      <c r="L143" s="303" t="s">
        <v>1235</v>
      </c>
      <c r="M143" s="289" t="s">
        <v>1384</v>
      </c>
      <c r="N143" s="283"/>
    </row>
    <row r="144" spans="1:14" ht="21" customHeight="1">
      <c r="A144" s="553"/>
      <c r="B144" s="553"/>
      <c r="C144" s="553"/>
      <c r="D144" s="553"/>
      <c r="E144" s="556"/>
      <c r="F144" s="553"/>
      <c r="G144" s="553"/>
      <c r="H144" s="300" t="s">
        <v>1343</v>
      </c>
      <c r="I144" s="292" t="s">
        <v>457</v>
      </c>
      <c r="J144" s="293">
        <v>4580</v>
      </c>
      <c r="K144" s="293">
        <v>30</v>
      </c>
      <c r="L144" s="292">
        <v>25</v>
      </c>
      <c r="M144" s="289" t="s">
        <v>1384</v>
      </c>
      <c r="N144" s="283"/>
    </row>
    <row r="145" spans="1:14" ht="21" customHeight="1">
      <c r="A145" s="553"/>
      <c r="B145" s="553"/>
      <c r="C145" s="553"/>
      <c r="D145" s="553"/>
      <c r="E145" s="556"/>
      <c r="F145" s="553"/>
      <c r="G145" s="553"/>
      <c r="H145" s="300" t="s">
        <v>1397</v>
      </c>
      <c r="I145" s="292" t="s">
        <v>413</v>
      </c>
      <c r="J145" s="293">
        <v>4348</v>
      </c>
      <c r="K145" s="293">
        <v>18</v>
      </c>
      <c r="L145" s="292" t="s">
        <v>1164</v>
      </c>
      <c r="M145" s="289" t="s">
        <v>1384</v>
      </c>
      <c r="N145" s="283"/>
    </row>
    <row r="146" spans="1:14" ht="31.95" customHeight="1">
      <c r="A146" s="553"/>
      <c r="B146" s="553"/>
      <c r="C146" s="553"/>
      <c r="D146" s="553"/>
      <c r="E146" s="556"/>
      <c r="F146" s="553"/>
      <c r="G146" s="553"/>
      <c r="H146" s="300" t="s">
        <v>1398</v>
      </c>
      <c r="I146" s="292" t="s">
        <v>1399</v>
      </c>
      <c r="J146" s="293">
        <v>4530</v>
      </c>
      <c r="K146" s="293">
        <v>16</v>
      </c>
      <c r="L146" s="292">
        <v>39</v>
      </c>
      <c r="M146" s="289" t="s">
        <v>1384</v>
      </c>
      <c r="N146" s="283"/>
    </row>
    <row r="147" spans="1:14" ht="21" customHeight="1">
      <c r="A147" s="553"/>
      <c r="B147" s="553"/>
      <c r="C147" s="553"/>
      <c r="D147" s="553"/>
      <c r="E147" s="556"/>
      <c r="F147" s="553"/>
      <c r="G147" s="553"/>
      <c r="H147" s="300" t="s">
        <v>1146</v>
      </c>
      <c r="I147" s="292" t="s">
        <v>504</v>
      </c>
      <c r="J147" s="293">
        <v>4220</v>
      </c>
      <c r="K147" s="293">
        <v>46</v>
      </c>
      <c r="L147" s="292">
        <v>22</v>
      </c>
      <c r="M147" s="289" t="s">
        <v>1384</v>
      </c>
      <c r="N147" s="283"/>
    </row>
    <row r="148" spans="1:14" ht="33" customHeight="1">
      <c r="A148" s="553"/>
      <c r="B148" s="553"/>
      <c r="C148" s="553"/>
      <c r="D148" s="553"/>
      <c r="E148" s="556"/>
      <c r="F148" s="553"/>
      <c r="G148" s="553"/>
      <c r="H148" s="300" t="s">
        <v>1400</v>
      </c>
      <c r="I148" s="292" t="s">
        <v>497</v>
      </c>
      <c r="J148" s="293">
        <v>4100</v>
      </c>
      <c r="K148" s="293">
        <v>65</v>
      </c>
      <c r="L148" s="292">
        <v>53</v>
      </c>
      <c r="M148" s="289" t="s">
        <v>1384</v>
      </c>
      <c r="N148" s="283"/>
    </row>
    <row r="149" spans="1:14" ht="21" customHeight="1">
      <c r="A149" s="553"/>
      <c r="B149" s="553"/>
      <c r="C149" s="553"/>
      <c r="D149" s="553"/>
      <c r="E149" s="556"/>
      <c r="F149" s="553"/>
      <c r="G149" s="553"/>
      <c r="H149" s="300" t="s">
        <v>1139</v>
      </c>
      <c r="I149" s="292" t="s">
        <v>484</v>
      </c>
      <c r="J149" s="293">
        <v>4450</v>
      </c>
      <c r="K149" s="293">
        <v>40</v>
      </c>
      <c r="L149" s="292">
        <v>29</v>
      </c>
      <c r="M149" s="289" t="s">
        <v>1384</v>
      </c>
      <c r="N149" s="283"/>
    </row>
    <row r="150" spans="1:14" ht="21" customHeight="1">
      <c r="A150" s="553"/>
      <c r="B150" s="553"/>
      <c r="C150" s="553"/>
      <c r="D150" s="553"/>
      <c r="E150" s="556"/>
      <c r="F150" s="553"/>
      <c r="G150" s="553"/>
      <c r="H150" s="300" t="s">
        <v>1401</v>
      </c>
      <c r="I150" s="292" t="s">
        <v>482</v>
      </c>
      <c r="J150" s="293">
        <v>4501</v>
      </c>
      <c r="K150" s="293">
        <v>18</v>
      </c>
      <c r="L150" s="292" t="s">
        <v>1402</v>
      </c>
      <c r="M150" s="289" t="s">
        <v>1384</v>
      </c>
      <c r="N150" s="283"/>
    </row>
    <row r="151" spans="1:14" ht="21" customHeight="1">
      <c r="A151" s="553">
        <v>19</v>
      </c>
      <c r="B151" s="553" t="s">
        <v>1403</v>
      </c>
      <c r="C151" s="553" t="s">
        <v>1404</v>
      </c>
      <c r="D151" s="553" t="s">
        <v>1405</v>
      </c>
      <c r="E151" s="555" t="s">
        <v>1406</v>
      </c>
      <c r="F151" s="553" t="s">
        <v>1407</v>
      </c>
      <c r="G151" s="553">
        <v>1814011</v>
      </c>
      <c r="H151" s="291" t="s">
        <v>1324</v>
      </c>
      <c r="I151" s="321" t="s">
        <v>1408</v>
      </c>
      <c r="J151" s="303" t="s">
        <v>1293</v>
      </c>
      <c r="K151" s="303" t="s">
        <v>1409</v>
      </c>
      <c r="L151" s="303" t="s">
        <v>1127</v>
      </c>
      <c r="M151" s="289" t="s">
        <v>1410</v>
      </c>
      <c r="N151" s="283"/>
    </row>
    <row r="152" spans="1:14" ht="21" customHeight="1">
      <c r="A152" s="553"/>
      <c r="B152" s="553"/>
      <c r="C152" s="553"/>
      <c r="D152" s="553"/>
      <c r="E152" s="555"/>
      <c r="F152" s="553"/>
      <c r="G152" s="553"/>
      <c r="H152" s="267" t="s">
        <v>1147</v>
      </c>
      <c r="I152" s="322" t="s">
        <v>390</v>
      </c>
      <c r="J152" s="293">
        <v>4260</v>
      </c>
      <c r="K152" s="293">
        <v>7</v>
      </c>
      <c r="L152" s="292">
        <v>1</v>
      </c>
      <c r="M152" s="289" t="s">
        <v>1410</v>
      </c>
      <c r="N152" s="283"/>
    </row>
    <row r="153" spans="1:14" ht="21" customHeight="1">
      <c r="A153" s="553"/>
      <c r="B153" s="553"/>
      <c r="C153" s="553"/>
      <c r="D153" s="553"/>
      <c r="E153" s="555"/>
      <c r="F153" s="553"/>
      <c r="G153" s="553"/>
      <c r="H153" s="291" t="s">
        <v>1161</v>
      </c>
      <c r="I153" s="322" t="s">
        <v>1411</v>
      </c>
      <c r="J153" s="293">
        <v>4220</v>
      </c>
      <c r="K153" s="293">
        <v>16</v>
      </c>
      <c r="L153" s="292">
        <v>22</v>
      </c>
      <c r="M153" s="289" t="s">
        <v>1410</v>
      </c>
      <c r="N153" s="283"/>
    </row>
    <row r="154" spans="1:14" ht="21" customHeight="1">
      <c r="A154" s="553"/>
      <c r="B154" s="553"/>
      <c r="C154" s="553"/>
      <c r="D154" s="553"/>
      <c r="E154" s="555"/>
      <c r="F154" s="553"/>
      <c r="G154" s="553"/>
      <c r="H154" s="291" t="s">
        <v>1141</v>
      </c>
      <c r="I154" s="322" t="s">
        <v>402</v>
      </c>
      <c r="J154" s="293">
        <v>4500</v>
      </c>
      <c r="K154" s="293">
        <v>26</v>
      </c>
      <c r="L154" s="292">
        <v>5</v>
      </c>
      <c r="M154" s="289" t="s">
        <v>1410</v>
      </c>
      <c r="N154" s="283"/>
    </row>
    <row r="155" spans="1:14" ht="21" customHeight="1">
      <c r="A155" s="553"/>
      <c r="B155" s="553"/>
      <c r="C155" s="553"/>
      <c r="D155" s="553"/>
      <c r="E155" s="555"/>
      <c r="F155" s="553"/>
      <c r="G155" s="553"/>
      <c r="H155" s="291" t="s">
        <v>1284</v>
      </c>
      <c r="I155" s="322" t="s">
        <v>1412</v>
      </c>
      <c r="J155" s="293">
        <v>4450</v>
      </c>
      <c r="K155" s="293">
        <v>16</v>
      </c>
      <c r="L155" s="292">
        <v>29</v>
      </c>
      <c r="M155" s="289" t="s">
        <v>1410</v>
      </c>
      <c r="N155" s="283"/>
    </row>
    <row r="156" spans="1:14" ht="21" customHeight="1">
      <c r="A156" s="553"/>
      <c r="B156" s="553"/>
      <c r="C156" s="553"/>
      <c r="D156" s="553"/>
      <c r="E156" s="555"/>
      <c r="F156" s="553"/>
      <c r="G156" s="553"/>
      <c r="H156" s="291" t="s">
        <v>1314</v>
      </c>
      <c r="I156" s="322" t="s">
        <v>1349</v>
      </c>
      <c r="J156" s="293">
        <v>4401</v>
      </c>
      <c r="K156" s="293">
        <v>20</v>
      </c>
      <c r="L156" s="292">
        <v>28</v>
      </c>
      <c r="M156" s="289" t="s">
        <v>1410</v>
      </c>
      <c r="N156" s="283"/>
    </row>
    <row r="157" spans="1:14" ht="21" customHeight="1">
      <c r="A157" s="553"/>
      <c r="B157" s="553"/>
      <c r="C157" s="553"/>
      <c r="D157" s="553"/>
      <c r="E157" s="555"/>
      <c r="F157" s="553"/>
      <c r="G157" s="553"/>
      <c r="H157" s="291" t="s">
        <v>1413</v>
      </c>
      <c r="I157" s="292" t="s">
        <v>1414</v>
      </c>
      <c r="J157" s="293">
        <v>4580</v>
      </c>
      <c r="K157" s="293">
        <v>20</v>
      </c>
      <c r="L157" s="292">
        <v>25</v>
      </c>
      <c r="M157" s="289" t="s">
        <v>1410</v>
      </c>
      <c r="N157" s="283"/>
    </row>
    <row r="158" spans="1:14" ht="21" customHeight="1">
      <c r="A158" s="553"/>
      <c r="B158" s="553"/>
      <c r="C158" s="553"/>
      <c r="D158" s="553"/>
      <c r="E158" s="555"/>
      <c r="F158" s="553"/>
      <c r="G158" s="553"/>
      <c r="H158" s="305" t="s">
        <v>1209</v>
      </c>
      <c r="I158" s="292">
        <v>78</v>
      </c>
      <c r="J158" s="293">
        <v>4060</v>
      </c>
      <c r="K158" s="293">
        <v>25</v>
      </c>
      <c r="L158" s="293">
        <v>48</v>
      </c>
      <c r="M158" s="289" t="s">
        <v>1410</v>
      </c>
      <c r="N158" s="283"/>
    </row>
    <row r="159" spans="1:14" ht="21" customHeight="1">
      <c r="A159" s="553"/>
      <c r="B159" s="553"/>
      <c r="C159" s="553"/>
      <c r="D159" s="553"/>
      <c r="E159" s="555"/>
      <c r="F159" s="553"/>
      <c r="G159" s="553"/>
      <c r="H159" s="291" t="s">
        <v>1144</v>
      </c>
      <c r="I159" s="292">
        <v>124</v>
      </c>
      <c r="J159" s="293">
        <v>4100</v>
      </c>
      <c r="K159" s="293">
        <v>28</v>
      </c>
      <c r="L159" s="292">
        <v>53</v>
      </c>
      <c r="M159" s="289" t="s">
        <v>1410</v>
      </c>
      <c r="N159" s="283"/>
    </row>
    <row r="160" spans="1:14" ht="21" customHeight="1">
      <c r="A160" s="553"/>
      <c r="B160" s="553"/>
      <c r="C160" s="553"/>
      <c r="D160" s="553"/>
      <c r="E160" s="555"/>
      <c r="F160" s="553"/>
      <c r="G160" s="553"/>
      <c r="H160" s="291" t="s">
        <v>1337</v>
      </c>
      <c r="I160" s="292">
        <v>128</v>
      </c>
      <c r="J160" s="293">
        <v>4640</v>
      </c>
      <c r="K160" s="293">
        <v>18</v>
      </c>
      <c r="L160" s="292">
        <v>34</v>
      </c>
      <c r="M160" s="289" t="s">
        <v>1410</v>
      </c>
      <c r="N160" s="283"/>
    </row>
    <row r="161" spans="1:14" ht="21" customHeight="1">
      <c r="A161" s="553"/>
      <c r="B161" s="553"/>
      <c r="C161" s="553"/>
      <c r="D161" s="553"/>
      <c r="E161" s="555"/>
      <c r="F161" s="553"/>
      <c r="G161" s="553"/>
      <c r="H161" s="291" t="s">
        <v>1298</v>
      </c>
      <c r="I161" s="292">
        <v>142</v>
      </c>
      <c r="J161" s="293">
        <v>4222</v>
      </c>
      <c r="K161" s="293">
        <v>16</v>
      </c>
      <c r="L161" s="292">
        <v>22</v>
      </c>
      <c r="M161" s="289" t="s">
        <v>1410</v>
      </c>
      <c r="N161" s="283"/>
    </row>
    <row r="162" spans="1:14" ht="21" customHeight="1">
      <c r="A162" s="553">
        <v>20</v>
      </c>
      <c r="B162" s="553" t="s">
        <v>1415</v>
      </c>
      <c r="C162" s="553" t="s">
        <v>1416</v>
      </c>
      <c r="D162" s="553" t="s">
        <v>1417</v>
      </c>
      <c r="E162" s="555" t="s">
        <v>1418</v>
      </c>
      <c r="F162" s="553" t="s">
        <v>1419</v>
      </c>
      <c r="G162" s="553">
        <v>1815044</v>
      </c>
      <c r="H162" s="291" t="s">
        <v>1324</v>
      </c>
      <c r="I162" s="290" t="s">
        <v>1420</v>
      </c>
      <c r="J162" s="290" t="s">
        <v>1293</v>
      </c>
      <c r="K162" s="290" t="s">
        <v>1421</v>
      </c>
      <c r="L162" s="290" t="s">
        <v>1127</v>
      </c>
      <c r="M162" s="282" t="s">
        <v>1422</v>
      </c>
      <c r="N162" s="283"/>
    </row>
    <row r="163" spans="1:14" ht="21" customHeight="1">
      <c r="A163" s="553"/>
      <c r="B163" s="553"/>
      <c r="C163" s="553"/>
      <c r="D163" s="553"/>
      <c r="E163" s="555"/>
      <c r="F163" s="553"/>
      <c r="G163" s="553"/>
      <c r="H163" s="291" t="s">
        <v>1146</v>
      </c>
      <c r="I163" s="292" t="s">
        <v>1423</v>
      </c>
      <c r="J163" s="290" t="s">
        <v>1301</v>
      </c>
      <c r="K163" s="290" t="s">
        <v>1132</v>
      </c>
      <c r="L163" s="290" t="s">
        <v>1162</v>
      </c>
      <c r="M163" s="282" t="s">
        <v>1422</v>
      </c>
      <c r="N163" s="283"/>
    </row>
    <row r="164" spans="1:14" s="326" customFormat="1" ht="42" customHeight="1">
      <c r="A164" s="553"/>
      <c r="B164" s="553"/>
      <c r="C164" s="553"/>
      <c r="D164" s="553"/>
      <c r="E164" s="555"/>
      <c r="F164" s="553"/>
      <c r="G164" s="553"/>
      <c r="H164" s="323" t="s">
        <v>1147</v>
      </c>
      <c r="I164" s="324">
        <v>211</v>
      </c>
      <c r="J164" s="324">
        <v>4260</v>
      </c>
      <c r="K164" s="324" t="s">
        <v>1238</v>
      </c>
      <c r="L164" s="324" t="s">
        <v>995</v>
      </c>
      <c r="M164" s="325" t="s">
        <v>1422</v>
      </c>
      <c r="N164" s="283"/>
    </row>
    <row r="165" spans="1:14" s="309" customFormat="1" ht="49.2" customHeight="1">
      <c r="A165" s="553">
        <v>21</v>
      </c>
      <c r="B165" s="558" t="s">
        <v>1424</v>
      </c>
      <c r="C165" s="553" t="s">
        <v>1071</v>
      </c>
      <c r="D165" s="553" t="s">
        <v>1425</v>
      </c>
      <c r="E165" s="556" t="s">
        <v>1073</v>
      </c>
      <c r="F165" s="553" t="s">
        <v>1426</v>
      </c>
      <c r="G165" s="553">
        <v>1863011</v>
      </c>
      <c r="H165" s="300" t="s">
        <v>1427</v>
      </c>
      <c r="I165" s="292" t="s">
        <v>409</v>
      </c>
      <c r="J165" s="293">
        <v>4000</v>
      </c>
      <c r="K165" s="293">
        <v>33</v>
      </c>
      <c r="L165" s="292" t="s">
        <v>1428</v>
      </c>
      <c r="M165" s="289" t="s">
        <v>1429</v>
      </c>
      <c r="N165" s="283"/>
    </row>
    <row r="166" spans="1:14" s="309" customFormat="1" ht="21" customHeight="1">
      <c r="A166" s="553"/>
      <c r="B166" s="558"/>
      <c r="C166" s="553"/>
      <c r="D166" s="553"/>
      <c r="E166" s="556"/>
      <c r="F166" s="553"/>
      <c r="G166" s="553"/>
      <c r="H166" s="291" t="s">
        <v>1430</v>
      </c>
      <c r="I166" s="292" t="s">
        <v>453</v>
      </c>
      <c r="J166" s="270">
        <v>4401</v>
      </c>
      <c r="K166" s="270">
        <f>51+24</f>
        <v>75</v>
      </c>
      <c r="L166" s="290" t="s">
        <v>1431</v>
      </c>
      <c r="M166" s="289" t="s">
        <v>1429</v>
      </c>
      <c r="N166" s="283"/>
    </row>
    <row r="167" spans="1:14" s="309" customFormat="1" ht="21" customHeight="1">
      <c r="A167" s="553"/>
      <c r="B167" s="558"/>
      <c r="C167" s="553"/>
      <c r="D167" s="553"/>
      <c r="E167" s="556"/>
      <c r="F167" s="553"/>
      <c r="G167" s="553"/>
      <c r="H167" s="291" t="s">
        <v>1432</v>
      </c>
      <c r="I167" s="322" t="s">
        <v>1173</v>
      </c>
      <c r="J167" s="270">
        <v>4101</v>
      </c>
      <c r="K167" s="270">
        <v>8</v>
      </c>
      <c r="L167" s="290" t="s">
        <v>1433</v>
      </c>
      <c r="M167" s="289" t="s">
        <v>1429</v>
      </c>
      <c r="N167" s="283"/>
    </row>
    <row r="168" spans="1:14" ht="21" customHeight="1">
      <c r="A168" s="553"/>
      <c r="B168" s="558"/>
      <c r="C168" s="553"/>
      <c r="D168" s="553"/>
      <c r="E168" s="556"/>
      <c r="F168" s="553"/>
      <c r="G168" s="553"/>
      <c r="H168" s="291" t="s">
        <v>1284</v>
      </c>
      <c r="I168" s="322" t="s">
        <v>477</v>
      </c>
      <c r="J168" s="293">
        <v>4450</v>
      </c>
      <c r="K168" s="293">
        <v>72</v>
      </c>
      <c r="L168" s="292" t="s">
        <v>1160</v>
      </c>
      <c r="M168" s="289" t="s">
        <v>1429</v>
      </c>
      <c r="N168" s="283"/>
    </row>
    <row r="169" spans="1:14" ht="30.75" customHeight="1">
      <c r="A169" s="553"/>
      <c r="B169" s="558"/>
      <c r="C169" s="553"/>
      <c r="D169" s="553"/>
      <c r="E169" s="556"/>
      <c r="F169" s="553"/>
      <c r="G169" s="553"/>
      <c r="H169" s="291" t="s">
        <v>1434</v>
      </c>
      <c r="I169" s="327" t="s">
        <v>538</v>
      </c>
      <c r="J169" s="290" t="s">
        <v>1435</v>
      </c>
      <c r="K169" s="290" t="s">
        <v>1143</v>
      </c>
      <c r="L169" s="290" t="s">
        <v>1436</v>
      </c>
      <c r="M169" s="289" t="s">
        <v>1429</v>
      </c>
      <c r="N169" s="283"/>
    </row>
    <row r="170" spans="1:14" ht="66.599999999999994" customHeight="1">
      <c r="A170" s="553"/>
      <c r="B170" s="558"/>
      <c r="C170" s="553"/>
      <c r="D170" s="553"/>
      <c r="E170" s="556"/>
      <c r="F170" s="553"/>
      <c r="G170" s="553"/>
      <c r="H170" s="267" t="s">
        <v>1437</v>
      </c>
      <c r="I170" s="328" t="s">
        <v>1438</v>
      </c>
      <c r="J170" s="329" t="s">
        <v>1439</v>
      </c>
      <c r="K170" s="330">
        <f>41+30</f>
        <v>71</v>
      </c>
      <c r="L170" s="303" t="s">
        <v>1440</v>
      </c>
      <c r="M170" s="289" t="s">
        <v>1429</v>
      </c>
      <c r="N170" s="283"/>
    </row>
    <row r="171" spans="1:14" ht="21" customHeight="1">
      <c r="A171" s="553"/>
      <c r="B171" s="558"/>
      <c r="C171" s="553"/>
      <c r="D171" s="553"/>
      <c r="E171" s="556"/>
      <c r="F171" s="553"/>
      <c r="G171" s="553"/>
      <c r="H171" s="291" t="s">
        <v>1441</v>
      </c>
      <c r="I171" s="322" t="s">
        <v>533</v>
      </c>
      <c r="J171" s="292">
        <v>4500</v>
      </c>
      <c r="K171" s="292" t="s">
        <v>1442</v>
      </c>
      <c r="L171" s="292" t="s">
        <v>1019</v>
      </c>
      <c r="M171" s="289" t="s">
        <v>1429</v>
      </c>
      <c r="N171" s="283"/>
    </row>
    <row r="172" spans="1:14" ht="36" customHeight="1">
      <c r="A172" s="553"/>
      <c r="B172" s="558"/>
      <c r="C172" s="553"/>
      <c r="D172" s="553"/>
      <c r="E172" s="556"/>
      <c r="F172" s="553"/>
      <c r="G172" s="553"/>
      <c r="H172" s="291" t="s">
        <v>1443</v>
      </c>
      <c r="I172" s="322" t="s">
        <v>482</v>
      </c>
      <c r="J172" s="293">
        <v>4260</v>
      </c>
      <c r="K172" s="292" t="s">
        <v>1444</v>
      </c>
      <c r="L172" s="292" t="s">
        <v>1445</v>
      </c>
      <c r="M172" s="289" t="s">
        <v>1429</v>
      </c>
      <c r="N172" s="283"/>
    </row>
    <row r="173" spans="1:14" ht="21" customHeight="1">
      <c r="A173" s="553"/>
      <c r="B173" s="558"/>
      <c r="C173" s="553"/>
      <c r="D173" s="553"/>
      <c r="E173" s="556"/>
      <c r="F173" s="553"/>
      <c r="G173" s="553"/>
      <c r="H173" s="291" t="s">
        <v>1446</v>
      </c>
      <c r="I173" s="322" t="s">
        <v>480</v>
      </c>
      <c r="J173" s="292">
        <v>4501</v>
      </c>
      <c r="K173" s="292">
        <v>52</v>
      </c>
      <c r="L173" s="292" t="s">
        <v>1447</v>
      </c>
      <c r="M173" s="289" t="s">
        <v>1429</v>
      </c>
      <c r="N173" s="283"/>
    </row>
    <row r="174" spans="1:14" ht="21" customHeight="1">
      <c r="A174" s="553"/>
      <c r="B174" s="558"/>
      <c r="C174" s="553"/>
      <c r="D174" s="553"/>
      <c r="E174" s="556"/>
      <c r="F174" s="553"/>
      <c r="G174" s="553"/>
      <c r="H174" s="291" t="s">
        <v>1448</v>
      </c>
      <c r="I174" s="322" t="s">
        <v>1449</v>
      </c>
      <c r="J174" s="331">
        <v>4249</v>
      </c>
      <c r="K174" s="292" t="s">
        <v>1279</v>
      </c>
      <c r="L174" s="292" t="s">
        <v>1450</v>
      </c>
      <c r="M174" s="289" t="s">
        <v>1429</v>
      </c>
      <c r="N174" s="283"/>
    </row>
    <row r="175" spans="1:14" ht="21" customHeight="1">
      <c r="A175" s="553"/>
      <c r="B175" s="558"/>
      <c r="C175" s="553"/>
      <c r="D175" s="553"/>
      <c r="E175" s="556"/>
      <c r="F175" s="553"/>
      <c r="G175" s="553"/>
      <c r="H175" s="291" t="s">
        <v>1451</v>
      </c>
      <c r="I175" s="322" t="s">
        <v>1452</v>
      </c>
      <c r="J175" s="292">
        <v>4560</v>
      </c>
      <c r="K175" s="292" t="s">
        <v>1453</v>
      </c>
      <c r="L175" s="292">
        <v>12</v>
      </c>
      <c r="M175" s="289" t="s">
        <v>1429</v>
      </c>
      <c r="N175" s="283"/>
    </row>
    <row r="176" spans="1:14" ht="36.6" customHeight="1">
      <c r="A176" s="553"/>
      <c r="B176" s="558"/>
      <c r="C176" s="553"/>
      <c r="D176" s="553"/>
      <c r="E176" s="556"/>
      <c r="F176" s="553"/>
      <c r="G176" s="553"/>
      <c r="H176" s="291" t="s">
        <v>1454</v>
      </c>
      <c r="I176" s="322" t="s">
        <v>413</v>
      </c>
      <c r="J176" s="292">
        <v>4220</v>
      </c>
      <c r="K176" s="292">
        <v>55</v>
      </c>
      <c r="L176" s="292">
        <v>22</v>
      </c>
      <c r="M176" s="289" t="s">
        <v>1429</v>
      </c>
      <c r="N176" s="283"/>
    </row>
    <row r="177" spans="1:14" ht="28.2" customHeight="1">
      <c r="A177" s="553"/>
      <c r="B177" s="558"/>
      <c r="C177" s="553"/>
      <c r="D177" s="553"/>
      <c r="E177" s="556"/>
      <c r="F177" s="553"/>
      <c r="G177" s="553"/>
      <c r="H177" s="291" t="s">
        <v>1455</v>
      </c>
      <c r="I177" s="332" t="s">
        <v>497</v>
      </c>
      <c r="J177" s="290">
        <v>4100</v>
      </c>
      <c r="K177" s="290" t="s">
        <v>1456</v>
      </c>
      <c r="L177" s="290">
        <v>53</v>
      </c>
      <c r="M177" s="289" t="s">
        <v>1429</v>
      </c>
      <c r="N177" s="283"/>
    </row>
    <row r="178" spans="1:14" ht="35.4" customHeight="1">
      <c r="A178" s="553"/>
      <c r="B178" s="558"/>
      <c r="C178" s="553"/>
      <c r="D178" s="553"/>
      <c r="E178" s="556"/>
      <c r="F178" s="553"/>
      <c r="G178" s="553"/>
      <c r="H178" s="291" t="s">
        <v>1457</v>
      </c>
      <c r="I178" s="290" t="s">
        <v>402</v>
      </c>
      <c r="J178" s="290">
        <v>4050</v>
      </c>
      <c r="K178" s="290" t="s">
        <v>1245</v>
      </c>
      <c r="L178" s="290">
        <v>47</v>
      </c>
      <c r="M178" s="289" t="s">
        <v>1429</v>
      </c>
      <c r="N178" s="283"/>
    </row>
    <row r="179" spans="1:14" ht="21" customHeight="1">
      <c r="A179" s="553">
        <v>22</v>
      </c>
      <c r="B179" s="558"/>
      <c r="C179" s="553" t="s">
        <v>1458</v>
      </c>
      <c r="D179" s="553" t="s">
        <v>1459</v>
      </c>
      <c r="E179" s="555" t="s">
        <v>1460</v>
      </c>
      <c r="F179" s="553" t="s">
        <v>1459</v>
      </c>
      <c r="G179" s="553">
        <v>1863011</v>
      </c>
      <c r="H179" s="300" t="s">
        <v>1461</v>
      </c>
      <c r="I179" s="290" t="s">
        <v>494</v>
      </c>
      <c r="J179" s="290" t="s">
        <v>1142</v>
      </c>
      <c r="K179" s="290" t="s">
        <v>1462</v>
      </c>
      <c r="L179" s="290" t="s">
        <v>1463</v>
      </c>
      <c r="M179" s="289" t="s">
        <v>1464</v>
      </c>
      <c r="N179" s="283"/>
    </row>
    <row r="180" spans="1:14" ht="31.5" customHeight="1">
      <c r="A180" s="553"/>
      <c r="B180" s="558"/>
      <c r="C180" s="553"/>
      <c r="D180" s="553"/>
      <c r="E180" s="555"/>
      <c r="F180" s="553"/>
      <c r="G180" s="553"/>
      <c r="H180" s="291" t="s">
        <v>1465</v>
      </c>
      <c r="I180" s="290" t="s">
        <v>453</v>
      </c>
      <c r="J180" s="270">
        <v>4050</v>
      </c>
      <c r="K180" s="270">
        <v>43</v>
      </c>
      <c r="L180" s="290" t="s">
        <v>1466</v>
      </c>
      <c r="M180" s="289" t="s">
        <v>1464</v>
      </c>
      <c r="N180" s="283"/>
    </row>
    <row r="181" spans="1:14" s="309" customFormat="1" ht="22.95" customHeight="1">
      <c r="A181" s="553"/>
      <c r="B181" s="558"/>
      <c r="C181" s="553"/>
      <c r="D181" s="553"/>
      <c r="E181" s="555"/>
      <c r="F181" s="553"/>
      <c r="G181" s="553"/>
      <c r="H181" s="267" t="s">
        <v>1467</v>
      </c>
      <c r="I181" s="290" t="s">
        <v>457</v>
      </c>
      <c r="J181" s="290">
        <v>4130</v>
      </c>
      <c r="K181" s="290" t="s">
        <v>1395</v>
      </c>
      <c r="L181" s="290" t="s">
        <v>1241</v>
      </c>
      <c r="M181" s="289" t="s">
        <v>1464</v>
      </c>
      <c r="N181" s="283"/>
    </row>
    <row r="182" spans="1:14" ht="21" customHeight="1">
      <c r="A182" s="553"/>
      <c r="B182" s="558"/>
      <c r="C182" s="553"/>
      <c r="D182" s="553"/>
      <c r="E182" s="555"/>
      <c r="F182" s="553"/>
      <c r="G182" s="553"/>
      <c r="H182" s="267" t="s">
        <v>1468</v>
      </c>
      <c r="I182" s="322" t="s">
        <v>413</v>
      </c>
      <c r="J182" s="293">
        <v>4450</v>
      </c>
      <c r="K182" s="293">
        <v>86</v>
      </c>
      <c r="L182" s="292" t="s">
        <v>1160</v>
      </c>
      <c r="M182" s="289" t="s">
        <v>1464</v>
      </c>
      <c r="N182" s="283"/>
    </row>
    <row r="183" spans="1:14" ht="21" customHeight="1">
      <c r="A183" s="553"/>
      <c r="B183" s="558"/>
      <c r="C183" s="553"/>
      <c r="D183" s="553"/>
      <c r="E183" s="555"/>
      <c r="F183" s="553"/>
      <c r="G183" s="553"/>
      <c r="H183" s="333" t="s">
        <v>1469</v>
      </c>
      <c r="I183" s="290" t="s">
        <v>533</v>
      </c>
      <c r="J183" s="270">
        <v>4600</v>
      </c>
      <c r="K183" s="270">
        <v>35</v>
      </c>
      <c r="L183" s="290">
        <v>23</v>
      </c>
      <c r="M183" s="289" t="s">
        <v>1464</v>
      </c>
      <c r="N183" s="283"/>
    </row>
    <row r="184" spans="1:14" ht="15.6" customHeight="1">
      <c r="A184" s="553"/>
      <c r="B184" s="558"/>
      <c r="C184" s="553"/>
      <c r="D184" s="553"/>
      <c r="E184" s="555"/>
      <c r="F184" s="553"/>
      <c r="G184" s="553"/>
      <c r="H184" s="300" t="s">
        <v>1470</v>
      </c>
      <c r="I184" s="290" t="s">
        <v>538</v>
      </c>
      <c r="J184" s="270">
        <v>4610</v>
      </c>
      <c r="K184" s="270">
        <v>38</v>
      </c>
      <c r="L184" s="290">
        <v>26</v>
      </c>
      <c r="M184" s="289" t="s">
        <v>1464</v>
      </c>
      <c r="N184" s="283"/>
    </row>
    <row r="185" spans="1:14" ht="21" customHeight="1">
      <c r="A185" s="553"/>
      <c r="B185" s="558"/>
      <c r="C185" s="553"/>
      <c r="D185" s="553"/>
      <c r="E185" s="555"/>
      <c r="F185" s="553"/>
      <c r="G185" s="553"/>
      <c r="H185" s="300" t="s">
        <v>1471</v>
      </c>
      <c r="I185" s="290" t="s">
        <v>480</v>
      </c>
      <c r="J185" s="270">
        <v>4630</v>
      </c>
      <c r="K185" s="270">
        <v>17</v>
      </c>
      <c r="L185" s="290" t="s">
        <v>1472</v>
      </c>
      <c r="M185" s="289" t="s">
        <v>1464</v>
      </c>
      <c r="N185" s="283"/>
    </row>
    <row r="186" spans="1:14" ht="21" customHeight="1">
      <c r="A186" s="553"/>
      <c r="B186" s="558"/>
      <c r="C186" s="553"/>
      <c r="D186" s="553"/>
      <c r="E186" s="555"/>
      <c r="F186" s="553"/>
      <c r="G186" s="553"/>
      <c r="H186" s="300" t="s">
        <v>1473</v>
      </c>
      <c r="I186" s="292" t="s">
        <v>452</v>
      </c>
      <c r="J186" s="293">
        <v>4260</v>
      </c>
      <c r="K186" s="293">
        <v>8</v>
      </c>
      <c r="L186" s="292" t="s">
        <v>995</v>
      </c>
      <c r="M186" s="289" t="s">
        <v>1464</v>
      </c>
      <c r="N186" s="283"/>
    </row>
    <row r="187" spans="1:14" s="309" customFormat="1" ht="21" customHeight="1">
      <c r="A187" s="553"/>
      <c r="B187" s="558"/>
      <c r="C187" s="553"/>
      <c r="D187" s="553"/>
      <c r="E187" s="555"/>
      <c r="F187" s="553"/>
      <c r="G187" s="553"/>
      <c r="H187" s="300" t="s">
        <v>1474</v>
      </c>
      <c r="I187" s="290" t="s">
        <v>484</v>
      </c>
      <c r="J187" s="270">
        <v>4640</v>
      </c>
      <c r="K187" s="270">
        <v>42</v>
      </c>
      <c r="L187" s="290">
        <v>34</v>
      </c>
      <c r="M187" s="289" t="s">
        <v>1464</v>
      </c>
      <c r="N187" s="283"/>
    </row>
    <row r="188" spans="1:14" s="309" customFormat="1" ht="21" customHeight="1">
      <c r="A188" s="553"/>
      <c r="B188" s="558"/>
      <c r="C188" s="553"/>
      <c r="D188" s="553"/>
      <c r="E188" s="555"/>
      <c r="F188" s="553" t="s">
        <v>1475</v>
      </c>
      <c r="G188" s="553"/>
      <c r="H188" s="300" t="s">
        <v>1476</v>
      </c>
      <c r="I188" s="290" t="s">
        <v>1477</v>
      </c>
      <c r="J188" s="270">
        <v>4272</v>
      </c>
      <c r="K188" s="270">
        <f>30+26</f>
        <v>56</v>
      </c>
      <c r="L188" s="290" t="s">
        <v>1478</v>
      </c>
      <c r="M188" s="289" t="s">
        <v>1464</v>
      </c>
      <c r="N188" s="283"/>
    </row>
    <row r="189" spans="1:14" s="309" customFormat="1" ht="21" customHeight="1">
      <c r="A189" s="553"/>
      <c r="B189" s="558"/>
      <c r="C189" s="553"/>
      <c r="D189" s="553"/>
      <c r="E189" s="555"/>
      <c r="F189" s="553"/>
      <c r="G189" s="553"/>
      <c r="H189" s="300" t="s">
        <v>1479</v>
      </c>
      <c r="I189" s="290" t="s">
        <v>1189</v>
      </c>
      <c r="J189" s="270">
        <v>4270</v>
      </c>
      <c r="K189" s="270">
        <v>68</v>
      </c>
      <c r="L189" s="290" t="s">
        <v>1480</v>
      </c>
      <c r="M189" s="289" t="s">
        <v>1464</v>
      </c>
      <c r="N189" s="283"/>
    </row>
    <row r="190" spans="1:14" ht="21" customHeight="1">
      <c r="A190" s="553"/>
      <c r="B190" s="558"/>
      <c r="C190" s="553"/>
      <c r="D190" s="553"/>
      <c r="E190" s="555"/>
      <c r="F190" s="553"/>
      <c r="G190" s="553"/>
      <c r="H190" s="334" t="s">
        <v>1147</v>
      </c>
      <c r="I190" s="335" t="s">
        <v>1481</v>
      </c>
      <c r="J190" s="336" t="s">
        <v>1237</v>
      </c>
      <c r="K190" s="336">
        <f>8+3</f>
        <v>11</v>
      </c>
      <c r="L190" s="335" t="s">
        <v>995</v>
      </c>
      <c r="M190" s="289" t="s">
        <v>1464</v>
      </c>
      <c r="N190" s="283"/>
    </row>
    <row r="191" spans="1:14" ht="21" customHeight="1">
      <c r="A191" s="553"/>
      <c r="B191" s="558"/>
      <c r="C191" s="553"/>
      <c r="D191" s="553"/>
      <c r="E191" s="555"/>
      <c r="F191" s="553"/>
      <c r="G191" s="553"/>
      <c r="H191" s="334" t="s">
        <v>1482</v>
      </c>
      <c r="I191" s="335" t="s">
        <v>394</v>
      </c>
      <c r="J191" s="335" t="s">
        <v>1483</v>
      </c>
      <c r="K191" s="335" t="s">
        <v>1409</v>
      </c>
      <c r="L191" s="335" t="s">
        <v>1484</v>
      </c>
      <c r="M191" s="289" t="s">
        <v>1464</v>
      </c>
      <c r="N191" s="283"/>
    </row>
    <row r="192" spans="1:14" ht="21" customHeight="1">
      <c r="A192" s="553">
        <v>23</v>
      </c>
      <c r="B192" s="557" t="s">
        <v>1424</v>
      </c>
      <c r="C192" s="553" t="s">
        <v>1485</v>
      </c>
      <c r="D192" s="553" t="s">
        <v>1486</v>
      </c>
      <c r="E192" s="555" t="s">
        <v>1487</v>
      </c>
      <c r="F192" s="553" t="s">
        <v>1486</v>
      </c>
      <c r="G192" s="553">
        <v>1863011</v>
      </c>
      <c r="H192" s="300" t="s">
        <v>1324</v>
      </c>
      <c r="I192" s="290" t="s">
        <v>494</v>
      </c>
      <c r="J192" s="290" t="s">
        <v>1293</v>
      </c>
      <c r="K192" s="338">
        <v>27</v>
      </c>
      <c r="L192" s="290" t="s">
        <v>1488</v>
      </c>
      <c r="M192" s="289" t="s">
        <v>1489</v>
      </c>
      <c r="N192" s="283"/>
    </row>
    <row r="193" spans="1:240" ht="21" customHeight="1">
      <c r="A193" s="553"/>
      <c r="B193" s="557"/>
      <c r="C193" s="553"/>
      <c r="D193" s="553"/>
      <c r="E193" s="555"/>
      <c r="F193" s="553"/>
      <c r="G193" s="553"/>
      <c r="H193" s="300" t="s">
        <v>1146</v>
      </c>
      <c r="I193" s="302" t="s">
        <v>1490</v>
      </c>
      <c r="J193" s="303" t="s">
        <v>1301</v>
      </c>
      <c r="K193" s="339">
        <v>30</v>
      </c>
      <c r="L193" s="303" t="s">
        <v>1162</v>
      </c>
      <c r="M193" s="289" t="s">
        <v>1489</v>
      </c>
      <c r="N193" s="283"/>
    </row>
    <row r="194" spans="1:240" ht="21" customHeight="1">
      <c r="A194" s="553"/>
      <c r="B194" s="557"/>
      <c r="C194" s="553"/>
      <c r="D194" s="553"/>
      <c r="E194" s="555"/>
      <c r="F194" s="553"/>
      <c r="G194" s="553"/>
      <c r="H194" s="300" t="s">
        <v>1144</v>
      </c>
      <c r="I194" s="292" t="s">
        <v>1491</v>
      </c>
      <c r="J194" s="293">
        <v>4100</v>
      </c>
      <c r="K194" s="340">
        <v>36</v>
      </c>
      <c r="L194" s="290" t="s">
        <v>1492</v>
      </c>
      <c r="M194" s="289" t="s">
        <v>1489</v>
      </c>
      <c r="N194" s="283"/>
    </row>
    <row r="195" spans="1:240" ht="30" customHeight="1">
      <c r="A195" s="553"/>
      <c r="B195" s="557"/>
      <c r="C195" s="553"/>
      <c r="D195" s="553"/>
      <c r="E195" s="555"/>
      <c r="F195" s="553"/>
      <c r="G195" s="553"/>
      <c r="H195" s="300" t="s">
        <v>1493</v>
      </c>
      <c r="I195" s="292" t="s">
        <v>477</v>
      </c>
      <c r="J195" s="340">
        <v>4500</v>
      </c>
      <c r="K195" s="340">
        <v>17</v>
      </c>
      <c r="L195" s="290" t="s">
        <v>1494</v>
      </c>
      <c r="M195" s="289" t="s">
        <v>1489</v>
      </c>
      <c r="N195" s="283"/>
    </row>
    <row r="196" spans="1:240" ht="26.4" customHeight="1">
      <c r="A196" s="553"/>
      <c r="B196" s="557"/>
      <c r="C196" s="553"/>
      <c r="D196" s="553"/>
      <c r="E196" s="555"/>
      <c r="F196" s="553"/>
      <c r="G196" s="553"/>
      <c r="H196" s="300" t="s">
        <v>1495</v>
      </c>
      <c r="I196" s="292" t="s">
        <v>453</v>
      </c>
      <c r="J196" s="293">
        <v>4260</v>
      </c>
      <c r="K196" s="340">
        <v>6</v>
      </c>
      <c r="L196" s="290" t="s">
        <v>1496</v>
      </c>
      <c r="M196" s="289" t="s">
        <v>1489</v>
      </c>
      <c r="N196" s="283"/>
    </row>
    <row r="197" spans="1:240" ht="21" customHeight="1">
      <c r="A197" s="553">
        <v>24</v>
      </c>
      <c r="B197" s="557"/>
      <c r="C197" s="553" t="s">
        <v>1497</v>
      </c>
      <c r="D197" s="553" t="s">
        <v>1498</v>
      </c>
      <c r="E197" s="555" t="s">
        <v>1499</v>
      </c>
      <c r="F197" s="553" t="s">
        <v>1500</v>
      </c>
      <c r="G197" s="553">
        <v>1863011</v>
      </c>
      <c r="H197" s="300" t="s">
        <v>1343</v>
      </c>
      <c r="I197" s="290" t="s">
        <v>1501</v>
      </c>
      <c r="J197" s="290" t="s">
        <v>1183</v>
      </c>
      <c r="K197" s="290" t="s">
        <v>1502</v>
      </c>
      <c r="L197" s="290" t="s">
        <v>1167</v>
      </c>
      <c r="M197" s="289" t="s">
        <v>1503</v>
      </c>
      <c r="N197" s="283"/>
    </row>
    <row r="198" spans="1:240" ht="21" customHeight="1">
      <c r="A198" s="553"/>
      <c r="B198" s="557"/>
      <c r="C198" s="553"/>
      <c r="D198" s="553"/>
      <c r="E198" s="555"/>
      <c r="F198" s="553"/>
      <c r="G198" s="553"/>
      <c r="H198" s="301" t="s">
        <v>1504</v>
      </c>
      <c r="I198" s="303" t="s">
        <v>1505</v>
      </c>
      <c r="J198" s="303" t="s">
        <v>1233</v>
      </c>
      <c r="K198" s="303" t="s">
        <v>1506</v>
      </c>
      <c r="L198" s="303" t="s">
        <v>1507</v>
      </c>
      <c r="M198" s="289" t="s">
        <v>1503</v>
      </c>
      <c r="N198" s="283"/>
    </row>
    <row r="199" spans="1:240" ht="21" customHeight="1">
      <c r="A199" s="553"/>
      <c r="B199" s="557"/>
      <c r="C199" s="553"/>
      <c r="D199" s="553"/>
      <c r="E199" s="555"/>
      <c r="F199" s="553"/>
      <c r="G199" s="553"/>
      <c r="H199" s="301" t="s">
        <v>1141</v>
      </c>
      <c r="I199" s="302" t="s">
        <v>1193</v>
      </c>
      <c r="J199" s="303" t="s">
        <v>1142</v>
      </c>
      <c r="K199" s="303" t="s">
        <v>1026</v>
      </c>
      <c r="L199" s="303" t="s">
        <v>1019</v>
      </c>
      <c r="M199" s="289" t="s">
        <v>1503</v>
      </c>
      <c r="N199" s="283"/>
    </row>
    <row r="200" spans="1:240" ht="21" customHeight="1">
      <c r="A200" s="553"/>
      <c r="B200" s="557"/>
      <c r="C200" s="553"/>
      <c r="D200" s="553"/>
      <c r="E200" s="555"/>
      <c r="F200" s="553"/>
      <c r="G200" s="553"/>
      <c r="H200" s="300" t="s">
        <v>1147</v>
      </c>
      <c r="I200" s="292" t="s">
        <v>1508</v>
      </c>
      <c r="J200" s="293">
        <v>4260</v>
      </c>
      <c r="K200" s="293">
        <v>7</v>
      </c>
      <c r="L200" s="303" t="s">
        <v>995</v>
      </c>
      <c r="M200" s="289" t="s">
        <v>1503</v>
      </c>
      <c r="N200" s="283"/>
    </row>
    <row r="201" spans="1:240" ht="20.399999999999999" customHeight="1">
      <c r="A201" s="553"/>
      <c r="B201" s="557"/>
      <c r="C201" s="553"/>
      <c r="D201" s="553"/>
      <c r="E201" s="555"/>
      <c r="F201" s="553"/>
      <c r="G201" s="553"/>
      <c r="H201" s="300" t="s">
        <v>1509</v>
      </c>
      <c r="I201" s="292" t="s">
        <v>1510</v>
      </c>
      <c r="J201" s="293">
        <v>4600</v>
      </c>
      <c r="K201" s="293">
        <v>17</v>
      </c>
      <c r="L201" s="292">
        <v>23</v>
      </c>
      <c r="M201" s="289" t="s">
        <v>1503</v>
      </c>
      <c r="N201" s="283"/>
    </row>
    <row r="202" spans="1:240" ht="21" customHeight="1">
      <c r="A202" s="553"/>
      <c r="B202" s="557"/>
      <c r="C202" s="553"/>
      <c r="D202" s="553"/>
      <c r="E202" s="555"/>
      <c r="F202" s="553"/>
      <c r="G202" s="553"/>
      <c r="H202" s="333" t="s">
        <v>1139</v>
      </c>
      <c r="I202" s="292" t="s">
        <v>1511</v>
      </c>
      <c r="J202" s="293">
        <v>4450</v>
      </c>
      <c r="K202" s="293">
        <v>69</v>
      </c>
      <c r="L202" s="292">
        <v>29</v>
      </c>
      <c r="M202" s="289" t="s">
        <v>1503</v>
      </c>
      <c r="N202" s="283"/>
    </row>
    <row r="203" spans="1:240" ht="21" customHeight="1">
      <c r="A203" s="553"/>
      <c r="B203" s="557"/>
      <c r="C203" s="553"/>
      <c r="D203" s="553"/>
      <c r="E203" s="555"/>
      <c r="F203" s="553"/>
      <c r="G203" s="553"/>
      <c r="H203" s="300" t="s">
        <v>1512</v>
      </c>
      <c r="I203" s="292" t="s">
        <v>1513</v>
      </c>
      <c r="J203" s="293">
        <v>4401</v>
      </c>
      <c r="K203" s="293">
        <v>30</v>
      </c>
      <c r="L203" s="292">
        <v>42.28</v>
      </c>
      <c r="M203" s="289" t="s">
        <v>1503</v>
      </c>
      <c r="N203" s="283"/>
    </row>
    <row r="204" spans="1:240" s="342" customFormat="1" ht="29.4" customHeight="1">
      <c r="A204" s="553"/>
      <c r="B204" s="557"/>
      <c r="C204" s="553"/>
      <c r="D204" s="553"/>
      <c r="E204" s="555"/>
      <c r="F204" s="553"/>
      <c r="G204" s="553"/>
      <c r="H204" s="300" t="s">
        <v>1514</v>
      </c>
      <c r="I204" s="292" t="s">
        <v>1515</v>
      </c>
      <c r="J204" s="293">
        <v>4100</v>
      </c>
      <c r="K204" s="293">
        <v>39</v>
      </c>
      <c r="L204" s="292" t="s">
        <v>1516</v>
      </c>
      <c r="M204" s="289" t="s">
        <v>1503</v>
      </c>
      <c r="N204" s="283"/>
      <c r="O204" s="284"/>
      <c r="P204" s="284"/>
      <c r="Q204" s="284"/>
      <c r="R204" s="284"/>
      <c r="S204" s="284"/>
      <c r="T204" s="284"/>
      <c r="U204" s="284"/>
      <c r="V204" s="284"/>
      <c r="W204" s="284"/>
      <c r="X204" s="284"/>
      <c r="Y204" s="284"/>
      <c r="Z204" s="284"/>
      <c r="AA204" s="284"/>
      <c r="AB204" s="284"/>
      <c r="AC204" s="284"/>
      <c r="AD204" s="284"/>
      <c r="AE204" s="284"/>
      <c r="AF204" s="284"/>
      <c r="AG204" s="284"/>
      <c r="AH204" s="284"/>
      <c r="AI204" s="284"/>
      <c r="AJ204" s="284"/>
      <c r="AK204" s="284"/>
      <c r="AL204" s="284"/>
      <c r="AM204" s="284"/>
      <c r="AN204" s="284"/>
      <c r="AO204" s="284"/>
      <c r="AP204" s="284"/>
      <c r="AQ204" s="284"/>
      <c r="AR204" s="284"/>
      <c r="AS204" s="284"/>
      <c r="AT204" s="284"/>
      <c r="AU204" s="284"/>
      <c r="AV204" s="284"/>
      <c r="AW204" s="284"/>
      <c r="AX204" s="284"/>
      <c r="AY204" s="284"/>
      <c r="AZ204" s="284"/>
      <c r="BA204" s="284"/>
      <c r="BB204" s="284"/>
      <c r="BC204" s="284"/>
      <c r="BD204" s="284"/>
      <c r="BE204" s="284"/>
      <c r="BF204" s="284"/>
      <c r="BG204" s="284"/>
      <c r="BH204" s="284"/>
      <c r="BI204" s="284"/>
      <c r="BJ204" s="284"/>
      <c r="BK204" s="284"/>
      <c r="BL204" s="284"/>
      <c r="BM204" s="284"/>
      <c r="BN204" s="284"/>
      <c r="BO204" s="341"/>
      <c r="BP204" s="341"/>
      <c r="BQ204" s="341"/>
      <c r="BR204" s="341"/>
      <c r="BS204" s="341"/>
      <c r="BT204" s="341"/>
      <c r="BU204" s="341"/>
      <c r="BV204" s="341"/>
      <c r="BW204" s="341"/>
      <c r="BX204" s="341"/>
      <c r="BY204" s="341"/>
      <c r="BZ204" s="341"/>
      <c r="CA204" s="341"/>
      <c r="CB204" s="341"/>
      <c r="CC204" s="341"/>
      <c r="CD204" s="341"/>
      <c r="CE204" s="341"/>
      <c r="CF204" s="341"/>
      <c r="CG204" s="341"/>
      <c r="CH204" s="341"/>
      <c r="CI204" s="341"/>
      <c r="CJ204" s="341"/>
      <c r="CK204" s="341"/>
      <c r="CL204" s="341"/>
      <c r="CM204" s="341"/>
      <c r="CN204" s="341"/>
      <c r="CO204" s="341"/>
      <c r="CP204" s="341"/>
      <c r="CQ204" s="341"/>
      <c r="CR204" s="341"/>
      <c r="CS204" s="341"/>
      <c r="CT204" s="341"/>
      <c r="CU204" s="341"/>
      <c r="CV204" s="341"/>
      <c r="CW204" s="341"/>
      <c r="CX204" s="341"/>
      <c r="CY204" s="341"/>
      <c r="CZ204" s="341"/>
      <c r="DA204" s="341"/>
      <c r="DB204" s="341"/>
      <c r="DC204" s="341"/>
      <c r="DD204" s="341"/>
      <c r="DE204" s="341"/>
      <c r="DF204" s="341"/>
      <c r="DG204" s="341"/>
      <c r="DH204" s="341"/>
      <c r="DI204" s="341"/>
      <c r="DJ204" s="341"/>
      <c r="DK204" s="341"/>
      <c r="DL204" s="341"/>
      <c r="DM204" s="341"/>
      <c r="DN204" s="341"/>
      <c r="DO204" s="341"/>
      <c r="DP204" s="341"/>
      <c r="DQ204" s="341"/>
      <c r="DR204" s="341"/>
      <c r="DS204" s="341"/>
      <c r="DT204" s="341"/>
      <c r="DU204" s="341"/>
      <c r="DV204" s="341"/>
      <c r="DW204" s="341"/>
      <c r="DX204" s="341"/>
      <c r="DY204" s="341"/>
      <c r="DZ204" s="341"/>
      <c r="EA204" s="341"/>
      <c r="EB204" s="341"/>
      <c r="EC204" s="341"/>
      <c r="ED204" s="341"/>
      <c r="EE204" s="341"/>
      <c r="EF204" s="341"/>
      <c r="EG204" s="341"/>
      <c r="EH204" s="341"/>
      <c r="EI204" s="341"/>
      <c r="EJ204" s="341"/>
      <c r="EK204" s="341"/>
      <c r="EL204" s="341"/>
      <c r="EM204" s="341"/>
      <c r="EN204" s="341"/>
      <c r="EO204" s="341"/>
      <c r="EP204" s="341"/>
      <c r="EQ204" s="341"/>
      <c r="ER204" s="341"/>
      <c r="ES204" s="341"/>
      <c r="ET204" s="341"/>
      <c r="EU204" s="341"/>
      <c r="EV204" s="341"/>
      <c r="EW204" s="341"/>
      <c r="EX204" s="341"/>
      <c r="EY204" s="341"/>
      <c r="EZ204" s="341"/>
      <c r="FA204" s="341"/>
      <c r="FB204" s="341"/>
      <c r="FC204" s="341"/>
      <c r="FD204" s="341"/>
      <c r="FE204" s="341"/>
      <c r="FF204" s="341"/>
      <c r="FG204" s="341"/>
      <c r="FH204" s="341"/>
      <c r="FI204" s="341"/>
      <c r="FJ204" s="341"/>
      <c r="FK204" s="341"/>
      <c r="FL204" s="341"/>
      <c r="FM204" s="341"/>
      <c r="FN204" s="341"/>
      <c r="FO204" s="341"/>
      <c r="FP204" s="341"/>
      <c r="FQ204" s="341"/>
      <c r="FR204" s="341"/>
      <c r="FS204" s="341"/>
      <c r="FT204" s="341"/>
      <c r="FU204" s="341"/>
      <c r="FV204" s="341"/>
      <c r="FW204" s="341"/>
      <c r="FX204" s="341"/>
      <c r="FY204" s="341"/>
      <c r="FZ204" s="341"/>
      <c r="GA204" s="341"/>
      <c r="GB204" s="341"/>
      <c r="GC204" s="341"/>
      <c r="GD204" s="341"/>
      <c r="GE204" s="341"/>
      <c r="GF204" s="341"/>
      <c r="GG204" s="341"/>
      <c r="GH204" s="341"/>
      <c r="GI204" s="341"/>
      <c r="GJ204" s="341"/>
      <c r="GK204" s="341"/>
      <c r="GL204" s="341"/>
      <c r="GM204" s="341"/>
      <c r="GN204" s="341"/>
      <c r="GO204" s="341"/>
      <c r="GP204" s="341"/>
      <c r="GQ204" s="341"/>
      <c r="GR204" s="341"/>
      <c r="GS204" s="341"/>
      <c r="GT204" s="341"/>
      <c r="GU204" s="341"/>
      <c r="GV204" s="341"/>
      <c r="GW204" s="341"/>
      <c r="GX204" s="341"/>
      <c r="GY204" s="341"/>
      <c r="GZ204" s="341"/>
      <c r="HA204" s="341"/>
      <c r="HB204" s="341"/>
      <c r="HC204" s="341"/>
      <c r="HD204" s="341"/>
      <c r="HE204" s="341"/>
      <c r="HF204" s="341"/>
      <c r="HG204" s="341"/>
      <c r="HH204" s="341"/>
      <c r="HI204" s="341"/>
      <c r="HJ204" s="341"/>
      <c r="HK204" s="341"/>
      <c r="HL204" s="341"/>
      <c r="HM204" s="341"/>
      <c r="HN204" s="341"/>
      <c r="HO204" s="341"/>
      <c r="HP204" s="341"/>
      <c r="HQ204" s="341"/>
      <c r="HR204" s="341"/>
      <c r="HS204" s="341"/>
      <c r="HT204" s="341"/>
      <c r="HU204" s="341"/>
      <c r="HV204" s="341"/>
      <c r="HW204" s="341"/>
      <c r="HX204" s="341"/>
      <c r="HY204" s="341"/>
      <c r="HZ204" s="341"/>
      <c r="IA204" s="341"/>
      <c r="IB204" s="341"/>
      <c r="IC204" s="341"/>
      <c r="ID204" s="341"/>
      <c r="IE204" s="341"/>
      <c r="IF204" s="341"/>
    </row>
    <row r="205" spans="1:240" s="294" customFormat="1" ht="93.6" customHeight="1">
      <c r="A205" s="343">
        <v>25</v>
      </c>
      <c r="B205" s="557"/>
      <c r="C205" s="308" t="s">
        <v>1517</v>
      </c>
      <c r="D205" s="308" t="s">
        <v>1518</v>
      </c>
      <c r="E205" s="303" t="s">
        <v>1352</v>
      </c>
      <c r="F205" s="308" t="s">
        <v>1518</v>
      </c>
      <c r="G205" s="308">
        <v>1863011</v>
      </c>
      <c r="H205" s="300" t="s">
        <v>1350</v>
      </c>
      <c r="I205" s="292" t="s">
        <v>1201</v>
      </c>
      <c r="J205" s="293">
        <v>4530</v>
      </c>
      <c r="K205" s="293">
        <v>25</v>
      </c>
      <c r="L205" s="292" t="s">
        <v>1444</v>
      </c>
      <c r="M205" s="289" t="s">
        <v>1356</v>
      </c>
      <c r="N205" s="283"/>
      <c r="O205" s="309"/>
      <c r="P205" s="309"/>
      <c r="Q205" s="309"/>
      <c r="R205" s="309"/>
      <c r="S205" s="309"/>
      <c r="T205" s="309"/>
      <c r="U205" s="309"/>
      <c r="V205" s="309"/>
      <c r="W205" s="309"/>
      <c r="X205" s="309"/>
      <c r="Y205" s="309"/>
      <c r="Z205" s="309"/>
      <c r="AA205" s="309"/>
      <c r="AB205" s="309"/>
      <c r="AC205" s="309"/>
      <c r="AD205" s="309"/>
      <c r="AE205" s="309"/>
      <c r="AF205" s="309"/>
      <c r="AG205" s="309"/>
      <c r="AH205" s="309"/>
      <c r="AI205" s="309"/>
      <c r="AJ205" s="309"/>
      <c r="AK205" s="309"/>
      <c r="AL205" s="309"/>
      <c r="AM205" s="309"/>
      <c r="AN205" s="309"/>
      <c r="AO205" s="309"/>
      <c r="AP205" s="309"/>
      <c r="AQ205" s="309"/>
      <c r="AR205" s="309"/>
      <c r="AS205" s="309"/>
      <c r="AT205" s="309"/>
      <c r="AU205" s="309"/>
      <c r="AV205" s="309"/>
      <c r="AW205" s="309"/>
      <c r="AX205" s="309"/>
      <c r="AY205" s="309"/>
      <c r="AZ205" s="309"/>
      <c r="BA205" s="309"/>
      <c r="BB205" s="309"/>
      <c r="BC205" s="309"/>
      <c r="BD205" s="309"/>
      <c r="BE205" s="309"/>
      <c r="BF205" s="309"/>
      <c r="BG205" s="309"/>
      <c r="BH205" s="309"/>
      <c r="BI205" s="309"/>
      <c r="BJ205" s="309"/>
      <c r="BK205" s="309"/>
      <c r="BL205" s="309"/>
      <c r="BM205" s="309"/>
      <c r="BN205" s="309"/>
      <c r="BO205" s="309"/>
      <c r="BP205" s="309"/>
      <c r="BQ205" s="309"/>
      <c r="BR205" s="309"/>
      <c r="BS205" s="309"/>
      <c r="BT205" s="309"/>
      <c r="BU205" s="309"/>
      <c r="BV205" s="309"/>
      <c r="BW205" s="309"/>
      <c r="BX205" s="309"/>
      <c r="BY205" s="309"/>
      <c r="BZ205" s="309"/>
      <c r="CA205" s="309"/>
      <c r="CB205" s="309"/>
      <c r="CC205" s="309"/>
      <c r="CD205" s="309"/>
      <c r="CE205" s="309"/>
      <c r="CF205" s="309"/>
      <c r="CG205" s="309"/>
      <c r="CH205" s="309"/>
      <c r="CI205" s="309"/>
      <c r="CJ205" s="309"/>
      <c r="CK205" s="309"/>
      <c r="CL205" s="309"/>
      <c r="CM205" s="309"/>
      <c r="CN205" s="309"/>
      <c r="CO205" s="309"/>
      <c r="CP205" s="309"/>
      <c r="CQ205" s="309"/>
      <c r="CR205" s="309"/>
      <c r="CS205" s="309"/>
      <c r="CT205" s="309"/>
      <c r="CU205" s="309"/>
      <c r="CV205" s="309"/>
      <c r="CW205" s="309"/>
      <c r="CX205" s="309"/>
      <c r="CY205" s="309"/>
      <c r="CZ205" s="309"/>
      <c r="DA205" s="309"/>
      <c r="DB205" s="309"/>
      <c r="DC205" s="309"/>
      <c r="DD205" s="309"/>
      <c r="DE205" s="309"/>
      <c r="DF205" s="309"/>
      <c r="DG205" s="309"/>
      <c r="DH205" s="309"/>
      <c r="DI205" s="309"/>
      <c r="DJ205" s="309"/>
      <c r="DK205" s="309"/>
      <c r="DL205" s="309"/>
      <c r="DM205" s="309"/>
      <c r="DN205" s="309"/>
      <c r="DO205" s="309"/>
      <c r="DP205" s="309"/>
      <c r="DQ205" s="309"/>
      <c r="DR205" s="309"/>
      <c r="DS205" s="309"/>
      <c r="DT205" s="309"/>
      <c r="DU205" s="309"/>
      <c r="DV205" s="309"/>
      <c r="DW205" s="309"/>
      <c r="DX205" s="309"/>
      <c r="DY205" s="309"/>
      <c r="DZ205" s="309"/>
      <c r="EA205" s="309"/>
      <c r="EB205" s="309"/>
      <c r="EC205" s="309"/>
      <c r="ED205" s="309"/>
      <c r="EE205" s="309"/>
      <c r="EF205" s="309"/>
      <c r="EG205" s="309"/>
      <c r="EH205" s="309"/>
      <c r="EI205" s="309"/>
      <c r="EJ205" s="309"/>
      <c r="EK205" s="309"/>
      <c r="EL205" s="309"/>
      <c r="EM205" s="309"/>
      <c r="EN205" s="309"/>
      <c r="EO205" s="309"/>
      <c r="EP205" s="309"/>
      <c r="EQ205" s="309"/>
      <c r="ER205" s="309"/>
      <c r="ES205" s="309"/>
      <c r="ET205" s="309"/>
      <c r="EU205" s="309"/>
      <c r="EV205" s="309"/>
      <c r="EW205" s="309"/>
      <c r="EX205" s="309"/>
      <c r="EY205" s="309"/>
      <c r="EZ205" s="309"/>
      <c r="FA205" s="309"/>
      <c r="FB205" s="309"/>
      <c r="FC205" s="309"/>
      <c r="FD205" s="309"/>
      <c r="FE205" s="309"/>
      <c r="FF205" s="309"/>
      <c r="FG205" s="309"/>
      <c r="FH205" s="309"/>
      <c r="FI205" s="309"/>
      <c r="FJ205" s="309"/>
      <c r="FK205" s="309"/>
      <c r="FL205" s="309"/>
      <c r="FM205" s="309"/>
      <c r="FN205" s="309"/>
      <c r="FO205" s="309"/>
      <c r="FP205" s="309"/>
      <c r="FQ205" s="309"/>
      <c r="FR205" s="309"/>
      <c r="FS205" s="309"/>
      <c r="FT205" s="309"/>
      <c r="FU205" s="309"/>
      <c r="FV205" s="309"/>
      <c r="FW205" s="309"/>
      <c r="FX205" s="309"/>
      <c r="FY205" s="309"/>
      <c r="FZ205" s="309"/>
      <c r="GA205" s="309"/>
      <c r="GB205" s="309"/>
      <c r="GC205" s="309"/>
      <c r="GD205" s="309"/>
      <c r="GE205" s="309"/>
      <c r="GF205" s="309"/>
      <c r="GG205" s="309"/>
      <c r="GH205" s="309"/>
      <c r="GI205" s="309"/>
      <c r="GJ205" s="309"/>
      <c r="GK205" s="309"/>
      <c r="GL205" s="309"/>
      <c r="GM205" s="309"/>
      <c r="GN205" s="309"/>
      <c r="GO205" s="309"/>
      <c r="GP205" s="309"/>
      <c r="GQ205" s="309"/>
      <c r="GR205" s="309"/>
      <c r="GS205" s="309"/>
      <c r="GT205" s="309"/>
      <c r="GU205" s="309"/>
      <c r="GV205" s="309"/>
      <c r="GW205" s="309"/>
      <c r="GX205" s="309"/>
      <c r="GY205" s="309"/>
      <c r="GZ205" s="309"/>
      <c r="HA205" s="309"/>
      <c r="HB205" s="309"/>
      <c r="HC205" s="309"/>
      <c r="HD205" s="309"/>
      <c r="HE205" s="309"/>
      <c r="HF205" s="309"/>
      <c r="HG205" s="309"/>
      <c r="HH205" s="309"/>
      <c r="HI205" s="309"/>
      <c r="HJ205" s="309"/>
      <c r="HK205" s="309"/>
      <c r="HL205" s="309"/>
      <c r="HM205" s="309"/>
      <c r="HN205" s="309"/>
      <c r="HO205" s="309"/>
      <c r="HP205" s="309"/>
      <c r="HQ205" s="309"/>
      <c r="HR205" s="309"/>
      <c r="HS205" s="309"/>
      <c r="HT205" s="309"/>
      <c r="HU205" s="309"/>
      <c r="HV205" s="309"/>
      <c r="HW205" s="309"/>
      <c r="HX205" s="309"/>
      <c r="HY205" s="309"/>
      <c r="HZ205" s="309"/>
      <c r="IA205" s="309"/>
      <c r="IB205" s="309"/>
      <c r="IC205" s="309"/>
      <c r="ID205" s="309"/>
      <c r="IE205" s="309"/>
      <c r="IF205" s="309"/>
    </row>
    <row r="206" spans="1:240" s="294" customFormat="1" ht="29.4" customHeight="1">
      <c r="A206" s="553">
        <v>26</v>
      </c>
      <c r="B206" s="557"/>
      <c r="C206" s="554" t="s">
        <v>1519</v>
      </c>
      <c r="D206" s="554" t="s">
        <v>1520</v>
      </c>
      <c r="E206" s="556" t="s">
        <v>1521</v>
      </c>
      <c r="F206" s="554" t="s">
        <v>1520</v>
      </c>
      <c r="G206" s="553">
        <v>1863011</v>
      </c>
      <c r="H206" s="300" t="s">
        <v>1139</v>
      </c>
      <c r="I206" s="292" t="s">
        <v>1522</v>
      </c>
      <c r="J206" s="292">
        <v>4450</v>
      </c>
      <c r="K206" s="292" t="s">
        <v>1523</v>
      </c>
      <c r="L206" s="292" t="s">
        <v>1160</v>
      </c>
      <c r="M206" s="289" t="s">
        <v>1524</v>
      </c>
      <c r="N206" s="283"/>
      <c r="O206" s="309"/>
      <c r="P206" s="309"/>
      <c r="Q206" s="309"/>
      <c r="R206" s="309"/>
      <c r="S206" s="309"/>
      <c r="T206" s="309"/>
      <c r="U206" s="309"/>
      <c r="V206" s="309"/>
      <c r="W206" s="309"/>
      <c r="X206" s="309"/>
      <c r="Y206" s="309"/>
      <c r="Z206" s="309"/>
      <c r="AA206" s="309"/>
      <c r="AB206" s="309"/>
      <c r="AC206" s="309"/>
      <c r="AD206" s="309"/>
      <c r="AE206" s="309"/>
      <c r="AF206" s="309"/>
      <c r="AG206" s="309"/>
      <c r="AH206" s="309"/>
      <c r="AI206" s="309"/>
      <c r="AJ206" s="309"/>
      <c r="AK206" s="309"/>
      <c r="AL206" s="309"/>
      <c r="AM206" s="309"/>
      <c r="AN206" s="309"/>
      <c r="AO206" s="309"/>
      <c r="AP206" s="309"/>
      <c r="AQ206" s="309"/>
      <c r="AR206" s="309"/>
      <c r="AS206" s="309"/>
      <c r="AT206" s="309"/>
      <c r="AU206" s="309"/>
      <c r="AV206" s="309"/>
      <c r="AW206" s="309"/>
      <c r="AX206" s="309"/>
      <c r="AY206" s="309"/>
      <c r="AZ206" s="309"/>
      <c r="BA206" s="309"/>
      <c r="BB206" s="309"/>
      <c r="BC206" s="309"/>
      <c r="BD206" s="309"/>
      <c r="BE206" s="309"/>
      <c r="BF206" s="309"/>
      <c r="BG206" s="309"/>
      <c r="BH206" s="309"/>
      <c r="BI206" s="309"/>
      <c r="BJ206" s="309"/>
      <c r="BK206" s="309"/>
      <c r="BL206" s="309"/>
      <c r="BM206" s="309"/>
      <c r="BN206" s="309"/>
      <c r="BO206" s="309"/>
      <c r="BP206" s="309"/>
      <c r="BQ206" s="309"/>
      <c r="BR206" s="309"/>
      <c r="BS206" s="309"/>
      <c r="BT206" s="309"/>
      <c r="BU206" s="309"/>
      <c r="BV206" s="309"/>
      <c r="BW206" s="309"/>
      <c r="BX206" s="309"/>
      <c r="BY206" s="309"/>
      <c r="BZ206" s="309"/>
      <c r="CA206" s="309"/>
      <c r="CB206" s="309"/>
      <c r="CC206" s="309"/>
      <c r="CD206" s="309"/>
      <c r="CE206" s="309"/>
      <c r="CF206" s="309"/>
      <c r="CG206" s="309"/>
      <c r="CH206" s="309"/>
      <c r="CI206" s="309"/>
      <c r="CJ206" s="309"/>
      <c r="CK206" s="309"/>
      <c r="CL206" s="309"/>
      <c r="CM206" s="309"/>
      <c r="CN206" s="309"/>
      <c r="CO206" s="309"/>
      <c r="CP206" s="309"/>
      <c r="CQ206" s="309"/>
      <c r="CR206" s="309"/>
      <c r="CS206" s="309"/>
      <c r="CT206" s="309"/>
      <c r="CU206" s="309"/>
      <c r="CV206" s="309"/>
      <c r="CW206" s="309"/>
      <c r="CX206" s="309"/>
      <c r="CY206" s="309"/>
      <c r="CZ206" s="309"/>
      <c r="DA206" s="309"/>
      <c r="DB206" s="309"/>
      <c r="DC206" s="309"/>
      <c r="DD206" s="309"/>
      <c r="DE206" s="309"/>
      <c r="DF206" s="309"/>
      <c r="DG206" s="309"/>
      <c r="DH206" s="309"/>
      <c r="DI206" s="309"/>
      <c r="DJ206" s="309"/>
      <c r="DK206" s="309"/>
      <c r="DL206" s="309"/>
      <c r="DM206" s="309"/>
      <c r="DN206" s="309"/>
      <c r="DO206" s="309"/>
      <c r="DP206" s="309"/>
      <c r="DQ206" s="309"/>
      <c r="DR206" s="309"/>
      <c r="DS206" s="309"/>
      <c r="DT206" s="309"/>
      <c r="DU206" s="309"/>
      <c r="DV206" s="309"/>
      <c r="DW206" s="309"/>
      <c r="DX206" s="309"/>
      <c r="DY206" s="309"/>
      <c r="DZ206" s="309"/>
      <c r="EA206" s="309"/>
      <c r="EB206" s="309"/>
      <c r="EC206" s="309"/>
      <c r="ED206" s="309"/>
      <c r="EE206" s="309"/>
      <c r="EF206" s="309"/>
      <c r="EG206" s="309"/>
      <c r="EH206" s="309"/>
      <c r="EI206" s="309"/>
      <c r="EJ206" s="309"/>
      <c r="EK206" s="309"/>
      <c r="EL206" s="309"/>
      <c r="EM206" s="309"/>
      <c r="EN206" s="309"/>
      <c r="EO206" s="309"/>
      <c r="EP206" s="309"/>
      <c r="EQ206" s="309"/>
      <c r="ER206" s="309"/>
      <c r="ES206" s="309"/>
      <c r="ET206" s="309"/>
      <c r="EU206" s="309"/>
      <c r="EV206" s="309"/>
      <c r="EW206" s="309"/>
      <c r="EX206" s="309"/>
      <c r="EY206" s="309"/>
      <c r="EZ206" s="309"/>
      <c r="FA206" s="309"/>
      <c r="FB206" s="309"/>
      <c r="FC206" s="309"/>
      <c r="FD206" s="309"/>
      <c r="FE206" s="309"/>
      <c r="FF206" s="309"/>
      <c r="FG206" s="309"/>
      <c r="FH206" s="309"/>
      <c r="FI206" s="309"/>
      <c r="FJ206" s="309"/>
      <c r="FK206" s="309"/>
      <c r="FL206" s="309"/>
      <c r="FM206" s="309"/>
      <c r="FN206" s="309"/>
      <c r="FO206" s="309"/>
      <c r="FP206" s="309"/>
      <c r="FQ206" s="309"/>
      <c r="FR206" s="309"/>
      <c r="FS206" s="309"/>
      <c r="FT206" s="309"/>
      <c r="FU206" s="309"/>
      <c r="FV206" s="309"/>
      <c r="FW206" s="309"/>
      <c r="FX206" s="309"/>
      <c r="FY206" s="309"/>
      <c r="FZ206" s="309"/>
      <c r="GA206" s="309"/>
      <c r="GB206" s="309"/>
      <c r="GC206" s="309"/>
      <c r="GD206" s="309"/>
      <c r="GE206" s="309"/>
      <c r="GF206" s="309"/>
      <c r="GG206" s="309"/>
      <c r="GH206" s="309"/>
      <c r="GI206" s="309"/>
      <c r="GJ206" s="309"/>
      <c r="GK206" s="309"/>
      <c r="GL206" s="309"/>
      <c r="GM206" s="309"/>
      <c r="GN206" s="309"/>
      <c r="GO206" s="309"/>
      <c r="GP206" s="309"/>
      <c r="GQ206" s="309"/>
      <c r="GR206" s="309"/>
      <c r="GS206" s="309"/>
      <c r="GT206" s="309"/>
      <c r="GU206" s="309"/>
      <c r="GV206" s="309"/>
      <c r="GW206" s="309"/>
      <c r="GX206" s="309"/>
      <c r="GY206" s="309"/>
      <c r="GZ206" s="309"/>
      <c r="HA206" s="309"/>
      <c r="HB206" s="309"/>
      <c r="HC206" s="309"/>
      <c r="HD206" s="309"/>
      <c r="HE206" s="309"/>
      <c r="HF206" s="309"/>
      <c r="HG206" s="309"/>
      <c r="HH206" s="309"/>
      <c r="HI206" s="309"/>
      <c r="HJ206" s="309"/>
      <c r="HK206" s="309"/>
      <c r="HL206" s="309"/>
      <c r="HM206" s="309"/>
      <c r="HN206" s="309"/>
      <c r="HO206" s="309"/>
      <c r="HP206" s="309"/>
      <c r="HQ206" s="309"/>
      <c r="HR206" s="309"/>
      <c r="HS206" s="309"/>
      <c r="HT206" s="309"/>
      <c r="HU206" s="309"/>
      <c r="HV206" s="309"/>
      <c r="HW206" s="309"/>
      <c r="HX206" s="309"/>
      <c r="HY206" s="309"/>
      <c r="HZ206" s="309"/>
      <c r="IA206" s="309"/>
      <c r="IB206" s="309"/>
      <c r="IC206" s="309"/>
      <c r="ID206" s="309"/>
      <c r="IE206" s="309"/>
      <c r="IF206" s="309"/>
    </row>
    <row r="207" spans="1:240" s="294" customFormat="1" ht="29.4" customHeight="1">
      <c r="A207" s="553"/>
      <c r="B207" s="557"/>
      <c r="C207" s="554"/>
      <c r="D207" s="554"/>
      <c r="E207" s="556"/>
      <c r="F207" s="554"/>
      <c r="G207" s="553"/>
      <c r="H207" s="300" t="s">
        <v>1314</v>
      </c>
      <c r="I207" s="292" t="s">
        <v>1414</v>
      </c>
      <c r="J207" s="292">
        <v>4401</v>
      </c>
      <c r="K207" s="292" t="s">
        <v>1283</v>
      </c>
      <c r="L207" s="292" t="s">
        <v>1132</v>
      </c>
      <c r="M207" s="289" t="s">
        <v>1524</v>
      </c>
      <c r="N207" s="283"/>
      <c r="O207" s="309"/>
      <c r="P207" s="309"/>
      <c r="Q207" s="309"/>
      <c r="R207" s="309"/>
      <c r="S207" s="309"/>
      <c r="T207" s="309"/>
      <c r="U207" s="309"/>
      <c r="V207" s="309"/>
      <c r="W207" s="309"/>
      <c r="X207" s="309"/>
      <c r="Y207" s="309"/>
      <c r="Z207" s="309"/>
      <c r="AA207" s="309"/>
      <c r="AB207" s="309"/>
      <c r="AC207" s="309"/>
      <c r="AD207" s="309"/>
      <c r="AE207" s="309"/>
      <c r="AF207" s="309"/>
      <c r="AG207" s="309"/>
      <c r="AH207" s="309"/>
      <c r="AI207" s="309"/>
      <c r="AJ207" s="309"/>
      <c r="AK207" s="309"/>
      <c r="AL207" s="309"/>
      <c r="AM207" s="309"/>
      <c r="AN207" s="309"/>
      <c r="AO207" s="309"/>
      <c r="AP207" s="309"/>
      <c r="AQ207" s="309"/>
      <c r="AR207" s="309"/>
      <c r="AS207" s="309"/>
      <c r="AT207" s="309"/>
      <c r="AU207" s="309"/>
      <c r="AV207" s="309"/>
      <c r="AW207" s="309"/>
      <c r="AX207" s="309"/>
      <c r="AY207" s="309"/>
      <c r="AZ207" s="309"/>
      <c r="BA207" s="309"/>
      <c r="BB207" s="309"/>
      <c r="BC207" s="309"/>
      <c r="BD207" s="309"/>
      <c r="BE207" s="309"/>
      <c r="BF207" s="309"/>
      <c r="BG207" s="309"/>
      <c r="BH207" s="309"/>
      <c r="BI207" s="309"/>
      <c r="BJ207" s="309"/>
      <c r="BK207" s="309"/>
      <c r="BL207" s="309"/>
      <c r="BM207" s="309"/>
      <c r="BN207" s="309"/>
      <c r="BO207" s="309"/>
      <c r="BP207" s="309"/>
      <c r="BQ207" s="309"/>
      <c r="BR207" s="309"/>
      <c r="BS207" s="309"/>
      <c r="BT207" s="309"/>
      <c r="BU207" s="309"/>
      <c r="BV207" s="309"/>
      <c r="BW207" s="309"/>
      <c r="BX207" s="309"/>
      <c r="BY207" s="309"/>
      <c r="BZ207" s="309"/>
      <c r="CA207" s="309"/>
      <c r="CB207" s="309"/>
      <c r="CC207" s="309"/>
      <c r="CD207" s="309"/>
      <c r="CE207" s="309"/>
      <c r="CF207" s="309"/>
      <c r="CG207" s="309"/>
      <c r="CH207" s="309"/>
      <c r="CI207" s="309"/>
      <c r="CJ207" s="309"/>
      <c r="CK207" s="309"/>
      <c r="CL207" s="309"/>
      <c r="CM207" s="309"/>
      <c r="CN207" s="309"/>
      <c r="CO207" s="309"/>
      <c r="CP207" s="309"/>
      <c r="CQ207" s="309"/>
      <c r="CR207" s="309"/>
      <c r="CS207" s="309"/>
      <c r="CT207" s="309"/>
      <c r="CU207" s="309"/>
      <c r="CV207" s="309"/>
      <c r="CW207" s="309"/>
      <c r="CX207" s="309"/>
      <c r="CY207" s="309"/>
      <c r="CZ207" s="309"/>
      <c r="DA207" s="309"/>
      <c r="DB207" s="309"/>
      <c r="DC207" s="309"/>
      <c r="DD207" s="309"/>
      <c r="DE207" s="309"/>
      <c r="DF207" s="309"/>
      <c r="DG207" s="309"/>
      <c r="DH207" s="309"/>
      <c r="DI207" s="309"/>
      <c r="DJ207" s="309"/>
      <c r="DK207" s="309"/>
      <c r="DL207" s="309"/>
      <c r="DM207" s="309"/>
      <c r="DN207" s="309"/>
      <c r="DO207" s="309"/>
      <c r="DP207" s="309"/>
      <c r="DQ207" s="309"/>
      <c r="DR207" s="309"/>
      <c r="DS207" s="309"/>
      <c r="DT207" s="309"/>
      <c r="DU207" s="309"/>
      <c r="DV207" s="309"/>
      <c r="DW207" s="309"/>
      <c r="DX207" s="309"/>
      <c r="DY207" s="309"/>
      <c r="DZ207" s="309"/>
      <c r="EA207" s="309"/>
      <c r="EB207" s="309"/>
      <c r="EC207" s="309"/>
      <c r="ED207" s="309"/>
      <c r="EE207" s="309"/>
      <c r="EF207" s="309"/>
      <c r="EG207" s="309"/>
      <c r="EH207" s="309"/>
      <c r="EI207" s="309"/>
      <c r="EJ207" s="309"/>
      <c r="EK207" s="309"/>
      <c r="EL207" s="309"/>
      <c r="EM207" s="309"/>
      <c r="EN207" s="309"/>
      <c r="EO207" s="309"/>
      <c r="EP207" s="309"/>
      <c r="EQ207" s="309"/>
      <c r="ER207" s="309"/>
      <c r="ES207" s="309"/>
      <c r="ET207" s="309"/>
      <c r="EU207" s="309"/>
      <c r="EV207" s="309"/>
      <c r="EW207" s="309"/>
      <c r="EX207" s="309"/>
      <c r="EY207" s="309"/>
      <c r="EZ207" s="309"/>
      <c r="FA207" s="309"/>
      <c r="FB207" s="309"/>
      <c r="FC207" s="309"/>
      <c r="FD207" s="309"/>
      <c r="FE207" s="309"/>
      <c r="FF207" s="309"/>
      <c r="FG207" s="309"/>
      <c r="FH207" s="309"/>
      <c r="FI207" s="309"/>
      <c r="FJ207" s="309"/>
      <c r="FK207" s="309"/>
      <c r="FL207" s="309"/>
      <c r="FM207" s="309"/>
      <c r="FN207" s="309"/>
      <c r="FO207" s="309"/>
      <c r="FP207" s="309"/>
      <c r="FQ207" s="309"/>
      <c r="FR207" s="309"/>
      <c r="FS207" s="309"/>
      <c r="FT207" s="309"/>
      <c r="FU207" s="309"/>
      <c r="FV207" s="309"/>
      <c r="FW207" s="309"/>
      <c r="FX207" s="309"/>
      <c r="FY207" s="309"/>
      <c r="FZ207" s="309"/>
      <c r="GA207" s="309"/>
      <c r="GB207" s="309"/>
      <c r="GC207" s="309"/>
      <c r="GD207" s="309"/>
      <c r="GE207" s="309"/>
      <c r="GF207" s="309"/>
      <c r="GG207" s="309"/>
      <c r="GH207" s="309"/>
      <c r="GI207" s="309"/>
      <c r="GJ207" s="309"/>
      <c r="GK207" s="309"/>
      <c r="GL207" s="309"/>
      <c r="GM207" s="309"/>
      <c r="GN207" s="309"/>
      <c r="GO207" s="309"/>
      <c r="GP207" s="309"/>
      <c r="GQ207" s="309"/>
      <c r="GR207" s="309"/>
      <c r="GS207" s="309"/>
      <c r="GT207" s="309"/>
      <c r="GU207" s="309"/>
      <c r="GV207" s="309"/>
      <c r="GW207" s="309"/>
      <c r="GX207" s="309"/>
      <c r="GY207" s="309"/>
      <c r="GZ207" s="309"/>
      <c r="HA207" s="309"/>
      <c r="HB207" s="309"/>
      <c r="HC207" s="309"/>
      <c r="HD207" s="309"/>
      <c r="HE207" s="309"/>
      <c r="HF207" s="309"/>
      <c r="HG207" s="309"/>
      <c r="HH207" s="309"/>
      <c r="HI207" s="309"/>
      <c r="HJ207" s="309"/>
      <c r="HK207" s="309"/>
      <c r="HL207" s="309"/>
      <c r="HM207" s="309"/>
      <c r="HN207" s="309"/>
      <c r="HO207" s="309"/>
      <c r="HP207" s="309"/>
      <c r="HQ207" s="309"/>
      <c r="HR207" s="309"/>
      <c r="HS207" s="309"/>
      <c r="HT207" s="309"/>
      <c r="HU207" s="309"/>
      <c r="HV207" s="309"/>
      <c r="HW207" s="309"/>
      <c r="HX207" s="309"/>
      <c r="HY207" s="309"/>
      <c r="HZ207" s="309"/>
      <c r="IA207" s="309"/>
      <c r="IB207" s="309"/>
      <c r="IC207" s="309"/>
      <c r="ID207" s="309"/>
      <c r="IE207" s="309"/>
      <c r="IF207" s="309"/>
    </row>
    <row r="208" spans="1:240" ht="21" customHeight="1">
      <c r="A208" s="553">
        <v>27</v>
      </c>
      <c r="B208" s="557"/>
      <c r="C208" s="553" t="s">
        <v>1525</v>
      </c>
      <c r="D208" s="553" t="s">
        <v>1526</v>
      </c>
      <c r="E208" s="555" t="s">
        <v>1527</v>
      </c>
      <c r="F208" s="553" t="s">
        <v>1528</v>
      </c>
      <c r="G208" s="553">
        <v>1816065</v>
      </c>
      <c r="H208" s="300" t="s">
        <v>1147</v>
      </c>
      <c r="I208" s="290" t="s">
        <v>418</v>
      </c>
      <c r="J208" s="270" t="s">
        <v>1237</v>
      </c>
      <c r="K208" s="290" t="s">
        <v>1238</v>
      </c>
      <c r="L208" s="290" t="s">
        <v>995</v>
      </c>
      <c r="M208" s="289" t="s">
        <v>1529</v>
      </c>
      <c r="N208" s="283"/>
    </row>
    <row r="209" spans="1:14" ht="21" customHeight="1">
      <c r="A209" s="553"/>
      <c r="B209" s="557"/>
      <c r="C209" s="553"/>
      <c r="D209" s="553"/>
      <c r="E209" s="555"/>
      <c r="F209" s="553"/>
      <c r="G209" s="553"/>
      <c r="H209" s="301" t="s">
        <v>1530</v>
      </c>
      <c r="I209" s="302" t="s">
        <v>424</v>
      </c>
      <c r="J209" s="303" t="s">
        <v>1483</v>
      </c>
      <c r="K209" s="303" t="s">
        <v>1167</v>
      </c>
      <c r="L209" s="303" t="s">
        <v>1484</v>
      </c>
      <c r="M209" s="289" t="s">
        <v>1529</v>
      </c>
      <c r="N209" s="283"/>
    </row>
    <row r="210" spans="1:14" ht="21" customHeight="1">
      <c r="A210" s="553"/>
      <c r="B210" s="557"/>
      <c r="C210" s="553"/>
      <c r="D210" s="553"/>
      <c r="E210" s="555"/>
      <c r="F210" s="553"/>
      <c r="G210" s="553"/>
      <c r="H210" s="300" t="s">
        <v>1413</v>
      </c>
      <c r="I210" s="292" t="s">
        <v>409</v>
      </c>
      <c r="J210" s="293">
        <v>4580</v>
      </c>
      <c r="K210" s="293">
        <v>40</v>
      </c>
      <c r="L210" s="292">
        <v>25</v>
      </c>
      <c r="M210" s="289" t="s">
        <v>1529</v>
      </c>
      <c r="N210" s="283"/>
    </row>
    <row r="211" spans="1:14" ht="21" customHeight="1">
      <c r="A211" s="553"/>
      <c r="B211" s="557"/>
      <c r="C211" s="553"/>
      <c r="D211" s="553"/>
      <c r="E211" s="555"/>
      <c r="F211" s="553"/>
      <c r="G211" s="553"/>
      <c r="H211" s="300" t="s">
        <v>1324</v>
      </c>
      <c r="I211" s="292" t="s">
        <v>490</v>
      </c>
      <c r="J211" s="293">
        <v>4000</v>
      </c>
      <c r="K211" s="293">
        <v>21</v>
      </c>
      <c r="L211" s="292" t="s">
        <v>1127</v>
      </c>
      <c r="M211" s="289" t="s">
        <v>1529</v>
      </c>
      <c r="N211" s="283"/>
    </row>
    <row r="212" spans="1:14" ht="21" customHeight="1">
      <c r="A212" s="553"/>
      <c r="B212" s="557"/>
      <c r="C212" s="553"/>
      <c r="D212" s="553"/>
      <c r="E212" s="555"/>
      <c r="F212" s="553"/>
      <c r="G212" s="553"/>
      <c r="H212" s="300" t="s">
        <v>1344</v>
      </c>
      <c r="I212" s="292" t="s">
        <v>448</v>
      </c>
      <c r="J212" s="293">
        <v>4220</v>
      </c>
      <c r="K212" s="293">
        <v>34</v>
      </c>
      <c r="L212" s="292">
        <v>22</v>
      </c>
      <c r="M212" s="289" t="s">
        <v>1529</v>
      </c>
      <c r="N212" s="283"/>
    </row>
    <row r="213" spans="1:14" ht="21" customHeight="1">
      <c r="A213" s="553"/>
      <c r="B213" s="557"/>
      <c r="C213" s="553"/>
      <c r="D213" s="553"/>
      <c r="E213" s="555"/>
      <c r="F213" s="553"/>
      <c r="G213" s="553"/>
      <c r="H213" s="300" t="s">
        <v>1298</v>
      </c>
      <c r="I213" s="292" t="s">
        <v>407</v>
      </c>
      <c r="J213" s="293">
        <v>4222</v>
      </c>
      <c r="K213" s="293">
        <v>9</v>
      </c>
      <c r="L213" s="292">
        <v>22</v>
      </c>
      <c r="M213" s="289" t="s">
        <v>1529</v>
      </c>
      <c r="N213" s="283"/>
    </row>
    <row r="214" spans="1:14" ht="21" customHeight="1">
      <c r="A214" s="553">
        <v>28</v>
      </c>
      <c r="B214" s="555" t="s">
        <v>1531</v>
      </c>
      <c r="C214" s="553" t="s">
        <v>1532</v>
      </c>
      <c r="D214" s="553" t="s">
        <v>1533</v>
      </c>
      <c r="E214" s="555" t="s">
        <v>1534</v>
      </c>
      <c r="F214" s="553" t="s">
        <v>1533</v>
      </c>
      <c r="G214" s="555" t="s">
        <v>1535</v>
      </c>
      <c r="H214" s="300" t="s">
        <v>1536</v>
      </c>
      <c r="I214" s="290" t="s">
        <v>538</v>
      </c>
      <c r="J214" s="290" t="s">
        <v>1354</v>
      </c>
      <c r="K214" s="290" t="s">
        <v>1537</v>
      </c>
      <c r="L214" s="290" t="s">
        <v>1273</v>
      </c>
      <c r="M214" s="289" t="s">
        <v>1538</v>
      </c>
      <c r="N214" s="283"/>
    </row>
    <row r="215" spans="1:14" ht="35.25" customHeight="1">
      <c r="A215" s="553"/>
      <c r="B215" s="555"/>
      <c r="C215" s="553"/>
      <c r="D215" s="553"/>
      <c r="E215" s="555"/>
      <c r="F215" s="553"/>
      <c r="G215" s="555"/>
      <c r="H215" s="301" t="s">
        <v>1539</v>
      </c>
      <c r="I215" s="302" t="s">
        <v>480</v>
      </c>
      <c r="J215" s="303" t="s">
        <v>1358</v>
      </c>
      <c r="K215" s="303" t="s">
        <v>1540</v>
      </c>
      <c r="L215" s="303" t="s">
        <v>1273</v>
      </c>
      <c r="M215" s="289" t="s">
        <v>1538</v>
      </c>
      <c r="N215" s="283"/>
    </row>
    <row r="216" spans="1:14" ht="41.4" customHeight="1">
      <c r="A216" s="556" t="s">
        <v>1160</v>
      </c>
      <c r="B216" s="555"/>
      <c r="C216" s="555" t="s">
        <v>1541</v>
      </c>
      <c r="D216" s="555" t="s">
        <v>1542</v>
      </c>
      <c r="E216" s="556" t="s">
        <v>1081</v>
      </c>
      <c r="F216" s="555" t="s">
        <v>1533</v>
      </c>
      <c r="G216" s="555" t="s">
        <v>1535</v>
      </c>
      <c r="H216" s="344" t="s">
        <v>1543</v>
      </c>
      <c r="I216" s="292" t="s">
        <v>497</v>
      </c>
      <c r="J216" s="345" t="s">
        <v>1544</v>
      </c>
      <c r="K216" s="293">
        <v>55</v>
      </c>
      <c r="L216" s="290" t="s">
        <v>1545</v>
      </c>
      <c r="M216" s="289" t="s">
        <v>1546</v>
      </c>
      <c r="N216" s="283"/>
    </row>
    <row r="217" spans="1:14" ht="21" customHeight="1">
      <c r="A217" s="556"/>
      <c r="B217" s="555"/>
      <c r="C217" s="555"/>
      <c r="D217" s="555"/>
      <c r="E217" s="556"/>
      <c r="F217" s="555"/>
      <c r="G217" s="555"/>
      <c r="H217" s="346" t="s">
        <v>1147</v>
      </c>
      <c r="I217" s="292" t="s">
        <v>494</v>
      </c>
      <c r="J217" s="293" t="s">
        <v>1237</v>
      </c>
      <c r="K217" s="293">
        <v>6</v>
      </c>
      <c r="L217" s="290" t="s">
        <v>995</v>
      </c>
      <c r="M217" s="289" t="s">
        <v>1546</v>
      </c>
      <c r="N217" s="283"/>
    </row>
    <row r="218" spans="1:14" ht="18.75" customHeight="1">
      <c r="A218" s="556"/>
      <c r="B218" s="555"/>
      <c r="C218" s="555"/>
      <c r="D218" s="555"/>
      <c r="E218" s="556"/>
      <c r="F218" s="555"/>
      <c r="G218" s="555"/>
      <c r="H218" s="346" t="s">
        <v>1144</v>
      </c>
      <c r="I218" s="292" t="s">
        <v>1547</v>
      </c>
      <c r="J218" s="292" t="s">
        <v>1354</v>
      </c>
      <c r="K218" s="293">
        <v>39</v>
      </c>
      <c r="L218" s="290" t="s">
        <v>1355</v>
      </c>
      <c r="M218" s="289" t="s">
        <v>1546</v>
      </c>
      <c r="N218" s="283"/>
    </row>
    <row r="219" spans="1:14" ht="21" customHeight="1">
      <c r="A219" s="556"/>
      <c r="B219" s="555"/>
      <c r="C219" s="555"/>
      <c r="D219" s="555"/>
      <c r="E219" s="556"/>
      <c r="F219" s="555"/>
      <c r="G219" s="555"/>
      <c r="H219" s="346" t="s">
        <v>1548</v>
      </c>
      <c r="I219" s="292" t="s">
        <v>482</v>
      </c>
      <c r="J219" s="292" t="s">
        <v>1301</v>
      </c>
      <c r="K219" s="293">
        <v>32</v>
      </c>
      <c r="L219" s="290" t="s">
        <v>1162</v>
      </c>
      <c r="M219" s="289" t="s">
        <v>1546</v>
      </c>
      <c r="N219" s="283"/>
    </row>
    <row r="220" spans="1:14" s="309" customFormat="1" ht="29.4" customHeight="1">
      <c r="A220" s="556"/>
      <c r="B220" s="555"/>
      <c r="C220" s="555"/>
      <c r="D220" s="555"/>
      <c r="E220" s="556"/>
      <c r="F220" s="555"/>
      <c r="G220" s="555"/>
      <c r="H220" s="346" t="s">
        <v>1549</v>
      </c>
      <c r="I220" s="292" t="s">
        <v>477</v>
      </c>
      <c r="J220" s="292" t="s">
        <v>1550</v>
      </c>
      <c r="K220" s="293">
        <v>30</v>
      </c>
      <c r="L220" s="290" t="s">
        <v>1254</v>
      </c>
      <c r="M220" s="289" t="s">
        <v>1546</v>
      </c>
      <c r="N220" s="283"/>
    </row>
    <row r="221" spans="1:14" ht="21" customHeight="1">
      <c r="A221" s="556"/>
      <c r="B221" s="555"/>
      <c r="C221" s="555"/>
      <c r="D221" s="555"/>
      <c r="E221" s="556"/>
      <c r="F221" s="555"/>
      <c r="G221" s="555"/>
      <c r="H221" s="346" t="s">
        <v>1343</v>
      </c>
      <c r="I221" s="292" t="s">
        <v>1348</v>
      </c>
      <c r="J221" s="292" t="s">
        <v>1183</v>
      </c>
      <c r="K221" s="293">
        <v>15</v>
      </c>
      <c r="L221" s="290" t="s">
        <v>1167</v>
      </c>
      <c r="M221" s="289" t="s">
        <v>1546</v>
      </c>
      <c r="N221" s="283"/>
    </row>
    <row r="222" spans="1:14" ht="21" customHeight="1">
      <c r="A222" s="556"/>
      <c r="B222" s="555"/>
      <c r="C222" s="555"/>
      <c r="D222" s="555"/>
      <c r="E222" s="556"/>
      <c r="F222" s="555"/>
      <c r="G222" s="555"/>
      <c r="H222" s="346" t="s">
        <v>1397</v>
      </c>
      <c r="I222" s="292" t="s">
        <v>533</v>
      </c>
      <c r="J222" s="292" t="s">
        <v>1551</v>
      </c>
      <c r="K222" s="293">
        <v>20</v>
      </c>
      <c r="L222" s="290" t="s">
        <v>1164</v>
      </c>
      <c r="M222" s="289" t="s">
        <v>1546</v>
      </c>
      <c r="N222" s="283"/>
    </row>
    <row r="223" spans="1:14" ht="21" customHeight="1">
      <c r="A223" s="556"/>
      <c r="B223" s="555"/>
      <c r="C223" s="555"/>
      <c r="D223" s="555"/>
      <c r="E223" s="556"/>
      <c r="F223" s="555"/>
      <c r="G223" s="555"/>
      <c r="H223" s="301" t="s">
        <v>1141</v>
      </c>
      <c r="I223" s="302" t="s">
        <v>497</v>
      </c>
      <c r="J223" s="303" t="s">
        <v>1142</v>
      </c>
      <c r="K223" s="303" t="s">
        <v>1552</v>
      </c>
      <c r="L223" s="303" t="s">
        <v>1553</v>
      </c>
      <c r="M223" s="289" t="s">
        <v>1546</v>
      </c>
      <c r="N223" s="283"/>
    </row>
    <row r="224" spans="1:14" s="309" customFormat="1" ht="21" customHeight="1">
      <c r="A224" s="556"/>
      <c r="B224" s="555"/>
      <c r="C224" s="555"/>
      <c r="D224" s="555"/>
      <c r="E224" s="556"/>
      <c r="F224" s="555"/>
      <c r="G224" s="555"/>
      <c r="H224" s="301" t="s">
        <v>1220</v>
      </c>
      <c r="I224" s="302" t="s">
        <v>1554</v>
      </c>
      <c r="J224" s="303" t="s">
        <v>1394</v>
      </c>
      <c r="K224" s="303" t="s">
        <v>1279</v>
      </c>
      <c r="L224" s="303" t="s">
        <v>1395</v>
      </c>
      <c r="M224" s="289" t="s">
        <v>1546</v>
      </c>
      <c r="N224" s="283"/>
    </row>
    <row r="225" spans="1:14" ht="21" customHeight="1">
      <c r="A225" s="556"/>
      <c r="B225" s="555"/>
      <c r="C225" s="555"/>
      <c r="D225" s="555"/>
      <c r="E225" s="556"/>
      <c r="F225" s="555"/>
      <c r="G225" s="555"/>
      <c r="H225" s="346" t="s">
        <v>1555</v>
      </c>
      <c r="I225" s="292" t="s">
        <v>409</v>
      </c>
      <c r="J225" s="292" t="s">
        <v>1293</v>
      </c>
      <c r="K225" s="293">
        <v>51</v>
      </c>
      <c r="L225" s="290" t="s">
        <v>1127</v>
      </c>
      <c r="M225" s="289" t="s">
        <v>1546</v>
      </c>
      <c r="N225" s="283"/>
    </row>
    <row r="226" spans="1:14" ht="21" customHeight="1">
      <c r="A226" s="556"/>
      <c r="B226" s="555"/>
      <c r="C226" s="555"/>
      <c r="D226" s="555"/>
      <c r="E226" s="556"/>
      <c r="F226" s="555"/>
      <c r="G226" s="555"/>
      <c r="H226" s="346" t="s">
        <v>1129</v>
      </c>
      <c r="I226" s="292" t="s">
        <v>453</v>
      </c>
      <c r="J226" s="292" t="s">
        <v>1130</v>
      </c>
      <c r="K226" s="293">
        <v>30</v>
      </c>
      <c r="L226" s="290" t="s">
        <v>1132</v>
      </c>
      <c r="M226" s="289" t="s">
        <v>1546</v>
      </c>
      <c r="N226" s="283"/>
    </row>
    <row r="227" spans="1:14" ht="21" customHeight="1">
      <c r="A227" s="553">
        <v>30</v>
      </c>
      <c r="B227" s="553" t="s">
        <v>1556</v>
      </c>
      <c r="C227" s="553" t="s">
        <v>1557</v>
      </c>
      <c r="D227" s="553" t="s">
        <v>1558</v>
      </c>
      <c r="E227" s="553">
        <v>10188</v>
      </c>
      <c r="F227" s="553" t="s">
        <v>1559</v>
      </c>
      <c r="G227" s="553">
        <v>1818011</v>
      </c>
      <c r="H227" s="300" t="s">
        <v>1126</v>
      </c>
      <c r="I227" s="292" t="s">
        <v>409</v>
      </c>
      <c r="J227" s="293">
        <v>4000</v>
      </c>
      <c r="K227" s="293">
        <v>50</v>
      </c>
      <c r="L227" s="292" t="s">
        <v>1127</v>
      </c>
      <c r="M227" s="289" t="s">
        <v>1560</v>
      </c>
      <c r="N227" s="283"/>
    </row>
    <row r="228" spans="1:14" ht="21" customHeight="1">
      <c r="A228" s="553"/>
      <c r="B228" s="553"/>
      <c r="C228" s="553"/>
      <c r="D228" s="553"/>
      <c r="E228" s="553"/>
      <c r="F228" s="553"/>
      <c r="G228" s="553"/>
      <c r="H228" s="291" t="s">
        <v>1129</v>
      </c>
      <c r="I228" s="292" t="s">
        <v>497</v>
      </c>
      <c r="J228" s="270">
        <v>4401</v>
      </c>
      <c r="K228" s="270">
        <v>51</v>
      </c>
      <c r="L228" s="290" t="s">
        <v>1132</v>
      </c>
      <c r="M228" s="289" t="s">
        <v>1560</v>
      </c>
      <c r="N228" s="283"/>
    </row>
    <row r="229" spans="1:14" ht="42.6" customHeight="1">
      <c r="A229" s="553"/>
      <c r="B229" s="553"/>
      <c r="C229" s="553"/>
      <c r="D229" s="553"/>
      <c r="E229" s="553"/>
      <c r="F229" s="553"/>
      <c r="G229" s="553"/>
      <c r="H229" s="291" t="s">
        <v>1561</v>
      </c>
      <c r="I229" s="303" t="s">
        <v>1338</v>
      </c>
      <c r="J229" s="290" t="s">
        <v>1142</v>
      </c>
      <c r="K229" s="290" t="s">
        <v>1355</v>
      </c>
      <c r="L229" s="290" t="s">
        <v>1562</v>
      </c>
      <c r="M229" s="289" t="s">
        <v>1560</v>
      </c>
      <c r="N229" s="283"/>
    </row>
    <row r="230" spans="1:14" ht="27.6" customHeight="1">
      <c r="A230" s="553"/>
      <c r="B230" s="553"/>
      <c r="C230" s="553"/>
      <c r="D230" s="553"/>
      <c r="E230" s="553"/>
      <c r="F230" s="553"/>
      <c r="G230" s="553"/>
      <c r="H230" s="291" t="s">
        <v>1563</v>
      </c>
      <c r="I230" s="290" t="s">
        <v>1564</v>
      </c>
      <c r="J230" s="290" t="s">
        <v>1354</v>
      </c>
      <c r="K230" s="290" t="s">
        <v>1506</v>
      </c>
      <c r="L230" s="290" t="s">
        <v>1565</v>
      </c>
      <c r="M230" s="289" t="s">
        <v>1560</v>
      </c>
      <c r="N230" s="283"/>
    </row>
    <row r="231" spans="1:14" s="309" customFormat="1" ht="21" customHeight="1">
      <c r="A231" s="553"/>
      <c r="B231" s="553"/>
      <c r="C231" s="553"/>
      <c r="D231" s="553"/>
      <c r="E231" s="553"/>
      <c r="F231" s="553"/>
      <c r="G231" s="553"/>
      <c r="H231" s="291" t="s">
        <v>1566</v>
      </c>
      <c r="I231" s="290" t="s">
        <v>1567</v>
      </c>
      <c r="J231" s="290" t="s">
        <v>1240</v>
      </c>
      <c r="K231" s="290" t="s">
        <v>1184</v>
      </c>
      <c r="L231" s="290" t="s">
        <v>1241</v>
      </c>
      <c r="M231" s="289" t="s">
        <v>1560</v>
      </c>
      <c r="N231" s="283"/>
    </row>
    <row r="232" spans="1:14" ht="36.6" customHeight="1">
      <c r="A232" s="553"/>
      <c r="B232" s="553"/>
      <c r="C232" s="553"/>
      <c r="D232" s="553"/>
      <c r="E232" s="553"/>
      <c r="F232" s="553"/>
      <c r="G232" s="553"/>
      <c r="H232" s="291" t="s">
        <v>1220</v>
      </c>
      <c r="I232" s="290" t="s">
        <v>452</v>
      </c>
      <c r="J232" s="290" t="s">
        <v>1394</v>
      </c>
      <c r="K232" s="290" t="s">
        <v>1279</v>
      </c>
      <c r="L232" s="290" t="s">
        <v>1395</v>
      </c>
      <c r="M232" s="289" t="s">
        <v>1560</v>
      </c>
      <c r="N232" s="283"/>
    </row>
    <row r="233" spans="1:14" ht="21" customHeight="1">
      <c r="A233" s="553"/>
      <c r="B233" s="553"/>
      <c r="C233" s="553"/>
      <c r="D233" s="553"/>
      <c r="E233" s="553"/>
      <c r="F233" s="553"/>
      <c r="G233" s="553"/>
      <c r="H233" s="291" t="s">
        <v>1343</v>
      </c>
      <c r="I233" s="290" t="s">
        <v>1349</v>
      </c>
      <c r="J233" s="290" t="s">
        <v>1183</v>
      </c>
      <c r="K233" s="290" t="s">
        <v>1184</v>
      </c>
      <c r="L233" s="290" t="s">
        <v>1167</v>
      </c>
      <c r="M233" s="289" t="s">
        <v>1560</v>
      </c>
      <c r="N233" s="283"/>
    </row>
    <row r="234" spans="1:14" ht="21" customHeight="1">
      <c r="A234" s="553"/>
      <c r="B234" s="553"/>
      <c r="C234" s="553"/>
      <c r="D234" s="553"/>
      <c r="E234" s="553"/>
      <c r="F234" s="553"/>
      <c r="G234" s="553"/>
      <c r="H234" s="291" t="s">
        <v>1284</v>
      </c>
      <c r="I234" s="290" t="s">
        <v>1412</v>
      </c>
      <c r="J234" s="290" t="s">
        <v>1304</v>
      </c>
      <c r="K234" s="290" t="s">
        <v>1211</v>
      </c>
      <c r="L234" s="290" t="s">
        <v>1160</v>
      </c>
      <c r="M234" s="289" t="s">
        <v>1560</v>
      </c>
      <c r="N234" s="283"/>
    </row>
    <row r="235" spans="1:14" ht="21" customHeight="1">
      <c r="A235" s="553"/>
      <c r="B235" s="553"/>
      <c r="C235" s="553"/>
      <c r="D235" s="553"/>
      <c r="E235" s="553"/>
      <c r="F235" s="553"/>
      <c r="G235" s="553"/>
      <c r="H235" s="291" t="s">
        <v>1147</v>
      </c>
      <c r="I235" s="290" t="s">
        <v>538</v>
      </c>
      <c r="J235" s="270">
        <v>4260</v>
      </c>
      <c r="K235" s="270">
        <v>5</v>
      </c>
      <c r="L235" s="290" t="s">
        <v>995</v>
      </c>
      <c r="M235" s="289" t="s">
        <v>1560</v>
      </c>
      <c r="N235" s="283"/>
    </row>
    <row r="236" spans="1:14" ht="21" customHeight="1">
      <c r="A236" s="553"/>
      <c r="B236" s="553"/>
      <c r="C236" s="553"/>
      <c r="D236" s="553"/>
      <c r="E236" s="553"/>
      <c r="F236" s="553"/>
      <c r="G236" s="553"/>
      <c r="H236" s="346" t="s">
        <v>1548</v>
      </c>
      <c r="I236" s="290">
        <v>142</v>
      </c>
      <c r="J236" s="270">
        <v>4220</v>
      </c>
      <c r="K236" s="270">
        <v>16</v>
      </c>
      <c r="L236" s="290">
        <v>22</v>
      </c>
      <c r="M236" s="289" t="s">
        <v>1560</v>
      </c>
      <c r="N236" s="283"/>
    </row>
    <row r="237" spans="1:14" ht="24" customHeight="1">
      <c r="A237" s="553"/>
      <c r="B237" s="553"/>
      <c r="C237" s="553"/>
      <c r="D237" s="553"/>
      <c r="E237" s="553"/>
      <c r="F237" s="553"/>
      <c r="G237" s="553"/>
      <c r="H237" s="291" t="s">
        <v>1275</v>
      </c>
      <c r="I237" s="290">
        <v>137</v>
      </c>
      <c r="J237" s="270">
        <v>4106</v>
      </c>
      <c r="K237" s="270">
        <v>7</v>
      </c>
      <c r="L237" s="290" t="s">
        <v>1565</v>
      </c>
      <c r="M237" s="289" t="s">
        <v>1560</v>
      </c>
      <c r="N237" s="283"/>
    </row>
    <row r="238" spans="1:14" ht="23.4" customHeight="1">
      <c r="A238" s="553">
        <v>31</v>
      </c>
      <c r="B238" s="553" t="s">
        <v>1568</v>
      </c>
      <c r="C238" s="553" t="s">
        <v>1569</v>
      </c>
      <c r="D238" s="553" t="s">
        <v>1570</v>
      </c>
      <c r="E238" s="555" t="s">
        <v>1571</v>
      </c>
      <c r="F238" s="553" t="s">
        <v>1570</v>
      </c>
      <c r="G238" s="553">
        <v>1819044</v>
      </c>
      <c r="H238" s="300" t="s">
        <v>1126</v>
      </c>
      <c r="I238" s="292" t="s">
        <v>497</v>
      </c>
      <c r="J238" s="293">
        <v>4000</v>
      </c>
      <c r="K238" s="293">
        <v>44</v>
      </c>
      <c r="L238" s="292" t="s">
        <v>1127</v>
      </c>
      <c r="M238" s="289" t="s">
        <v>1572</v>
      </c>
      <c r="N238" s="283"/>
    </row>
    <row r="239" spans="1:14" ht="31.2" customHeight="1">
      <c r="A239" s="553"/>
      <c r="B239" s="553"/>
      <c r="C239" s="553"/>
      <c r="D239" s="553"/>
      <c r="E239" s="555"/>
      <c r="F239" s="553"/>
      <c r="G239" s="553"/>
      <c r="H239" s="347" t="s">
        <v>1573</v>
      </c>
      <c r="I239" s="307" t="s">
        <v>409</v>
      </c>
      <c r="J239" s="307" t="s">
        <v>1142</v>
      </c>
      <c r="K239" s="337" t="s">
        <v>1574</v>
      </c>
      <c r="L239" s="307" t="s">
        <v>1575</v>
      </c>
      <c r="M239" s="289" t="s">
        <v>1572</v>
      </c>
      <c r="N239" s="283"/>
    </row>
    <row r="240" spans="1:14" ht="24" customHeight="1">
      <c r="A240" s="553"/>
      <c r="B240" s="553"/>
      <c r="C240" s="553"/>
      <c r="D240" s="553"/>
      <c r="E240" s="555"/>
      <c r="F240" s="553"/>
      <c r="G240" s="553"/>
      <c r="H240" s="291" t="s">
        <v>1147</v>
      </c>
      <c r="I240" s="290" t="s">
        <v>452</v>
      </c>
      <c r="J240" s="270">
        <v>4260</v>
      </c>
      <c r="K240" s="270">
        <v>5</v>
      </c>
      <c r="L240" s="290" t="s">
        <v>995</v>
      </c>
      <c r="M240" s="289" t="s">
        <v>1572</v>
      </c>
      <c r="N240" s="283"/>
    </row>
    <row r="241" spans="1:14" ht="33.6" customHeight="1">
      <c r="A241" s="553">
        <v>32</v>
      </c>
      <c r="B241" s="553" t="s">
        <v>1576</v>
      </c>
      <c r="C241" s="553" t="s">
        <v>1093</v>
      </c>
      <c r="D241" s="553" t="s">
        <v>1577</v>
      </c>
      <c r="E241" s="556" t="s">
        <v>1095</v>
      </c>
      <c r="F241" s="553" t="s">
        <v>1577</v>
      </c>
      <c r="G241" s="553">
        <v>1864011</v>
      </c>
      <c r="H241" s="348" t="s">
        <v>1387</v>
      </c>
      <c r="I241" s="302" t="s">
        <v>533</v>
      </c>
      <c r="J241" s="303" t="s">
        <v>1142</v>
      </c>
      <c r="K241" s="303" t="s">
        <v>1143</v>
      </c>
      <c r="L241" s="303" t="s">
        <v>1578</v>
      </c>
      <c r="M241" s="289" t="s">
        <v>1579</v>
      </c>
      <c r="N241" s="283"/>
    </row>
    <row r="242" spans="1:14" ht="36.6" customHeight="1">
      <c r="A242" s="553"/>
      <c r="B242" s="553"/>
      <c r="C242" s="553"/>
      <c r="D242" s="553"/>
      <c r="E242" s="556"/>
      <c r="F242" s="553"/>
      <c r="G242" s="553"/>
      <c r="H242" s="295" t="s">
        <v>1580</v>
      </c>
      <c r="I242" s="292" t="s">
        <v>494</v>
      </c>
      <c r="J242" s="293">
        <v>4100</v>
      </c>
      <c r="K242" s="293">
        <v>23</v>
      </c>
      <c r="L242" s="293">
        <v>53</v>
      </c>
      <c r="M242" s="289" t="s">
        <v>1579</v>
      </c>
      <c r="N242" s="283"/>
    </row>
    <row r="243" spans="1:14" ht="21" customHeight="1">
      <c r="A243" s="553"/>
      <c r="B243" s="553"/>
      <c r="C243" s="553"/>
      <c r="D243" s="553"/>
      <c r="E243" s="556"/>
      <c r="F243" s="553"/>
      <c r="G243" s="553"/>
      <c r="H243" s="295" t="s">
        <v>1413</v>
      </c>
      <c r="I243" s="292" t="s">
        <v>1581</v>
      </c>
      <c r="J243" s="293">
        <v>4580</v>
      </c>
      <c r="K243" s="293">
        <v>30</v>
      </c>
      <c r="L243" s="293" t="s">
        <v>1582</v>
      </c>
      <c r="M243" s="289" t="s">
        <v>1579</v>
      </c>
      <c r="N243" s="283"/>
    </row>
    <row r="244" spans="1:14" s="309" customFormat="1" ht="21" customHeight="1">
      <c r="A244" s="553"/>
      <c r="B244" s="553"/>
      <c r="C244" s="553"/>
      <c r="D244" s="553"/>
      <c r="E244" s="556"/>
      <c r="F244" s="553"/>
      <c r="G244" s="553"/>
      <c r="H244" s="295" t="s">
        <v>1389</v>
      </c>
      <c r="I244" s="292" t="s">
        <v>1583</v>
      </c>
      <c r="J244" s="292">
        <v>4600</v>
      </c>
      <c r="K244" s="292" t="s">
        <v>1238</v>
      </c>
      <c r="L244" s="292" t="s">
        <v>1392</v>
      </c>
      <c r="M244" s="289" t="s">
        <v>1579</v>
      </c>
      <c r="N244" s="283"/>
    </row>
    <row r="245" spans="1:14" s="309" customFormat="1" ht="45.6" customHeight="1">
      <c r="A245" s="553"/>
      <c r="B245" s="553"/>
      <c r="C245" s="553"/>
      <c r="D245" s="553"/>
      <c r="E245" s="556"/>
      <c r="F245" s="553"/>
      <c r="G245" s="553"/>
      <c r="H245" s="295" t="s">
        <v>1584</v>
      </c>
      <c r="I245" s="292" t="s">
        <v>480</v>
      </c>
      <c r="J245" s="292">
        <v>4610</v>
      </c>
      <c r="K245" s="292" t="s">
        <v>1585</v>
      </c>
      <c r="L245" s="292" t="s">
        <v>1395</v>
      </c>
      <c r="M245" s="289" t="s">
        <v>1579</v>
      </c>
      <c r="N245" s="283"/>
    </row>
    <row r="246" spans="1:14" ht="21" customHeight="1">
      <c r="A246" s="553"/>
      <c r="B246" s="553"/>
      <c r="C246" s="553"/>
      <c r="D246" s="553"/>
      <c r="E246" s="556"/>
      <c r="F246" s="553"/>
      <c r="G246" s="553"/>
      <c r="H246" s="295" t="s">
        <v>1147</v>
      </c>
      <c r="I246" s="292" t="s">
        <v>453</v>
      </c>
      <c r="J246" s="293">
        <v>4260</v>
      </c>
      <c r="K246" s="293">
        <v>7</v>
      </c>
      <c r="L246" s="293">
        <v>1</v>
      </c>
      <c r="M246" s="289" t="s">
        <v>1579</v>
      </c>
      <c r="N246" s="283"/>
    </row>
    <row r="247" spans="1:14" ht="21" customHeight="1">
      <c r="A247" s="553"/>
      <c r="B247" s="553"/>
      <c r="C247" s="553"/>
      <c r="D247" s="553"/>
      <c r="E247" s="556"/>
      <c r="F247" s="553"/>
      <c r="G247" s="553"/>
      <c r="H247" s="295" t="s">
        <v>1161</v>
      </c>
      <c r="I247" s="292" t="s">
        <v>1586</v>
      </c>
      <c r="J247" s="293">
        <v>4220</v>
      </c>
      <c r="K247" s="293">
        <v>20</v>
      </c>
      <c r="L247" s="293">
        <v>22</v>
      </c>
      <c r="M247" s="289" t="s">
        <v>1579</v>
      </c>
      <c r="N247" s="283"/>
    </row>
    <row r="248" spans="1:14" ht="21" customHeight="1">
      <c r="A248" s="553"/>
      <c r="B248" s="553"/>
      <c r="C248" s="553"/>
      <c r="D248" s="553"/>
      <c r="E248" s="556"/>
      <c r="F248" s="553"/>
      <c r="G248" s="553"/>
      <c r="H248" s="291" t="s">
        <v>1284</v>
      </c>
      <c r="I248" s="290" t="s">
        <v>413</v>
      </c>
      <c r="J248" s="290" t="s">
        <v>1304</v>
      </c>
      <c r="K248" s="290" t="s">
        <v>1143</v>
      </c>
      <c r="L248" s="290" t="s">
        <v>1160</v>
      </c>
      <c r="M248" s="289" t="s">
        <v>1579</v>
      </c>
      <c r="N248" s="283"/>
    </row>
    <row r="249" spans="1:14" ht="21" customHeight="1">
      <c r="A249" s="553"/>
      <c r="B249" s="553"/>
      <c r="C249" s="553"/>
      <c r="D249" s="553"/>
      <c r="E249" s="556"/>
      <c r="F249" s="553"/>
      <c r="G249" s="553"/>
      <c r="H249" s="295" t="s">
        <v>1314</v>
      </c>
      <c r="I249" s="292" t="s">
        <v>475</v>
      </c>
      <c r="J249" s="293">
        <v>4401</v>
      </c>
      <c r="K249" s="293">
        <v>24</v>
      </c>
      <c r="L249" s="293">
        <v>28</v>
      </c>
      <c r="M249" s="289" t="s">
        <v>1579</v>
      </c>
      <c r="N249" s="283"/>
    </row>
    <row r="250" spans="1:14" ht="21" customHeight="1">
      <c r="A250" s="553">
        <v>33</v>
      </c>
      <c r="B250" s="553"/>
      <c r="C250" s="553" t="s">
        <v>1587</v>
      </c>
      <c r="D250" s="554" t="s">
        <v>1588</v>
      </c>
      <c r="E250" s="555" t="s">
        <v>1589</v>
      </c>
      <c r="F250" s="553" t="s">
        <v>1590</v>
      </c>
      <c r="G250" s="553">
        <v>1820044</v>
      </c>
      <c r="H250" s="300" t="s">
        <v>1591</v>
      </c>
      <c r="I250" s="290" t="s">
        <v>494</v>
      </c>
      <c r="J250" s="290" t="s">
        <v>1142</v>
      </c>
      <c r="K250" s="290" t="s">
        <v>1167</v>
      </c>
      <c r="L250" s="290" t="s">
        <v>1019</v>
      </c>
      <c r="M250" s="289" t="s">
        <v>1592</v>
      </c>
      <c r="N250" s="283"/>
    </row>
    <row r="251" spans="1:14" s="309" customFormat="1" ht="14.4" customHeight="1">
      <c r="A251" s="553"/>
      <c r="B251" s="553"/>
      <c r="C251" s="553"/>
      <c r="D251" s="554"/>
      <c r="E251" s="555"/>
      <c r="F251" s="553"/>
      <c r="G251" s="553"/>
      <c r="H251" s="301" t="s">
        <v>1303</v>
      </c>
      <c r="I251" s="302" t="s">
        <v>413</v>
      </c>
      <c r="J251" s="303" t="s">
        <v>1304</v>
      </c>
      <c r="K251" s="303" t="s">
        <v>1395</v>
      </c>
      <c r="L251" s="303" t="s">
        <v>1160</v>
      </c>
      <c r="M251" s="289" t="s">
        <v>1592</v>
      </c>
      <c r="N251" s="283"/>
    </row>
    <row r="252" spans="1:14" s="309" customFormat="1" ht="43.95" customHeight="1">
      <c r="A252" s="553"/>
      <c r="B252" s="553"/>
      <c r="C252" s="553"/>
      <c r="D252" s="554"/>
      <c r="E252" s="555"/>
      <c r="F252" s="553"/>
      <c r="G252" s="553"/>
      <c r="H252" s="300" t="s">
        <v>1593</v>
      </c>
      <c r="I252" s="292" t="s">
        <v>497</v>
      </c>
      <c r="J252" s="293" t="s">
        <v>1594</v>
      </c>
      <c r="K252" s="293">
        <v>60</v>
      </c>
      <c r="L252" s="290" t="s">
        <v>1127</v>
      </c>
      <c r="M252" s="289" t="s">
        <v>1592</v>
      </c>
      <c r="N252" s="283"/>
    </row>
    <row r="253" spans="1:14" ht="21" customHeight="1">
      <c r="A253" s="553"/>
      <c r="B253" s="553"/>
      <c r="C253" s="553"/>
      <c r="D253" s="554"/>
      <c r="E253" s="555"/>
      <c r="F253" s="553"/>
      <c r="G253" s="553"/>
      <c r="H253" s="300" t="s">
        <v>1314</v>
      </c>
      <c r="I253" s="292" t="s">
        <v>475</v>
      </c>
      <c r="J253" s="293">
        <v>4401</v>
      </c>
      <c r="K253" s="293">
        <v>24</v>
      </c>
      <c r="L253" s="292">
        <v>28</v>
      </c>
      <c r="M253" s="289" t="s">
        <v>1592</v>
      </c>
      <c r="N253" s="283"/>
    </row>
    <row r="254" spans="1:14" ht="21" customHeight="1">
      <c r="A254" s="553"/>
      <c r="B254" s="553"/>
      <c r="C254" s="553"/>
      <c r="D254" s="554"/>
      <c r="E254" s="555"/>
      <c r="F254" s="553"/>
      <c r="G254" s="553"/>
      <c r="H254" s="300" t="s">
        <v>1222</v>
      </c>
      <c r="I254" s="292" t="s">
        <v>452</v>
      </c>
      <c r="J254" s="293">
        <v>4700</v>
      </c>
      <c r="K254" s="293">
        <v>73</v>
      </c>
      <c r="L254" s="292">
        <v>30</v>
      </c>
      <c r="M254" s="289" t="s">
        <v>1592</v>
      </c>
      <c r="N254" s="283"/>
    </row>
    <row r="255" spans="1:14" ht="21" customHeight="1">
      <c r="A255" s="283"/>
      <c r="B255" s="349"/>
      <c r="C255" s="350"/>
      <c r="D255" s="349"/>
      <c r="E255" s="282"/>
      <c r="F255" s="282"/>
      <c r="G255" s="282"/>
      <c r="H255" s="351"/>
      <c r="I255" s="282"/>
      <c r="J255" s="282"/>
      <c r="K255" s="282"/>
      <c r="L255" s="282"/>
    </row>
    <row r="256" spans="1:14" ht="21" customHeight="1">
      <c r="A256" s="353"/>
      <c r="B256" s="354"/>
      <c r="C256" s="354"/>
      <c r="D256" s="354"/>
      <c r="E256" s="353"/>
      <c r="F256" s="353"/>
      <c r="G256" s="353"/>
      <c r="H256" s="355"/>
      <c r="I256" s="310"/>
      <c r="J256" s="310"/>
      <c r="K256" s="310"/>
      <c r="L256" s="310"/>
    </row>
    <row r="257" spans="1:12" ht="64.95" customHeight="1">
      <c r="A257" s="552" t="s">
        <v>1595</v>
      </c>
      <c r="B257" s="552"/>
      <c r="C257" s="552"/>
      <c r="D257" s="552"/>
      <c r="E257" s="552"/>
      <c r="F257" s="552"/>
      <c r="G257" s="552"/>
      <c r="H257" s="552"/>
      <c r="I257" s="552"/>
      <c r="J257" s="552"/>
      <c r="K257" s="552"/>
      <c r="L257" s="552"/>
    </row>
    <row r="258" spans="1:12" ht="21" customHeight="1">
      <c r="A258" s="353"/>
      <c r="B258" s="354"/>
      <c r="C258" s="354"/>
      <c r="D258" s="354"/>
      <c r="E258" s="353"/>
      <c r="F258" s="353"/>
      <c r="G258" s="353"/>
      <c r="H258" s="355"/>
      <c r="I258" s="310"/>
      <c r="J258" s="310"/>
      <c r="K258" s="310"/>
      <c r="L258" s="310"/>
    </row>
  </sheetData>
  <mergeCells count="225">
    <mergeCell ref="A1:L1"/>
    <mergeCell ref="H2:L2"/>
    <mergeCell ref="A3:A5"/>
    <mergeCell ref="B3:B5"/>
    <mergeCell ref="C3:C5"/>
    <mergeCell ref="D3:D5"/>
    <mergeCell ref="E3:E5"/>
    <mergeCell ref="F3:F5"/>
    <mergeCell ref="G3:G5"/>
    <mergeCell ref="H3:L3"/>
    <mergeCell ref="G6:G7"/>
    <mergeCell ref="A8:A15"/>
    <mergeCell ref="B8:B15"/>
    <mergeCell ref="C8:C15"/>
    <mergeCell ref="D8:D15"/>
    <mergeCell ref="E8:E15"/>
    <mergeCell ref="F8:F15"/>
    <mergeCell ref="G8:G15"/>
    <mergeCell ref="A6:A7"/>
    <mergeCell ref="B6:B7"/>
    <mergeCell ref="C6:C7"/>
    <mergeCell ref="D6:D7"/>
    <mergeCell ref="E6:E7"/>
    <mergeCell ref="F6:F7"/>
    <mergeCell ref="A38:A42"/>
    <mergeCell ref="C38:C42"/>
    <mergeCell ref="D38:D42"/>
    <mergeCell ref="E38:E42"/>
    <mergeCell ref="F38:F42"/>
    <mergeCell ref="G38:G42"/>
    <mergeCell ref="G16:G24"/>
    <mergeCell ref="F25:F28"/>
    <mergeCell ref="G25:G28"/>
    <mergeCell ref="A29:A37"/>
    <mergeCell ref="B29:B42"/>
    <mergeCell ref="C29:C37"/>
    <mergeCell ref="D29:D37"/>
    <mergeCell ref="E29:E37"/>
    <mergeCell ref="F29:F37"/>
    <mergeCell ref="G29:G37"/>
    <mergeCell ref="A16:A28"/>
    <mergeCell ref="B16:B28"/>
    <mergeCell ref="C16:C28"/>
    <mergeCell ref="D16:D28"/>
    <mergeCell ref="E16:E28"/>
    <mergeCell ref="F16:F24"/>
    <mergeCell ref="G43:G53"/>
    <mergeCell ref="A54:A58"/>
    <mergeCell ref="B54:B58"/>
    <mergeCell ref="C54:C58"/>
    <mergeCell ref="D54:D58"/>
    <mergeCell ref="E54:E58"/>
    <mergeCell ref="F54:F58"/>
    <mergeCell ref="G54:G58"/>
    <mergeCell ref="A43:A53"/>
    <mergeCell ref="B43:B53"/>
    <mergeCell ref="C43:C53"/>
    <mergeCell ref="D43:D53"/>
    <mergeCell ref="E43:E53"/>
    <mergeCell ref="F43:F52"/>
    <mergeCell ref="G59:G71"/>
    <mergeCell ref="A72:A73"/>
    <mergeCell ref="C72:C73"/>
    <mergeCell ref="E72:E73"/>
    <mergeCell ref="G72:G73"/>
    <mergeCell ref="A74:A79"/>
    <mergeCell ref="B74:B79"/>
    <mergeCell ref="C74:C79"/>
    <mergeCell ref="D74:D79"/>
    <mergeCell ref="E74:E79"/>
    <mergeCell ref="A59:A71"/>
    <mergeCell ref="B59:B73"/>
    <mergeCell ref="C59:C71"/>
    <mergeCell ref="D59:D73"/>
    <mergeCell ref="E59:E71"/>
    <mergeCell ref="F59:F73"/>
    <mergeCell ref="F74:F79"/>
    <mergeCell ref="G74:G79"/>
    <mergeCell ref="A80:A89"/>
    <mergeCell ref="B80:B89"/>
    <mergeCell ref="C80:C89"/>
    <mergeCell ref="D80:D89"/>
    <mergeCell ref="E80:E89"/>
    <mergeCell ref="F80:F89"/>
    <mergeCell ref="G80:G89"/>
    <mergeCell ref="G90:G95"/>
    <mergeCell ref="A96:A108"/>
    <mergeCell ref="B96:B108"/>
    <mergeCell ref="C96:C108"/>
    <mergeCell ref="D96:D108"/>
    <mergeCell ref="E96:E108"/>
    <mergeCell ref="F96:F108"/>
    <mergeCell ref="G96:G108"/>
    <mergeCell ref="A90:A95"/>
    <mergeCell ref="B90:B95"/>
    <mergeCell ref="C90:C95"/>
    <mergeCell ref="D90:D95"/>
    <mergeCell ref="E90:E95"/>
    <mergeCell ref="F90:F95"/>
    <mergeCell ref="G109:G121"/>
    <mergeCell ref="A122:A123"/>
    <mergeCell ref="C122:C123"/>
    <mergeCell ref="E122:E123"/>
    <mergeCell ref="G122:G123"/>
    <mergeCell ref="A124:A129"/>
    <mergeCell ref="B124:B129"/>
    <mergeCell ref="C124:C129"/>
    <mergeCell ref="D124:D129"/>
    <mergeCell ref="E124:E129"/>
    <mergeCell ref="A109:A121"/>
    <mergeCell ref="B109:B123"/>
    <mergeCell ref="C109:C121"/>
    <mergeCell ref="D109:D123"/>
    <mergeCell ref="E109:E121"/>
    <mergeCell ref="F109:F123"/>
    <mergeCell ref="F124:F129"/>
    <mergeCell ref="G124:G129"/>
    <mergeCell ref="A130:A134"/>
    <mergeCell ref="B130:B134"/>
    <mergeCell ref="C130:C134"/>
    <mergeCell ref="D130:D134"/>
    <mergeCell ref="E130:E134"/>
    <mergeCell ref="F130:F134"/>
    <mergeCell ref="G130:G134"/>
    <mergeCell ref="G135:G150"/>
    <mergeCell ref="A151:A161"/>
    <mergeCell ref="B151:B161"/>
    <mergeCell ref="C151:C161"/>
    <mergeCell ref="D151:D161"/>
    <mergeCell ref="E151:E161"/>
    <mergeCell ref="F151:F161"/>
    <mergeCell ref="G151:G161"/>
    <mergeCell ref="A135:A150"/>
    <mergeCell ref="B135:B150"/>
    <mergeCell ref="C135:C150"/>
    <mergeCell ref="D135:D150"/>
    <mergeCell ref="E135:E150"/>
    <mergeCell ref="F135:F150"/>
    <mergeCell ref="G162:G164"/>
    <mergeCell ref="A165:A178"/>
    <mergeCell ref="B165:B191"/>
    <mergeCell ref="C165:C178"/>
    <mergeCell ref="D165:D178"/>
    <mergeCell ref="E165:E178"/>
    <mergeCell ref="F165:F178"/>
    <mergeCell ref="G165:G178"/>
    <mergeCell ref="A179:A191"/>
    <mergeCell ref="C179:C191"/>
    <mergeCell ref="A162:A164"/>
    <mergeCell ref="B162:B164"/>
    <mergeCell ref="C162:C164"/>
    <mergeCell ref="D162:D164"/>
    <mergeCell ref="E162:E164"/>
    <mergeCell ref="F162:F164"/>
    <mergeCell ref="F192:F196"/>
    <mergeCell ref="G192:G196"/>
    <mergeCell ref="A197:A204"/>
    <mergeCell ref="C197:C204"/>
    <mergeCell ref="D197:D204"/>
    <mergeCell ref="E197:E204"/>
    <mergeCell ref="F197:F204"/>
    <mergeCell ref="G197:G204"/>
    <mergeCell ref="D179:D191"/>
    <mergeCell ref="E179:E191"/>
    <mergeCell ref="F179:F187"/>
    <mergeCell ref="G179:G191"/>
    <mergeCell ref="F188:F191"/>
    <mergeCell ref="A192:A196"/>
    <mergeCell ref="B192:B213"/>
    <mergeCell ref="C192:C196"/>
    <mergeCell ref="D192:D196"/>
    <mergeCell ref="E192:E196"/>
    <mergeCell ref="A208:A213"/>
    <mergeCell ref="C208:C213"/>
    <mergeCell ref="D208:D213"/>
    <mergeCell ref="E208:E213"/>
    <mergeCell ref="F208:F213"/>
    <mergeCell ref="G208:G213"/>
    <mergeCell ref="A206:A207"/>
    <mergeCell ref="C206:C207"/>
    <mergeCell ref="D206:D207"/>
    <mergeCell ref="E206:E207"/>
    <mergeCell ref="F206:F207"/>
    <mergeCell ref="G206:G207"/>
    <mergeCell ref="G214:G215"/>
    <mergeCell ref="A216:A226"/>
    <mergeCell ref="C216:C226"/>
    <mergeCell ref="D216:D226"/>
    <mergeCell ref="E216:E226"/>
    <mergeCell ref="F216:F226"/>
    <mergeCell ref="G216:G226"/>
    <mergeCell ref="A214:A215"/>
    <mergeCell ref="B214:B226"/>
    <mergeCell ref="C214:C215"/>
    <mergeCell ref="D214:D215"/>
    <mergeCell ref="E214:E215"/>
    <mergeCell ref="F214:F215"/>
    <mergeCell ref="G227:G237"/>
    <mergeCell ref="A238:A240"/>
    <mergeCell ref="B238:B240"/>
    <mergeCell ref="C238:C240"/>
    <mergeCell ref="D238:D240"/>
    <mergeCell ref="E238:E240"/>
    <mergeCell ref="F238:F240"/>
    <mergeCell ref="G238:G240"/>
    <mergeCell ref="A227:A237"/>
    <mergeCell ref="B227:B237"/>
    <mergeCell ref="C227:C237"/>
    <mergeCell ref="D227:D237"/>
    <mergeCell ref="E227:E237"/>
    <mergeCell ref="F227:F237"/>
    <mergeCell ref="A257:L257"/>
    <mergeCell ref="G241:G249"/>
    <mergeCell ref="A250:A254"/>
    <mergeCell ref="C250:C254"/>
    <mergeCell ref="D250:D254"/>
    <mergeCell ref="E250:E254"/>
    <mergeCell ref="F250:F254"/>
    <mergeCell ref="G250:G254"/>
    <mergeCell ref="A241:A249"/>
    <mergeCell ref="B241:B254"/>
    <mergeCell ref="C241:C249"/>
    <mergeCell ref="D241:D249"/>
    <mergeCell ref="E241:E249"/>
    <mergeCell ref="F241:F249"/>
  </mergeCells>
  <pageMargins left="0.31535433070866109" right="0.27559055118110198" top="0.35393700787401605" bottom="0.39291338582677204" header="0.15748031496063003" footer="0.19645669291338602"/>
  <pageSetup paperSize="0" scale="73" fitToWidth="0" fitToHeight="0" orientation="landscape" horizontalDpi="0" verticalDpi="0" copies="0"/>
  <headerFooter>
    <oddFooter>&amp;CStrona &amp;P z &amp;N</oddFooter>
  </headerFooter>
  <rowBreaks count="10" manualBreakCount="10">
    <brk id="28" man="1"/>
    <brk id="53" man="1"/>
    <brk id="79" man="1"/>
    <brk id="108" man="1"/>
    <brk id="134" man="1"/>
    <brk id="161" man="1"/>
    <brk id="178" man="1"/>
    <brk id="204" man="1"/>
    <brk id="226" man="1"/>
    <brk id="240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5"/>
  <sheetViews>
    <sheetView topLeftCell="A10" workbookViewId="0">
      <selection sqref="A1:M1"/>
    </sheetView>
  </sheetViews>
  <sheetFormatPr defaultRowHeight="13.8"/>
  <cols>
    <col min="1" max="1" width="5.5" style="357" customWidth="1"/>
    <col min="2" max="2" width="15.19921875" style="388" customWidth="1"/>
    <col min="3" max="3" width="26.19921875" style="388" customWidth="1"/>
    <col min="4" max="4" width="11.5" style="357" customWidth="1"/>
    <col min="5" max="5" width="11.69921875" style="357" customWidth="1"/>
    <col min="6" max="6" width="10.5" style="357" customWidth="1"/>
    <col min="7" max="7" width="9.59765625" style="357" customWidth="1"/>
    <col min="8" max="8" width="11.59765625" style="357" customWidth="1"/>
    <col min="9" max="9" width="10.69921875" style="357" customWidth="1"/>
    <col min="10" max="10" width="12" style="357" customWidth="1"/>
    <col min="11" max="11" width="12.59765625" style="357" customWidth="1"/>
    <col min="12" max="12" width="12.69921875" style="357" customWidth="1"/>
    <col min="13" max="13" width="12.09765625" style="357" customWidth="1"/>
    <col min="14" max="14" width="11.3984375" style="357" customWidth="1"/>
    <col min="15" max="1023" width="8.5" style="357" customWidth="1"/>
    <col min="1024" max="1024" width="9" style="357" customWidth="1"/>
    <col min="1025" max="1025" width="9" customWidth="1"/>
  </cols>
  <sheetData>
    <row r="1" spans="1:14" ht="34.5" customHeight="1">
      <c r="A1" s="567" t="s">
        <v>1596</v>
      </c>
      <c r="B1" s="567"/>
      <c r="C1" s="567"/>
      <c r="D1" s="567"/>
      <c r="E1" s="567"/>
      <c r="F1" s="567"/>
      <c r="G1" s="567"/>
      <c r="H1" s="567"/>
      <c r="I1" s="567"/>
      <c r="J1" s="567"/>
      <c r="K1" s="567"/>
      <c r="L1" s="567"/>
      <c r="M1" s="567"/>
    </row>
    <row r="2" spans="1:14" ht="15" customHeight="1">
      <c r="A2" s="358">
        <v>1</v>
      </c>
      <c r="B2" s="358">
        <v>2</v>
      </c>
      <c r="C2" s="358">
        <v>3</v>
      </c>
      <c r="D2" s="568" t="s">
        <v>1597</v>
      </c>
      <c r="E2" s="568"/>
      <c r="F2" s="568"/>
      <c r="G2" s="568"/>
      <c r="H2" s="568"/>
      <c r="I2" s="568"/>
      <c r="J2" s="568"/>
      <c r="K2" s="568"/>
      <c r="L2" s="568"/>
      <c r="M2" s="359"/>
    </row>
    <row r="3" spans="1:14" ht="15" customHeight="1">
      <c r="A3" s="565" t="s">
        <v>1598</v>
      </c>
      <c r="B3" s="565" t="s">
        <v>1103</v>
      </c>
      <c r="C3" s="565" t="s">
        <v>1599</v>
      </c>
      <c r="D3" s="569">
        <v>4</v>
      </c>
      <c r="E3" s="569"/>
      <c r="F3" s="569"/>
      <c r="G3" s="569"/>
      <c r="H3" s="570">
        <v>5</v>
      </c>
      <c r="I3" s="570"/>
      <c r="J3" s="569">
        <v>6</v>
      </c>
      <c r="K3" s="569"/>
      <c r="L3" s="513">
        <v>7</v>
      </c>
      <c r="M3" s="513"/>
    </row>
    <row r="4" spans="1:14" ht="48.75" customHeight="1">
      <c r="A4" s="565"/>
      <c r="B4" s="565"/>
      <c r="C4" s="565"/>
      <c r="D4" s="565" t="s">
        <v>1600</v>
      </c>
      <c r="E4" s="565"/>
      <c r="F4" s="565"/>
      <c r="G4" s="565"/>
      <c r="H4" s="565" t="s">
        <v>1601</v>
      </c>
      <c r="I4" s="565"/>
      <c r="J4" s="565" t="s">
        <v>1602</v>
      </c>
      <c r="K4" s="565"/>
      <c r="L4" s="513" t="s">
        <v>1603</v>
      </c>
      <c r="M4" s="513"/>
    </row>
    <row r="5" spans="1:14" ht="34.5" customHeight="1">
      <c r="A5" s="565"/>
      <c r="B5" s="565"/>
      <c r="C5" s="565"/>
      <c r="D5" s="513" t="s">
        <v>579</v>
      </c>
      <c r="E5" s="513"/>
      <c r="F5" s="565" t="s">
        <v>1604</v>
      </c>
      <c r="G5" s="565"/>
      <c r="H5" s="565"/>
      <c r="I5" s="565"/>
      <c r="J5" s="565"/>
      <c r="K5" s="565"/>
      <c r="L5" s="513"/>
      <c r="M5" s="513"/>
    </row>
    <row r="6" spans="1:14" ht="24.75" customHeight="1">
      <c r="A6" s="565"/>
      <c r="B6" s="565"/>
      <c r="C6" s="565"/>
      <c r="D6" s="513"/>
      <c r="E6" s="513"/>
      <c r="F6" s="565"/>
      <c r="G6" s="565"/>
      <c r="H6" s="565"/>
      <c r="I6" s="565"/>
      <c r="J6" s="565"/>
      <c r="K6" s="565"/>
      <c r="L6" s="513"/>
      <c r="M6" s="513"/>
    </row>
    <row r="7" spans="1:14">
      <c r="A7" s="565"/>
      <c r="B7" s="565"/>
      <c r="C7" s="565"/>
      <c r="D7" s="361" t="s">
        <v>16</v>
      </c>
      <c r="E7" s="360" t="s">
        <v>1605</v>
      </c>
      <c r="F7" s="360" t="s">
        <v>1606</v>
      </c>
      <c r="G7" s="360" t="s">
        <v>1607</v>
      </c>
      <c r="H7" s="362" t="s">
        <v>581</v>
      </c>
      <c r="I7" s="363" t="s">
        <v>1608</v>
      </c>
      <c r="J7" s="364" t="s">
        <v>585</v>
      </c>
      <c r="K7" s="365" t="s">
        <v>1609</v>
      </c>
      <c r="L7" s="33" t="s">
        <v>587</v>
      </c>
      <c r="M7" s="33" t="s">
        <v>588</v>
      </c>
    </row>
    <row r="8" spans="1:14" ht="38.25" customHeight="1">
      <c r="A8" s="565"/>
      <c r="B8" s="565"/>
      <c r="C8" s="565"/>
      <c r="D8" s="366" t="s">
        <v>589</v>
      </c>
      <c r="E8" s="363" t="s">
        <v>1610</v>
      </c>
      <c r="F8" s="363" t="s">
        <v>589</v>
      </c>
      <c r="G8" s="363" t="s">
        <v>1610</v>
      </c>
      <c r="H8" s="366" t="s">
        <v>589</v>
      </c>
      <c r="I8" s="363" t="s">
        <v>1610</v>
      </c>
      <c r="J8" s="363" t="s">
        <v>589</v>
      </c>
      <c r="K8" s="363" t="s">
        <v>1610</v>
      </c>
      <c r="L8" s="40" t="s">
        <v>589</v>
      </c>
      <c r="M8" s="40" t="s">
        <v>1610</v>
      </c>
    </row>
    <row r="9" spans="1:14" ht="57">
      <c r="A9" s="367">
        <v>1</v>
      </c>
      <c r="B9" s="368" t="s">
        <v>1133</v>
      </c>
      <c r="C9" s="368" t="s">
        <v>1611</v>
      </c>
      <c r="D9" s="369">
        <v>926</v>
      </c>
      <c r="E9" s="369">
        <v>5014</v>
      </c>
      <c r="F9" s="369">
        <v>754</v>
      </c>
      <c r="G9" s="369">
        <v>2451</v>
      </c>
      <c r="H9" s="369">
        <v>0</v>
      </c>
      <c r="I9" s="369">
        <v>0</v>
      </c>
      <c r="J9" s="369">
        <v>0</v>
      </c>
      <c r="K9" s="369">
        <v>30</v>
      </c>
      <c r="L9" s="369">
        <v>39</v>
      </c>
      <c r="M9" s="369">
        <v>659</v>
      </c>
    </row>
    <row r="10" spans="1:14" ht="34.200000000000003">
      <c r="A10" s="370">
        <v>2</v>
      </c>
      <c r="B10" s="368" t="s">
        <v>1150</v>
      </c>
      <c r="C10" s="368" t="s">
        <v>1612</v>
      </c>
      <c r="D10" s="371">
        <v>1432</v>
      </c>
      <c r="E10" s="371">
        <v>7247</v>
      </c>
      <c r="F10" s="371">
        <v>1323</v>
      </c>
      <c r="G10" s="371">
        <v>3832</v>
      </c>
      <c r="H10" s="371">
        <v>109</v>
      </c>
      <c r="I10" s="371">
        <v>3415</v>
      </c>
      <c r="J10" s="371">
        <v>0</v>
      </c>
      <c r="K10" s="371">
        <v>54</v>
      </c>
      <c r="L10" s="371">
        <v>43</v>
      </c>
      <c r="M10" s="371">
        <v>1240</v>
      </c>
    </row>
    <row r="11" spans="1:14" ht="34.200000000000003">
      <c r="A11" s="370">
        <v>3</v>
      </c>
      <c r="B11" s="368" t="s">
        <v>1203</v>
      </c>
      <c r="C11" s="368" t="s">
        <v>1613</v>
      </c>
      <c r="D11" s="369">
        <v>1899</v>
      </c>
      <c r="E11" s="369">
        <v>10917</v>
      </c>
      <c r="F11" s="369">
        <v>1216</v>
      </c>
      <c r="G11" s="369">
        <v>4177</v>
      </c>
      <c r="H11" s="369">
        <v>18</v>
      </c>
      <c r="I11" s="369">
        <v>110</v>
      </c>
      <c r="J11" s="369">
        <v>0</v>
      </c>
      <c r="K11" s="369">
        <v>40</v>
      </c>
      <c r="L11" s="369">
        <v>65</v>
      </c>
      <c r="M11" s="369">
        <v>2237</v>
      </c>
    </row>
    <row r="12" spans="1:14" ht="48" customHeight="1">
      <c r="A12" s="367">
        <v>4</v>
      </c>
      <c r="B12" s="372" t="s">
        <v>1174</v>
      </c>
      <c r="C12" s="109" t="s">
        <v>1614</v>
      </c>
      <c r="D12" s="373">
        <v>1567</v>
      </c>
      <c r="E12" s="373">
        <v>9215</v>
      </c>
      <c r="F12" s="373">
        <v>643</v>
      </c>
      <c r="G12" s="373">
        <v>2704</v>
      </c>
      <c r="H12" s="373">
        <v>15</v>
      </c>
      <c r="I12" s="373">
        <v>634</v>
      </c>
      <c r="J12" s="374">
        <v>1</v>
      </c>
      <c r="K12" s="373">
        <v>39</v>
      </c>
      <c r="L12" s="373">
        <v>46</v>
      </c>
      <c r="M12" s="373">
        <v>1651</v>
      </c>
      <c r="N12" s="375"/>
    </row>
    <row r="13" spans="1:14" ht="34.200000000000003">
      <c r="A13" s="370">
        <v>5</v>
      </c>
      <c r="B13" s="376" t="s">
        <v>1277</v>
      </c>
      <c r="C13" s="377" t="s">
        <v>1615</v>
      </c>
      <c r="D13" s="369">
        <v>782</v>
      </c>
      <c r="E13" s="369">
        <v>3829</v>
      </c>
      <c r="F13" s="369">
        <v>638</v>
      </c>
      <c r="G13" s="369">
        <v>1908</v>
      </c>
      <c r="H13" s="369">
        <v>8</v>
      </c>
      <c r="I13" s="369">
        <v>20</v>
      </c>
      <c r="J13" s="369">
        <v>0</v>
      </c>
      <c r="K13" s="369">
        <v>17</v>
      </c>
      <c r="L13" s="369">
        <v>61</v>
      </c>
      <c r="M13" s="369">
        <v>1168</v>
      </c>
    </row>
    <row r="14" spans="1:14" ht="34.200000000000003">
      <c r="A14" s="370">
        <v>6</v>
      </c>
      <c r="B14" s="368" t="s">
        <v>1616</v>
      </c>
      <c r="C14" s="368" t="s">
        <v>1617</v>
      </c>
      <c r="D14" s="371">
        <v>3447</v>
      </c>
      <c r="E14" s="371">
        <v>20410</v>
      </c>
      <c r="F14" s="371">
        <v>2051</v>
      </c>
      <c r="G14" s="371">
        <v>7328</v>
      </c>
      <c r="H14" s="371">
        <v>1396</v>
      </c>
      <c r="I14" s="371">
        <v>13082</v>
      </c>
      <c r="J14" s="371">
        <v>0</v>
      </c>
      <c r="K14" s="371">
        <v>44</v>
      </c>
      <c r="L14" s="371">
        <v>236</v>
      </c>
      <c r="M14" s="371">
        <v>4227</v>
      </c>
    </row>
    <row r="15" spans="1:14" ht="34.200000000000003">
      <c r="A15" s="367">
        <v>7</v>
      </c>
      <c r="B15" s="378" t="s">
        <v>1339</v>
      </c>
      <c r="C15" s="379" t="s">
        <v>1618</v>
      </c>
      <c r="D15" s="371">
        <v>1271</v>
      </c>
      <c r="E15" s="371">
        <v>8084</v>
      </c>
      <c r="F15" s="371">
        <v>1179</v>
      </c>
      <c r="G15" s="371">
        <v>4250</v>
      </c>
      <c r="H15" s="371">
        <v>0</v>
      </c>
      <c r="I15" s="371">
        <v>0</v>
      </c>
      <c r="J15" s="371">
        <v>0</v>
      </c>
      <c r="K15" s="371">
        <v>67</v>
      </c>
      <c r="L15" s="371">
        <v>136</v>
      </c>
      <c r="M15" s="371">
        <v>2174</v>
      </c>
    </row>
    <row r="16" spans="1:14" ht="45.6">
      <c r="A16" s="370">
        <v>8</v>
      </c>
      <c r="B16" s="368" t="s">
        <v>1287</v>
      </c>
      <c r="C16" s="368" t="s">
        <v>1619</v>
      </c>
      <c r="D16" s="369">
        <v>1041</v>
      </c>
      <c r="E16" s="369">
        <v>6112</v>
      </c>
      <c r="F16" s="369">
        <v>970</v>
      </c>
      <c r="G16" s="369">
        <v>2990</v>
      </c>
      <c r="H16" s="369">
        <v>1</v>
      </c>
      <c r="I16" s="369">
        <v>8</v>
      </c>
      <c r="J16" s="369">
        <v>0</v>
      </c>
      <c r="K16" s="369">
        <v>269</v>
      </c>
      <c r="L16" s="369">
        <v>66</v>
      </c>
      <c r="M16" s="369">
        <v>2513</v>
      </c>
    </row>
    <row r="17" spans="1:13" ht="45.6">
      <c r="A17" s="370">
        <v>9</v>
      </c>
      <c r="B17" s="380" t="s">
        <v>1307</v>
      </c>
      <c r="C17" s="381" t="s">
        <v>1620</v>
      </c>
      <c r="D17" s="373">
        <v>67</v>
      </c>
      <c r="E17" s="373">
        <v>1072</v>
      </c>
      <c r="F17" s="373">
        <v>27</v>
      </c>
      <c r="G17" s="373">
        <v>166</v>
      </c>
      <c r="H17" s="373">
        <v>799</v>
      </c>
      <c r="I17" s="373">
        <v>6939</v>
      </c>
      <c r="J17" s="373">
        <v>0</v>
      </c>
      <c r="K17" s="373">
        <v>17</v>
      </c>
      <c r="L17" s="373">
        <v>96</v>
      </c>
      <c r="M17" s="373">
        <v>2027</v>
      </c>
    </row>
    <row r="18" spans="1:13" ht="66" customHeight="1">
      <c r="A18" s="367">
        <v>10</v>
      </c>
      <c r="B18" s="370" t="s">
        <v>1369</v>
      </c>
      <c r="C18" s="368" t="s">
        <v>1621</v>
      </c>
      <c r="D18" s="371">
        <v>982</v>
      </c>
      <c r="E18" s="371">
        <v>19162</v>
      </c>
      <c r="F18" s="371">
        <v>735</v>
      </c>
      <c r="G18" s="371">
        <v>1409</v>
      </c>
      <c r="H18" s="371">
        <v>3</v>
      </c>
      <c r="I18" s="371">
        <v>484</v>
      </c>
      <c r="J18" s="371">
        <v>0</v>
      </c>
      <c r="K18" s="371">
        <v>26</v>
      </c>
      <c r="L18" s="371">
        <v>209</v>
      </c>
      <c r="M18" s="371">
        <v>5880</v>
      </c>
    </row>
    <row r="19" spans="1:13" ht="75.75" customHeight="1">
      <c r="A19" s="370">
        <v>11</v>
      </c>
      <c r="B19" s="376" t="s">
        <v>1622</v>
      </c>
      <c r="C19" s="376" t="s">
        <v>1623</v>
      </c>
      <c r="D19" s="371">
        <v>2840</v>
      </c>
      <c r="E19" s="371">
        <v>9867</v>
      </c>
      <c r="F19" s="371">
        <v>4897</v>
      </c>
      <c r="G19" s="371">
        <v>4312</v>
      </c>
      <c r="H19" s="371">
        <v>11110</v>
      </c>
      <c r="I19" s="371">
        <v>15798</v>
      </c>
      <c r="J19" s="371">
        <v>1</v>
      </c>
      <c r="K19" s="371">
        <v>66</v>
      </c>
      <c r="L19" s="371">
        <v>1280</v>
      </c>
      <c r="M19" s="371">
        <v>5867</v>
      </c>
    </row>
    <row r="20" spans="1:13" ht="45.6">
      <c r="A20" s="370">
        <v>12</v>
      </c>
      <c r="B20" s="378" t="s">
        <v>1531</v>
      </c>
      <c r="C20" s="368" t="s">
        <v>1624</v>
      </c>
      <c r="D20" s="369">
        <v>1308</v>
      </c>
      <c r="E20" s="369">
        <v>9888</v>
      </c>
      <c r="F20" s="369">
        <v>873</v>
      </c>
      <c r="G20" s="369">
        <v>2908</v>
      </c>
      <c r="H20" s="369">
        <v>0</v>
      </c>
      <c r="I20" s="369">
        <v>0</v>
      </c>
      <c r="J20" s="369">
        <v>1</v>
      </c>
      <c r="K20" s="369">
        <v>41</v>
      </c>
      <c r="L20" s="369">
        <v>270</v>
      </c>
      <c r="M20" s="369">
        <v>4983</v>
      </c>
    </row>
    <row r="21" spans="1:13" ht="45.6">
      <c r="A21" s="367">
        <v>13</v>
      </c>
      <c r="B21" s="378" t="s">
        <v>1556</v>
      </c>
      <c r="C21" s="380" t="s">
        <v>1625</v>
      </c>
      <c r="D21" s="369">
        <v>1196</v>
      </c>
      <c r="E21" s="369">
        <v>9087</v>
      </c>
      <c r="F21" s="369">
        <v>1068</v>
      </c>
      <c r="G21" s="369">
        <v>3730</v>
      </c>
      <c r="H21" s="369">
        <v>0</v>
      </c>
      <c r="I21" s="369">
        <v>0</v>
      </c>
      <c r="J21" s="369">
        <v>0</v>
      </c>
      <c r="K21" s="369">
        <v>34</v>
      </c>
      <c r="L21" s="369">
        <v>131</v>
      </c>
      <c r="M21" s="369">
        <v>3715</v>
      </c>
    </row>
    <row r="22" spans="1:13" ht="45.6">
      <c r="A22" s="370">
        <v>14</v>
      </c>
      <c r="B22" s="368" t="s">
        <v>1576</v>
      </c>
      <c r="C22" s="368" t="s">
        <v>1626</v>
      </c>
      <c r="D22" s="371">
        <v>1805</v>
      </c>
      <c r="E22" s="371">
        <v>6829</v>
      </c>
      <c r="F22" s="371">
        <v>1470</v>
      </c>
      <c r="G22" s="371">
        <v>3030</v>
      </c>
      <c r="H22" s="371">
        <v>0</v>
      </c>
      <c r="I22" s="371">
        <v>0</v>
      </c>
      <c r="J22" s="371">
        <v>0</v>
      </c>
      <c r="K22" s="371">
        <v>30</v>
      </c>
      <c r="L22" s="371">
        <v>134</v>
      </c>
      <c r="M22" s="371">
        <v>2298</v>
      </c>
    </row>
    <row r="23" spans="1:13" ht="24" customHeight="1">
      <c r="A23" s="566" t="s">
        <v>1100</v>
      </c>
      <c r="B23" s="566"/>
      <c r="C23" s="566"/>
      <c r="D23" s="382">
        <f>D22+D21+D20+D19+D18+D17+D16+D15+D12+D14+D13+D11+D10+D9</f>
        <v>20563</v>
      </c>
      <c r="E23" s="382">
        <f>SUM(E9:E22)</f>
        <v>126733</v>
      </c>
      <c r="F23" s="382">
        <f>SUM(F9:F22)</f>
        <v>17844</v>
      </c>
      <c r="G23" s="382">
        <f>SUM(G9:G22)</f>
        <v>45195</v>
      </c>
      <c r="H23" s="382">
        <f>H22+H21+H20+H19+H18+H17+H16+H15+H14+H13+H12+H11+H10+H9</f>
        <v>13459</v>
      </c>
      <c r="I23" s="382">
        <f>I22+I21+I20+I19+I18+I17+I16+I15+I14+I13+I12+I11+I10+I9</f>
        <v>40490</v>
      </c>
      <c r="J23" s="382">
        <f>J22+J21+J20+J19+J18+J17+J16+J15+J14+J13+J12+J11+J10+J9</f>
        <v>3</v>
      </c>
      <c r="K23" s="382">
        <f>K22+K21+K20+K19+K18+K17+K16+K15+K14+K13+K12+K11+K10+K9</f>
        <v>774</v>
      </c>
      <c r="L23" s="383">
        <f>SUM(L9:L22)</f>
        <v>2812</v>
      </c>
      <c r="M23" s="142">
        <f>SUM(M9:M22)</f>
        <v>40639</v>
      </c>
    </row>
    <row r="24" spans="1:13" ht="28.5" customHeight="1">
      <c r="A24" s="566"/>
      <c r="B24" s="566"/>
      <c r="C24" s="566"/>
      <c r="D24" s="563">
        <f>D23+E23</f>
        <v>147296</v>
      </c>
      <c r="E24" s="563"/>
      <c r="F24" s="563">
        <f>F23+G23</f>
        <v>63039</v>
      </c>
      <c r="G24" s="563"/>
      <c r="H24" s="563">
        <f>H23+I23</f>
        <v>53949</v>
      </c>
      <c r="I24" s="563"/>
      <c r="J24" s="563">
        <f>J23+K23</f>
        <v>777</v>
      </c>
      <c r="K24" s="563"/>
      <c r="L24" s="563">
        <f>L23+M23</f>
        <v>43451</v>
      </c>
      <c r="M24" s="563"/>
    </row>
    <row r="25" spans="1:13" ht="28.5" customHeight="1">
      <c r="A25" s="566"/>
      <c r="B25" s="566"/>
      <c r="C25" s="566"/>
      <c r="D25" s="564">
        <f>D24+H24</f>
        <v>201245</v>
      </c>
      <c r="E25" s="564"/>
      <c r="F25" s="564"/>
      <c r="G25" s="564"/>
      <c r="H25" s="564"/>
      <c r="I25" s="564"/>
      <c r="J25" s="384"/>
      <c r="K25" s="385"/>
      <c r="L25" s="386"/>
      <c r="M25" s="387"/>
    </row>
  </sheetData>
  <mergeCells count="22">
    <mergeCell ref="A1:M1"/>
    <mergeCell ref="D2:L2"/>
    <mergeCell ref="A3:A8"/>
    <mergeCell ref="B3:B8"/>
    <mergeCell ref="C3:C8"/>
    <mergeCell ref="D3:G3"/>
    <mergeCell ref="H3:I3"/>
    <mergeCell ref="J3:K3"/>
    <mergeCell ref="L3:M3"/>
    <mergeCell ref="D4:G4"/>
    <mergeCell ref="A23:C25"/>
    <mergeCell ref="D24:E24"/>
    <mergeCell ref="F24:G24"/>
    <mergeCell ref="H24:I24"/>
    <mergeCell ref="J24:K24"/>
    <mergeCell ref="L24:M24"/>
    <mergeCell ref="D25:I25"/>
    <mergeCell ref="H4:I6"/>
    <mergeCell ref="J4:K6"/>
    <mergeCell ref="L4:M6"/>
    <mergeCell ref="D5:E6"/>
    <mergeCell ref="F5:G6"/>
  </mergeCells>
  <pageMargins left="0.15984251968503901" right="0.17992125984252005" top="0.69370078740157504" bottom="0.59370078740157506" header="0.30000000000000004" footer="0.2"/>
  <pageSetup paperSize="0" fitToWidth="0" fitToHeight="0" orientation="landscape" horizontalDpi="0" verticalDpi="0" copies="0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4"/>
  <sheetViews>
    <sheetView workbookViewId="0">
      <selection sqref="A1:M1"/>
    </sheetView>
  </sheetViews>
  <sheetFormatPr defaultRowHeight="13.8"/>
  <cols>
    <col min="1" max="1" width="5" style="375" customWidth="1"/>
    <col min="2" max="2" width="13.8984375" style="375" customWidth="1"/>
    <col min="3" max="3" width="28.3984375" style="375" customWidth="1"/>
    <col min="4" max="4" width="9.5" style="375" customWidth="1"/>
    <col min="5" max="5" width="12" style="375" customWidth="1"/>
    <col min="6" max="6" width="11.19921875" style="375" customWidth="1"/>
    <col min="7" max="7" width="13.69921875" style="375" customWidth="1"/>
    <col min="8" max="8" width="11.69921875" style="375" customWidth="1"/>
    <col min="9" max="9" width="10.59765625" style="375" customWidth="1"/>
    <col min="10" max="10" width="12.3984375" style="375" customWidth="1"/>
    <col min="11" max="11" width="15.09765625" style="375" customWidth="1"/>
    <col min="12" max="12" width="11.5" style="357" customWidth="1"/>
    <col min="13" max="13" width="14.5" style="357" customWidth="1"/>
    <col min="14" max="14" width="10.59765625" style="375" customWidth="1"/>
    <col min="15" max="1023" width="8.5" style="375" customWidth="1"/>
    <col min="1024" max="1024" width="9" style="375" customWidth="1"/>
    <col min="1025" max="1025" width="9" customWidth="1"/>
  </cols>
  <sheetData>
    <row r="1" spans="1:14" ht="20.100000000000001" customHeight="1">
      <c r="A1" s="550" t="s">
        <v>1627</v>
      </c>
      <c r="B1" s="550"/>
      <c r="C1" s="550"/>
      <c r="D1" s="550"/>
      <c r="E1" s="550"/>
      <c r="F1" s="550"/>
      <c r="G1" s="550"/>
      <c r="H1" s="550"/>
      <c r="I1" s="550"/>
      <c r="J1" s="550"/>
      <c r="K1" s="550"/>
      <c r="L1" s="550"/>
      <c r="M1" s="550"/>
    </row>
    <row r="2" spans="1:14" ht="15" customHeight="1">
      <c r="A2" s="551">
        <v>1</v>
      </c>
      <c r="B2" s="551">
        <v>2</v>
      </c>
      <c r="C2" s="551">
        <v>3</v>
      </c>
      <c r="D2" s="551" t="s">
        <v>1628</v>
      </c>
      <c r="E2" s="551"/>
      <c r="F2" s="551"/>
      <c r="G2" s="551"/>
      <c r="H2" s="551"/>
      <c r="I2" s="551"/>
      <c r="J2" s="551"/>
      <c r="K2" s="551"/>
      <c r="L2" s="551"/>
      <c r="M2" s="551"/>
    </row>
    <row r="3" spans="1:14">
      <c r="A3" s="551"/>
      <c r="B3" s="551"/>
      <c r="C3" s="551"/>
      <c r="D3" s="513">
        <v>4</v>
      </c>
      <c r="E3" s="513"/>
      <c r="F3" s="513"/>
      <c r="G3" s="513"/>
      <c r="H3" s="513">
        <v>5</v>
      </c>
      <c r="I3" s="513"/>
      <c r="J3" s="551">
        <v>6</v>
      </c>
      <c r="K3" s="551"/>
      <c r="L3" s="513">
        <v>7</v>
      </c>
      <c r="M3" s="513"/>
    </row>
    <row r="4" spans="1:14" ht="36.75" customHeight="1">
      <c r="A4" s="551" t="s">
        <v>548</v>
      </c>
      <c r="B4" s="551" t="s">
        <v>1103</v>
      </c>
      <c r="C4" s="551" t="s">
        <v>1629</v>
      </c>
      <c r="D4" s="551" t="s">
        <v>1600</v>
      </c>
      <c r="E4" s="551"/>
      <c r="F4" s="551"/>
      <c r="G4" s="551"/>
      <c r="H4" s="551" t="s">
        <v>1601</v>
      </c>
      <c r="I4" s="551"/>
      <c r="J4" s="551" t="s">
        <v>1630</v>
      </c>
      <c r="K4" s="551"/>
      <c r="L4" s="551" t="s">
        <v>1603</v>
      </c>
      <c r="M4" s="551"/>
    </row>
    <row r="5" spans="1:14" ht="57" customHeight="1">
      <c r="A5" s="551"/>
      <c r="B5" s="551"/>
      <c r="C5" s="551"/>
      <c r="D5" s="551" t="s">
        <v>579</v>
      </c>
      <c r="E5" s="551"/>
      <c r="F5" s="551" t="s">
        <v>1631</v>
      </c>
      <c r="G5" s="551"/>
      <c r="H5" s="551"/>
      <c r="I5" s="551"/>
      <c r="J5" s="551"/>
      <c r="K5" s="551"/>
      <c r="L5" s="551"/>
      <c r="M5" s="551"/>
    </row>
    <row r="6" spans="1:14">
      <c r="A6" s="551"/>
      <c r="B6" s="551"/>
      <c r="C6" s="551"/>
      <c r="D6" s="33" t="s">
        <v>16</v>
      </c>
      <c r="E6" s="33" t="s">
        <v>17</v>
      </c>
      <c r="F6" s="33" t="s">
        <v>1632</v>
      </c>
      <c r="G6" s="33" t="s">
        <v>1633</v>
      </c>
      <c r="H6" s="33" t="s">
        <v>581</v>
      </c>
      <c r="I6" s="33" t="s">
        <v>582</v>
      </c>
      <c r="J6" s="33" t="s">
        <v>585</v>
      </c>
      <c r="K6" s="33" t="s">
        <v>586</v>
      </c>
      <c r="L6" s="33" t="s">
        <v>587</v>
      </c>
      <c r="M6" s="33" t="s">
        <v>588</v>
      </c>
    </row>
    <row r="7" spans="1:14" ht="34.5" customHeight="1">
      <c r="A7" s="551"/>
      <c r="B7" s="551"/>
      <c r="C7" s="551"/>
      <c r="D7" s="33" t="s">
        <v>589</v>
      </c>
      <c r="E7" s="33" t="s">
        <v>1610</v>
      </c>
      <c r="F7" s="33" t="s">
        <v>589</v>
      </c>
      <c r="G7" s="33" t="s">
        <v>1610</v>
      </c>
      <c r="H7" s="33" t="s">
        <v>589</v>
      </c>
      <c r="I7" s="33" t="s">
        <v>1610</v>
      </c>
      <c r="J7" s="33" t="s">
        <v>589</v>
      </c>
      <c r="K7" s="33" t="s">
        <v>1610</v>
      </c>
      <c r="L7" s="40" t="s">
        <v>589</v>
      </c>
      <c r="M7" s="40" t="s">
        <v>1610</v>
      </c>
    </row>
    <row r="8" spans="1:14" ht="49.5" customHeight="1">
      <c r="A8" s="389" t="s">
        <v>1634</v>
      </c>
      <c r="B8" s="390" t="s">
        <v>1121</v>
      </c>
      <c r="C8" s="390" t="s">
        <v>1635</v>
      </c>
      <c r="D8" s="369">
        <v>1296</v>
      </c>
      <c r="E8" s="369">
        <v>5403</v>
      </c>
      <c r="F8" s="369">
        <v>359</v>
      </c>
      <c r="G8" s="369">
        <v>1144</v>
      </c>
      <c r="H8" s="369">
        <v>937</v>
      </c>
      <c r="I8" s="369">
        <v>4259</v>
      </c>
      <c r="J8" s="369">
        <v>0</v>
      </c>
      <c r="K8" s="369">
        <v>5</v>
      </c>
      <c r="L8" s="369">
        <v>40</v>
      </c>
      <c r="M8" s="369">
        <v>476</v>
      </c>
    </row>
    <row r="9" spans="1:14" ht="57">
      <c r="A9" s="389">
        <v>2</v>
      </c>
      <c r="B9" s="390" t="s">
        <v>1174</v>
      </c>
      <c r="C9" s="391" t="s">
        <v>1636</v>
      </c>
      <c r="D9" s="369">
        <v>0</v>
      </c>
      <c r="E9" s="369">
        <v>577</v>
      </c>
      <c r="F9" s="369">
        <v>0</v>
      </c>
      <c r="G9" s="369">
        <v>0</v>
      </c>
      <c r="H9" s="369">
        <v>0</v>
      </c>
      <c r="I9" s="369">
        <v>2011</v>
      </c>
      <c r="J9" s="369">
        <v>0</v>
      </c>
      <c r="K9" s="369">
        <v>0</v>
      </c>
      <c r="L9" s="369">
        <v>0</v>
      </c>
      <c r="M9" s="369">
        <v>52</v>
      </c>
    </row>
    <row r="10" spans="1:14" ht="51.75" customHeight="1">
      <c r="A10" s="389">
        <v>3</v>
      </c>
      <c r="B10" s="390" t="s">
        <v>1223</v>
      </c>
      <c r="C10" s="391" t="s">
        <v>1637</v>
      </c>
      <c r="D10" s="369">
        <v>587</v>
      </c>
      <c r="E10" s="369">
        <v>2226</v>
      </c>
      <c r="F10" s="369">
        <v>581</v>
      </c>
      <c r="G10" s="369">
        <v>2031</v>
      </c>
      <c r="H10" s="369">
        <v>48</v>
      </c>
      <c r="I10" s="369">
        <v>1111</v>
      </c>
      <c r="J10" s="369">
        <v>0</v>
      </c>
      <c r="K10" s="369">
        <v>4</v>
      </c>
      <c r="L10" s="369">
        <v>0</v>
      </c>
      <c r="M10" s="369">
        <v>124</v>
      </c>
    </row>
    <row r="11" spans="1:14" ht="67.5" customHeight="1">
      <c r="A11" s="389">
        <v>4</v>
      </c>
      <c r="B11" s="390" t="s">
        <v>1638</v>
      </c>
      <c r="C11" s="392" t="s">
        <v>1639</v>
      </c>
      <c r="D11" s="369">
        <v>0</v>
      </c>
      <c r="E11" s="369">
        <v>670</v>
      </c>
      <c r="F11" s="369">
        <v>0</v>
      </c>
      <c r="G11" s="369">
        <v>0</v>
      </c>
      <c r="H11" s="369">
        <v>0</v>
      </c>
      <c r="I11" s="369">
        <v>0</v>
      </c>
      <c r="J11" s="369">
        <v>0</v>
      </c>
      <c r="K11" s="369">
        <v>0</v>
      </c>
      <c r="L11" s="369">
        <v>0</v>
      </c>
      <c r="M11" s="369">
        <v>140</v>
      </c>
    </row>
    <row r="12" spans="1:14" ht="44.25" customHeight="1">
      <c r="A12" s="370">
        <v>5</v>
      </c>
      <c r="B12" s="390" t="s">
        <v>1317</v>
      </c>
      <c r="C12" s="393" t="s">
        <v>1640</v>
      </c>
      <c r="D12" s="369">
        <v>773</v>
      </c>
      <c r="E12" s="369">
        <v>2568</v>
      </c>
      <c r="F12" s="369">
        <v>344</v>
      </c>
      <c r="G12" s="369">
        <v>1948</v>
      </c>
      <c r="H12" s="369">
        <v>302</v>
      </c>
      <c r="I12" s="369">
        <v>1719</v>
      </c>
      <c r="J12" s="369">
        <v>0</v>
      </c>
      <c r="K12" s="369">
        <v>2</v>
      </c>
      <c r="L12" s="369">
        <v>17</v>
      </c>
      <c r="M12" s="369">
        <v>86</v>
      </c>
    </row>
    <row r="13" spans="1:14" ht="75.75" customHeight="1">
      <c r="A13" s="389">
        <v>6</v>
      </c>
      <c r="B13" s="390" t="s">
        <v>1339</v>
      </c>
      <c r="C13" s="391" t="s">
        <v>1641</v>
      </c>
      <c r="D13" s="369">
        <v>0</v>
      </c>
      <c r="E13" s="369">
        <v>399</v>
      </c>
      <c r="F13" s="369">
        <v>0</v>
      </c>
      <c r="G13" s="369">
        <v>0</v>
      </c>
      <c r="H13" s="369">
        <v>0</v>
      </c>
      <c r="I13" s="369">
        <v>740</v>
      </c>
      <c r="J13" s="369">
        <v>0</v>
      </c>
      <c r="K13" s="369">
        <v>0</v>
      </c>
      <c r="L13" s="369">
        <v>0</v>
      </c>
      <c r="M13" s="369">
        <v>105</v>
      </c>
      <c r="N13" s="394"/>
    </row>
    <row r="14" spans="1:14" ht="34.200000000000003">
      <c r="A14" s="370">
        <v>7</v>
      </c>
      <c r="B14" s="395" t="s">
        <v>1359</v>
      </c>
      <c r="C14" s="368" t="s">
        <v>1642</v>
      </c>
      <c r="D14" s="369">
        <v>1212</v>
      </c>
      <c r="E14" s="369">
        <v>5708</v>
      </c>
      <c r="F14" s="369">
        <v>660</v>
      </c>
      <c r="G14" s="369">
        <v>1867</v>
      </c>
      <c r="H14" s="369">
        <v>19</v>
      </c>
      <c r="I14" s="369">
        <v>651</v>
      </c>
      <c r="J14" s="369">
        <v>0</v>
      </c>
      <c r="K14" s="369">
        <v>14</v>
      </c>
      <c r="L14" s="369">
        <v>0</v>
      </c>
      <c r="M14" s="369">
        <v>552</v>
      </c>
    </row>
    <row r="15" spans="1:14" ht="57.75" customHeight="1">
      <c r="A15" s="370">
        <v>8</v>
      </c>
      <c r="B15" s="395" t="s">
        <v>1369</v>
      </c>
      <c r="C15" s="395" t="s">
        <v>1643</v>
      </c>
      <c r="D15" s="369">
        <v>0</v>
      </c>
      <c r="E15" s="369">
        <v>224</v>
      </c>
      <c r="F15" s="369">
        <v>0</v>
      </c>
      <c r="G15" s="369">
        <v>0</v>
      </c>
      <c r="H15" s="369">
        <v>0</v>
      </c>
      <c r="I15" s="369">
        <v>1756</v>
      </c>
      <c r="J15" s="369">
        <v>0</v>
      </c>
      <c r="K15" s="369">
        <v>0</v>
      </c>
      <c r="L15" s="369">
        <v>0</v>
      </c>
      <c r="M15" s="369">
        <v>201</v>
      </c>
    </row>
    <row r="16" spans="1:14" ht="45" customHeight="1">
      <c r="A16" s="370">
        <v>9</v>
      </c>
      <c r="B16" s="368" t="s">
        <v>1403</v>
      </c>
      <c r="C16" s="395" t="s">
        <v>1644</v>
      </c>
      <c r="D16" s="369">
        <v>1522</v>
      </c>
      <c r="E16" s="369">
        <v>7248</v>
      </c>
      <c r="F16" s="369">
        <v>1311</v>
      </c>
      <c r="G16" s="369">
        <v>3376</v>
      </c>
      <c r="H16" s="369">
        <v>0</v>
      </c>
      <c r="I16" s="369">
        <v>0</v>
      </c>
      <c r="J16" s="369">
        <v>0</v>
      </c>
      <c r="K16" s="369">
        <v>12</v>
      </c>
      <c r="L16" s="369">
        <v>18</v>
      </c>
      <c r="M16" s="369">
        <v>1069</v>
      </c>
    </row>
    <row r="17" spans="1:13" ht="46.5" customHeight="1">
      <c r="A17" s="370">
        <v>10</v>
      </c>
      <c r="B17" s="368" t="s">
        <v>1415</v>
      </c>
      <c r="C17" s="395" t="s">
        <v>1645</v>
      </c>
      <c r="D17" s="163">
        <v>886</v>
      </c>
      <c r="E17" s="163">
        <v>3273</v>
      </c>
      <c r="F17" s="163">
        <v>824</v>
      </c>
      <c r="G17" s="163">
        <v>2804</v>
      </c>
      <c r="H17" s="163">
        <v>8</v>
      </c>
      <c r="I17" s="163">
        <v>1094</v>
      </c>
      <c r="J17" s="163">
        <v>0</v>
      </c>
      <c r="K17" s="163">
        <v>18</v>
      </c>
      <c r="L17" s="163">
        <v>2</v>
      </c>
      <c r="M17" s="163">
        <v>221</v>
      </c>
    </row>
    <row r="18" spans="1:13" ht="38.25" customHeight="1">
      <c r="A18" s="370">
        <v>11</v>
      </c>
      <c r="B18" s="574" t="s">
        <v>1646</v>
      </c>
      <c r="C18" s="393" t="s">
        <v>1647</v>
      </c>
      <c r="D18" s="369">
        <v>29</v>
      </c>
      <c r="E18" s="369">
        <v>7521</v>
      </c>
      <c r="F18" s="369">
        <v>4</v>
      </c>
      <c r="G18" s="369">
        <v>288</v>
      </c>
      <c r="H18" s="369">
        <v>0</v>
      </c>
      <c r="I18" s="369">
        <v>3332</v>
      </c>
      <c r="J18" s="369">
        <v>0</v>
      </c>
      <c r="K18" s="369">
        <v>16</v>
      </c>
      <c r="L18" s="369">
        <v>5</v>
      </c>
      <c r="M18" s="369">
        <v>2285</v>
      </c>
    </row>
    <row r="19" spans="1:13" ht="68.25" customHeight="1">
      <c r="A19" s="370">
        <v>12</v>
      </c>
      <c r="B19" s="574"/>
      <c r="C19" s="396" t="s">
        <v>1648</v>
      </c>
      <c r="D19" s="369">
        <v>86</v>
      </c>
      <c r="E19" s="369">
        <v>7739</v>
      </c>
      <c r="F19" s="369">
        <v>24</v>
      </c>
      <c r="G19" s="369">
        <v>2121</v>
      </c>
      <c r="H19" s="369">
        <v>0</v>
      </c>
      <c r="I19" s="369">
        <v>9</v>
      </c>
      <c r="J19" s="369">
        <v>0</v>
      </c>
      <c r="K19" s="369">
        <v>4</v>
      </c>
      <c r="L19" s="369">
        <v>5</v>
      </c>
      <c r="M19" s="369">
        <v>754</v>
      </c>
    </row>
    <row r="20" spans="1:13" ht="69.75" customHeight="1">
      <c r="A20" s="370">
        <v>13</v>
      </c>
      <c r="B20" s="574"/>
      <c r="C20" s="372" t="s">
        <v>1649</v>
      </c>
      <c r="D20" s="369">
        <v>1119</v>
      </c>
      <c r="E20" s="369">
        <v>5029</v>
      </c>
      <c r="F20" s="369">
        <v>0</v>
      </c>
      <c r="G20" s="369">
        <v>0</v>
      </c>
      <c r="H20" s="369">
        <v>691</v>
      </c>
      <c r="I20" s="369">
        <v>11188</v>
      </c>
      <c r="J20" s="369">
        <v>0</v>
      </c>
      <c r="K20" s="369">
        <v>0</v>
      </c>
      <c r="L20" s="369">
        <v>25</v>
      </c>
      <c r="M20" s="369">
        <v>32</v>
      </c>
    </row>
    <row r="21" spans="1:13" ht="133.5" customHeight="1">
      <c r="A21" s="370">
        <v>14</v>
      </c>
      <c r="B21" s="574"/>
      <c r="C21" s="396" t="s">
        <v>1650</v>
      </c>
      <c r="D21" s="369">
        <v>0</v>
      </c>
      <c r="E21" s="369">
        <v>259</v>
      </c>
      <c r="F21" s="369">
        <v>0</v>
      </c>
      <c r="G21" s="369">
        <v>0</v>
      </c>
      <c r="H21" s="369">
        <v>2</v>
      </c>
      <c r="I21" s="369">
        <v>2167</v>
      </c>
      <c r="J21" s="369">
        <v>0</v>
      </c>
      <c r="K21" s="369">
        <v>0</v>
      </c>
      <c r="L21" s="369">
        <v>0</v>
      </c>
      <c r="M21" s="369">
        <v>14</v>
      </c>
    </row>
    <row r="22" spans="1:13" ht="45" customHeight="1">
      <c r="A22" s="370">
        <v>15</v>
      </c>
      <c r="B22" s="574"/>
      <c r="C22" s="396" t="s">
        <v>1651</v>
      </c>
      <c r="D22" s="397">
        <v>0</v>
      </c>
      <c r="E22" s="369">
        <v>0</v>
      </c>
      <c r="F22" s="369">
        <v>0</v>
      </c>
      <c r="G22" s="369">
        <v>0</v>
      </c>
      <c r="H22" s="369">
        <v>12078</v>
      </c>
      <c r="I22" s="369">
        <v>10422</v>
      </c>
      <c r="J22" s="369">
        <v>0</v>
      </c>
      <c r="K22" s="369">
        <v>0</v>
      </c>
      <c r="L22" s="369">
        <v>0</v>
      </c>
      <c r="M22" s="369">
        <v>0</v>
      </c>
    </row>
    <row r="23" spans="1:13" ht="36" customHeight="1">
      <c r="A23" s="370">
        <v>16</v>
      </c>
      <c r="B23" s="574"/>
      <c r="C23" s="391" t="s">
        <v>1652</v>
      </c>
      <c r="D23" s="369">
        <v>0</v>
      </c>
      <c r="E23" s="369">
        <v>0</v>
      </c>
      <c r="F23" s="369">
        <v>0</v>
      </c>
      <c r="G23" s="369">
        <v>0</v>
      </c>
      <c r="H23" s="369">
        <v>87</v>
      </c>
      <c r="I23" s="369">
        <v>609</v>
      </c>
      <c r="J23" s="369">
        <v>0</v>
      </c>
      <c r="K23" s="369">
        <v>0</v>
      </c>
      <c r="L23" s="369">
        <v>0</v>
      </c>
      <c r="M23" s="369">
        <v>0</v>
      </c>
    </row>
    <row r="24" spans="1:13" ht="54" customHeight="1">
      <c r="A24" s="370">
        <v>17</v>
      </c>
      <c r="B24" s="574"/>
      <c r="C24" s="390" t="s">
        <v>1653</v>
      </c>
      <c r="D24" s="369">
        <v>2230</v>
      </c>
      <c r="E24" s="369">
        <v>17589</v>
      </c>
      <c r="F24" s="369">
        <v>870</v>
      </c>
      <c r="G24" s="369">
        <v>5115</v>
      </c>
      <c r="H24" s="369">
        <v>294</v>
      </c>
      <c r="I24" s="369">
        <v>2801</v>
      </c>
      <c r="J24" s="369">
        <v>0</v>
      </c>
      <c r="K24" s="369">
        <v>15</v>
      </c>
      <c r="L24" s="369">
        <v>31</v>
      </c>
      <c r="M24" s="369">
        <v>1918</v>
      </c>
    </row>
    <row r="25" spans="1:13" ht="44.25" customHeight="1">
      <c r="A25" s="370">
        <v>18</v>
      </c>
      <c r="B25" s="574"/>
      <c r="C25" s="398" t="s">
        <v>1654</v>
      </c>
      <c r="D25" s="399">
        <v>1362</v>
      </c>
      <c r="E25" s="399">
        <v>11424</v>
      </c>
      <c r="F25" s="399">
        <v>92</v>
      </c>
      <c r="G25" s="399">
        <v>3937</v>
      </c>
      <c r="H25" s="399">
        <v>0</v>
      </c>
      <c r="I25" s="399">
        <v>0</v>
      </c>
      <c r="J25" s="399">
        <v>0</v>
      </c>
      <c r="K25" s="399">
        <v>6</v>
      </c>
      <c r="L25" s="399">
        <v>16</v>
      </c>
      <c r="M25" s="399">
        <v>1722</v>
      </c>
    </row>
    <row r="26" spans="1:13" ht="62.25" customHeight="1">
      <c r="A26" s="370">
        <v>19</v>
      </c>
      <c r="B26" s="574"/>
      <c r="C26" s="368" t="s">
        <v>1655</v>
      </c>
      <c r="D26" s="397">
        <v>6547</v>
      </c>
      <c r="E26" s="397">
        <v>16190</v>
      </c>
      <c r="F26" s="397">
        <v>5403</v>
      </c>
      <c r="G26" s="397">
        <v>11377</v>
      </c>
      <c r="H26" s="397">
        <v>950</v>
      </c>
      <c r="I26" s="397">
        <v>4004</v>
      </c>
      <c r="J26" s="397">
        <v>0</v>
      </c>
      <c r="K26" s="397">
        <v>0</v>
      </c>
      <c r="L26" s="397">
        <v>250</v>
      </c>
      <c r="M26" s="397">
        <v>631</v>
      </c>
    </row>
    <row r="27" spans="1:13" ht="42.75" customHeight="1">
      <c r="A27" s="400">
        <v>20</v>
      </c>
      <c r="B27" s="378" t="s">
        <v>1531</v>
      </c>
      <c r="C27" s="392" t="s">
        <v>1656</v>
      </c>
      <c r="D27" s="397">
        <v>0</v>
      </c>
      <c r="E27" s="397">
        <v>909</v>
      </c>
      <c r="F27" s="397">
        <v>0</v>
      </c>
      <c r="G27" s="397">
        <v>0</v>
      </c>
      <c r="H27" s="397">
        <v>0</v>
      </c>
      <c r="I27" s="397">
        <v>857</v>
      </c>
      <c r="J27" s="397">
        <v>0</v>
      </c>
      <c r="K27" s="397">
        <v>0</v>
      </c>
      <c r="L27" s="397">
        <v>0</v>
      </c>
      <c r="M27" s="397">
        <v>149</v>
      </c>
    </row>
    <row r="28" spans="1:13" ht="36" customHeight="1">
      <c r="A28" s="370">
        <v>21</v>
      </c>
      <c r="B28" s="368" t="s">
        <v>1568</v>
      </c>
      <c r="C28" s="396" t="s">
        <v>1657</v>
      </c>
      <c r="D28" s="401">
        <v>0</v>
      </c>
      <c r="E28" s="401">
        <v>2746</v>
      </c>
      <c r="F28" s="401">
        <v>0</v>
      </c>
      <c r="G28" s="401">
        <v>622</v>
      </c>
      <c r="H28" s="401">
        <v>1300</v>
      </c>
      <c r="I28" s="401">
        <v>4543</v>
      </c>
      <c r="J28" s="401">
        <v>0</v>
      </c>
      <c r="K28" s="401">
        <v>9</v>
      </c>
      <c r="L28" s="401">
        <v>0</v>
      </c>
      <c r="M28" s="401">
        <v>529</v>
      </c>
    </row>
    <row r="29" spans="1:13" ht="67.5" customHeight="1">
      <c r="A29" s="370">
        <v>22</v>
      </c>
      <c r="B29" s="575" t="s">
        <v>1576</v>
      </c>
      <c r="C29" s="402" t="s">
        <v>1658</v>
      </c>
      <c r="D29" s="369">
        <v>528</v>
      </c>
      <c r="E29" s="369">
        <v>2899</v>
      </c>
      <c r="F29" s="369">
        <v>183</v>
      </c>
      <c r="G29" s="369">
        <v>398</v>
      </c>
      <c r="H29" s="369">
        <v>436</v>
      </c>
      <c r="I29" s="369">
        <v>5763</v>
      </c>
      <c r="J29" s="369">
        <v>0</v>
      </c>
      <c r="K29" s="369">
        <v>0</v>
      </c>
      <c r="L29" s="369">
        <v>56</v>
      </c>
      <c r="M29" s="369">
        <v>903</v>
      </c>
    </row>
    <row r="30" spans="1:13" ht="80.25" customHeight="1">
      <c r="A30" s="370">
        <v>23</v>
      </c>
      <c r="B30" s="575"/>
      <c r="C30" s="393" t="s">
        <v>1659</v>
      </c>
      <c r="D30" s="397">
        <v>414</v>
      </c>
      <c r="E30" s="397">
        <v>2173</v>
      </c>
      <c r="F30" s="397">
        <v>398</v>
      </c>
      <c r="G30" s="397">
        <v>1004</v>
      </c>
      <c r="H30" s="397">
        <v>0</v>
      </c>
      <c r="I30" s="397">
        <v>71</v>
      </c>
      <c r="J30" s="397">
        <v>0</v>
      </c>
      <c r="K30" s="397">
        <v>1</v>
      </c>
      <c r="L30" s="397">
        <v>6</v>
      </c>
      <c r="M30" s="397">
        <v>264</v>
      </c>
    </row>
    <row r="31" spans="1:13" ht="41.25" customHeight="1">
      <c r="A31" s="576" t="s">
        <v>1100</v>
      </c>
      <c r="B31" s="576"/>
      <c r="C31" s="576"/>
      <c r="D31" s="403">
        <f t="shared" ref="D31:M31" si="0">SUM(D8:D30)</f>
        <v>18591</v>
      </c>
      <c r="E31" s="403">
        <f t="shared" si="0"/>
        <v>102774</v>
      </c>
      <c r="F31" s="403">
        <f t="shared" si="0"/>
        <v>11053</v>
      </c>
      <c r="G31" s="403">
        <f t="shared" si="0"/>
        <v>38032</v>
      </c>
      <c r="H31" s="403">
        <f t="shared" si="0"/>
        <v>17152</v>
      </c>
      <c r="I31" s="403">
        <f t="shared" si="0"/>
        <v>59107</v>
      </c>
      <c r="J31" s="403">
        <f t="shared" si="0"/>
        <v>0</v>
      </c>
      <c r="K31" s="403">
        <f t="shared" si="0"/>
        <v>106</v>
      </c>
      <c r="L31" s="403">
        <f t="shared" si="0"/>
        <v>471</v>
      </c>
      <c r="M31" s="403">
        <f t="shared" si="0"/>
        <v>12227</v>
      </c>
    </row>
    <row r="32" spans="1:13" ht="39" customHeight="1">
      <c r="A32" s="576"/>
      <c r="B32" s="576"/>
      <c r="C32" s="576"/>
      <c r="D32" s="573">
        <f>D31+E31</f>
        <v>121365</v>
      </c>
      <c r="E32" s="573"/>
      <c r="F32" s="573">
        <f>F31+G31</f>
        <v>49085</v>
      </c>
      <c r="G32" s="573"/>
      <c r="H32" s="573">
        <f>H31+I31</f>
        <v>76259</v>
      </c>
      <c r="I32" s="573"/>
      <c r="J32" s="573">
        <f>J31+K31</f>
        <v>106</v>
      </c>
      <c r="K32" s="573"/>
      <c r="L32" s="571">
        <f>L31+M31</f>
        <v>12698</v>
      </c>
      <c r="M32" s="571"/>
    </row>
    <row r="33" spans="1:13" ht="33.75" customHeight="1">
      <c r="A33" s="576"/>
      <c r="B33" s="576"/>
      <c r="C33" s="576"/>
      <c r="D33" s="572">
        <f>D32+H32</f>
        <v>197624</v>
      </c>
      <c r="E33" s="572"/>
      <c r="F33" s="572"/>
      <c r="G33" s="572"/>
      <c r="H33" s="572"/>
      <c r="I33" s="572"/>
      <c r="J33" s="404"/>
      <c r="K33" s="405"/>
      <c r="L33" s="406"/>
      <c r="M33" s="406"/>
    </row>
    <row r="34" spans="1:13">
      <c r="A34" s="407"/>
      <c r="B34" s="407"/>
      <c r="C34" s="407"/>
      <c r="D34" s="408"/>
      <c r="E34" s="407"/>
      <c r="F34" s="407"/>
      <c r="G34" s="407"/>
      <c r="H34" s="407"/>
      <c r="I34" s="407"/>
      <c r="J34" s="407"/>
      <c r="K34" s="407"/>
      <c r="L34" s="409"/>
      <c r="M34" s="409"/>
    </row>
    <row r="35" spans="1:13">
      <c r="A35" s="407"/>
      <c r="B35" s="407"/>
      <c r="C35" s="407"/>
      <c r="D35" s="408"/>
      <c r="E35" s="408"/>
      <c r="F35" s="407"/>
      <c r="G35" s="407"/>
      <c r="H35" s="407"/>
      <c r="I35" s="407"/>
      <c r="J35" s="407"/>
      <c r="K35" s="407"/>
      <c r="L35" s="409"/>
      <c r="M35" s="409"/>
    </row>
    <row r="36" spans="1:13">
      <c r="D36" s="410"/>
      <c r="E36" s="410"/>
    </row>
    <row r="37" spans="1:13">
      <c r="D37" s="410"/>
      <c r="E37" s="410"/>
    </row>
    <row r="38" spans="1:13">
      <c r="D38" s="410"/>
      <c r="E38" s="410"/>
    </row>
    <row r="39" spans="1:13">
      <c r="D39" s="410"/>
      <c r="E39" s="410"/>
    </row>
    <row r="40" spans="1:13">
      <c r="D40" s="410"/>
      <c r="E40" s="410"/>
    </row>
    <row r="41" spans="1:13">
      <c r="D41" s="410"/>
      <c r="E41" s="410"/>
    </row>
    <row r="42" spans="1:13">
      <c r="D42" s="410"/>
      <c r="E42" s="410"/>
    </row>
    <row r="43" spans="1:13">
      <c r="D43" s="410"/>
      <c r="E43" s="410"/>
    </row>
    <row r="44" spans="1:13">
      <c r="D44" s="410"/>
    </row>
  </sheetData>
  <mergeCells count="27">
    <mergeCell ref="A1:M1"/>
    <mergeCell ref="A2:A3"/>
    <mergeCell ref="B2:B3"/>
    <mergeCell ref="C2:C3"/>
    <mergeCell ref="D2:M2"/>
    <mergeCell ref="D3:G3"/>
    <mergeCell ref="H3:I3"/>
    <mergeCell ref="J3:K3"/>
    <mergeCell ref="L3:M3"/>
    <mergeCell ref="A4:A7"/>
    <mergeCell ref="B4:B7"/>
    <mergeCell ref="C4:C7"/>
    <mergeCell ref="D4:G4"/>
    <mergeCell ref="H4:I5"/>
    <mergeCell ref="B18:B26"/>
    <mergeCell ref="B29:B30"/>
    <mergeCell ref="A31:C33"/>
    <mergeCell ref="D32:E32"/>
    <mergeCell ref="F32:G32"/>
    <mergeCell ref="L32:M32"/>
    <mergeCell ref="D33:I33"/>
    <mergeCell ref="L4:M5"/>
    <mergeCell ref="D5:E5"/>
    <mergeCell ref="F5:G5"/>
    <mergeCell ref="H32:I32"/>
    <mergeCell ref="J32:K32"/>
    <mergeCell ref="J4:K5"/>
  </mergeCells>
  <pageMargins left="0.209842519685039" right="0.17992125984252005" top="0.74370078740157508" bottom="0.67362204724409502" header="0.35000000000000003" footer="0.27992125984252003"/>
  <pageSetup paperSize="0" fitToWidth="0" fitToHeight="0" orientation="landscape" horizontalDpi="0" verticalDpi="0" copies="0"/>
  <headerFooter alignWithMargins="0"/>
  <rowBreaks count="3" manualBreakCount="3">
    <brk id="15" man="1"/>
    <brk id="23" man="1"/>
    <brk id="35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MJ19"/>
  <sheetViews>
    <sheetView workbookViewId="0">
      <selection activeCell="F23" sqref="F23"/>
    </sheetView>
  </sheetViews>
  <sheetFormatPr defaultRowHeight="13.8"/>
  <cols>
    <col min="1" max="1" width="8.5" style="32" customWidth="1"/>
    <col min="2" max="2" width="19.59765625" style="32" customWidth="1"/>
    <col min="3" max="3" width="16.59765625" style="32" customWidth="1"/>
    <col min="4" max="4" width="19.8984375" style="32" customWidth="1"/>
    <col min="5" max="5" width="19.5" style="32" customWidth="1"/>
    <col min="6" max="6" width="19" style="32" customWidth="1"/>
    <col min="7" max="7" width="16.69921875" style="32" customWidth="1"/>
    <col min="8" max="8" width="16.3984375" style="32" customWidth="1"/>
    <col min="9" max="1023" width="8.5" style="32" customWidth="1"/>
    <col min="1024" max="1024" width="9" style="32" customWidth="1"/>
    <col min="1025" max="1025" width="9" customWidth="1"/>
  </cols>
  <sheetData>
    <row r="1" spans="1:9" ht="24.75" customHeight="1">
      <c r="A1" s="578" t="s">
        <v>1660</v>
      </c>
      <c r="B1" s="578"/>
      <c r="C1" s="578"/>
      <c r="D1" s="578"/>
      <c r="E1" s="578"/>
      <c r="F1" s="578"/>
      <c r="G1" s="578"/>
      <c r="H1" s="578"/>
    </row>
    <row r="2" spans="1:9" ht="15" customHeight="1">
      <c r="A2" s="33">
        <v>1</v>
      </c>
      <c r="B2" s="551">
        <v>2</v>
      </c>
      <c r="C2" s="551"/>
      <c r="D2" s="551">
        <v>3</v>
      </c>
      <c r="E2" s="551"/>
      <c r="F2" s="35">
        <v>4</v>
      </c>
      <c r="G2" s="35">
        <v>5</v>
      </c>
      <c r="H2" s="35">
        <v>6</v>
      </c>
    </row>
    <row r="3" spans="1:9" ht="45" customHeight="1">
      <c r="A3" s="551" t="s">
        <v>548</v>
      </c>
      <c r="B3" s="551" t="s">
        <v>1661</v>
      </c>
      <c r="C3" s="551"/>
      <c r="D3" s="551" t="s">
        <v>1662</v>
      </c>
      <c r="E3" s="551"/>
      <c r="F3" s="551" t="s">
        <v>1663</v>
      </c>
      <c r="G3" s="551" t="s">
        <v>1664</v>
      </c>
      <c r="H3" s="551" t="s">
        <v>1665</v>
      </c>
    </row>
    <row r="4" spans="1:9" ht="23.25" customHeight="1">
      <c r="A4" s="551"/>
      <c r="B4" s="33" t="s">
        <v>552</v>
      </c>
      <c r="C4" s="33" t="s">
        <v>553</v>
      </c>
      <c r="D4" s="33" t="s">
        <v>978</v>
      </c>
      <c r="E4" s="33" t="s">
        <v>979</v>
      </c>
      <c r="F4" s="551"/>
      <c r="G4" s="551"/>
      <c r="H4" s="551"/>
    </row>
    <row r="5" spans="1:9" ht="60" customHeight="1">
      <c r="A5" s="551"/>
      <c r="B5" s="33" t="s">
        <v>982</v>
      </c>
      <c r="C5" s="33" t="s">
        <v>983</v>
      </c>
      <c r="D5" s="33" t="s">
        <v>1666</v>
      </c>
      <c r="E5" s="33" t="s">
        <v>1667</v>
      </c>
      <c r="F5" s="551"/>
      <c r="G5" s="551"/>
      <c r="H5" s="551"/>
      <c r="I5" s="42"/>
    </row>
    <row r="6" spans="1:9" ht="81.75" customHeight="1">
      <c r="A6" s="411" t="s">
        <v>558</v>
      </c>
      <c r="B6" s="412" t="s">
        <v>1668</v>
      </c>
      <c r="C6" s="16" t="s">
        <v>1669</v>
      </c>
      <c r="D6" s="478" t="s">
        <v>1830</v>
      </c>
      <c r="E6" s="477" t="s">
        <v>1831</v>
      </c>
      <c r="F6" s="279">
        <v>1</v>
      </c>
      <c r="G6" s="413" t="s">
        <v>563</v>
      </c>
      <c r="H6" s="413" t="s">
        <v>1670</v>
      </c>
      <c r="I6" s="414"/>
    </row>
    <row r="7" spans="1:9">
      <c r="E7" s="415"/>
    </row>
    <row r="8" spans="1:9">
      <c r="D8" s="408"/>
    </row>
    <row r="9" spans="1:9">
      <c r="A9" s="577" t="s">
        <v>1832</v>
      </c>
      <c r="B9" s="577"/>
      <c r="C9" s="577"/>
      <c r="D9" s="375"/>
      <c r="E9" s="375"/>
      <c r="F9" s="136"/>
      <c r="G9" s="375"/>
      <c r="H9" s="375"/>
    </row>
    <row r="19" spans="5:5">
      <c r="E19" s="479"/>
    </row>
  </sheetData>
  <mergeCells count="10">
    <mergeCell ref="A9:C9"/>
    <mergeCell ref="A1:H1"/>
    <mergeCell ref="B2:C2"/>
    <mergeCell ref="D2:E2"/>
    <mergeCell ref="A3:A5"/>
    <mergeCell ref="B3:C3"/>
    <mergeCell ref="D3:E3"/>
    <mergeCell ref="F3:F5"/>
    <mergeCell ref="G3:G5"/>
    <mergeCell ref="H3:H5"/>
  </mergeCells>
  <pageMargins left="0.2" right="0.15000000000000002" top="1.3775590551181101" bottom="1.3775590551181101" header="0.98385826771653495" footer="0.98385826771653495"/>
  <pageSetup paperSize="9" scale="94" fitToWidth="0" fitToHeight="0" orientation="landscape" r:id="rId1"/>
  <headerFooter alignWithMargins="0"/>
  <ignoredErrors>
    <ignoredError sqref="G6:H6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6"/>
  <sheetViews>
    <sheetView workbookViewId="0">
      <selection sqref="A1:H1"/>
    </sheetView>
  </sheetViews>
  <sheetFormatPr defaultRowHeight="13.8"/>
  <cols>
    <col min="1" max="1" width="8.5" style="32" customWidth="1"/>
    <col min="2" max="2" width="19.59765625" style="32" customWidth="1"/>
    <col min="3" max="3" width="16.59765625" style="32" customWidth="1"/>
    <col min="4" max="4" width="19.8984375" style="32" customWidth="1"/>
    <col min="5" max="5" width="19.5" style="32" customWidth="1"/>
    <col min="6" max="6" width="19" style="32" customWidth="1"/>
    <col min="7" max="7" width="16.69921875" style="32" customWidth="1"/>
    <col min="8" max="8" width="16.3984375" style="32" customWidth="1"/>
    <col min="9" max="1023" width="8.5" style="32" customWidth="1"/>
    <col min="1024" max="1024" width="9" style="32" customWidth="1"/>
    <col min="1025" max="1025" width="9" customWidth="1"/>
  </cols>
  <sheetData>
    <row r="1" spans="1:8" ht="24.75" customHeight="1">
      <c r="A1" s="578" t="s">
        <v>1671</v>
      </c>
      <c r="B1" s="578"/>
      <c r="C1" s="578"/>
      <c r="D1" s="578"/>
      <c r="E1" s="578"/>
      <c r="F1" s="578"/>
      <c r="G1" s="578"/>
      <c r="H1" s="578"/>
    </row>
    <row r="2" spans="1:8" ht="15" customHeight="1">
      <c r="A2" s="33">
        <v>1</v>
      </c>
      <c r="B2" s="551">
        <v>2</v>
      </c>
      <c r="C2" s="551"/>
      <c r="D2" s="551">
        <v>3</v>
      </c>
      <c r="E2" s="551"/>
      <c r="F2" s="35">
        <v>4</v>
      </c>
      <c r="G2" s="35">
        <v>5</v>
      </c>
      <c r="H2" s="35">
        <v>6</v>
      </c>
    </row>
    <row r="3" spans="1:8" ht="45" customHeight="1">
      <c r="A3" s="551" t="s">
        <v>548</v>
      </c>
      <c r="B3" s="551" t="s">
        <v>1661</v>
      </c>
      <c r="C3" s="551"/>
      <c r="D3" s="551" t="s">
        <v>1672</v>
      </c>
      <c r="E3" s="551"/>
      <c r="F3" s="551" t="s">
        <v>1673</v>
      </c>
      <c r="G3" s="551" t="s">
        <v>1674</v>
      </c>
      <c r="H3" s="551" t="s">
        <v>1675</v>
      </c>
    </row>
    <row r="4" spans="1:8" ht="23.25" customHeight="1">
      <c r="A4" s="551"/>
      <c r="B4" s="33" t="s">
        <v>552</v>
      </c>
      <c r="C4" s="33" t="s">
        <v>553</v>
      </c>
      <c r="D4" s="33" t="s">
        <v>978</v>
      </c>
      <c r="E4" s="33" t="s">
        <v>979</v>
      </c>
      <c r="F4" s="551"/>
      <c r="G4" s="551"/>
      <c r="H4" s="551"/>
    </row>
    <row r="5" spans="1:8" ht="60" customHeight="1">
      <c r="A5" s="551"/>
      <c r="B5" s="33" t="s">
        <v>982</v>
      </c>
      <c r="C5" s="33" t="s">
        <v>983</v>
      </c>
      <c r="D5" s="33" t="s">
        <v>1666</v>
      </c>
      <c r="E5" s="33" t="s">
        <v>1676</v>
      </c>
      <c r="F5" s="551"/>
      <c r="G5" s="551"/>
      <c r="H5" s="551"/>
    </row>
    <row r="6" spans="1:8" ht="29.25" customHeight="1">
      <c r="A6" s="416"/>
      <c r="B6" s="416"/>
      <c r="C6" s="416"/>
      <c r="D6" s="416"/>
      <c r="E6" s="416"/>
      <c r="F6" s="417"/>
      <c r="G6" s="416"/>
      <c r="H6" s="416"/>
    </row>
  </sheetData>
  <mergeCells count="9">
    <mergeCell ref="A1:H1"/>
    <mergeCell ref="B2:C2"/>
    <mergeCell ref="D2:E2"/>
    <mergeCell ref="A3:A5"/>
    <mergeCell ref="B3:C3"/>
    <mergeCell ref="D3:E3"/>
    <mergeCell ref="F3:F5"/>
    <mergeCell ref="G3:G5"/>
    <mergeCell ref="H3:H5"/>
  </mergeCells>
  <pageMargins left="0.2" right="0.15000000000000002" top="1.3775590551181101" bottom="1.3775590551181101" header="0.98385826771653495" footer="0.98385826771653495"/>
  <pageSetup paperSize="0" fitToWidth="0" fitToHeight="0" orientation="landscape" horizontalDpi="0" verticalDpi="0" copies="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9"/>
  <sheetViews>
    <sheetView workbookViewId="0">
      <selection sqref="A1:F1"/>
    </sheetView>
  </sheetViews>
  <sheetFormatPr defaultRowHeight="13.8"/>
  <cols>
    <col min="1" max="1" width="16.69921875" style="418" customWidth="1"/>
    <col min="2" max="3" width="14.5" style="418" customWidth="1"/>
    <col min="4" max="4" width="22" style="418" customWidth="1"/>
    <col min="5" max="6" width="23.69921875" style="418" customWidth="1"/>
    <col min="7" max="1023" width="8.5" style="418" customWidth="1"/>
    <col min="1024" max="1024" width="9" style="418" customWidth="1"/>
    <col min="1025" max="1025" width="9" customWidth="1"/>
  </cols>
  <sheetData>
    <row r="1" spans="1:6" ht="16.5" customHeight="1">
      <c r="A1" s="578" t="s">
        <v>1677</v>
      </c>
      <c r="B1" s="578"/>
      <c r="C1" s="578"/>
      <c r="D1" s="578"/>
      <c r="E1" s="578"/>
      <c r="F1" s="578"/>
    </row>
    <row r="2" spans="1:6">
      <c r="A2" s="33">
        <v>1</v>
      </c>
      <c r="B2" s="551">
        <v>2</v>
      </c>
      <c r="C2" s="551"/>
      <c r="D2" s="33">
        <v>3</v>
      </c>
      <c r="E2" s="551">
        <v>4</v>
      </c>
      <c r="F2" s="551"/>
    </row>
    <row r="3" spans="1:6" ht="88.5" customHeight="1">
      <c r="A3" s="551" t="s">
        <v>1678</v>
      </c>
      <c r="B3" s="551" t="s">
        <v>1679</v>
      </c>
      <c r="C3" s="551"/>
      <c r="D3" s="551" t="s">
        <v>1680</v>
      </c>
      <c r="E3" s="551" t="s">
        <v>1681</v>
      </c>
      <c r="F3" s="551"/>
    </row>
    <row r="4" spans="1:6">
      <c r="A4" s="551"/>
      <c r="B4" s="33" t="s">
        <v>552</v>
      </c>
      <c r="C4" s="33" t="s">
        <v>553</v>
      </c>
      <c r="D4" s="551"/>
      <c r="E4" s="33" t="s">
        <v>16</v>
      </c>
      <c r="F4" s="33" t="s">
        <v>17</v>
      </c>
    </row>
    <row r="5" spans="1:6" ht="110.4">
      <c r="A5" s="551"/>
      <c r="B5" s="40" t="s">
        <v>22</v>
      </c>
      <c r="C5" s="40" t="s">
        <v>23</v>
      </c>
      <c r="D5" s="551"/>
      <c r="E5" s="40" t="s">
        <v>1682</v>
      </c>
      <c r="F5" s="33" t="s">
        <v>1683</v>
      </c>
    </row>
    <row r="6" spans="1:6" ht="22.5" customHeight="1">
      <c r="A6" s="419" t="s">
        <v>1684</v>
      </c>
      <c r="B6" s="420">
        <v>44197</v>
      </c>
      <c r="C6" s="420">
        <v>44219</v>
      </c>
      <c r="D6" s="421">
        <v>4</v>
      </c>
      <c r="E6" s="421">
        <v>19</v>
      </c>
      <c r="F6" s="421">
        <v>3</v>
      </c>
    </row>
    <row r="7" spans="1:6" ht="22.5" customHeight="1">
      <c r="A7" s="419" t="s">
        <v>1685</v>
      </c>
      <c r="B7" s="420">
        <v>44197</v>
      </c>
      <c r="C7" s="420">
        <v>44250</v>
      </c>
      <c r="D7" s="421">
        <v>4</v>
      </c>
      <c r="E7" s="421">
        <v>18</v>
      </c>
      <c r="F7" s="421">
        <v>3</v>
      </c>
    </row>
    <row r="8" spans="1:6" ht="23.25" customHeight="1">
      <c r="A8" s="422" t="s">
        <v>1686</v>
      </c>
      <c r="B8" s="423">
        <v>44197</v>
      </c>
      <c r="C8" s="420">
        <v>44252</v>
      </c>
      <c r="D8" s="421">
        <v>3</v>
      </c>
      <c r="E8" s="421">
        <v>9</v>
      </c>
      <c r="F8" s="421">
        <v>2</v>
      </c>
    </row>
    <row r="9" spans="1:6" ht="20.25" customHeight="1">
      <c r="A9" s="419" t="s">
        <v>1687</v>
      </c>
      <c r="B9" s="423">
        <v>44197</v>
      </c>
      <c r="C9" s="424">
        <v>44251</v>
      </c>
      <c r="D9" s="421">
        <v>4</v>
      </c>
      <c r="E9" s="421">
        <v>8</v>
      </c>
      <c r="F9" s="421">
        <v>1</v>
      </c>
    </row>
    <row r="10" spans="1:6" ht="20.25" customHeight="1">
      <c r="A10" s="422" t="s">
        <v>1688</v>
      </c>
      <c r="B10" s="423">
        <v>44197</v>
      </c>
      <c r="C10" s="424">
        <v>44252</v>
      </c>
      <c r="D10" s="421">
        <v>3</v>
      </c>
      <c r="E10" s="421">
        <v>7</v>
      </c>
      <c r="F10" s="421">
        <v>2</v>
      </c>
    </row>
    <row r="11" spans="1:6" ht="20.25" customHeight="1">
      <c r="A11" s="422" t="s">
        <v>1684</v>
      </c>
      <c r="B11" s="423">
        <v>44251</v>
      </c>
      <c r="C11" s="424">
        <v>44251</v>
      </c>
      <c r="D11" s="421">
        <v>8</v>
      </c>
      <c r="E11" s="421">
        <v>37</v>
      </c>
      <c r="F11" s="421">
        <v>6</v>
      </c>
    </row>
    <row r="12" spans="1:6" ht="20.25" customHeight="1">
      <c r="A12" s="422" t="s">
        <v>1684</v>
      </c>
      <c r="B12" s="423">
        <v>44252</v>
      </c>
      <c r="C12" s="424">
        <v>44252</v>
      </c>
      <c r="D12" s="421">
        <v>11</v>
      </c>
      <c r="E12" s="421">
        <v>45</v>
      </c>
      <c r="F12" s="421">
        <v>7</v>
      </c>
    </row>
    <row r="13" spans="1:6" ht="20.25" customHeight="1">
      <c r="A13" s="422" t="s">
        <v>26</v>
      </c>
      <c r="B13" s="423">
        <v>44253</v>
      </c>
      <c r="C13" s="424">
        <v>44255</v>
      </c>
      <c r="D13" s="421">
        <v>12</v>
      </c>
      <c r="E13" s="421">
        <v>60</v>
      </c>
      <c r="F13" s="421">
        <v>11</v>
      </c>
    </row>
    <row r="14" spans="1:6" ht="20.25" customHeight="1">
      <c r="A14" s="422" t="s">
        <v>26</v>
      </c>
      <c r="B14" s="423">
        <v>44256</v>
      </c>
      <c r="C14" s="424">
        <v>44561</v>
      </c>
      <c r="D14" s="419">
        <v>12</v>
      </c>
      <c r="E14" s="419">
        <v>59</v>
      </c>
      <c r="F14" s="419">
        <v>12</v>
      </c>
    </row>
    <row r="15" spans="1:6">
      <c r="A15" s="425"/>
      <c r="B15" s="426"/>
      <c r="C15" s="426"/>
      <c r="D15" s="427"/>
      <c r="E15" s="428"/>
      <c r="F15" s="428"/>
    </row>
    <row r="16" spans="1:6">
      <c r="A16" s="429"/>
      <c r="B16" s="430"/>
      <c r="C16" s="430"/>
      <c r="E16" s="431"/>
      <c r="F16" s="431"/>
    </row>
    <row r="17" spans="1:6">
      <c r="A17" s="579" t="s">
        <v>1689</v>
      </c>
      <c r="B17" s="579"/>
      <c r="C17" s="579"/>
      <c r="D17" s="579"/>
      <c r="E17" s="579"/>
      <c r="F17" s="579"/>
    </row>
    <row r="18" spans="1:6">
      <c r="A18" s="579"/>
      <c r="B18" s="579"/>
      <c r="C18" s="579"/>
      <c r="D18" s="579"/>
      <c r="E18" s="579"/>
      <c r="F18" s="579"/>
    </row>
    <row r="19" spans="1:6">
      <c r="A19" s="579"/>
      <c r="B19" s="579"/>
      <c r="C19" s="579"/>
      <c r="D19" s="579"/>
      <c r="E19" s="579"/>
      <c r="F19" s="579"/>
    </row>
    <row r="20" spans="1:6">
      <c r="A20" s="579"/>
      <c r="B20" s="579"/>
      <c r="C20" s="579"/>
      <c r="D20" s="579"/>
      <c r="E20" s="579"/>
      <c r="F20" s="579"/>
    </row>
    <row r="21" spans="1:6">
      <c r="A21" s="432"/>
      <c r="B21" s="432"/>
      <c r="C21" s="433"/>
      <c r="D21" s="434"/>
      <c r="E21" s="434"/>
      <c r="F21" s="434"/>
    </row>
    <row r="22" spans="1:6">
      <c r="A22" s="432"/>
      <c r="B22" s="432"/>
      <c r="C22" s="433"/>
      <c r="D22" s="434"/>
      <c r="E22" s="434"/>
      <c r="F22" s="434"/>
    </row>
    <row r="23" spans="1:6">
      <c r="A23" s="432"/>
      <c r="B23" s="97"/>
      <c r="C23" s="433"/>
      <c r="D23" s="434"/>
      <c r="E23" s="434"/>
      <c r="F23" s="434"/>
    </row>
    <row r="24" spans="1:6">
      <c r="A24" s="432"/>
      <c r="B24" s="97"/>
      <c r="C24" s="433"/>
      <c r="D24" s="434"/>
      <c r="E24" s="434"/>
      <c r="F24" s="434"/>
    </row>
    <row r="25" spans="1:6">
      <c r="A25" s="432"/>
      <c r="B25" s="97"/>
      <c r="C25" s="433"/>
      <c r="D25" s="434"/>
      <c r="E25" s="434"/>
      <c r="F25" s="434"/>
    </row>
    <row r="26" spans="1:6">
      <c r="A26" s="432"/>
      <c r="B26" s="433"/>
      <c r="C26" s="433"/>
      <c r="D26" s="434"/>
      <c r="E26" s="434"/>
      <c r="F26" s="434"/>
    </row>
    <row r="27" spans="1:6">
      <c r="A27" s="432"/>
      <c r="B27" s="433"/>
      <c r="C27" s="433"/>
      <c r="D27" s="434"/>
      <c r="E27" s="434"/>
      <c r="F27" s="434"/>
    </row>
    <row r="28" spans="1:6">
      <c r="A28" s="432"/>
      <c r="B28" s="433"/>
      <c r="C28" s="433"/>
      <c r="D28" s="434"/>
      <c r="E28" s="434"/>
      <c r="F28" s="434"/>
    </row>
    <row r="29" spans="1:6">
      <c r="A29" s="432"/>
      <c r="B29" s="433"/>
      <c r="C29" s="433"/>
      <c r="D29" s="432"/>
      <c r="E29" s="432"/>
      <c r="F29" s="432"/>
    </row>
  </sheetData>
  <mergeCells count="8">
    <mergeCell ref="A17:F20"/>
    <mergeCell ref="A1:F1"/>
    <mergeCell ref="B2:C2"/>
    <mergeCell ref="E2:F2"/>
    <mergeCell ref="A3:A5"/>
    <mergeCell ref="B3:C3"/>
    <mergeCell ref="D3:D5"/>
    <mergeCell ref="E3:F3"/>
  </mergeCells>
  <pageMargins left="0.15984251968503901" right="0.17992125984252005" top="1.1437007874015752" bottom="1.1437007874015752" header="0.75000000000000011" footer="0.75000000000000011"/>
  <pageSetup paperSize="0" fitToWidth="0" fitToHeight="0" orientation="landscape" horizontalDpi="0" verticalDpi="0" copies="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91"/>
  <sheetViews>
    <sheetView topLeftCell="A55" workbookViewId="0">
      <selection sqref="A1:P1"/>
    </sheetView>
  </sheetViews>
  <sheetFormatPr defaultRowHeight="13.8"/>
  <cols>
    <col min="1" max="1" width="16.8984375" style="418" customWidth="1"/>
    <col min="2" max="3" width="12.69921875" style="418" customWidth="1"/>
    <col min="4" max="4" width="13.3984375" style="418" customWidth="1"/>
    <col min="5" max="7" width="14.5" style="418" customWidth="1"/>
    <col min="8" max="8" width="11.69921875" style="418" customWidth="1"/>
    <col min="9" max="9" width="11.5" style="418" customWidth="1"/>
    <col min="10" max="10" width="12.09765625" style="418" customWidth="1"/>
    <col min="11" max="11" width="14" style="418" customWidth="1"/>
    <col min="12" max="12" width="11.5" style="418" customWidth="1"/>
    <col min="13" max="13" width="14.5" style="418" customWidth="1"/>
    <col min="14" max="14" width="14.09765625" style="418" customWidth="1"/>
    <col min="15" max="15" width="14.8984375" style="418" customWidth="1"/>
    <col min="16" max="16" width="13.69921875" style="418" customWidth="1"/>
    <col min="17" max="1023" width="8.5" style="418" customWidth="1"/>
    <col min="1024" max="1024" width="9" style="418" customWidth="1"/>
    <col min="1025" max="1025" width="9" customWidth="1"/>
  </cols>
  <sheetData>
    <row r="1" spans="1:17" s="99" customFormat="1" ht="15.75" customHeight="1">
      <c r="A1" s="583" t="s">
        <v>1690</v>
      </c>
      <c r="B1" s="583"/>
      <c r="C1" s="583"/>
      <c r="D1" s="583"/>
      <c r="E1" s="583"/>
      <c r="F1" s="583"/>
      <c r="G1" s="583"/>
      <c r="H1" s="583"/>
      <c r="I1" s="583"/>
      <c r="J1" s="583"/>
      <c r="K1" s="583"/>
      <c r="L1" s="583"/>
      <c r="M1" s="583"/>
      <c r="N1" s="583"/>
      <c r="O1" s="583"/>
      <c r="P1" s="583"/>
    </row>
    <row r="2" spans="1:17" s="99" customFormat="1" ht="57" customHeight="1">
      <c r="A2" s="513" t="s">
        <v>1691</v>
      </c>
      <c r="B2" s="513" t="s">
        <v>1692</v>
      </c>
      <c r="C2" s="513"/>
      <c r="D2" s="513"/>
      <c r="E2" s="513" t="s">
        <v>1693</v>
      </c>
      <c r="F2" s="513"/>
      <c r="G2" s="513"/>
      <c r="H2" s="513" t="s">
        <v>1694</v>
      </c>
      <c r="I2" s="513"/>
      <c r="J2" s="513"/>
      <c r="K2" s="513" t="s">
        <v>1695</v>
      </c>
      <c r="L2" s="513"/>
      <c r="M2" s="513"/>
      <c r="N2" s="513" t="s">
        <v>1696</v>
      </c>
      <c r="O2" s="513"/>
      <c r="P2" s="513"/>
    </row>
    <row r="3" spans="1:17" s="99" customFormat="1" ht="21" customHeight="1">
      <c r="A3" s="513"/>
      <c r="B3" s="35" t="s">
        <v>1697</v>
      </c>
      <c r="C3" s="35" t="s">
        <v>1698</v>
      </c>
      <c r="D3" s="35" t="s">
        <v>1699</v>
      </c>
      <c r="E3" s="35" t="s">
        <v>1697</v>
      </c>
      <c r="F3" s="35" t="s">
        <v>1698</v>
      </c>
      <c r="G3" s="35" t="s">
        <v>1699</v>
      </c>
      <c r="H3" s="35" t="s">
        <v>1697</v>
      </c>
      <c r="I3" s="35" t="s">
        <v>1698</v>
      </c>
      <c r="J3" s="35" t="s">
        <v>1699</v>
      </c>
      <c r="K3" s="35" t="s">
        <v>1697</v>
      </c>
      <c r="L3" s="35" t="s">
        <v>1698</v>
      </c>
      <c r="M3" s="35" t="s">
        <v>1699</v>
      </c>
      <c r="N3" s="35" t="s">
        <v>1697</v>
      </c>
      <c r="O3" s="35" t="s">
        <v>1698</v>
      </c>
      <c r="P3" s="35" t="s">
        <v>1699</v>
      </c>
    </row>
    <row r="4" spans="1:17" s="99" customFormat="1" ht="15" customHeight="1">
      <c r="A4" s="74" t="s">
        <v>1700</v>
      </c>
      <c r="B4" s="435">
        <v>3498</v>
      </c>
      <c r="C4" s="435">
        <v>3795</v>
      </c>
      <c r="D4" s="435">
        <v>7293</v>
      </c>
      <c r="E4" s="435">
        <v>120</v>
      </c>
      <c r="F4" s="435">
        <v>453</v>
      </c>
      <c r="G4" s="435">
        <v>573</v>
      </c>
      <c r="H4" s="436">
        <v>5.7870370370370373E-5</v>
      </c>
      <c r="I4" s="436">
        <v>4.6296296296296294E-5</v>
      </c>
      <c r="J4" s="436">
        <f>H4+I4</f>
        <v>1.0416666666666666E-4</v>
      </c>
      <c r="K4" s="436">
        <v>2.8472222222222219E-3</v>
      </c>
      <c r="L4" s="436">
        <v>2.3263888888888887E-3</v>
      </c>
      <c r="M4" s="436">
        <v>5.185185185185185E-3</v>
      </c>
      <c r="N4" s="436">
        <v>2.9050925925925924E-3</v>
      </c>
      <c r="O4" s="436">
        <v>2.3726851851851851E-3</v>
      </c>
      <c r="P4" s="436">
        <v>5.2777777777777779E-3</v>
      </c>
      <c r="Q4" s="437"/>
    </row>
    <row r="5" spans="1:17" s="99" customFormat="1" ht="15" customHeight="1">
      <c r="A5" s="74" t="s">
        <v>1701</v>
      </c>
      <c r="B5" s="435">
        <v>4249</v>
      </c>
      <c r="C5" s="435">
        <v>4612</v>
      </c>
      <c r="D5" s="435">
        <v>8861</v>
      </c>
      <c r="E5" s="435">
        <v>103</v>
      </c>
      <c r="F5" s="435">
        <v>525</v>
      </c>
      <c r="G5" s="435">
        <v>628</v>
      </c>
      <c r="H5" s="436">
        <v>5.7870370370370373E-5</v>
      </c>
      <c r="I5" s="436">
        <v>4.6296296296296294E-5</v>
      </c>
      <c r="J5" s="436">
        <v>1.0416666666666667E-4</v>
      </c>
      <c r="K5" s="436">
        <v>2.8240740740740739E-3</v>
      </c>
      <c r="L5" s="436">
        <v>2.2337962962962962E-3</v>
      </c>
      <c r="M5" s="436">
        <v>5.0578703703703706E-3</v>
      </c>
      <c r="N5" s="436">
        <v>2.8819444444444439E-3</v>
      </c>
      <c r="O5" s="436">
        <v>2.2800925925925927E-3</v>
      </c>
      <c r="P5" s="436">
        <v>5.162037037037037E-3</v>
      </c>
      <c r="Q5" s="437"/>
    </row>
    <row r="6" spans="1:17" ht="15" customHeight="1">
      <c r="A6" s="74" t="s">
        <v>1702</v>
      </c>
      <c r="B6" s="435">
        <v>13501</v>
      </c>
      <c r="C6" s="435">
        <v>14513</v>
      </c>
      <c r="D6" s="435">
        <v>28014</v>
      </c>
      <c r="E6" s="435">
        <v>315</v>
      </c>
      <c r="F6" s="435">
        <v>1872</v>
      </c>
      <c r="G6" s="435">
        <v>2187</v>
      </c>
      <c r="H6" s="436">
        <v>5.7870370370370373E-5</v>
      </c>
      <c r="I6" s="436">
        <v>4.6296296296296294E-5</v>
      </c>
      <c r="J6" s="436">
        <v>1.0416666666666667E-4</v>
      </c>
      <c r="K6" s="436">
        <v>2.9976851851851848E-3</v>
      </c>
      <c r="L6" s="436">
        <v>2.4189814814814816E-3</v>
      </c>
      <c r="M6" s="436">
        <v>5.4166666666666669E-3</v>
      </c>
      <c r="N6" s="436">
        <v>3.0555555555555553E-3</v>
      </c>
      <c r="O6" s="436">
        <v>2.476851851851852E-3</v>
      </c>
      <c r="P6" s="436">
        <v>5.5208333333333333E-3</v>
      </c>
      <c r="Q6" s="438"/>
    </row>
    <row r="7" spans="1:17" ht="15" customHeight="1">
      <c r="A7" s="74" t="s">
        <v>1703</v>
      </c>
      <c r="B7" s="435">
        <v>13146</v>
      </c>
      <c r="C7" s="435">
        <v>12564</v>
      </c>
      <c r="D7" s="435">
        <v>25710</v>
      </c>
      <c r="E7" s="435">
        <v>354</v>
      </c>
      <c r="F7" s="435">
        <v>1590</v>
      </c>
      <c r="G7" s="435">
        <v>1944</v>
      </c>
      <c r="H7" s="436">
        <v>5.7870370370370373E-5</v>
      </c>
      <c r="I7" s="436">
        <v>4.6296296296296294E-5</v>
      </c>
      <c r="J7" s="436">
        <v>1.0416666666666667E-4</v>
      </c>
      <c r="K7" s="436">
        <v>2.7083333333333334E-3</v>
      </c>
      <c r="L7" s="436">
        <v>2.3032407407407407E-3</v>
      </c>
      <c r="M7" s="436">
        <v>5.0000000000000001E-3</v>
      </c>
      <c r="N7" s="436">
        <v>2.7546296296296294E-3</v>
      </c>
      <c r="O7" s="436">
        <v>2.3495370370370371E-3</v>
      </c>
      <c r="P7" s="436">
        <v>5.115740740740741E-3</v>
      </c>
      <c r="Q7" s="438"/>
    </row>
    <row r="8" spans="1:17" ht="15" customHeight="1">
      <c r="A8" s="74" t="s">
        <v>1704</v>
      </c>
      <c r="B8" s="435">
        <v>10688</v>
      </c>
      <c r="C8" s="435">
        <v>10265</v>
      </c>
      <c r="D8" s="435">
        <v>20953</v>
      </c>
      <c r="E8" s="435">
        <v>241</v>
      </c>
      <c r="F8" s="435">
        <v>1507</v>
      </c>
      <c r="G8" s="435">
        <v>1748</v>
      </c>
      <c r="H8" s="436">
        <v>5.7870370370370373E-5</v>
      </c>
      <c r="I8" s="436">
        <v>5.7870370370370373E-5</v>
      </c>
      <c r="J8" s="436">
        <v>1.1574074074074075E-4</v>
      </c>
      <c r="K8" s="436">
        <v>2.476851851851852E-3</v>
      </c>
      <c r="L8" s="436">
        <v>2.0138888888888888E-3</v>
      </c>
      <c r="M8" s="436">
        <v>4.5023148148148149E-3</v>
      </c>
      <c r="N8" s="436">
        <v>2.5462962962962965E-3</v>
      </c>
      <c r="O8" s="436">
        <v>2.0717592592592593E-3</v>
      </c>
      <c r="P8" s="436">
        <v>4.6180555555555558E-3</v>
      </c>
      <c r="Q8" s="438"/>
    </row>
    <row r="9" spans="1:17" ht="15" customHeight="1">
      <c r="A9" s="74" t="s">
        <v>1705</v>
      </c>
      <c r="B9" s="435">
        <v>10917</v>
      </c>
      <c r="C9" s="435">
        <v>9894</v>
      </c>
      <c r="D9" s="435">
        <v>20811</v>
      </c>
      <c r="E9" s="435">
        <v>159</v>
      </c>
      <c r="F9" s="435">
        <v>1483</v>
      </c>
      <c r="G9" s="435">
        <v>1642</v>
      </c>
      <c r="H9" s="436">
        <v>6.9444444444444444E-5</v>
      </c>
      <c r="I9" s="436">
        <v>5.7870370370370373E-5</v>
      </c>
      <c r="J9" s="436">
        <v>1.273148148148148E-4</v>
      </c>
      <c r="K9" s="436">
        <v>2.3032407407407407E-3</v>
      </c>
      <c r="L9" s="436">
        <v>1.8865740740740739E-3</v>
      </c>
      <c r="M9" s="436">
        <v>4.1898148148148146E-3</v>
      </c>
      <c r="N9" s="436">
        <v>2.3726851851851851E-3</v>
      </c>
      <c r="O9" s="436">
        <v>1.9444444444444444E-3</v>
      </c>
      <c r="P9" s="436">
        <v>4.31712962962963E-3</v>
      </c>
      <c r="Q9" s="438"/>
    </row>
    <row r="10" spans="1:17" ht="15" customHeight="1">
      <c r="A10" s="74" t="s">
        <v>1706</v>
      </c>
      <c r="B10" s="435">
        <v>11054</v>
      </c>
      <c r="C10" s="435">
        <v>10122</v>
      </c>
      <c r="D10" s="435">
        <v>21176</v>
      </c>
      <c r="E10" s="435">
        <v>119</v>
      </c>
      <c r="F10" s="435">
        <v>1540</v>
      </c>
      <c r="G10" s="435">
        <v>1659</v>
      </c>
      <c r="H10" s="436">
        <v>6.9444444444444444E-5</v>
      </c>
      <c r="I10" s="436">
        <v>5.7870370370370373E-5</v>
      </c>
      <c r="J10" s="436">
        <v>1.273148148148148E-4</v>
      </c>
      <c r="K10" s="436">
        <v>2.3148148148148147E-3</v>
      </c>
      <c r="L10" s="436">
        <v>1.8865740740740739E-3</v>
      </c>
      <c r="M10" s="436">
        <v>4.1898148148148146E-3</v>
      </c>
      <c r="N10" s="436">
        <v>2.3726851851851851E-3</v>
      </c>
      <c r="O10" s="436">
        <v>1.9444444444444444E-3</v>
      </c>
      <c r="P10" s="436">
        <v>4.31712962962963E-3</v>
      </c>
      <c r="Q10" s="438"/>
    </row>
    <row r="11" spans="1:17" ht="15" customHeight="1">
      <c r="A11" s="74" t="s">
        <v>1707</v>
      </c>
      <c r="B11" s="435">
        <v>9997</v>
      </c>
      <c r="C11" s="435">
        <v>9222</v>
      </c>
      <c r="D11" s="435">
        <v>19219</v>
      </c>
      <c r="E11" s="435">
        <v>101</v>
      </c>
      <c r="F11" s="435">
        <v>1466</v>
      </c>
      <c r="G11" s="435">
        <v>1567</v>
      </c>
      <c r="H11" s="436">
        <v>6.9444444444444444E-5</v>
      </c>
      <c r="I11" s="436">
        <v>5.7870370370370373E-5</v>
      </c>
      <c r="J11" s="436">
        <v>1.273148148148148E-4</v>
      </c>
      <c r="K11" s="436">
        <v>2.4189814814814816E-3</v>
      </c>
      <c r="L11" s="436">
        <v>2.0023148148148144E-3</v>
      </c>
      <c r="M11" s="436">
        <v>4.4212962962962964E-3</v>
      </c>
      <c r="N11" s="436">
        <v>2.488425925925926E-3</v>
      </c>
      <c r="O11" s="436">
        <v>2.0601851851851849E-3</v>
      </c>
      <c r="P11" s="436">
        <v>4.5370370370370373E-3</v>
      </c>
      <c r="Q11" s="438"/>
    </row>
    <row r="12" spans="1:17" ht="15" customHeight="1">
      <c r="A12" s="74" t="s">
        <v>1708</v>
      </c>
      <c r="B12" s="435">
        <v>9365</v>
      </c>
      <c r="C12" s="435">
        <v>8966</v>
      </c>
      <c r="D12" s="435">
        <v>18331</v>
      </c>
      <c r="E12" s="435">
        <v>100</v>
      </c>
      <c r="F12" s="435">
        <v>1419</v>
      </c>
      <c r="G12" s="435">
        <v>1519</v>
      </c>
      <c r="H12" s="436">
        <v>6.9444444444444444E-5</v>
      </c>
      <c r="I12" s="436">
        <v>5.7870370370370373E-5</v>
      </c>
      <c r="J12" s="436">
        <v>1.273148148148148E-4</v>
      </c>
      <c r="K12" s="436">
        <v>2.3379629629629627E-3</v>
      </c>
      <c r="L12" s="436">
        <v>1.9675925925925924E-3</v>
      </c>
      <c r="M12" s="436">
        <v>4.3055555555555555E-3</v>
      </c>
      <c r="N12" s="436">
        <v>2.4074074074074076E-3</v>
      </c>
      <c r="O12" s="436">
        <v>2.0254629629629629E-3</v>
      </c>
      <c r="P12" s="436">
        <v>4.43287037037037E-3</v>
      </c>
      <c r="Q12" s="438"/>
    </row>
    <row r="13" spans="1:17" ht="15" customHeight="1">
      <c r="A13" s="74" t="s">
        <v>1709</v>
      </c>
      <c r="B13" s="435">
        <v>11014</v>
      </c>
      <c r="C13" s="435">
        <v>9597</v>
      </c>
      <c r="D13" s="435">
        <v>20611</v>
      </c>
      <c r="E13" s="435">
        <v>153</v>
      </c>
      <c r="F13" s="435">
        <v>1506</v>
      </c>
      <c r="G13" s="435">
        <v>1659</v>
      </c>
      <c r="H13" s="436">
        <v>6.9444444444444444E-5</v>
      </c>
      <c r="I13" s="436">
        <v>5.7870370370370373E-5</v>
      </c>
      <c r="J13" s="436">
        <v>1.273148148148148E-4</v>
      </c>
      <c r="K13" s="436">
        <v>2.3958333333333331E-3</v>
      </c>
      <c r="L13" s="436">
        <v>2.0138888888888888E-3</v>
      </c>
      <c r="M13" s="436">
        <v>4.409722222222222E-3</v>
      </c>
      <c r="N13" s="436">
        <v>2.4652777777777776E-3</v>
      </c>
      <c r="O13" s="435">
        <v>2.0833333333333298E-3</v>
      </c>
      <c r="P13" s="436">
        <v>4.5486111111111109E-3</v>
      </c>
      <c r="Q13" s="438"/>
    </row>
    <row r="14" spans="1:17" ht="15" customHeight="1">
      <c r="A14" s="74" t="s">
        <v>1710</v>
      </c>
      <c r="B14" s="435">
        <v>14068</v>
      </c>
      <c r="C14" s="435">
        <v>11786</v>
      </c>
      <c r="D14" s="435">
        <v>25854</v>
      </c>
      <c r="E14" s="435">
        <v>505</v>
      </c>
      <c r="F14" s="435">
        <v>1792</v>
      </c>
      <c r="G14" s="435">
        <v>2297</v>
      </c>
      <c r="H14" s="436">
        <v>6.9444444444444444E-5</v>
      </c>
      <c r="I14" s="436">
        <v>5.7870370370370373E-5</v>
      </c>
      <c r="J14" s="436">
        <v>1.1574074074074075E-4</v>
      </c>
      <c r="K14" s="436">
        <v>2.5115740740740741E-3</v>
      </c>
      <c r="L14" s="436">
        <v>2.2337962962962962E-3</v>
      </c>
      <c r="M14" s="436">
        <v>4.7453703703703703E-3</v>
      </c>
      <c r="N14" s="436">
        <v>2.5810185185185185E-3</v>
      </c>
      <c r="O14" s="436">
        <v>2.2916666666666667E-3</v>
      </c>
      <c r="P14" s="436">
        <v>4.8726851851851856E-3</v>
      </c>
      <c r="Q14" s="438"/>
    </row>
    <row r="15" spans="1:17" ht="15" customHeight="1">
      <c r="A15" s="74" t="s">
        <v>1711</v>
      </c>
      <c r="B15" s="435">
        <v>15526</v>
      </c>
      <c r="C15" s="435">
        <v>12153</v>
      </c>
      <c r="D15" s="435">
        <v>27679</v>
      </c>
      <c r="E15" s="435">
        <v>812</v>
      </c>
      <c r="F15" s="435">
        <v>2510</v>
      </c>
      <c r="G15" s="435">
        <v>3322</v>
      </c>
      <c r="H15" s="436">
        <v>6.9444444444444444E-5</v>
      </c>
      <c r="I15" s="436">
        <v>5.7870370370370373E-5</v>
      </c>
      <c r="J15" s="436">
        <v>1.273148148148148E-4</v>
      </c>
      <c r="K15" s="436">
        <v>2.5578703703703705E-3</v>
      </c>
      <c r="L15" s="436">
        <v>2.2916666666666667E-3</v>
      </c>
      <c r="M15" s="436">
        <v>4.8495370370370368E-3</v>
      </c>
      <c r="N15" s="436">
        <v>2.6157407407407405E-3</v>
      </c>
      <c r="O15" s="436">
        <v>2.3495370370370371E-3</v>
      </c>
      <c r="P15" s="436">
        <v>4.9768518518518521E-3</v>
      </c>
      <c r="Q15" s="438"/>
    </row>
    <row r="16" spans="1:17" ht="20.100000000000001" customHeight="1">
      <c r="A16" s="35" t="s">
        <v>1712</v>
      </c>
      <c r="B16" s="439">
        <f t="shared" ref="B16:G16" si="0">SUM(B4:B15)</f>
        <v>127023</v>
      </c>
      <c r="C16" s="439">
        <f t="shared" si="0"/>
        <v>117489</v>
      </c>
      <c r="D16" s="439">
        <f t="shared" si="0"/>
        <v>244512</v>
      </c>
      <c r="E16" s="439">
        <f t="shared" si="0"/>
        <v>3082</v>
      </c>
      <c r="F16" s="439">
        <f t="shared" si="0"/>
        <v>17663</v>
      </c>
      <c r="G16" s="439">
        <f t="shared" si="0"/>
        <v>20745</v>
      </c>
      <c r="H16" s="580"/>
      <c r="I16" s="580"/>
      <c r="J16" s="580"/>
      <c r="K16" s="580"/>
      <c r="L16" s="580"/>
      <c r="M16" s="580"/>
      <c r="N16" s="580"/>
      <c r="O16" s="580"/>
      <c r="P16" s="580"/>
    </row>
    <row r="17" spans="1:16" ht="20.100000000000001" customHeight="1">
      <c r="A17" s="35" t="s">
        <v>1713</v>
      </c>
      <c r="B17" s="580"/>
      <c r="C17" s="580"/>
      <c r="D17" s="580"/>
      <c r="E17" s="580"/>
      <c r="F17" s="580"/>
      <c r="G17" s="580"/>
      <c r="H17" s="436">
        <v>6.9444444444444444E-5</v>
      </c>
      <c r="I17" s="436">
        <v>5.7870370370370373E-5</v>
      </c>
      <c r="J17" s="436">
        <v>1.1574074074074075E-4</v>
      </c>
      <c r="K17" s="436">
        <v>2.5462962962962965E-3</v>
      </c>
      <c r="L17" s="436">
        <v>2.1412037037037038E-3</v>
      </c>
      <c r="M17" s="436">
        <v>4.6874999999999998E-3</v>
      </c>
      <c r="N17" s="436">
        <v>2.6041666666666665E-3</v>
      </c>
      <c r="O17" s="436">
        <v>2.1990740740740742E-3</v>
      </c>
      <c r="P17" s="436">
        <v>4.8032407407407407E-3</v>
      </c>
    </row>
    <row r="19" spans="1:16">
      <c r="A19" s="582" t="s">
        <v>1714</v>
      </c>
      <c r="B19" s="582"/>
      <c r="C19" s="582"/>
      <c r="D19" s="582"/>
      <c r="E19" s="582"/>
      <c r="F19" s="582"/>
      <c r="G19" s="582"/>
      <c r="H19" s="582"/>
      <c r="I19" s="582"/>
      <c r="J19" s="582"/>
      <c r="K19" s="582"/>
      <c r="L19" s="582"/>
      <c r="M19" s="582"/>
      <c r="N19" s="582"/>
      <c r="O19" s="582"/>
      <c r="P19" s="582"/>
    </row>
    <row r="20" spans="1:16">
      <c r="A20" s="582"/>
      <c r="B20" s="582"/>
      <c r="C20" s="582"/>
      <c r="D20" s="582"/>
      <c r="E20" s="582"/>
      <c r="F20" s="582"/>
      <c r="G20" s="582"/>
      <c r="H20" s="582"/>
      <c r="I20" s="582"/>
      <c r="J20" s="582"/>
      <c r="K20" s="582"/>
      <c r="L20" s="582"/>
      <c r="M20" s="582"/>
      <c r="N20" s="582"/>
      <c r="O20" s="582"/>
      <c r="P20" s="582"/>
    </row>
    <row r="21" spans="1:16" ht="15.75" customHeight="1">
      <c r="A21" s="581" t="s">
        <v>1715</v>
      </c>
      <c r="B21" s="581"/>
      <c r="C21" s="581"/>
      <c r="D21" s="581"/>
      <c r="E21" s="581"/>
      <c r="F21" s="581"/>
      <c r="G21" s="581"/>
      <c r="H21" s="581"/>
      <c r="I21" s="581"/>
      <c r="J21" s="581"/>
      <c r="K21" s="581"/>
      <c r="L21" s="581"/>
      <c r="M21" s="581"/>
      <c r="N21" s="581"/>
      <c r="O21" s="581"/>
      <c r="P21" s="581"/>
    </row>
    <row r="22" spans="1:16" ht="51.75" customHeight="1">
      <c r="A22" s="513" t="s">
        <v>1691</v>
      </c>
      <c r="B22" s="513" t="s">
        <v>1692</v>
      </c>
      <c r="C22" s="513"/>
      <c r="D22" s="513"/>
      <c r="E22" s="513" t="s">
        <v>1693</v>
      </c>
      <c r="F22" s="513"/>
      <c r="G22" s="513"/>
      <c r="H22" s="513" t="s">
        <v>1694</v>
      </c>
      <c r="I22" s="513"/>
      <c r="J22" s="513"/>
      <c r="K22" s="513" t="s">
        <v>1695</v>
      </c>
      <c r="L22" s="513"/>
      <c r="M22" s="513"/>
      <c r="N22" s="513" t="s">
        <v>1696</v>
      </c>
      <c r="O22" s="513"/>
      <c r="P22" s="513"/>
    </row>
    <row r="23" spans="1:16" ht="15.75" customHeight="1">
      <c r="A23" s="513"/>
      <c r="B23" s="35" t="s">
        <v>1697</v>
      </c>
      <c r="C23" s="35" t="s">
        <v>1698</v>
      </c>
      <c r="D23" s="35" t="s">
        <v>1699</v>
      </c>
      <c r="E23" s="35" t="s">
        <v>1697</v>
      </c>
      <c r="F23" s="35" t="s">
        <v>1698</v>
      </c>
      <c r="G23" s="35" t="s">
        <v>1699</v>
      </c>
      <c r="H23" s="35" t="s">
        <v>1697</v>
      </c>
      <c r="I23" s="35" t="s">
        <v>1698</v>
      </c>
      <c r="J23" s="35" t="s">
        <v>1699</v>
      </c>
      <c r="K23" s="35" t="s">
        <v>1697</v>
      </c>
      <c r="L23" s="35" t="s">
        <v>1698</v>
      </c>
      <c r="M23" s="35" t="s">
        <v>1699</v>
      </c>
      <c r="N23" s="35" t="s">
        <v>1697</v>
      </c>
      <c r="O23" s="35" t="s">
        <v>1698</v>
      </c>
      <c r="P23" s="35" t="s">
        <v>1699</v>
      </c>
    </row>
    <row r="24" spans="1:16" ht="15.75" customHeight="1">
      <c r="A24" s="74" t="s">
        <v>1700</v>
      </c>
      <c r="B24" s="440">
        <v>3349</v>
      </c>
      <c r="C24" s="440">
        <v>4723</v>
      </c>
      <c r="D24" s="440">
        <v>8072</v>
      </c>
      <c r="E24" s="440">
        <v>39</v>
      </c>
      <c r="F24" s="440">
        <v>526</v>
      </c>
      <c r="G24" s="440">
        <v>565</v>
      </c>
      <c r="H24" s="441">
        <v>5.7870370370370373E-5</v>
      </c>
      <c r="I24" s="441">
        <v>4.6296296296296294E-5</v>
      </c>
      <c r="J24" s="441">
        <v>1.0416666666666667E-4</v>
      </c>
      <c r="K24" s="441">
        <v>2.4537037037037036E-3</v>
      </c>
      <c r="L24" s="441">
        <v>1.9675925925925924E-3</v>
      </c>
      <c r="M24" s="441">
        <v>4.4212962962962964E-3</v>
      </c>
      <c r="N24" s="441">
        <v>2.5115740740740741E-3</v>
      </c>
      <c r="O24" s="441">
        <v>2.0138888888888888E-3</v>
      </c>
      <c r="P24" s="441">
        <v>4.5254629629629629E-3</v>
      </c>
    </row>
    <row r="25" spans="1:16" ht="15.75" customHeight="1">
      <c r="A25" s="74" t="s">
        <v>1701</v>
      </c>
      <c r="B25" s="440">
        <v>2434</v>
      </c>
      <c r="C25" s="440">
        <v>2637</v>
      </c>
      <c r="D25" s="440">
        <v>5071</v>
      </c>
      <c r="E25" s="440">
        <v>19</v>
      </c>
      <c r="F25" s="440">
        <v>379</v>
      </c>
      <c r="G25" s="440">
        <v>398</v>
      </c>
      <c r="H25" s="441">
        <v>5.7870370370370373E-5</v>
      </c>
      <c r="I25" s="441">
        <v>5.7870370370370373E-5</v>
      </c>
      <c r="J25" s="441">
        <v>1.1574074074074075E-4</v>
      </c>
      <c r="K25" s="441">
        <v>2.488425925925926E-3</v>
      </c>
      <c r="L25" s="441">
        <v>1.9791666666666664E-3</v>
      </c>
      <c r="M25" s="441">
        <v>4.4791666666666669E-3</v>
      </c>
      <c r="N25" s="441">
        <v>2.5462962962962965E-3</v>
      </c>
      <c r="O25" s="441">
        <v>2.0370370370370369E-3</v>
      </c>
      <c r="P25" s="441">
        <v>4.5833333333333334E-3</v>
      </c>
    </row>
    <row r="26" spans="1:16" ht="15.75" customHeight="1">
      <c r="A26" s="74" t="s">
        <v>1702</v>
      </c>
      <c r="B26" s="442"/>
      <c r="C26" s="442"/>
      <c r="D26" s="442"/>
      <c r="E26" s="442"/>
      <c r="F26" s="442"/>
      <c r="G26" s="442"/>
      <c r="H26" s="442"/>
      <c r="I26" s="442"/>
      <c r="J26" s="442"/>
      <c r="K26" s="442"/>
      <c r="L26" s="442"/>
      <c r="M26" s="442"/>
      <c r="N26" s="442"/>
      <c r="O26" s="442"/>
      <c r="P26" s="442"/>
    </row>
    <row r="27" spans="1:16" ht="15.75" customHeight="1">
      <c r="A27" s="74" t="s">
        <v>1703</v>
      </c>
      <c r="B27" s="442"/>
      <c r="C27" s="442"/>
      <c r="D27" s="442"/>
      <c r="E27" s="442"/>
      <c r="F27" s="442"/>
      <c r="G27" s="442"/>
      <c r="H27" s="442"/>
      <c r="I27" s="442"/>
      <c r="J27" s="442"/>
      <c r="K27" s="442"/>
      <c r="L27" s="442"/>
      <c r="M27" s="442"/>
      <c r="N27" s="442"/>
      <c r="O27" s="442"/>
      <c r="P27" s="442"/>
    </row>
    <row r="28" spans="1:16" ht="15.75" customHeight="1">
      <c r="A28" s="74" t="s">
        <v>1704</v>
      </c>
      <c r="B28" s="442"/>
      <c r="C28" s="442"/>
      <c r="D28" s="442"/>
      <c r="E28" s="442"/>
      <c r="F28" s="442"/>
      <c r="G28" s="442"/>
      <c r="H28" s="442"/>
      <c r="I28" s="442"/>
      <c r="J28" s="442"/>
      <c r="K28" s="442"/>
      <c r="L28" s="442"/>
      <c r="M28" s="442"/>
      <c r="N28" s="442"/>
      <c r="O28" s="442"/>
      <c r="P28" s="442"/>
    </row>
    <row r="29" spans="1:16" ht="15.75" customHeight="1">
      <c r="A29" s="74" t="s">
        <v>1705</v>
      </c>
      <c r="B29" s="442"/>
      <c r="C29" s="442"/>
      <c r="D29" s="442"/>
      <c r="E29" s="442"/>
      <c r="F29" s="442"/>
      <c r="G29" s="442"/>
      <c r="H29" s="442"/>
      <c r="I29" s="442"/>
      <c r="J29" s="442"/>
      <c r="K29" s="442"/>
      <c r="L29" s="442"/>
      <c r="M29" s="442"/>
      <c r="N29" s="442"/>
      <c r="O29" s="442"/>
      <c r="P29" s="442"/>
    </row>
    <row r="30" spans="1:16" ht="15.75" customHeight="1">
      <c r="A30" s="74" t="s">
        <v>1706</v>
      </c>
      <c r="B30" s="442"/>
      <c r="C30" s="442"/>
      <c r="D30" s="442"/>
      <c r="E30" s="442"/>
      <c r="F30" s="442"/>
      <c r="G30" s="442"/>
      <c r="H30" s="442"/>
      <c r="I30" s="442"/>
      <c r="J30" s="442"/>
      <c r="K30" s="442"/>
      <c r="L30" s="442"/>
      <c r="M30" s="442"/>
      <c r="N30" s="442"/>
      <c r="O30" s="442"/>
      <c r="P30" s="442"/>
    </row>
    <row r="31" spans="1:16" ht="15.75" customHeight="1">
      <c r="A31" s="74" t="s">
        <v>1707</v>
      </c>
      <c r="B31" s="442"/>
      <c r="C31" s="442"/>
      <c r="D31" s="442"/>
      <c r="E31" s="442"/>
      <c r="F31" s="442"/>
      <c r="G31" s="442"/>
      <c r="H31" s="442"/>
      <c r="I31" s="442"/>
      <c r="J31" s="442"/>
      <c r="K31" s="442"/>
      <c r="L31" s="442"/>
      <c r="M31" s="442"/>
      <c r="N31" s="442"/>
      <c r="O31" s="442"/>
      <c r="P31" s="442"/>
    </row>
    <row r="32" spans="1:16" ht="15.75" customHeight="1">
      <c r="A32" s="74" t="s">
        <v>1708</v>
      </c>
      <c r="B32" s="442"/>
      <c r="C32" s="442"/>
      <c r="D32" s="442"/>
      <c r="E32" s="442"/>
      <c r="F32" s="442"/>
      <c r="G32" s="442"/>
      <c r="H32" s="442"/>
      <c r="I32" s="442"/>
      <c r="J32" s="442"/>
      <c r="K32" s="442"/>
      <c r="L32" s="442"/>
      <c r="M32" s="442"/>
      <c r="N32" s="442"/>
      <c r="O32" s="442"/>
      <c r="P32" s="442"/>
    </row>
    <row r="33" spans="1:16" ht="15.75" customHeight="1">
      <c r="A33" s="74" t="s">
        <v>1709</v>
      </c>
      <c r="B33" s="442"/>
      <c r="C33" s="442"/>
      <c r="D33" s="442"/>
      <c r="E33" s="442"/>
      <c r="F33" s="442"/>
      <c r="G33" s="442"/>
      <c r="H33" s="442"/>
      <c r="I33" s="442"/>
      <c r="J33" s="442"/>
      <c r="K33" s="442"/>
      <c r="L33" s="442"/>
      <c r="M33" s="442"/>
      <c r="N33" s="442"/>
      <c r="O33" s="442"/>
      <c r="P33" s="442"/>
    </row>
    <row r="34" spans="1:16" ht="15.75" customHeight="1">
      <c r="A34" s="74" t="s">
        <v>1710</v>
      </c>
      <c r="B34" s="442"/>
      <c r="C34" s="442"/>
      <c r="D34" s="442"/>
      <c r="E34" s="442"/>
      <c r="F34" s="442"/>
      <c r="G34" s="442"/>
      <c r="H34" s="442"/>
      <c r="I34" s="442"/>
      <c r="J34" s="442"/>
      <c r="K34" s="442"/>
      <c r="L34" s="442"/>
      <c r="M34" s="442"/>
      <c r="N34" s="442"/>
      <c r="O34" s="442"/>
      <c r="P34" s="442"/>
    </row>
    <row r="35" spans="1:16" ht="15.75" customHeight="1">
      <c r="A35" s="74" t="s">
        <v>1711</v>
      </c>
      <c r="B35" s="442"/>
      <c r="C35" s="442"/>
      <c r="D35" s="442"/>
      <c r="E35" s="442"/>
      <c r="F35" s="442"/>
      <c r="G35" s="442"/>
      <c r="H35" s="442"/>
      <c r="I35" s="442"/>
      <c r="J35" s="442"/>
      <c r="K35" s="442"/>
      <c r="L35" s="442"/>
      <c r="M35" s="442"/>
      <c r="N35" s="442"/>
      <c r="O35" s="442"/>
      <c r="P35" s="442"/>
    </row>
    <row r="36" spans="1:16" ht="15.75" customHeight="1">
      <c r="A36" s="35" t="s">
        <v>1712</v>
      </c>
      <c r="B36" s="443">
        <f t="shared" ref="B36:G36" si="1">SUM(B24:B35)</f>
        <v>5783</v>
      </c>
      <c r="C36" s="443">
        <f t="shared" si="1"/>
        <v>7360</v>
      </c>
      <c r="D36" s="443">
        <f t="shared" si="1"/>
        <v>13143</v>
      </c>
      <c r="E36" s="443">
        <f t="shared" si="1"/>
        <v>58</v>
      </c>
      <c r="F36" s="443">
        <f t="shared" si="1"/>
        <v>905</v>
      </c>
      <c r="G36" s="443">
        <f t="shared" si="1"/>
        <v>963</v>
      </c>
      <c r="H36" s="580"/>
      <c r="I36" s="580"/>
      <c r="J36" s="580"/>
      <c r="K36" s="580"/>
      <c r="L36" s="580"/>
      <c r="M36" s="580"/>
      <c r="N36" s="580"/>
      <c r="O36" s="580"/>
      <c r="P36" s="580"/>
    </row>
    <row r="37" spans="1:16" ht="15.75" customHeight="1">
      <c r="A37" s="35" t="s">
        <v>1713</v>
      </c>
      <c r="B37" s="580"/>
      <c r="C37" s="580"/>
      <c r="D37" s="580"/>
      <c r="E37" s="580"/>
      <c r="F37" s="580"/>
      <c r="G37" s="580"/>
      <c r="H37" s="441">
        <v>5.7870370370370373E-5</v>
      </c>
      <c r="I37" s="441">
        <v>4.6296296296296294E-5</v>
      </c>
      <c r="J37" s="441">
        <v>1.1574074074074075E-4</v>
      </c>
      <c r="K37" s="441">
        <v>2.4652777777777776E-3</v>
      </c>
      <c r="L37" s="441">
        <v>1.9791666666666664E-3</v>
      </c>
      <c r="M37" s="441">
        <v>4.4444444444444444E-3</v>
      </c>
      <c r="N37" s="441">
        <v>2.5347222222222221E-3</v>
      </c>
      <c r="O37" s="441">
        <v>2.0254629629629629E-3</v>
      </c>
      <c r="P37" s="436">
        <v>4.5601851851851853E-3</v>
      </c>
    </row>
    <row r="39" spans="1:16" s="99" customFormat="1" ht="15.75" customHeight="1">
      <c r="A39" s="581" t="s">
        <v>1716</v>
      </c>
      <c r="B39" s="581"/>
      <c r="C39" s="581"/>
      <c r="D39" s="581"/>
      <c r="E39" s="581"/>
      <c r="F39" s="581"/>
      <c r="G39" s="581"/>
      <c r="H39" s="581"/>
      <c r="I39" s="581"/>
      <c r="J39" s="581"/>
      <c r="K39" s="581"/>
      <c r="L39" s="581"/>
      <c r="M39" s="581"/>
      <c r="N39" s="581"/>
      <c r="O39" s="581"/>
      <c r="P39" s="581"/>
    </row>
    <row r="40" spans="1:16" s="99" customFormat="1" ht="57" customHeight="1">
      <c r="A40" s="513" t="s">
        <v>1691</v>
      </c>
      <c r="B40" s="513" t="s">
        <v>1692</v>
      </c>
      <c r="C40" s="513"/>
      <c r="D40" s="513"/>
      <c r="E40" s="513" t="s">
        <v>1693</v>
      </c>
      <c r="F40" s="513"/>
      <c r="G40" s="513"/>
      <c r="H40" s="513" t="s">
        <v>1694</v>
      </c>
      <c r="I40" s="513"/>
      <c r="J40" s="513"/>
      <c r="K40" s="513" t="s">
        <v>1695</v>
      </c>
      <c r="L40" s="513"/>
      <c r="M40" s="513"/>
      <c r="N40" s="513" t="s">
        <v>1696</v>
      </c>
      <c r="O40" s="513"/>
      <c r="P40" s="513"/>
    </row>
    <row r="41" spans="1:16" s="99" customFormat="1" ht="21" customHeight="1">
      <c r="A41" s="513"/>
      <c r="B41" s="35" t="s">
        <v>1697</v>
      </c>
      <c r="C41" s="35" t="s">
        <v>1698</v>
      </c>
      <c r="D41" s="35" t="s">
        <v>1699</v>
      </c>
      <c r="E41" s="35" t="s">
        <v>1697</v>
      </c>
      <c r="F41" s="35" t="s">
        <v>1698</v>
      </c>
      <c r="G41" s="35" t="s">
        <v>1699</v>
      </c>
      <c r="H41" s="35" t="s">
        <v>1697</v>
      </c>
      <c r="I41" s="35" t="s">
        <v>1698</v>
      </c>
      <c r="J41" s="35" t="s">
        <v>1699</v>
      </c>
      <c r="K41" s="35" t="s">
        <v>1697</v>
      </c>
      <c r="L41" s="35" t="s">
        <v>1698</v>
      </c>
      <c r="M41" s="35" t="s">
        <v>1699</v>
      </c>
      <c r="N41" s="35" t="s">
        <v>1697</v>
      </c>
      <c r="O41" s="35" t="s">
        <v>1698</v>
      </c>
      <c r="P41" s="35" t="s">
        <v>1699</v>
      </c>
    </row>
    <row r="42" spans="1:16" s="99" customFormat="1" ht="15" customHeight="1">
      <c r="A42" s="74" t="s">
        <v>1700</v>
      </c>
      <c r="B42" s="435">
        <v>1988</v>
      </c>
      <c r="C42" s="435">
        <v>3024</v>
      </c>
      <c r="D42" s="435">
        <v>5012</v>
      </c>
      <c r="E42" s="435">
        <v>19</v>
      </c>
      <c r="F42" s="435">
        <v>239</v>
      </c>
      <c r="G42" s="435">
        <v>258</v>
      </c>
      <c r="H42" s="436">
        <v>3.4722222222222222E-5</v>
      </c>
      <c r="I42" s="436">
        <v>3.4722222222222222E-5</v>
      </c>
      <c r="J42" s="436">
        <v>6.9444444444444444E-5</v>
      </c>
      <c r="K42" s="436">
        <v>2.1064814814814813E-3</v>
      </c>
      <c r="L42" s="436">
        <v>1.759259259259259E-3</v>
      </c>
      <c r="M42" s="436">
        <v>3.8657407407407412E-3</v>
      </c>
      <c r="N42" s="436">
        <v>2.1412037037037038E-3</v>
      </c>
      <c r="O42" s="436">
        <v>1.7939814814814813E-3</v>
      </c>
      <c r="P42" s="436">
        <v>3.9351851851851857E-3</v>
      </c>
    </row>
    <row r="43" spans="1:16" s="99" customFormat="1" ht="15" customHeight="1">
      <c r="A43" s="74" t="s">
        <v>1701</v>
      </c>
      <c r="B43" s="435">
        <v>1709</v>
      </c>
      <c r="C43" s="435">
        <v>1910</v>
      </c>
      <c r="D43" s="435">
        <v>3619</v>
      </c>
      <c r="E43" s="435">
        <v>15</v>
      </c>
      <c r="F43" s="435">
        <v>181</v>
      </c>
      <c r="G43" s="435">
        <v>196</v>
      </c>
      <c r="H43" s="436">
        <v>3.4722222222222222E-5</v>
      </c>
      <c r="I43" s="436">
        <v>3.4722222222222222E-5</v>
      </c>
      <c r="J43" s="436">
        <v>6.9444444444444444E-5</v>
      </c>
      <c r="K43" s="436">
        <v>2.1643518518518518E-3</v>
      </c>
      <c r="L43" s="436">
        <v>1.736111111111111E-3</v>
      </c>
      <c r="M43" s="436">
        <v>3.9004629629629632E-3</v>
      </c>
      <c r="N43" s="436">
        <v>2.1990740740740742E-3</v>
      </c>
      <c r="O43" s="436">
        <v>1.770833333333333E-3</v>
      </c>
      <c r="P43" s="436">
        <v>3.9814814814814817E-3</v>
      </c>
    </row>
    <row r="44" spans="1:16" ht="15" customHeight="1">
      <c r="A44" s="74" t="s">
        <v>1702</v>
      </c>
      <c r="B44" s="442"/>
      <c r="C44" s="442"/>
      <c r="D44" s="442"/>
      <c r="E44" s="442"/>
      <c r="F44" s="442"/>
      <c r="G44" s="442"/>
      <c r="H44" s="442"/>
      <c r="I44" s="442"/>
      <c r="J44" s="442"/>
      <c r="K44" s="442"/>
      <c r="L44" s="442"/>
      <c r="M44" s="442"/>
      <c r="N44" s="442"/>
      <c r="O44" s="442"/>
      <c r="P44" s="442"/>
    </row>
    <row r="45" spans="1:16" ht="15" customHeight="1">
      <c r="A45" s="74" t="s">
        <v>1703</v>
      </c>
      <c r="B45" s="442"/>
      <c r="C45" s="442"/>
      <c r="D45" s="442"/>
      <c r="E45" s="442"/>
      <c r="F45" s="442"/>
      <c r="G45" s="442"/>
      <c r="H45" s="442"/>
      <c r="I45" s="442"/>
      <c r="J45" s="442"/>
      <c r="K45" s="442"/>
      <c r="L45" s="442"/>
      <c r="M45" s="442"/>
      <c r="N45" s="442"/>
      <c r="O45" s="442"/>
      <c r="P45" s="442"/>
    </row>
    <row r="46" spans="1:16" ht="15" customHeight="1">
      <c r="A46" s="74" t="s">
        <v>1704</v>
      </c>
      <c r="B46" s="442"/>
      <c r="C46" s="442"/>
      <c r="D46" s="442"/>
      <c r="E46" s="442"/>
      <c r="F46" s="442"/>
      <c r="G46" s="442"/>
      <c r="H46" s="442"/>
      <c r="I46" s="442"/>
      <c r="J46" s="442"/>
      <c r="K46" s="442"/>
      <c r="L46" s="442"/>
      <c r="M46" s="442"/>
      <c r="N46" s="442"/>
      <c r="O46" s="442"/>
      <c r="P46" s="442"/>
    </row>
    <row r="47" spans="1:16" ht="15" customHeight="1">
      <c r="A47" s="74" t="s">
        <v>1705</v>
      </c>
      <c r="B47" s="442"/>
      <c r="C47" s="442"/>
      <c r="D47" s="442"/>
      <c r="E47" s="442"/>
      <c r="F47" s="442"/>
      <c r="G47" s="442"/>
      <c r="H47" s="442"/>
      <c r="I47" s="442"/>
      <c r="J47" s="442"/>
      <c r="K47" s="442"/>
      <c r="L47" s="442"/>
      <c r="M47" s="442"/>
      <c r="N47" s="442"/>
      <c r="O47" s="442"/>
      <c r="P47" s="442"/>
    </row>
    <row r="48" spans="1:16" ht="15" customHeight="1">
      <c r="A48" s="74" t="s">
        <v>1706</v>
      </c>
      <c r="B48" s="442"/>
      <c r="C48" s="442"/>
      <c r="D48" s="442"/>
      <c r="E48" s="442"/>
      <c r="F48" s="442"/>
      <c r="G48" s="442"/>
      <c r="H48" s="442"/>
      <c r="I48" s="442"/>
      <c r="J48" s="442"/>
      <c r="K48" s="442"/>
      <c r="L48" s="442"/>
      <c r="M48" s="442"/>
      <c r="N48" s="442"/>
      <c r="O48" s="442"/>
      <c r="P48" s="442"/>
    </row>
    <row r="49" spans="1:16" ht="15" customHeight="1">
      <c r="A49" s="74" t="s">
        <v>1707</v>
      </c>
      <c r="B49" s="442"/>
      <c r="C49" s="442"/>
      <c r="D49" s="442"/>
      <c r="E49" s="442"/>
      <c r="F49" s="442"/>
      <c r="G49" s="442"/>
      <c r="H49" s="442"/>
      <c r="I49" s="442"/>
      <c r="J49" s="442"/>
      <c r="K49" s="442"/>
      <c r="L49" s="442"/>
      <c r="M49" s="442"/>
      <c r="N49" s="442"/>
      <c r="O49" s="442"/>
      <c r="P49" s="442"/>
    </row>
    <row r="50" spans="1:16" ht="15" customHeight="1">
      <c r="A50" s="74" t="s">
        <v>1708</v>
      </c>
      <c r="B50" s="442"/>
      <c r="C50" s="442"/>
      <c r="D50" s="442"/>
      <c r="E50" s="442"/>
      <c r="F50" s="442"/>
      <c r="G50" s="442"/>
      <c r="H50" s="442"/>
      <c r="I50" s="442"/>
      <c r="J50" s="442"/>
      <c r="K50" s="442"/>
      <c r="L50" s="442"/>
      <c r="M50" s="442"/>
      <c r="N50" s="442"/>
      <c r="O50" s="442"/>
      <c r="P50" s="442"/>
    </row>
    <row r="51" spans="1:16" ht="15" customHeight="1">
      <c r="A51" s="74" t="s">
        <v>1709</v>
      </c>
      <c r="B51" s="442"/>
      <c r="C51" s="442"/>
      <c r="D51" s="442"/>
      <c r="E51" s="442"/>
      <c r="F51" s="442"/>
      <c r="G51" s="442"/>
      <c r="H51" s="442"/>
      <c r="I51" s="442"/>
      <c r="J51" s="442"/>
      <c r="K51" s="442"/>
      <c r="L51" s="442"/>
      <c r="M51" s="442"/>
      <c r="N51" s="442"/>
      <c r="O51" s="442"/>
      <c r="P51" s="442"/>
    </row>
    <row r="52" spans="1:16" ht="15" customHeight="1">
      <c r="A52" s="74" t="s">
        <v>1710</v>
      </c>
      <c r="B52" s="442"/>
      <c r="C52" s="442"/>
      <c r="D52" s="442"/>
      <c r="E52" s="442"/>
      <c r="F52" s="442"/>
      <c r="G52" s="442"/>
      <c r="H52" s="442"/>
      <c r="I52" s="442"/>
      <c r="J52" s="442"/>
      <c r="K52" s="442"/>
      <c r="L52" s="442"/>
      <c r="M52" s="442"/>
      <c r="N52" s="442"/>
      <c r="O52" s="442"/>
      <c r="P52" s="442"/>
    </row>
    <row r="53" spans="1:16" ht="15" customHeight="1">
      <c r="A53" s="74" t="s">
        <v>1711</v>
      </c>
      <c r="B53" s="442"/>
      <c r="C53" s="442"/>
      <c r="D53" s="442"/>
      <c r="E53" s="442"/>
      <c r="F53" s="442"/>
      <c r="G53" s="442"/>
      <c r="H53" s="442"/>
      <c r="I53" s="442"/>
      <c r="J53" s="442"/>
      <c r="K53" s="442"/>
      <c r="L53" s="442"/>
      <c r="M53" s="442"/>
      <c r="N53" s="442"/>
      <c r="O53" s="442"/>
      <c r="P53" s="442"/>
    </row>
    <row r="54" spans="1:16" ht="20.100000000000001" customHeight="1">
      <c r="A54" s="35" t="s">
        <v>1712</v>
      </c>
      <c r="B54" s="444">
        <f t="shared" ref="B54:G54" si="2">SUM(B42:B53)</f>
        <v>3697</v>
      </c>
      <c r="C54" s="444">
        <f t="shared" si="2"/>
        <v>4934</v>
      </c>
      <c r="D54" s="444">
        <f t="shared" si="2"/>
        <v>8631</v>
      </c>
      <c r="E54" s="444">
        <f t="shared" si="2"/>
        <v>34</v>
      </c>
      <c r="F54" s="444">
        <f t="shared" si="2"/>
        <v>420</v>
      </c>
      <c r="G54" s="444">
        <f t="shared" si="2"/>
        <v>454</v>
      </c>
      <c r="H54" s="580"/>
      <c r="I54" s="580"/>
      <c r="J54" s="580"/>
      <c r="K54" s="580"/>
      <c r="L54" s="580"/>
      <c r="M54" s="580"/>
      <c r="N54" s="580"/>
      <c r="O54" s="580"/>
      <c r="P54" s="580"/>
    </row>
    <row r="55" spans="1:16" ht="20.100000000000001" customHeight="1">
      <c r="A55" s="35" t="s">
        <v>1713</v>
      </c>
      <c r="B55" s="580"/>
      <c r="C55" s="580"/>
      <c r="D55" s="580"/>
      <c r="E55" s="580"/>
      <c r="F55" s="580"/>
      <c r="G55" s="580"/>
      <c r="H55" s="436">
        <v>3.4722222222222222E-5</v>
      </c>
      <c r="I55" s="436">
        <v>3.4722222222222222E-5</v>
      </c>
      <c r="J55" s="436">
        <v>6.9444444444444444E-5</v>
      </c>
      <c r="K55" s="436">
        <v>2.1412037037037038E-3</v>
      </c>
      <c r="L55" s="436">
        <v>1.747685185185185E-3</v>
      </c>
      <c r="M55" s="436">
        <v>3.8888888888888892E-3</v>
      </c>
      <c r="N55" s="436">
        <v>2.1759259259259258E-3</v>
      </c>
      <c r="O55" s="436">
        <v>1.7824074074074072E-3</v>
      </c>
      <c r="P55" s="436">
        <v>3.9583333333333337E-3</v>
      </c>
    </row>
    <row r="57" spans="1:16" s="99" customFormat="1" ht="15.75" customHeight="1">
      <c r="A57" s="581" t="s">
        <v>1717</v>
      </c>
      <c r="B57" s="581"/>
      <c r="C57" s="581"/>
      <c r="D57" s="581"/>
      <c r="E57" s="581"/>
      <c r="F57" s="581"/>
      <c r="G57" s="581"/>
      <c r="H57" s="581"/>
      <c r="I57" s="581"/>
      <c r="J57" s="581"/>
      <c r="K57" s="581"/>
      <c r="L57" s="581"/>
      <c r="M57" s="581"/>
      <c r="N57" s="581"/>
      <c r="O57" s="581"/>
      <c r="P57" s="581"/>
    </row>
    <row r="58" spans="1:16" s="99" customFormat="1" ht="57" customHeight="1">
      <c r="A58" s="513" t="s">
        <v>1691</v>
      </c>
      <c r="B58" s="513" t="s">
        <v>1692</v>
      </c>
      <c r="C58" s="513"/>
      <c r="D58" s="513"/>
      <c r="E58" s="513" t="s">
        <v>1693</v>
      </c>
      <c r="F58" s="513"/>
      <c r="G58" s="513"/>
      <c r="H58" s="513" t="s">
        <v>1694</v>
      </c>
      <c r="I58" s="513"/>
      <c r="J58" s="513"/>
      <c r="K58" s="513" t="s">
        <v>1695</v>
      </c>
      <c r="L58" s="513"/>
      <c r="M58" s="513"/>
      <c r="N58" s="513" t="s">
        <v>1696</v>
      </c>
      <c r="O58" s="513"/>
      <c r="P58" s="513"/>
    </row>
    <row r="59" spans="1:16" s="99" customFormat="1" ht="21" customHeight="1">
      <c r="A59" s="513"/>
      <c r="B59" s="35" t="s">
        <v>1697</v>
      </c>
      <c r="C59" s="35" t="s">
        <v>1698</v>
      </c>
      <c r="D59" s="35" t="s">
        <v>1699</v>
      </c>
      <c r="E59" s="35" t="s">
        <v>1697</v>
      </c>
      <c r="F59" s="35" t="s">
        <v>1698</v>
      </c>
      <c r="G59" s="35" t="s">
        <v>1699</v>
      </c>
      <c r="H59" s="35" t="s">
        <v>1697</v>
      </c>
      <c r="I59" s="35" t="s">
        <v>1698</v>
      </c>
      <c r="J59" s="35" t="s">
        <v>1699</v>
      </c>
      <c r="K59" s="35" t="s">
        <v>1697</v>
      </c>
      <c r="L59" s="35" t="s">
        <v>1698</v>
      </c>
      <c r="M59" s="35" t="s">
        <v>1699</v>
      </c>
      <c r="N59" s="35" t="s">
        <v>1697</v>
      </c>
      <c r="O59" s="35" t="s">
        <v>1698</v>
      </c>
      <c r="P59" s="35" t="s">
        <v>1699</v>
      </c>
    </row>
    <row r="60" spans="1:16" s="99" customFormat="1" ht="15" customHeight="1">
      <c r="A60" s="74" t="s">
        <v>1700</v>
      </c>
      <c r="B60" s="435">
        <v>2686</v>
      </c>
      <c r="C60" s="435">
        <v>4753</v>
      </c>
      <c r="D60" s="435">
        <v>7439</v>
      </c>
      <c r="E60" s="435">
        <v>56</v>
      </c>
      <c r="F60" s="435">
        <v>403</v>
      </c>
      <c r="G60" s="435">
        <v>459</v>
      </c>
      <c r="H60" s="436">
        <v>6.9444444444444444E-5</v>
      </c>
      <c r="I60" s="436">
        <v>4.6296296296296294E-5</v>
      </c>
      <c r="J60" s="436">
        <v>1.273148148148148E-4</v>
      </c>
      <c r="K60" s="436">
        <v>2.3263888888888887E-3</v>
      </c>
      <c r="L60" s="436">
        <v>1.7939814814814813E-3</v>
      </c>
      <c r="M60" s="436">
        <v>4.1203703703703706E-3</v>
      </c>
      <c r="N60" s="436">
        <v>2.3958333333333331E-3</v>
      </c>
      <c r="O60" s="436">
        <v>1.8518518518518517E-3</v>
      </c>
      <c r="P60" s="436">
        <v>4.2476851851851851E-3</v>
      </c>
    </row>
    <row r="61" spans="1:16" s="99" customFormat="1" ht="15" customHeight="1">
      <c r="A61" s="74" t="s">
        <v>1701</v>
      </c>
      <c r="B61" s="435">
        <v>1840</v>
      </c>
      <c r="C61" s="435">
        <v>2459</v>
      </c>
      <c r="D61" s="435">
        <v>4299</v>
      </c>
      <c r="E61" s="435">
        <v>30</v>
      </c>
      <c r="F61" s="435">
        <v>294</v>
      </c>
      <c r="G61" s="435">
        <v>324</v>
      </c>
      <c r="H61" s="436">
        <v>8.1018518518518516E-5</v>
      </c>
      <c r="I61" s="436">
        <v>5.7870370370370373E-5</v>
      </c>
      <c r="J61" s="436">
        <v>1.273148148148148E-4</v>
      </c>
      <c r="K61" s="436">
        <v>2.3726851851851851E-3</v>
      </c>
      <c r="L61" s="436">
        <v>1.7824074074074072E-3</v>
      </c>
      <c r="M61" s="436">
        <v>4.155092592592593E-3</v>
      </c>
      <c r="N61" s="436">
        <v>2.4537037037037036E-3</v>
      </c>
      <c r="O61" s="436">
        <v>1.8287037037037035E-3</v>
      </c>
      <c r="P61" s="436">
        <v>4.2824074074074075E-3</v>
      </c>
    </row>
    <row r="62" spans="1:16" ht="15" customHeight="1">
      <c r="A62" s="74" t="s">
        <v>1702</v>
      </c>
      <c r="B62" s="442"/>
      <c r="C62" s="442"/>
      <c r="D62" s="442"/>
      <c r="E62" s="442"/>
      <c r="F62" s="442"/>
      <c r="G62" s="442"/>
      <c r="H62" s="442"/>
      <c r="I62" s="442"/>
      <c r="J62" s="442"/>
      <c r="K62" s="442"/>
      <c r="L62" s="442"/>
      <c r="M62" s="442"/>
      <c r="N62" s="442"/>
      <c r="O62" s="442"/>
      <c r="P62" s="442"/>
    </row>
    <row r="63" spans="1:16" ht="15" customHeight="1">
      <c r="A63" s="74" t="s">
        <v>1703</v>
      </c>
      <c r="B63" s="442"/>
      <c r="C63" s="442"/>
      <c r="D63" s="442"/>
      <c r="E63" s="442"/>
      <c r="F63" s="442"/>
      <c r="G63" s="442"/>
      <c r="H63" s="442"/>
      <c r="I63" s="442"/>
      <c r="J63" s="442"/>
      <c r="K63" s="442"/>
      <c r="L63" s="442"/>
      <c r="M63" s="442"/>
      <c r="N63" s="442"/>
      <c r="O63" s="442"/>
      <c r="P63" s="442"/>
    </row>
    <row r="64" spans="1:16" ht="15" customHeight="1">
      <c r="A64" s="74" t="s">
        <v>1704</v>
      </c>
      <c r="B64" s="442"/>
      <c r="C64" s="442"/>
      <c r="D64" s="442"/>
      <c r="E64" s="442"/>
      <c r="F64" s="442"/>
      <c r="G64" s="442"/>
      <c r="H64" s="442"/>
      <c r="I64" s="442"/>
      <c r="J64" s="442"/>
      <c r="K64" s="442"/>
      <c r="L64" s="442"/>
      <c r="M64" s="442"/>
      <c r="N64" s="442"/>
      <c r="O64" s="442"/>
      <c r="P64" s="442"/>
    </row>
    <row r="65" spans="1:16" ht="15" customHeight="1">
      <c r="A65" s="74" t="s">
        <v>1705</v>
      </c>
      <c r="B65" s="442"/>
      <c r="C65" s="442"/>
      <c r="D65" s="442"/>
      <c r="E65" s="442"/>
      <c r="F65" s="442"/>
      <c r="G65" s="442"/>
      <c r="H65" s="442"/>
      <c r="I65" s="442"/>
      <c r="J65" s="442"/>
      <c r="K65" s="442"/>
      <c r="L65" s="442"/>
      <c r="M65" s="442"/>
      <c r="N65" s="442"/>
      <c r="O65" s="442"/>
      <c r="P65" s="442"/>
    </row>
    <row r="66" spans="1:16" ht="15" customHeight="1">
      <c r="A66" s="74" t="s">
        <v>1706</v>
      </c>
      <c r="B66" s="442"/>
      <c r="C66" s="442"/>
      <c r="D66" s="442"/>
      <c r="E66" s="442"/>
      <c r="F66" s="442"/>
      <c r="G66" s="442"/>
      <c r="H66" s="442"/>
      <c r="I66" s="442"/>
      <c r="J66" s="442"/>
      <c r="K66" s="442"/>
      <c r="L66" s="442"/>
      <c r="M66" s="442"/>
      <c r="N66" s="442"/>
      <c r="O66" s="442"/>
      <c r="P66" s="442"/>
    </row>
    <row r="67" spans="1:16" ht="15" customHeight="1">
      <c r="A67" s="74" t="s">
        <v>1707</v>
      </c>
      <c r="B67" s="442"/>
      <c r="C67" s="442"/>
      <c r="D67" s="442"/>
      <c r="E67" s="442"/>
      <c r="F67" s="442"/>
      <c r="G67" s="442"/>
      <c r="H67" s="442"/>
      <c r="I67" s="442"/>
      <c r="J67" s="442"/>
      <c r="K67" s="442"/>
      <c r="L67" s="442"/>
      <c r="M67" s="442"/>
      <c r="N67" s="442"/>
      <c r="O67" s="442"/>
      <c r="P67" s="442"/>
    </row>
    <row r="68" spans="1:16" ht="15" customHeight="1">
      <c r="A68" s="74" t="s">
        <v>1708</v>
      </c>
      <c r="B68" s="442"/>
      <c r="C68" s="442"/>
      <c r="D68" s="442"/>
      <c r="E68" s="442"/>
      <c r="F68" s="442"/>
      <c r="G68" s="442"/>
      <c r="H68" s="442"/>
      <c r="I68" s="442"/>
      <c r="J68" s="442"/>
      <c r="K68" s="442"/>
      <c r="L68" s="442"/>
      <c r="M68" s="442"/>
      <c r="N68" s="442"/>
      <c r="O68" s="442"/>
      <c r="P68" s="442"/>
    </row>
    <row r="69" spans="1:16" ht="15" customHeight="1">
      <c r="A69" s="74" t="s">
        <v>1709</v>
      </c>
      <c r="B69" s="442"/>
      <c r="C69" s="442"/>
      <c r="D69" s="442"/>
      <c r="E69" s="442"/>
      <c r="F69" s="442"/>
      <c r="G69" s="442"/>
      <c r="H69" s="442"/>
      <c r="I69" s="442"/>
      <c r="J69" s="442"/>
      <c r="K69" s="442"/>
      <c r="L69" s="442"/>
      <c r="M69" s="442"/>
      <c r="N69" s="442"/>
      <c r="O69" s="442"/>
      <c r="P69" s="442"/>
    </row>
    <row r="70" spans="1:16" ht="15" customHeight="1">
      <c r="A70" s="74" t="s">
        <v>1710</v>
      </c>
      <c r="B70" s="442"/>
      <c r="C70" s="442"/>
      <c r="D70" s="442"/>
      <c r="E70" s="442"/>
      <c r="F70" s="442"/>
      <c r="G70" s="442"/>
      <c r="H70" s="442"/>
      <c r="I70" s="442"/>
      <c r="J70" s="442"/>
      <c r="K70" s="442"/>
      <c r="L70" s="442"/>
      <c r="M70" s="442"/>
      <c r="N70" s="442"/>
      <c r="O70" s="442"/>
      <c r="P70" s="442"/>
    </row>
    <row r="71" spans="1:16" ht="15" customHeight="1">
      <c r="A71" s="74" t="s">
        <v>1711</v>
      </c>
      <c r="B71" s="442"/>
      <c r="C71" s="442"/>
      <c r="D71" s="442"/>
      <c r="E71" s="442"/>
      <c r="F71" s="442"/>
      <c r="G71" s="442"/>
      <c r="H71" s="442"/>
      <c r="I71" s="442"/>
      <c r="J71" s="442"/>
      <c r="K71" s="442"/>
      <c r="L71" s="442"/>
      <c r="M71" s="442"/>
      <c r="N71" s="442"/>
      <c r="O71" s="442"/>
      <c r="P71" s="442"/>
    </row>
    <row r="72" spans="1:16" ht="20.100000000000001" customHeight="1">
      <c r="A72" s="35" t="s">
        <v>1712</v>
      </c>
      <c r="B72" s="445">
        <f>SUM(B60:B71)</f>
        <v>4526</v>
      </c>
      <c r="C72" s="445">
        <f>SUM(C60:C71)</f>
        <v>7212</v>
      </c>
      <c r="D72" s="445">
        <f>D60+D61+D62+D63+D64+D65+D66+D67+D68+D69+D70+D71</f>
        <v>11738</v>
      </c>
      <c r="E72" s="445">
        <f>SUM(E60:E71)</f>
        <v>86</v>
      </c>
      <c r="F72" s="445">
        <f>SUM(F60:F71)</f>
        <v>697</v>
      </c>
      <c r="G72" s="445">
        <f>SUM(G60:G71)</f>
        <v>783</v>
      </c>
      <c r="H72" s="580"/>
      <c r="I72" s="580"/>
      <c r="J72" s="580"/>
      <c r="K72" s="580"/>
      <c r="L72" s="580"/>
      <c r="M72" s="580"/>
      <c r="N72" s="580"/>
      <c r="O72" s="580"/>
      <c r="P72" s="580"/>
    </row>
    <row r="73" spans="1:16" ht="20.100000000000001" customHeight="1">
      <c r="A73" s="35" t="s">
        <v>1713</v>
      </c>
      <c r="B73" s="580"/>
      <c r="C73" s="580"/>
      <c r="D73" s="580"/>
      <c r="E73" s="580"/>
      <c r="F73" s="580"/>
      <c r="G73" s="580"/>
      <c r="H73" s="436">
        <v>8.1018518518518516E-5</v>
      </c>
      <c r="I73" s="436">
        <v>5.7870370370370373E-5</v>
      </c>
      <c r="J73" s="436">
        <v>1.273148148148148E-4</v>
      </c>
      <c r="K73" s="436">
        <v>2.3495370370370371E-3</v>
      </c>
      <c r="L73" s="436">
        <v>1.7939814814814813E-3</v>
      </c>
      <c r="M73" s="436">
        <v>4.1435185185185186E-3</v>
      </c>
      <c r="N73" s="436">
        <v>2.4189814814814816E-3</v>
      </c>
      <c r="O73" s="436">
        <v>1.8402777777777777E-3</v>
      </c>
      <c r="P73" s="436">
        <v>4.2708333333333331E-3</v>
      </c>
    </row>
    <row r="75" spans="1:16" s="99" customFormat="1" ht="15.75" customHeight="1">
      <c r="A75" s="581" t="s">
        <v>1718</v>
      </c>
      <c r="B75" s="581"/>
      <c r="C75" s="581"/>
      <c r="D75" s="581"/>
      <c r="E75" s="581"/>
      <c r="F75" s="581"/>
      <c r="G75" s="581"/>
      <c r="H75" s="581"/>
      <c r="I75" s="581"/>
      <c r="J75" s="581"/>
      <c r="K75" s="581"/>
      <c r="L75" s="581"/>
      <c r="M75" s="581"/>
      <c r="N75" s="581"/>
      <c r="O75" s="581"/>
      <c r="P75" s="581"/>
    </row>
    <row r="76" spans="1:16" s="99" customFormat="1" ht="57" customHeight="1">
      <c r="A76" s="513" t="s">
        <v>1691</v>
      </c>
      <c r="B76" s="513" t="s">
        <v>1692</v>
      </c>
      <c r="C76" s="513"/>
      <c r="D76" s="513"/>
      <c r="E76" s="513" t="s">
        <v>1693</v>
      </c>
      <c r="F76" s="513"/>
      <c r="G76" s="513"/>
      <c r="H76" s="513" t="s">
        <v>1694</v>
      </c>
      <c r="I76" s="513"/>
      <c r="J76" s="513"/>
      <c r="K76" s="513" t="s">
        <v>1695</v>
      </c>
      <c r="L76" s="513"/>
      <c r="M76" s="513"/>
      <c r="N76" s="513" t="s">
        <v>1696</v>
      </c>
      <c r="O76" s="513"/>
      <c r="P76" s="513"/>
    </row>
    <row r="77" spans="1:16" s="99" customFormat="1" ht="21" customHeight="1">
      <c r="A77" s="513"/>
      <c r="B77" s="35" t="s">
        <v>1697</v>
      </c>
      <c r="C77" s="35" t="s">
        <v>1698</v>
      </c>
      <c r="D77" s="35" t="s">
        <v>1699</v>
      </c>
      <c r="E77" s="35" t="s">
        <v>1697</v>
      </c>
      <c r="F77" s="35" t="s">
        <v>1698</v>
      </c>
      <c r="G77" s="35" t="s">
        <v>1699</v>
      </c>
      <c r="H77" s="35" t="s">
        <v>1697</v>
      </c>
      <c r="I77" s="35" t="s">
        <v>1698</v>
      </c>
      <c r="J77" s="35" t="s">
        <v>1699</v>
      </c>
      <c r="K77" s="35" t="s">
        <v>1719</v>
      </c>
      <c r="L77" s="35" t="s">
        <v>1698</v>
      </c>
      <c r="M77" s="35" t="s">
        <v>1699</v>
      </c>
      <c r="N77" s="35" t="s">
        <v>1697</v>
      </c>
      <c r="O77" s="35" t="s">
        <v>1698</v>
      </c>
      <c r="P77" s="35" t="s">
        <v>1699</v>
      </c>
    </row>
    <row r="78" spans="1:16" s="99" customFormat="1" ht="15" customHeight="1">
      <c r="A78" s="74" t="s">
        <v>1700</v>
      </c>
      <c r="B78" s="440">
        <v>2073</v>
      </c>
      <c r="C78" s="440">
        <v>2678</v>
      </c>
      <c r="D78" s="440">
        <v>4751</v>
      </c>
      <c r="E78" s="440">
        <v>20</v>
      </c>
      <c r="F78" s="440">
        <v>419</v>
      </c>
      <c r="G78" s="440">
        <v>439</v>
      </c>
      <c r="H78" s="441">
        <v>4.6296296296296294E-5</v>
      </c>
      <c r="I78" s="441">
        <v>4.6296296296296294E-5</v>
      </c>
      <c r="J78" s="441">
        <v>9.2592592592592588E-5</v>
      </c>
      <c r="K78" s="441">
        <v>2.1990740740740742E-3</v>
      </c>
      <c r="L78" s="441">
        <v>1.7824074074074072E-3</v>
      </c>
      <c r="M78" s="441">
        <v>3.9699074074074081E-3</v>
      </c>
      <c r="N78" s="441">
        <v>2.2453703703703702E-3</v>
      </c>
      <c r="O78" s="441">
        <v>1.8287037037037035E-3</v>
      </c>
      <c r="P78" s="441">
        <v>4.0740740740740746E-3</v>
      </c>
    </row>
    <row r="79" spans="1:16" s="99" customFormat="1" ht="15" customHeight="1">
      <c r="A79" s="74" t="s">
        <v>1701</v>
      </c>
      <c r="B79" s="440">
        <v>1678</v>
      </c>
      <c r="C79" s="440">
        <v>1606</v>
      </c>
      <c r="D79" s="440">
        <v>3284</v>
      </c>
      <c r="E79" s="440">
        <v>7</v>
      </c>
      <c r="F79" s="440">
        <v>287</v>
      </c>
      <c r="G79" s="440">
        <v>294</v>
      </c>
      <c r="H79" s="441">
        <v>4.6296296296296294E-5</v>
      </c>
      <c r="I79" s="441">
        <v>4.6296296296296294E-5</v>
      </c>
      <c r="J79" s="441">
        <v>9.2592592592592588E-5</v>
      </c>
      <c r="K79" s="441">
        <v>2.1874999999999998E-3</v>
      </c>
      <c r="L79" s="441">
        <v>1.7939814814814813E-3</v>
      </c>
      <c r="M79" s="441">
        <v>3.9814814814814817E-3</v>
      </c>
      <c r="N79" s="441">
        <v>2.2337962962962962E-3</v>
      </c>
      <c r="O79" s="441">
        <v>1.8518518518518517E-3</v>
      </c>
      <c r="P79" s="441">
        <v>4.0856481481481481E-3</v>
      </c>
    </row>
    <row r="80" spans="1:16" ht="15" customHeight="1">
      <c r="A80" s="74" t="s">
        <v>1702</v>
      </c>
      <c r="B80" s="442"/>
      <c r="C80" s="442"/>
      <c r="D80" s="442"/>
      <c r="E80" s="442"/>
      <c r="F80" s="442"/>
      <c r="G80" s="442"/>
      <c r="H80" s="442"/>
      <c r="I80" s="442"/>
      <c r="J80" s="442"/>
      <c r="K80" s="442"/>
      <c r="L80" s="442"/>
      <c r="M80" s="442"/>
      <c r="N80" s="442"/>
      <c r="O80" s="442"/>
      <c r="P80" s="442"/>
    </row>
    <row r="81" spans="1:16" ht="15" customHeight="1">
      <c r="A81" s="74" t="s">
        <v>1703</v>
      </c>
      <c r="B81" s="442"/>
      <c r="C81" s="442"/>
      <c r="D81" s="442"/>
      <c r="E81" s="442"/>
      <c r="F81" s="442"/>
      <c r="G81" s="442"/>
      <c r="H81" s="442"/>
      <c r="I81" s="442"/>
      <c r="J81" s="442"/>
      <c r="K81" s="442"/>
      <c r="L81" s="442"/>
      <c r="M81" s="442"/>
      <c r="N81" s="442"/>
      <c r="O81" s="442"/>
      <c r="P81" s="442"/>
    </row>
    <row r="82" spans="1:16" ht="15" customHeight="1">
      <c r="A82" s="74" t="s">
        <v>1704</v>
      </c>
      <c r="B82" s="442"/>
      <c r="C82" s="442"/>
      <c r="D82" s="442"/>
      <c r="E82" s="442"/>
      <c r="F82" s="442"/>
      <c r="G82" s="442"/>
      <c r="H82" s="442"/>
      <c r="I82" s="442"/>
      <c r="J82" s="442"/>
      <c r="K82" s="442"/>
      <c r="L82" s="442"/>
      <c r="M82" s="442"/>
      <c r="N82" s="442"/>
      <c r="O82" s="442"/>
      <c r="P82" s="442"/>
    </row>
    <row r="83" spans="1:16" ht="15" customHeight="1">
      <c r="A83" s="74" t="s">
        <v>1705</v>
      </c>
      <c r="B83" s="442"/>
      <c r="C83" s="442"/>
      <c r="D83" s="442"/>
      <c r="E83" s="442"/>
      <c r="F83" s="442"/>
      <c r="G83" s="442"/>
      <c r="H83" s="442"/>
      <c r="I83" s="442"/>
      <c r="J83" s="442"/>
      <c r="K83" s="442"/>
      <c r="L83" s="442"/>
      <c r="M83" s="442"/>
      <c r="N83" s="442"/>
      <c r="O83" s="442"/>
      <c r="P83" s="442"/>
    </row>
    <row r="84" spans="1:16" ht="15" customHeight="1">
      <c r="A84" s="74" t="s">
        <v>1706</v>
      </c>
      <c r="B84" s="442"/>
      <c r="C84" s="442"/>
      <c r="D84" s="442"/>
      <c r="E84" s="442"/>
      <c r="F84" s="442"/>
      <c r="G84" s="442"/>
      <c r="H84" s="442"/>
      <c r="I84" s="442"/>
      <c r="J84" s="442"/>
      <c r="K84" s="442"/>
      <c r="L84" s="442"/>
      <c r="M84" s="442"/>
      <c r="N84" s="442"/>
      <c r="O84" s="442"/>
      <c r="P84" s="442"/>
    </row>
    <row r="85" spans="1:16" ht="15" customHeight="1">
      <c r="A85" s="74" t="s">
        <v>1707</v>
      </c>
      <c r="B85" s="442"/>
      <c r="C85" s="442"/>
      <c r="D85" s="442"/>
      <c r="E85" s="442"/>
      <c r="F85" s="442"/>
      <c r="G85" s="442"/>
      <c r="H85" s="442"/>
      <c r="I85" s="442"/>
      <c r="J85" s="442"/>
      <c r="K85" s="442"/>
      <c r="L85" s="442"/>
      <c r="M85" s="442"/>
      <c r="N85" s="442"/>
      <c r="O85" s="442"/>
      <c r="P85" s="442"/>
    </row>
    <row r="86" spans="1:16" ht="15" customHeight="1">
      <c r="A86" s="74" t="s">
        <v>1708</v>
      </c>
      <c r="B86" s="442"/>
      <c r="C86" s="442"/>
      <c r="D86" s="442"/>
      <c r="E86" s="442"/>
      <c r="F86" s="442"/>
      <c r="G86" s="442"/>
      <c r="H86" s="442"/>
      <c r="I86" s="442"/>
      <c r="J86" s="442"/>
      <c r="K86" s="442"/>
      <c r="L86" s="442"/>
      <c r="M86" s="442"/>
      <c r="N86" s="442"/>
      <c r="O86" s="442"/>
      <c r="P86" s="442"/>
    </row>
    <row r="87" spans="1:16" ht="15" customHeight="1">
      <c r="A87" s="74" t="s">
        <v>1709</v>
      </c>
      <c r="B87" s="442"/>
      <c r="C87" s="442"/>
      <c r="D87" s="442"/>
      <c r="E87" s="442"/>
      <c r="F87" s="442"/>
      <c r="G87" s="442"/>
      <c r="H87" s="442"/>
      <c r="I87" s="442"/>
      <c r="J87" s="442"/>
      <c r="K87" s="442"/>
      <c r="L87" s="442"/>
      <c r="M87" s="442"/>
      <c r="N87" s="442"/>
      <c r="O87" s="442"/>
      <c r="P87" s="442"/>
    </row>
    <row r="88" spans="1:16" ht="15" customHeight="1">
      <c r="A88" s="74" t="s">
        <v>1710</v>
      </c>
      <c r="B88" s="442"/>
      <c r="C88" s="442"/>
      <c r="D88" s="442"/>
      <c r="E88" s="442"/>
      <c r="F88" s="442"/>
      <c r="G88" s="442"/>
      <c r="H88" s="442"/>
      <c r="I88" s="442"/>
      <c r="J88" s="442"/>
      <c r="K88" s="442"/>
      <c r="L88" s="442"/>
      <c r="M88" s="442"/>
      <c r="N88" s="442"/>
      <c r="O88" s="442"/>
      <c r="P88" s="442"/>
    </row>
    <row r="89" spans="1:16" ht="15" customHeight="1">
      <c r="A89" s="74" t="s">
        <v>1711</v>
      </c>
      <c r="B89" s="442"/>
      <c r="C89" s="442"/>
      <c r="D89" s="442"/>
      <c r="E89" s="442"/>
      <c r="F89" s="442"/>
      <c r="G89" s="442"/>
    </row>
    <row r="90" spans="1:16" ht="20.100000000000001" customHeight="1">
      <c r="A90" s="35" t="s">
        <v>1712</v>
      </c>
      <c r="B90" s="444">
        <f t="shared" ref="B90:G90" si="3">SUM(B78:B89)</f>
        <v>3751</v>
      </c>
      <c r="C90" s="444">
        <f t="shared" si="3"/>
        <v>4284</v>
      </c>
      <c r="D90" s="444">
        <f t="shared" si="3"/>
        <v>8035</v>
      </c>
      <c r="E90" s="444">
        <f t="shared" si="3"/>
        <v>27</v>
      </c>
      <c r="F90" s="444">
        <f t="shared" si="3"/>
        <v>706</v>
      </c>
      <c r="G90" s="444">
        <f t="shared" si="3"/>
        <v>733</v>
      </c>
      <c r="H90" s="580"/>
      <c r="I90" s="580"/>
      <c r="J90" s="580"/>
      <c r="K90" s="580"/>
      <c r="L90" s="580"/>
      <c r="M90" s="580"/>
      <c r="N90" s="580"/>
      <c r="O90" s="580"/>
      <c r="P90" s="580"/>
    </row>
    <row r="91" spans="1:16" ht="20.100000000000001" customHeight="1">
      <c r="A91" s="35" t="s">
        <v>1713</v>
      </c>
      <c r="B91" s="580"/>
      <c r="C91" s="580"/>
      <c r="D91" s="580"/>
      <c r="E91" s="580"/>
      <c r="F91" s="580"/>
      <c r="G91" s="580"/>
      <c r="H91" s="441">
        <v>4.6296296296296294E-5</v>
      </c>
      <c r="I91" s="441">
        <v>4.6296296296296294E-5</v>
      </c>
      <c r="J91" s="441">
        <v>9.2592592592592588E-5</v>
      </c>
      <c r="K91" s="441">
        <v>2.1990740740740742E-3</v>
      </c>
      <c r="L91" s="441">
        <v>1.7939814814814813E-3</v>
      </c>
      <c r="M91" s="441">
        <v>3.9814814814814817E-3</v>
      </c>
      <c r="N91" s="441">
        <v>2.2453703703703702E-3</v>
      </c>
      <c r="O91" s="441">
        <v>1.8402777777777777E-3</v>
      </c>
      <c r="P91" s="441">
        <v>4.0856481481481481E-3</v>
      </c>
    </row>
  </sheetData>
  <mergeCells count="46">
    <mergeCell ref="A1:P1"/>
    <mergeCell ref="A2:A3"/>
    <mergeCell ref="B2:D2"/>
    <mergeCell ref="E2:G2"/>
    <mergeCell ref="H2:J2"/>
    <mergeCell ref="K2:M2"/>
    <mergeCell ref="N2:P2"/>
    <mergeCell ref="H16:P16"/>
    <mergeCell ref="B17:G17"/>
    <mergeCell ref="A19:P20"/>
    <mergeCell ref="A21:P21"/>
    <mergeCell ref="A22:A23"/>
    <mergeCell ref="B22:D22"/>
    <mergeCell ref="E22:G22"/>
    <mergeCell ref="H22:J22"/>
    <mergeCell ref="K22:M22"/>
    <mergeCell ref="N22:P22"/>
    <mergeCell ref="H36:P36"/>
    <mergeCell ref="B37:G37"/>
    <mergeCell ref="A39:P39"/>
    <mergeCell ref="A40:A41"/>
    <mergeCell ref="B40:D40"/>
    <mergeCell ref="E40:G40"/>
    <mergeCell ref="H40:J40"/>
    <mergeCell ref="K40:M40"/>
    <mergeCell ref="N40:P40"/>
    <mergeCell ref="H54:P54"/>
    <mergeCell ref="B55:G55"/>
    <mergeCell ref="A57:P57"/>
    <mergeCell ref="A58:A59"/>
    <mergeCell ref="B58:D58"/>
    <mergeCell ref="E58:G58"/>
    <mergeCell ref="H58:J58"/>
    <mergeCell ref="K58:M58"/>
    <mergeCell ref="N58:P58"/>
    <mergeCell ref="H90:P90"/>
    <mergeCell ref="B91:G91"/>
    <mergeCell ref="H72:P72"/>
    <mergeCell ref="B73:G73"/>
    <mergeCell ref="A75:P75"/>
    <mergeCell ref="A76:A77"/>
    <mergeCell ref="B76:D76"/>
    <mergeCell ref="E76:G76"/>
    <mergeCell ref="H76:J76"/>
    <mergeCell ref="K76:M76"/>
    <mergeCell ref="N76:P76"/>
  </mergeCells>
  <pageMargins left="0.15984251968503901" right="0.17992125984252005" top="1.1437007874015752" bottom="1.1437007874015752" header="0.75000000000000011" footer="0.75000000000000011"/>
  <pageSetup paperSize="0" fitToWidth="0" fitToHeight="0" orientation="landscape" horizontalDpi="0" verticalDpi="0" copies="0"/>
  <headerFooter alignWithMargins="0"/>
  <rowBreaks count="1" manualBreakCount="1">
    <brk id="38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89"/>
  <sheetViews>
    <sheetView topLeftCell="A28" workbookViewId="0">
      <selection sqref="A1:K1"/>
    </sheetView>
  </sheetViews>
  <sheetFormatPr defaultRowHeight="13.8"/>
  <cols>
    <col min="1" max="1" width="4.5" style="32" customWidth="1"/>
    <col min="2" max="2" width="29.3984375" style="32" customWidth="1"/>
    <col min="3" max="3" width="20.3984375" style="32" customWidth="1"/>
    <col min="4" max="4" width="14.19921875" style="32" customWidth="1"/>
    <col min="5" max="5" width="15.19921875" style="32" customWidth="1"/>
    <col min="6" max="6" width="14.19921875" style="32" customWidth="1"/>
    <col min="7" max="7" width="14.3984375" style="32" customWidth="1"/>
    <col min="8" max="8" width="16.8984375" style="32" customWidth="1"/>
    <col min="9" max="9" width="13.59765625" style="32" customWidth="1"/>
    <col min="10" max="10" width="17.5" style="32" customWidth="1"/>
    <col min="11" max="11" width="15.8984375" style="32" customWidth="1"/>
    <col min="12" max="12" width="14.8984375" style="32" customWidth="1"/>
    <col min="13" max="13" width="20.3984375" style="32" customWidth="1"/>
    <col min="14" max="14" width="33.59765625" style="32" customWidth="1"/>
    <col min="15" max="1023" width="8.5" style="32" customWidth="1"/>
    <col min="1024" max="1024" width="9" style="32" customWidth="1"/>
    <col min="1025" max="1025" width="9" customWidth="1"/>
  </cols>
  <sheetData>
    <row r="1" spans="1:12" ht="41.25" customHeight="1">
      <c r="A1" s="578" t="s">
        <v>1720</v>
      </c>
      <c r="B1" s="578"/>
      <c r="C1" s="578"/>
      <c r="D1" s="578"/>
      <c r="E1" s="578"/>
      <c r="F1" s="578"/>
      <c r="G1" s="578"/>
      <c r="H1" s="578"/>
      <c r="I1" s="578"/>
      <c r="J1" s="578"/>
      <c r="K1" s="578"/>
    </row>
    <row r="2" spans="1:12" ht="15" customHeight="1">
      <c r="A2" s="33">
        <v>1</v>
      </c>
      <c r="B2" s="551">
        <v>2</v>
      </c>
      <c r="C2" s="551"/>
      <c r="D2" s="551"/>
      <c r="E2" s="551"/>
      <c r="F2" s="33">
        <v>3</v>
      </c>
      <c r="G2" s="551">
        <v>4</v>
      </c>
      <c r="H2" s="551"/>
      <c r="I2" s="551">
        <v>5</v>
      </c>
      <c r="J2" s="551"/>
      <c r="K2" s="33">
        <v>6</v>
      </c>
    </row>
    <row r="3" spans="1:12" ht="87" customHeight="1">
      <c r="A3" s="33" t="s">
        <v>1721</v>
      </c>
      <c r="B3" s="551" t="s">
        <v>971</v>
      </c>
      <c r="C3" s="551"/>
      <c r="D3" s="551"/>
      <c r="E3" s="551"/>
      <c r="F3" s="33" t="s">
        <v>1722</v>
      </c>
      <c r="G3" s="37" t="s">
        <v>1723</v>
      </c>
      <c r="H3" s="37" t="s">
        <v>1724</v>
      </c>
      <c r="I3" s="37" t="s">
        <v>1725</v>
      </c>
      <c r="J3" s="37" t="s">
        <v>1726</v>
      </c>
      <c r="K3" s="446" t="s">
        <v>1727</v>
      </c>
    </row>
    <row r="4" spans="1:12" ht="15" customHeight="1">
      <c r="A4" s="33"/>
      <c r="B4" s="33" t="s">
        <v>552</v>
      </c>
      <c r="C4" s="33" t="s">
        <v>553</v>
      </c>
      <c r="D4" s="33" t="s">
        <v>554</v>
      </c>
      <c r="E4" s="33" t="s">
        <v>1728</v>
      </c>
      <c r="F4" s="33"/>
      <c r="G4" s="33" t="s">
        <v>16</v>
      </c>
      <c r="H4" s="33" t="s">
        <v>17</v>
      </c>
      <c r="I4" s="33" t="s">
        <v>581</v>
      </c>
      <c r="J4" s="33" t="s">
        <v>582</v>
      </c>
      <c r="K4" s="447"/>
    </row>
    <row r="5" spans="1:12" ht="59.25" customHeight="1">
      <c r="A5" s="584"/>
      <c r="B5" s="509" t="s">
        <v>982</v>
      </c>
      <c r="C5" s="509" t="s">
        <v>983</v>
      </c>
      <c r="D5" s="509" t="s">
        <v>1729</v>
      </c>
      <c r="E5" s="509" t="s">
        <v>1730</v>
      </c>
      <c r="F5" s="40" t="s">
        <v>1731</v>
      </c>
      <c r="G5" s="272"/>
      <c r="H5" s="272"/>
      <c r="I5" s="272"/>
      <c r="J5" s="272"/>
      <c r="K5" s="448"/>
    </row>
    <row r="6" spans="1:12" ht="64.5" customHeight="1">
      <c r="A6" s="584"/>
      <c r="B6" s="509"/>
      <c r="C6" s="509"/>
      <c r="D6" s="509"/>
      <c r="E6" s="509"/>
      <c r="F6" s="40" t="s">
        <v>1732</v>
      </c>
      <c r="G6" s="449"/>
      <c r="H6" s="450"/>
      <c r="I6" s="449"/>
      <c r="J6" s="450"/>
      <c r="K6" s="450"/>
    </row>
    <row r="7" spans="1:12" ht="66.75" customHeight="1">
      <c r="A7" s="584"/>
      <c r="B7" s="509"/>
      <c r="C7" s="509"/>
      <c r="D7" s="509"/>
      <c r="E7" s="509"/>
      <c r="F7" s="33" t="s">
        <v>1733</v>
      </c>
      <c r="G7" s="449"/>
      <c r="H7" s="268"/>
      <c r="I7" s="449"/>
      <c r="J7" s="268"/>
      <c r="K7" s="268"/>
    </row>
    <row r="8" spans="1:12" ht="15" customHeight="1">
      <c r="A8" s="551" t="s">
        <v>1734</v>
      </c>
      <c r="B8" s="551"/>
      <c r="C8" s="551"/>
      <c r="D8" s="551"/>
      <c r="E8" s="551"/>
      <c r="F8" s="551"/>
      <c r="G8" s="551"/>
      <c r="H8" s="551"/>
      <c r="I8" s="551"/>
      <c r="J8" s="551"/>
      <c r="K8" s="551"/>
    </row>
    <row r="9" spans="1:12" ht="58.5" customHeight="1">
      <c r="A9" s="271" t="s">
        <v>558</v>
      </c>
      <c r="B9" s="272" t="s">
        <v>1735</v>
      </c>
      <c r="C9" s="272" t="s">
        <v>1736</v>
      </c>
      <c r="D9" s="272" t="s">
        <v>994</v>
      </c>
      <c r="E9" s="272" t="s">
        <v>997</v>
      </c>
      <c r="F9" s="40" t="s">
        <v>1731</v>
      </c>
      <c r="G9" s="16">
        <v>4</v>
      </c>
      <c r="H9" s="16">
        <v>3</v>
      </c>
      <c r="I9" s="16">
        <v>30</v>
      </c>
      <c r="J9" s="16">
        <v>26</v>
      </c>
      <c r="K9" s="16">
        <v>21</v>
      </c>
    </row>
    <row r="10" spans="1:12" ht="27.6">
      <c r="A10" s="271" t="s">
        <v>561</v>
      </c>
      <c r="B10" s="451" t="s">
        <v>1000</v>
      </c>
      <c r="C10" s="451" t="s">
        <v>1737</v>
      </c>
      <c r="D10" s="452" t="s">
        <v>1002</v>
      </c>
      <c r="E10" s="452" t="s">
        <v>1738</v>
      </c>
      <c r="F10" s="40" t="s">
        <v>1731</v>
      </c>
      <c r="G10" s="47">
        <v>9</v>
      </c>
      <c r="H10" s="47">
        <v>3</v>
      </c>
      <c r="I10" s="47">
        <v>11</v>
      </c>
      <c r="J10" s="47">
        <v>7</v>
      </c>
      <c r="K10" s="47">
        <v>54</v>
      </c>
      <c r="L10" s="42"/>
    </row>
    <row r="11" spans="1:12" ht="27.6">
      <c r="A11" s="271" t="s">
        <v>563</v>
      </c>
      <c r="B11" s="451" t="s">
        <v>1008</v>
      </c>
      <c r="C11" s="451" t="s">
        <v>1205</v>
      </c>
      <c r="D11" s="452" t="s">
        <v>1010</v>
      </c>
      <c r="E11" s="452" t="s">
        <v>1739</v>
      </c>
      <c r="F11" s="40" t="s">
        <v>1731</v>
      </c>
      <c r="G11" s="47">
        <v>13</v>
      </c>
      <c r="H11" s="47">
        <v>13</v>
      </c>
      <c r="I11" s="47">
        <v>37</v>
      </c>
      <c r="J11" s="47">
        <v>32</v>
      </c>
      <c r="K11" s="47">
        <v>20</v>
      </c>
      <c r="L11" s="42"/>
    </row>
    <row r="12" spans="1:12" ht="48" customHeight="1">
      <c r="A12" s="271" t="s">
        <v>1238</v>
      </c>
      <c r="B12" s="271" t="s">
        <v>1175</v>
      </c>
      <c r="C12" s="271" t="s">
        <v>1740</v>
      </c>
      <c r="D12" s="269" t="s">
        <v>1018</v>
      </c>
      <c r="E12" s="271" t="s">
        <v>1741</v>
      </c>
      <c r="F12" s="40" t="s">
        <v>1731</v>
      </c>
      <c r="G12" s="16">
        <v>16</v>
      </c>
      <c r="H12" s="16">
        <v>14</v>
      </c>
      <c r="I12" s="16">
        <v>25</v>
      </c>
      <c r="J12" s="16">
        <v>24</v>
      </c>
      <c r="K12" s="16">
        <v>22</v>
      </c>
      <c r="L12" s="42"/>
    </row>
    <row r="13" spans="1:12" ht="54" customHeight="1">
      <c r="A13" s="271" t="s">
        <v>1312</v>
      </c>
      <c r="B13" s="268" t="s">
        <v>1742</v>
      </c>
      <c r="C13" s="268" t="s">
        <v>1743</v>
      </c>
      <c r="D13" s="269" t="s">
        <v>1025</v>
      </c>
      <c r="E13" s="269" t="s">
        <v>1744</v>
      </c>
      <c r="F13" s="40" t="s">
        <v>1731</v>
      </c>
      <c r="G13" s="47">
        <v>19</v>
      </c>
      <c r="H13" s="47">
        <v>10</v>
      </c>
      <c r="I13" s="47">
        <v>31</v>
      </c>
      <c r="J13" s="47">
        <v>29</v>
      </c>
      <c r="K13" s="47">
        <v>35</v>
      </c>
    </row>
    <row r="14" spans="1:12" ht="27.6">
      <c r="A14" s="271" t="s">
        <v>1540</v>
      </c>
      <c r="B14" s="330" t="s">
        <v>1745</v>
      </c>
      <c r="C14" s="330" t="s">
        <v>1746</v>
      </c>
      <c r="D14" s="329" t="s">
        <v>1034</v>
      </c>
      <c r="E14" s="329" t="s">
        <v>1747</v>
      </c>
      <c r="F14" s="40" t="s">
        <v>1731</v>
      </c>
      <c r="G14" s="330">
        <v>8</v>
      </c>
      <c r="H14" s="330">
        <v>7</v>
      </c>
      <c r="I14" s="330">
        <v>16</v>
      </c>
      <c r="J14" s="330">
        <v>8</v>
      </c>
      <c r="K14" s="330">
        <v>16</v>
      </c>
    </row>
    <row r="15" spans="1:12" ht="27.6">
      <c r="A15" s="271" t="s">
        <v>1391</v>
      </c>
      <c r="B15" s="268" t="s">
        <v>1748</v>
      </c>
      <c r="C15" s="268" t="s">
        <v>1749</v>
      </c>
      <c r="D15" s="269" t="s">
        <v>1042</v>
      </c>
      <c r="E15" s="269" t="s">
        <v>1750</v>
      </c>
      <c r="F15" s="33" t="s">
        <v>1731</v>
      </c>
      <c r="G15" s="268">
        <v>10</v>
      </c>
      <c r="H15" s="268">
        <v>10</v>
      </c>
      <c r="I15" s="268">
        <v>35</v>
      </c>
      <c r="J15" s="268">
        <v>15</v>
      </c>
      <c r="K15" s="268">
        <v>0</v>
      </c>
    </row>
    <row r="16" spans="1:12" ht="51.75" customHeight="1">
      <c r="A16" s="271" t="s">
        <v>1585</v>
      </c>
      <c r="B16" s="268" t="s">
        <v>1048</v>
      </c>
      <c r="C16" s="268" t="s">
        <v>1751</v>
      </c>
      <c r="D16" s="269" t="s">
        <v>1050</v>
      </c>
      <c r="E16" s="269" t="s">
        <v>1053</v>
      </c>
      <c r="F16" s="33" t="s">
        <v>1731</v>
      </c>
      <c r="G16" s="47">
        <v>16</v>
      </c>
      <c r="H16" s="47">
        <v>11</v>
      </c>
      <c r="I16" s="47">
        <v>19</v>
      </c>
      <c r="J16" s="47">
        <v>14</v>
      </c>
      <c r="K16" s="47">
        <v>27</v>
      </c>
    </row>
    <row r="17" spans="1:14" ht="42" customHeight="1">
      <c r="A17" s="271" t="s">
        <v>1131</v>
      </c>
      <c r="B17" s="330" t="s">
        <v>1752</v>
      </c>
      <c r="C17" s="330" t="s">
        <v>1753</v>
      </c>
      <c r="D17" s="269" t="s">
        <v>1058</v>
      </c>
      <c r="E17" s="269" t="s">
        <v>1754</v>
      </c>
      <c r="F17" s="40" t="s">
        <v>1731</v>
      </c>
      <c r="G17" s="47">
        <v>32</v>
      </c>
      <c r="H17" s="47">
        <v>2</v>
      </c>
      <c r="I17" s="47">
        <v>28</v>
      </c>
      <c r="J17" s="47">
        <v>28</v>
      </c>
      <c r="K17" s="47">
        <v>22</v>
      </c>
    </row>
    <row r="18" spans="1:14" ht="50.25" customHeight="1">
      <c r="A18" s="271" t="s">
        <v>1385</v>
      </c>
      <c r="B18" s="330" t="s">
        <v>1064</v>
      </c>
      <c r="C18" s="330" t="s">
        <v>1065</v>
      </c>
      <c r="D18" s="269" t="s">
        <v>1066</v>
      </c>
      <c r="E18" s="269" t="s">
        <v>1069</v>
      </c>
      <c r="F18" s="453" t="s">
        <v>1731</v>
      </c>
      <c r="G18" s="47">
        <v>22</v>
      </c>
      <c r="H18" s="47">
        <v>12</v>
      </c>
      <c r="I18" s="47">
        <v>42</v>
      </c>
      <c r="J18" s="47">
        <v>21</v>
      </c>
      <c r="K18" s="47">
        <v>15</v>
      </c>
    </row>
    <row r="19" spans="1:14" ht="63" customHeight="1">
      <c r="A19" s="271" t="s">
        <v>1537</v>
      </c>
      <c r="B19" s="268" t="s">
        <v>1071</v>
      </c>
      <c r="C19" s="268" t="s">
        <v>1755</v>
      </c>
      <c r="D19" s="269" t="s">
        <v>1073</v>
      </c>
      <c r="E19" s="454" t="s">
        <v>1076</v>
      </c>
      <c r="F19" s="40" t="s">
        <v>1731</v>
      </c>
      <c r="G19" s="47">
        <v>8</v>
      </c>
      <c r="H19" s="47">
        <v>6</v>
      </c>
      <c r="I19" s="47">
        <v>29</v>
      </c>
      <c r="J19" s="47">
        <v>19</v>
      </c>
      <c r="K19" s="47">
        <v>60</v>
      </c>
    </row>
    <row r="20" spans="1:14" ht="27.6">
      <c r="A20" s="271" t="s">
        <v>1756</v>
      </c>
      <c r="B20" s="268" t="s">
        <v>1757</v>
      </c>
      <c r="C20" s="268" t="s">
        <v>1758</v>
      </c>
      <c r="D20" s="269" t="s">
        <v>1081</v>
      </c>
      <c r="E20" s="454" t="s">
        <v>1759</v>
      </c>
      <c r="F20" s="40" t="s">
        <v>1731</v>
      </c>
      <c r="G20" s="16">
        <v>25</v>
      </c>
      <c r="H20" s="16">
        <v>20</v>
      </c>
      <c r="I20" s="16">
        <v>22</v>
      </c>
      <c r="J20" s="16">
        <v>16</v>
      </c>
      <c r="K20" s="16">
        <v>18</v>
      </c>
    </row>
    <row r="21" spans="1:14" ht="45.75" customHeight="1">
      <c r="A21" s="271" t="s">
        <v>1</v>
      </c>
      <c r="B21" s="268" t="s">
        <v>1086</v>
      </c>
      <c r="C21" s="268" t="s">
        <v>1760</v>
      </c>
      <c r="D21" s="269" t="s">
        <v>1088</v>
      </c>
      <c r="E21" s="454" t="s">
        <v>1091</v>
      </c>
      <c r="F21" s="40" t="s">
        <v>1731</v>
      </c>
      <c r="G21" s="47">
        <v>15</v>
      </c>
      <c r="H21" s="47">
        <v>9</v>
      </c>
      <c r="I21" s="47">
        <v>27</v>
      </c>
      <c r="J21" s="47">
        <v>13</v>
      </c>
      <c r="K21" s="47">
        <v>19</v>
      </c>
    </row>
    <row r="22" spans="1:14" ht="49.5" customHeight="1">
      <c r="A22" s="271" t="s">
        <v>1283</v>
      </c>
      <c r="B22" s="330" t="s">
        <v>1093</v>
      </c>
      <c r="C22" s="330" t="s">
        <v>1094</v>
      </c>
      <c r="D22" s="269" t="s">
        <v>1095</v>
      </c>
      <c r="E22" s="454" t="s">
        <v>1098</v>
      </c>
      <c r="F22" s="40" t="s">
        <v>1731</v>
      </c>
      <c r="G22" s="47">
        <v>18</v>
      </c>
      <c r="H22" s="47">
        <v>14</v>
      </c>
      <c r="I22" s="47">
        <v>31</v>
      </c>
      <c r="J22" s="47">
        <v>23</v>
      </c>
      <c r="K22" s="47">
        <v>6</v>
      </c>
    </row>
    <row r="23" spans="1:14" ht="23.25" customHeight="1">
      <c r="A23" s="551" t="s">
        <v>1100</v>
      </c>
      <c r="B23" s="551"/>
      <c r="C23" s="551"/>
      <c r="D23" s="551"/>
      <c r="E23" s="551"/>
      <c r="F23" s="551"/>
      <c r="G23" s="455">
        <f>SUM(G9:G22)</f>
        <v>215</v>
      </c>
      <c r="H23" s="455">
        <f>SUM(H9:H22)</f>
        <v>134</v>
      </c>
      <c r="I23" s="455">
        <f>SUM(I9:I22)</f>
        <v>383</v>
      </c>
      <c r="J23" s="455">
        <f>SUM(J9:J22)</f>
        <v>275</v>
      </c>
      <c r="K23" s="455">
        <f>SUM(K9:K22)</f>
        <v>335</v>
      </c>
    </row>
    <row r="24" spans="1:14" ht="21.75" customHeight="1">
      <c r="A24" s="585" t="s">
        <v>1761</v>
      </c>
      <c r="B24" s="585"/>
      <c r="C24" s="585"/>
      <c r="D24" s="585"/>
      <c r="E24" s="585"/>
      <c r="F24" s="585"/>
      <c r="G24" s="585"/>
      <c r="H24" s="585"/>
      <c r="I24" s="585"/>
      <c r="J24" s="585"/>
      <c r="K24" s="585"/>
    </row>
    <row r="25" spans="1:14" ht="43.5" customHeight="1">
      <c r="A25" s="330">
        <v>1</v>
      </c>
      <c r="B25" s="451" t="s">
        <v>1000</v>
      </c>
      <c r="C25" s="451" t="s">
        <v>1737</v>
      </c>
      <c r="D25" s="452" t="s">
        <v>1002</v>
      </c>
      <c r="E25" s="452" t="s">
        <v>1738</v>
      </c>
      <c r="F25" s="40" t="s">
        <v>1732</v>
      </c>
      <c r="G25" s="449"/>
      <c r="H25" s="450">
        <v>3</v>
      </c>
      <c r="I25" s="449"/>
      <c r="J25" s="450">
        <v>8</v>
      </c>
      <c r="K25" s="450">
        <v>54</v>
      </c>
      <c r="L25" s="42" t="s">
        <v>1762</v>
      </c>
      <c r="M25" s="32">
        <v>7</v>
      </c>
      <c r="N25" s="32">
        <v>54</v>
      </c>
    </row>
    <row r="26" spans="1:14" ht="47.25" customHeight="1">
      <c r="A26" s="330">
        <v>2</v>
      </c>
      <c r="B26" s="268" t="s">
        <v>1008</v>
      </c>
      <c r="C26" s="268" t="s">
        <v>1205</v>
      </c>
      <c r="D26" s="269" t="s">
        <v>1010</v>
      </c>
      <c r="E26" s="452" t="s">
        <v>1739</v>
      </c>
      <c r="F26" s="40" t="s">
        <v>1732</v>
      </c>
      <c r="G26" s="449"/>
      <c r="H26" s="456">
        <v>10</v>
      </c>
      <c r="I26" s="457"/>
      <c r="J26" s="456">
        <v>3</v>
      </c>
      <c r="K26" s="456">
        <v>66</v>
      </c>
      <c r="L26" s="42" t="s">
        <v>1762</v>
      </c>
    </row>
    <row r="27" spans="1:14" ht="47.25" customHeight="1">
      <c r="A27" s="330">
        <v>3</v>
      </c>
      <c r="B27" s="330" t="s">
        <v>1763</v>
      </c>
      <c r="C27" s="330" t="s">
        <v>1764</v>
      </c>
      <c r="D27" s="329" t="s">
        <v>1226</v>
      </c>
      <c r="E27" s="269" t="s">
        <v>1765</v>
      </c>
      <c r="F27" s="40" t="s">
        <v>1732</v>
      </c>
      <c r="G27" s="449"/>
      <c r="H27" s="456">
        <v>0</v>
      </c>
      <c r="I27" s="457"/>
      <c r="J27" s="456">
        <v>0</v>
      </c>
      <c r="K27" s="456">
        <v>34</v>
      </c>
      <c r="L27" s="42" t="s">
        <v>1762</v>
      </c>
    </row>
    <row r="28" spans="1:14" ht="47.25" customHeight="1">
      <c r="A28" s="271" t="s">
        <v>1238</v>
      </c>
      <c r="B28" s="330" t="s">
        <v>1766</v>
      </c>
      <c r="C28" s="330" t="s">
        <v>1767</v>
      </c>
      <c r="D28" s="269" t="s">
        <v>445</v>
      </c>
      <c r="E28" s="269" t="s">
        <v>1744</v>
      </c>
      <c r="F28" s="40" t="s">
        <v>1732</v>
      </c>
      <c r="G28" s="449"/>
      <c r="H28" s="456">
        <v>17</v>
      </c>
      <c r="I28" s="457"/>
      <c r="J28" s="456">
        <v>23</v>
      </c>
      <c r="K28" s="456">
        <v>182</v>
      </c>
    </row>
    <row r="29" spans="1:14" ht="57" customHeight="1">
      <c r="A29" s="330">
        <v>5</v>
      </c>
      <c r="B29" s="271" t="s">
        <v>1768</v>
      </c>
      <c r="C29" s="271" t="s">
        <v>1769</v>
      </c>
      <c r="D29" s="271" t="s">
        <v>430</v>
      </c>
      <c r="E29" s="271" t="s">
        <v>1770</v>
      </c>
      <c r="F29" s="40" t="s">
        <v>1732</v>
      </c>
      <c r="G29" s="449"/>
      <c r="H29" s="268">
        <v>19</v>
      </c>
      <c r="I29" s="449"/>
      <c r="J29" s="268">
        <v>24</v>
      </c>
      <c r="K29" s="270">
        <v>215</v>
      </c>
    </row>
    <row r="30" spans="1:14" ht="50.25" customHeight="1">
      <c r="A30" s="268">
        <v>6</v>
      </c>
      <c r="B30" s="268" t="s">
        <v>1587</v>
      </c>
      <c r="C30" s="268" t="s">
        <v>1771</v>
      </c>
      <c r="D30" s="269" t="s">
        <v>1589</v>
      </c>
      <c r="E30" s="269" t="s">
        <v>1772</v>
      </c>
      <c r="F30" s="40" t="s">
        <v>1732</v>
      </c>
      <c r="G30" s="449"/>
      <c r="H30" s="268">
        <v>0</v>
      </c>
      <c r="I30" s="449"/>
      <c r="J30" s="268">
        <v>0</v>
      </c>
      <c r="K30" s="270">
        <v>22</v>
      </c>
      <c r="L30" s="42" t="s">
        <v>1762</v>
      </c>
    </row>
    <row r="31" spans="1:14" ht="76.5" customHeight="1">
      <c r="A31" s="330">
        <v>7</v>
      </c>
      <c r="B31" s="271" t="s">
        <v>1773</v>
      </c>
      <c r="C31" s="271" t="s">
        <v>1774</v>
      </c>
      <c r="D31" s="329" t="s">
        <v>1775</v>
      </c>
      <c r="E31" s="329" t="s">
        <v>1069</v>
      </c>
      <c r="F31" s="40" t="s">
        <v>1732</v>
      </c>
      <c r="G31" s="449"/>
      <c r="H31" s="456">
        <v>19</v>
      </c>
      <c r="I31" s="457"/>
      <c r="J31" s="456">
        <v>5</v>
      </c>
      <c r="K31" s="456">
        <v>210</v>
      </c>
      <c r="L31" s="42"/>
    </row>
    <row r="32" spans="1:14" ht="47.25" customHeight="1">
      <c r="A32" s="330">
        <v>8</v>
      </c>
      <c r="B32" s="330" t="s">
        <v>1776</v>
      </c>
      <c r="C32" s="330" t="s">
        <v>1777</v>
      </c>
      <c r="D32" s="269" t="s">
        <v>1418</v>
      </c>
      <c r="E32" s="269" t="s">
        <v>1778</v>
      </c>
      <c r="F32" s="40" t="s">
        <v>1732</v>
      </c>
      <c r="G32" s="449"/>
      <c r="H32" s="456">
        <v>9</v>
      </c>
      <c r="I32" s="457"/>
      <c r="J32" s="456">
        <v>0</v>
      </c>
      <c r="K32" s="456">
        <v>52</v>
      </c>
      <c r="L32" s="42" t="s">
        <v>1762</v>
      </c>
    </row>
    <row r="33" spans="1:12" ht="51" customHeight="1">
      <c r="A33" s="330">
        <v>9</v>
      </c>
      <c r="B33" s="268" t="s">
        <v>381</v>
      </c>
      <c r="C33" s="268" t="s">
        <v>1779</v>
      </c>
      <c r="D33" s="269" t="s">
        <v>383</v>
      </c>
      <c r="E33" s="269" t="s">
        <v>1076</v>
      </c>
      <c r="F33" s="40" t="s">
        <v>1732</v>
      </c>
      <c r="G33" s="449"/>
      <c r="H33" s="456">
        <v>26</v>
      </c>
      <c r="I33" s="457"/>
      <c r="J33" s="456">
        <v>2</v>
      </c>
      <c r="K33" s="456">
        <v>341</v>
      </c>
      <c r="L33" s="458"/>
    </row>
    <row r="34" spans="1:12" ht="43.5" customHeight="1">
      <c r="A34" s="459">
        <v>10</v>
      </c>
      <c r="B34" s="268" t="s">
        <v>473</v>
      </c>
      <c r="C34" s="268" t="s">
        <v>1780</v>
      </c>
      <c r="D34" s="269" t="s">
        <v>1781</v>
      </c>
      <c r="E34" s="454" t="s">
        <v>1759</v>
      </c>
      <c r="F34" s="40" t="s">
        <v>1732</v>
      </c>
      <c r="G34" s="449"/>
      <c r="H34" s="456">
        <v>6</v>
      </c>
      <c r="I34" s="457"/>
      <c r="J34" s="456">
        <v>4</v>
      </c>
      <c r="K34" s="456">
        <v>186</v>
      </c>
    </row>
    <row r="35" spans="1:12" ht="43.5" customHeight="1">
      <c r="A35" s="330">
        <v>11</v>
      </c>
      <c r="B35" s="268" t="s">
        <v>1086</v>
      </c>
      <c r="C35" s="268" t="s">
        <v>1760</v>
      </c>
      <c r="D35" s="269" t="s">
        <v>1088</v>
      </c>
      <c r="E35" s="454" t="s">
        <v>1091</v>
      </c>
      <c r="F35" s="40" t="s">
        <v>1732</v>
      </c>
      <c r="G35" s="449"/>
      <c r="H35" s="456">
        <v>13</v>
      </c>
      <c r="I35" s="457"/>
      <c r="J35" s="456">
        <v>0</v>
      </c>
      <c r="K35" s="456">
        <v>35</v>
      </c>
      <c r="L35" s="42" t="s">
        <v>1762</v>
      </c>
    </row>
    <row r="36" spans="1:12" ht="43.5" customHeight="1">
      <c r="A36" s="330">
        <v>12</v>
      </c>
      <c r="B36" s="330" t="s">
        <v>1782</v>
      </c>
      <c r="C36" s="330" t="s">
        <v>1783</v>
      </c>
      <c r="D36" s="269" t="s">
        <v>1571</v>
      </c>
      <c r="E36" s="269" t="s">
        <v>1784</v>
      </c>
      <c r="F36" s="40" t="s">
        <v>1732</v>
      </c>
      <c r="G36" s="449"/>
      <c r="H36" s="456">
        <v>3</v>
      </c>
      <c r="I36" s="457"/>
      <c r="J36" s="456">
        <v>0</v>
      </c>
      <c r="K36" s="456">
        <v>25</v>
      </c>
      <c r="L36" s="42" t="s">
        <v>1762</v>
      </c>
    </row>
    <row r="37" spans="1:12" ht="43.5" customHeight="1">
      <c r="A37" s="271" t="s">
        <v>1</v>
      </c>
      <c r="B37" s="330" t="s">
        <v>1093</v>
      </c>
      <c r="C37" s="330" t="s">
        <v>1094</v>
      </c>
      <c r="D37" s="269" t="s">
        <v>1095</v>
      </c>
      <c r="E37" s="454" t="s">
        <v>1098</v>
      </c>
      <c r="F37" s="40" t="s">
        <v>1732</v>
      </c>
      <c r="G37" s="449"/>
      <c r="H37" s="456">
        <v>11</v>
      </c>
      <c r="I37" s="457"/>
      <c r="J37" s="456">
        <v>0</v>
      </c>
      <c r="K37" s="456">
        <v>32</v>
      </c>
      <c r="L37" s="42" t="s">
        <v>1762</v>
      </c>
    </row>
    <row r="38" spans="1:12" ht="43.5" customHeight="1">
      <c r="A38" s="586" t="s">
        <v>1785</v>
      </c>
      <c r="B38" s="586"/>
      <c r="C38" s="586"/>
      <c r="D38" s="586"/>
      <c r="E38" s="586"/>
      <c r="F38" s="40" t="s">
        <v>1732</v>
      </c>
      <c r="G38" s="449"/>
      <c r="H38" s="460">
        <f>H25+H26+H27+H28+H29+H30+H31+H32+H33+H34+H35+H36+H37</f>
        <v>136</v>
      </c>
      <c r="I38" s="461"/>
      <c r="J38" s="460">
        <f>J25+J26+J27+J28+J29+J30+J31+J32+J33+J34+J35+J36+J37</f>
        <v>69</v>
      </c>
      <c r="K38" s="460">
        <f>K25+K26+K27+K28+K29+K30+K31+K32+K33+K34+K35+K36+K37</f>
        <v>1454</v>
      </c>
    </row>
    <row r="39" spans="1:12" ht="20.25" customHeight="1">
      <c r="A39" s="551" t="s">
        <v>1786</v>
      </c>
      <c r="B39" s="551"/>
      <c r="C39" s="551"/>
      <c r="D39" s="551"/>
      <c r="E39" s="551"/>
      <c r="F39" s="551"/>
      <c r="G39" s="551"/>
      <c r="H39" s="551"/>
      <c r="I39" s="551"/>
      <c r="J39" s="551"/>
      <c r="K39" s="551"/>
    </row>
    <row r="40" spans="1:12" ht="65.25" customHeight="1">
      <c r="A40" s="272" t="s">
        <v>558</v>
      </c>
      <c r="B40" s="268" t="s">
        <v>1787</v>
      </c>
      <c r="C40" s="462" t="s">
        <v>1788</v>
      </c>
      <c r="D40" s="462" t="s">
        <v>1789</v>
      </c>
      <c r="E40" s="462" t="s">
        <v>1790</v>
      </c>
      <c r="F40" s="272" t="s">
        <v>1733</v>
      </c>
      <c r="G40" s="449"/>
      <c r="H40" s="268">
        <v>7</v>
      </c>
      <c r="I40" s="449"/>
      <c r="J40" s="268">
        <v>1</v>
      </c>
      <c r="K40" s="463">
        <v>3</v>
      </c>
    </row>
    <row r="41" spans="1:12">
      <c r="A41" s="407"/>
      <c r="B41" s="407"/>
      <c r="C41" s="407"/>
      <c r="D41" s="407"/>
      <c r="E41" s="407"/>
      <c r="F41" s="407"/>
      <c r="G41" s="407"/>
      <c r="H41" s="407"/>
      <c r="I41" s="407"/>
      <c r="J41" s="407"/>
      <c r="K41" s="407"/>
    </row>
    <row r="47" spans="1:12" ht="59.25" customHeight="1">
      <c r="B47" s="532" t="s">
        <v>1791</v>
      </c>
      <c r="C47" s="532"/>
      <c r="D47" s="532"/>
      <c r="E47" s="532"/>
      <c r="F47" s="532"/>
      <c r="G47" s="532"/>
      <c r="H47" s="532"/>
      <c r="I47" s="532"/>
      <c r="J47" s="532"/>
      <c r="K47" s="532"/>
      <c r="L47" s="532"/>
    </row>
    <row r="61" spans="4:14">
      <c r="D61" s="32" t="s">
        <v>791</v>
      </c>
    </row>
    <row r="62" spans="4:14">
      <c r="N62" s="32" t="s">
        <v>1792</v>
      </c>
    </row>
    <row r="65" spans="3:16">
      <c r="F65" s="32" t="s">
        <v>791</v>
      </c>
      <c r="M65" s="32" t="s">
        <v>791</v>
      </c>
    </row>
    <row r="68" spans="3:16">
      <c r="F68" s="32" t="s">
        <v>1792</v>
      </c>
    </row>
    <row r="72" spans="3:16">
      <c r="C72" s="32" t="s">
        <v>791</v>
      </c>
      <c r="L72" s="32" t="s">
        <v>791</v>
      </c>
      <c r="P72" s="32" t="s">
        <v>1793</v>
      </c>
    </row>
    <row r="75" spans="3:16">
      <c r="G75" s="32" t="s">
        <v>791</v>
      </c>
      <c r="L75" s="32" t="s">
        <v>791</v>
      </c>
    </row>
    <row r="80" spans="3:16">
      <c r="J80" s="32" t="s">
        <v>791</v>
      </c>
    </row>
    <row r="89" spans="4:4">
      <c r="D89" s="32" t="s">
        <v>791</v>
      </c>
    </row>
  </sheetData>
  <mergeCells count="16">
    <mergeCell ref="B47:L47"/>
    <mergeCell ref="A1:K1"/>
    <mergeCell ref="B2:E2"/>
    <mergeCell ref="G2:H2"/>
    <mergeCell ref="I2:J2"/>
    <mergeCell ref="B3:E3"/>
    <mergeCell ref="A5:A7"/>
    <mergeCell ref="B5:B7"/>
    <mergeCell ref="C5:C7"/>
    <mergeCell ref="D5:D7"/>
    <mergeCell ref="E5:E7"/>
    <mergeCell ref="A8:K8"/>
    <mergeCell ref="A23:F23"/>
    <mergeCell ref="A24:K24"/>
    <mergeCell ref="A38:E38"/>
    <mergeCell ref="A39:K39"/>
  </mergeCells>
  <pageMargins left="0.72007874015748008" right="0.17007874015748004" top="0.59370078740157506" bottom="0.59370078740157506" header="0.2" footer="0.2"/>
  <pageSetup paperSize="0" fitToWidth="0" fitToHeight="0" orientation="landscape" horizontalDpi="0" verticalDpi="0" copies="0"/>
  <headerFooter alignWithMargins="0"/>
  <rowBreaks count="3" manualBreakCount="3">
    <brk id="15" man="1"/>
    <brk id="29" man="1"/>
    <brk id="42" man="1"/>
  </rowBreaks>
  <colBreaks count="1" manualBreakCount="1">
    <brk id="12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3"/>
  <sheetViews>
    <sheetView zoomScale="80" zoomScaleNormal="80" workbookViewId="0">
      <selection sqref="A1:M1"/>
    </sheetView>
  </sheetViews>
  <sheetFormatPr defaultRowHeight="13.8"/>
  <cols>
    <col min="1" max="1" width="15.3984375" style="474" customWidth="1"/>
    <col min="2" max="3" width="25.5" style="475" customWidth="1"/>
    <col min="4" max="5" width="10.8984375" style="96" customWidth="1"/>
    <col min="6" max="6" width="28" style="475" customWidth="1"/>
    <col min="7" max="7" width="23.5" style="96" customWidth="1"/>
    <col min="8" max="8" width="14" style="96" customWidth="1"/>
    <col min="9" max="9" width="14.3984375" style="96" customWidth="1"/>
    <col min="10" max="10" width="14.09765625" style="96" customWidth="1"/>
    <col min="11" max="11" width="11.69921875" style="96" customWidth="1"/>
    <col min="12" max="12" width="14.19921875" style="96" customWidth="1"/>
    <col min="13" max="13" width="15.59765625" style="96" customWidth="1"/>
    <col min="14" max="14" width="23.19921875" style="96" customWidth="1"/>
    <col min="15" max="15" width="19.5" style="96" customWidth="1"/>
    <col min="16" max="1023" width="8.5" style="96" customWidth="1"/>
    <col min="1024" max="1024" width="9" style="96" customWidth="1"/>
    <col min="1025" max="1025" width="9" customWidth="1"/>
  </cols>
  <sheetData>
    <row r="1" spans="1:19" ht="27.75" customHeight="1">
      <c r="A1" s="596" t="s">
        <v>1794</v>
      </c>
      <c r="B1" s="596"/>
      <c r="C1" s="596"/>
      <c r="D1" s="596"/>
      <c r="E1" s="596"/>
      <c r="F1" s="596"/>
      <c r="G1" s="596"/>
      <c r="H1" s="596"/>
      <c r="I1" s="596"/>
      <c r="J1" s="596"/>
      <c r="K1" s="596"/>
      <c r="L1" s="596"/>
      <c r="M1" s="596"/>
      <c r="N1" s="464"/>
    </row>
    <row r="2" spans="1:19" ht="14.25" customHeight="1">
      <c r="A2" s="33">
        <v>1</v>
      </c>
      <c r="B2" s="35">
        <v>2</v>
      </c>
      <c r="C2" s="36">
        <v>3</v>
      </c>
      <c r="D2" s="513">
        <v>4</v>
      </c>
      <c r="E2" s="513"/>
      <c r="F2" s="35">
        <v>5</v>
      </c>
      <c r="G2" s="35">
        <v>6</v>
      </c>
      <c r="H2" s="35">
        <v>7</v>
      </c>
      <c r="I2" s="36">
        <v>8</v>
      </c>
      <c r="J2" s="35">
        <v>9</v>
      </c>
      <c r="K2" s="513">
        <v>10</v>
      </c>
      <c r="L2" s="513"/>
      <c r="M2" s="35">
        <v>11</v>
      </c>
      <c r="N2" s="156">
        <v>12</v>
      </c>
    </row>
    <row r="3" spans="1:19" ht="102" customHeight="1">
      <c r="A3" s="551" t="s">
        <v>1795</v>
      </c>
      <c r="B3" s="513" t="s">
        <v>1796</v>
      </c>
      <c r="C3" s="513" t="s">
        <v>1797</v>
      </c>
      <c r="D3" s="513" t="s">
        <v>1798</v>
      </c>
      <c r="E3" s="513"/>
      <c r="F3" s="513" t="s">
        <v>1799</v>
      </c>
      <c r="G3" s="513" t="s">
        <v>1800</v>
      </c>
      <c r="H3" s="513" t="s">
        <v>1801</v>
      </c>
      <c r="I3" s="513" t="s">
        <v>12</v>
      </c>
      <c r="J3" s="513" t="s">
        <v>1802</v>
      </c>
      <c r="K3" s="551" t="s">
        <v>14</v>
      </c>
      <c r="L3" s="551"/>
      <c r="M3" s="513" t="s">
        <v>1803</v>
      </c>
      <c r="N3" s="587" t="s">
        <v>1804</v>
      </c>
    </row>
    <row r="4" spans="1:19" ht="22.5" customHeight="1">
      <c r="A4" s="551"/>
      <c r="B4" s="513"/>
      <c r="C4" s="513"/>
      <c r="D4" s="35" t="s">
        <v>16</v>
      </c>
      <c r="E4" s="35" t="s">
        <v>17</v>
      </c>
      <c r="F4" s="513"/>
      <c r="G4" s="513"/>
      <c r="H4" s="513"/>
      <c r="I4" s="513"/>
      <c r="J4" s="513"/>
      <c r="K4" s="35" t="s">
        <v>1805</v>
      </c>
      <c r="L4" s="35" t="s">
        <v>1806</v>
      </c>
      <c r="M4" s="513"/>
      <c r="N4" s="587"/>
    </row>
    <row r="5" spans="1:19" ht="41.4">
      <c r="A5" s="551"/>
      <c r="B5" s="513"/>
      <c r="C5" s="513"/>
      <c r="D5" s="35" t="s">
        <v>20</v>
      </c>
      <c r="E5" s="35" t="s">
        <v>21</v>
      </c>
      <c r="F5" s="513"/>
      <c r="G5" s="513"/>
      <c r="H5" s="513"/>
      <c r="I5" s="513"/>
      <c r="J5" s="513"/>
      <c r="K5" s="33" t="s">
        <v>1807</v>
      </c>
      <c r="L5" s="33" t="s">
        <v>1808</v>
      </c>
      <c r="M5" s="513"/>
      <c r="N5" s="587"/>
    </row>
    <row r="6" spans="1:19" ht="125.25" customHeight="1">
      <c r="A6" s="593" t="s">
        <v>24</v>
      </c>
      <c r="B6" s="594" t="s">
        <v>1809</v>
      </c>
      <c r="C6" s="594" t="s">
        <v>26</v>
      </c>
      <c r="D6" s="595">
        <v>0</v>
      </c>
      <c r="E6" s="595">
        <v>1</v>
      </c>
      <c r="F6" s="591" t="s">
        <v>1810</v>
      </c>
      <c r="G6" s="592" t="s">
        <v>1811</v>
      </c>
      <c r="H6" s="588">
        <v>365</v>
      </c>
      <c r="I6" s="588">
        <v>16</v>
      </c>
      <c r="J6" s="588" t="s">
        <v>31</v>
      </c>
      <c r="K6" s="588" t="s">
        <v>32</v>
      </c>
      <c r="L6" s="588" t="s">
        <v>33</v>
      </c>
      <c r="M6" s="589" t="s">
        <v>1812</v>
      </c>
      <c r="N6" s="590" t="s">
        <v>1813</v>
      </c>
      <c r="O6" s="465"/>
      <c r="P6" s="465"/>
      <c r="Q6" s="465"/>
      <c r="R6" s="465"/>
      <c r="S6" s="465"/>
    </row>
    <row r="7" spans="1:19" ht="38.25" customHeight="1">
      <c r="A7" s="593"/>
      <c r="B7" s="594"/>
      <c r="C7" s="594"/>
      <c r="D7" s="595"/>
      <c r="E7" s="595"/>
      <c r="F7" s="591"/>
      <c r="G7" s="592"/>
      <c r="H7" s="588"/>
      <c r="I7" s="588"/>
      <c r="J7" s="588"/>
      <c r="K7" s="588"/>
      <c r="L7" s="588"/>
      <c r="M7" s="589"/>
      <c r="N7" s="590"/>
      <c r="O7" s="465"/>
      <c r="P7" s="465"/>
      <c r="Q7" s="465"/>
      <c r="R7" s="465"/>
      <c r="S7" s="465"/>
    </row>
    <row r="8" spans="1:19" ht="177" customHeight="1">
      <c r="A8" s="593"/>
      <c r="B8" s="594"/>
      <c r="C8" s="594"/>
      <c r="D8" s="466">
        <v>0</v>
      </c>
      <c r="E8" s="466">
        <v>1</v>
      </c>
      <c r="F8" s="467" t="s">
        <v>76</v>
      </c>
      <c r="G8" s="459" t="s">
        <v>419</v>
      </c>
      <c r="H8" s="459">
        <v>365</v>
      </c>
      <c r="I8" s="459">
        <v>24</v>
      </c>
      <c r="J8" s="459" t="s">
        <v>31</v>
      </c>
      <c r="K8" s="459" t="s">
        <v>32</v>
      </c>
      <c r="L8" s="459" t="s">
        <v>33</v>
      </c>
      <c r="M8" s="459" t="s">
        <v>1812</v>
      </c>
      <c r="N8" s="468" t="s">
        <v>1814</v>
      </c>
      <c r="O8" s="465"/>
      <c r="P8" s="465"/>
      <c r="Q8" s="465"/>
      <c r="R8" s="465"/>
      <c r="S8" s="465"/>
    </row>
    <row r="9" spans="1:19" ht="61.5" customHeight="1">
      <c r="A9" s="469"/>
      <c r="B9" s="469"/>
      <c r="C9" s="470"/>
      <c r="D9" s="471">
        <v>0</v>
      </c>
      <c r="E9" s="472">
        <v>2</v>
      </c>
      <c r="F9" s="109"/>
      <c r="G9" s="114"/>
      <c r="H9" s="114"/>
      <c r="I9" s="12"/>
      <c r="J9" s="473"/>
      <c r="K9" s="114"/>
      <c r="L9" s="114"/>
      <c r="M9" s="114"/>
      <c r="N9" s="114"/>
      <c r="O9" s="465"/>
      <c r="P9" s="465"/>
      <c r="Q9" s="465"/>
      <c r="R9" s="465"/>
      <c r="S9" s="465"/>
    </row>
    <row r="11" spans="1:19">
      <c r="A11" s="532" t="s">
        <v>1815</v>
      </c>
      <c r="B11" s="532"/>
      <c r="C11" s="532"/>
      <c r="D11" s="532"/>
      <c r="E11" s="532"/>
      <c r="F11" s="532"/>
      <c r="G11" s="532"/>
      <c r="H11" s="532"/>
      <c r="I11" s="532"/>
      <c r="J11" s="532"/>
      <c r="K11" s="532"/>
      <c r="L11" s="532"/>
    </row>
    <row r="12" spans="1:19">
      <c r="A12" s="532"/>
      <c r="B12" s="532"/>
      <c r="C12" s="532"/>
      <c r="D12" s="532"/>
      <c r="E12" s="532"/>
      <c r="F12" s="532"/>
      <c r="G12" s="532"/>
      <c r="H12" s="532"/>
      <c r="I12" s="532"/>
      <c r="J12" s="532"/>
      <c r="K12" s="532"/>
      <c r="L12" s="532"/>
    </row>
    <row r="13" spans="1:19">
      <c r="A13" s="532"/>
      <c r="B13" s="532"/>
      <c r="C13" s="532"/>
      <c r="D13" s="532"/>
      <c r="E13" s="532"/>
      <c r="F13" s="532"/>
      <c r="G13" s="532"/>
      <c r="H13" s="532"/>
      <c r="I13" s="532"/>
      <c r="J13" s="532"/>
      <c r="K13" s="532"/>
      <c r="L13" s="532"/>
    </row>
    <row r="14" spans="1:19">
      <c r="A14" s="532"/>
      <c r="B14" s="532"/>
      <c r="C14" s="532"/>
      <c r="D14" s="532"/>
      <c r="E14" s="532"/>
      <c r="F14" s="532"/>
      <c r="G14" s="532"/>
      <c r="H14" s="532"/>
      <c r="I14" s="532"/>
      <c r="J14" s="532"/>
      <c r="K14" s="532"/>
      <c r="L14" s="532"/>
    </row>
    <row r="15" spans="1:19">
      <c r="A15" s="532"/>
      <c r="B15" s="532"/>
      <c r="C15" s="532"/>
      <c r="D15" s="532"/>
      <c r="E15" s="532"/>
      <c r="F15" s="532"/>
      <c r="G15" s="532"/>
      <c r="H15" s="532"/>
      <c r="I15" s="532"/>
      <c r="J15" s="532"/>
      <c r="K15" s="532"/>
      <c r="L15" s="532"/>
    </row>
    <row r="16" spans="1:19">
      <c r="A16" s="532"/>
      <c r="B16" s="532"/>
      <c r="C16" s="532"/>
      <c r="D16" s="532"/>
      <c r="E16" s="532"/>
      <c r="F16" s="532"/>
      <c r="G16" s="532"/>
      <c r="H16" s="532"/>
      <c r="I16" s="532"/>
      <c r="J16" s="532"/>
      <c r="K16" s="532"/>
      <c r="L16" s="532"/>
    </row>
    <row r="17" spans="1:12">
      <c r="A17" s="532"/>
      <c r="B17" s="532"/>
      <c r="C17" s="532"/>
      <c r="D17" s="532"/>
      <c r="E17" s="532"/>
      <c r="F17" s="532"/>
      <c r="G17" s="532"/>
      <c r="H17" s="532"/>
      <c r="I17" s="532"/>
      <c r="J17" s="532"/>
      <c r="K17" s="532"/>
      <c r="L17" s="532"/>
    </row>
    <row r="18" spans="1:12" ht="4.5" customHeight="1">
      <c r="A18" s="532"/>
      <c r="B18" s="532"/>
      <c r="C18" s="532"/>
      <c r="D18" s="532"/>
      <c r="E18" s="532"/>
      <c r="F18" s="532"/>
      <c r="G18" s="532"/>
      <c r="H18" s="532"/>
      <c r="I18" s="532"/>
      <c r="J18" s="532"/>
      <c r="K18" s="532"/>
      <c r="L18" s="532"/>
    </row>
    <row r="19" spans="1:12" ht="9.75" customHeight="1">
      <c r="A19" s="532"/>
      <c r="B19" s="532"/>
      <c r="C19" s="532"/>
      <c r="D19" s="532"/>
      <c r="E19" s="532"/>
      <c r="F19" s="532"/>
      <c r="G19" s="532"/>
      <c r="H19" s="532"/>
      <c r="I19" s="532"/>
      <c r="J19" s="532"/>
      <c r="K19" s="532"/>
      <c r="L19" s="532"/>
    </row>
    <row r="20" spans="1:12" ht="3.75" customHeight="1">
      <c r="A20" s="532"/>
      <c r="B20" s="532"/>
      <c r="C20" s="532"/>
      <c r="D20" s="532"/>
      <c r="E20" s="532"/>
      <c r="F20" s="532"/>
      <c r="G20" s="532"/>
      <c r="H20" s="532"/>
      <c r="I20" s="532"/>
      <c r="J20" s="532"/>
      <c r="K20" s="532"/>
      <c r="L20" s="532"/>
    </row>
    <row r="21" spans="1:12" ht="73.5" hidden="1" customHeight="1">
      <c r="A21" s="532"/>
      <c r="B21" s="532"/>
      <c r="C21" s="532"/>
      <c r="D21" s="532"/>
      <c r="E21" s="532"/>
      <c r="F21" s="532"/>
      <c r="G21" s="532"/>
      <c r="H21" s="532"/>
      <c r="I21" s="532"/>
      <c r="J21" s="532"/>
      <c r="K21" s="532"/>
      <c r="L21" s="532"/>
    </row>
    <row r="33" spans="6:6">
      <c r="F33" s="475" t="s">
        <v>791</v>
      </c>
    </row>
  </sheetData>
  <mergeCells count="30">
    <mergeCell ref="A1:M1"/>
    <mergeCell ref="D2:E2"/>
    <mergeCell ref="K2:L2"/>
    <mergeCell ref="A3:A5"/>
    <mergeCell ref="B3:B5"/>
    <mergeCell ref="C3:C5"/>
    <mergeCell ref="D3:E3"/>
    <mergeCell ref="F3:F5"/>
    <mergeCell ref="G3:G5"/>
    <mergeCell ref="H3:H5"/>
    <mergeCell ref="I3:I5"/>
    <mergeCell ref="J3:J5"/>
    <mergeCell ref="K3:L3"/>
    <mergeCell ref="M3:M5"/>
    <mergeCell ref="N3:N5"/>
    <mergeCell ref="L6:L7"/>
    <mergeCell ref="M6:M7"/>
    <mergeCell ref="N6:N7"/>
    <mergeCell ref="A11:L21"/>
    <mergeCell ref="F6:F7"/>
    <mergeCell ref="G6:G7"/>
    <mergeCell ref="H6:H7"/>
    <mergeCell ref="I6:I7"/>
    <mergeCell ref="J6:J7"/>
    <mergeCell ref="K6:K7"/>
    <mergeCell ref="A6:A8"/>
    <mergeCell ref="B6:B8"/>
    <mergeCell ref="C6:C8"/>
    <mergeCell ref="D6:D7"/>
    <mergeCell ref="E6:E7"/>
  </mergeCells>
  <pageMargins left="0.45984251968503903" right="0.4" top="0.61377952755905507" bottom="0.57362204724409516" header="0.22007874015748005" footer="0.17992125984252005"/>
  <pageSetup paperSize="0" fitToWidth="0" fitToHeight="0" orientation="landscape" horizontalDpi="0" verticalDpi="0" copies="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0"/>
  <sheetViews>
    <sheetView workbookViewId="0">
      <selection sqref="A1:M1"/>
    </sheetView>
  </sheetViews>
  <sheetFormatPr defaultRowHeight="13.8"/>
  <cols>
    <col min="1" max="1" width="3.09765625" style="32" customWidth="1"/>
    <col min="2" max="2" width="18.8984375" style="32" customWidth="1"/>
    <col min="3" max="3" width="13.19921875" style="32" customWidth="1"/>
    <col min="4" max="4" width="17" style="32" customWidth="1"/>
    <col min="5" max="5" width="15.19921875" style="32" customWidth="1"/>
    <col min="6" max="8" width="12.59765625" style="32" customWidth="1"/>
    <col min="9" max="9" width="19.09765625" style="32" customWidth="1"/>
    <col min="10" max="11" width="8.8984375" style="32" customWidth="1"/>
    <col min="12" max="12" width="9.19921875" style="32" customWidth="1"/>
    <col min="13" max="13" width="9.8984375" style="32" customWidth="1"/>
    <col min="14" max="1023" width="8.5" style="32" customWidth="1"/>
    <col min="1024" max="1024" width="9" style="32" customWidth="1"/>
    <col min="1025" max="1025" width="9" customWidth="1"/>
  </cols>
  <sheetData>
    <row r="1" spans="1:13" ht="34.5" customHeight="1">
      <c r="A1" s="550" t="s">
        <v>1816</v>
      </c>
      <c r="B1" s="550"/>
      <c r="C1" s="550"/>
      <c r="D1" s="550"/>
      <c r="E1" s="550"/>
      <c r="F1" s="550"/>
      <c r="G1" s="550"/>
      <c r="H1" s="550"/>
      <c r="I1" s="550"/>
      <c r="J1" s="550"/>
      <c r="K1" s="550"/>
      <c r="L1" s="550"/>
      <c r="M1" s="550"/>
    </row>
    <row r="2" spans="1:13" ht="16.5" customHeight="1">
      <c r="A2" s="33">
        <v>1</v>
      </c>
      <c r="B2" s="551">
        <v>2</v>
      </c>
      <c r="C2" s="551"/>
      <c r="D2" s="513">
        <v>3</v>
      </c>
      <c r="E2" s="513"/>
      <c r="F2" s="513"/>
      <c r="G2" s="551">
        <v>4</v>
      </c>
      <c r="H2" s="551"/>
      <c r="I2" s="35">
        <v>5</v>
      </c>
      <c r="J2" s="35">
        <v>6</v>
      </c>
      <c r="K2" s="35">
        <v>7</v>
      </c>
      <c r="L2" s="35">
        <v>8</v>
      </c>
      <c r="M2" s="35">
        <v>9</v>
      </c>
    </row>
    <row r="3" spans="1:13" ht="125.25" customHeight="1">
      <c r="A3" s="33" t="s">
        <v>548</v>
      </c>
      <c r="B3" s="551" t="s">
        <v>971</v>
      </c>
      <c r="C3" s="551"/>
      <c r="D3" s="551" t="s">
        <v>1817</v>
      </c>
      <c r="E3" s="551"/>
      <c r="F3" s="551"/>
      <c r="G3" s="509" t="s">
        <v>973</v>
      </c>
      <c r="H3" s="509"/>
      <c r="I3" s="509" t="s">
        <v>1818</v>
      </c>
      <c r="J3" s="509" t="s">
        <v>975</v>
      </c>
      <c r="K3" s="509" t="s">
        <v>976</v>
      </c>
      <c r="L3" s="509" t="s">
        <v>977</v>
      </c>
      <c r="M3" s="509" t="s">
        <v>1819</v>
      </c>
    </row>
    <row r="4" spans="1:13" ht="15" customHeight="1">
      <c r="A4" s="33"/>
      <c r="B4" s="33" t="s">
        <v>552</v>
      </c>
      <c r="C4" s="33" t="s">
        <v>553</v>
      </c>
      <c r="D4" s="33" t="s">
        <v>978</v>
      </c>
      <c r="E4" s="33" t="s">
        <v>979</v>
      </c>
      <c r="F4" s="33" t="s">
        <v>980</v>
      </c>
      <c r="G4" s="33" t="s">
        <v>16</v>
      </c>
      <c r="H4" s="33" t="s">
        <v>17</v>
      </c>
      <c r="I4" s="509"/>
      <c r="J4" s="509"/>
      <c r="K4" s="509"/>
      <c r="L4" s="509"/>
      <c r="M4" s="509"/>
    </row>
    <row r="5" spans="1:13" ht="148.5" customHeight="1">
      <c r="A5" s="33"/>
      <c r="B5" s="33" t="s">
        <v>982</v>
      </c>
      <c r="C5" s="33" t="s">
        <v>983</v>
      </c>
      <c r="D5" s="33" t="s">
        <v>986</v>
      </c>
      <c r="E5" s="33" t="s">
        <v>987</v>
      </c>
      <c r="F5" s="33" t="s">
        <v>1820</v>
      </c>
      <c r="G5" s="37" t="s">
        <v>989</v>
      </c>
      <c r="H5" s="37" t="s">
        <v>990</v>
      </c>
      <c r="I5" s="509"/>
      <c r="J5" s="509"/>
      <c r="K5" s="509"/>
      <c r="L5" s="509"/>
      <c r="M5" s="509"/>
    </row>
    <row r="6" spans="1:13" ht="23.25" customHeight="1">
      <c r="A6" s="549" t="s">
        <v>1821</v>
      </c>
      <c r="B6" s="549"/>
      <c r="C6" s="549"/>
      <c r="D6" s="549"/>
      <c r="E6" s="549"/>
      <c r="F6" s="549"/>
      <c r="G6" s="549"/>
      <c r="H6" s="549"/>
      <c r="I6" s="549"/>
      <c r="J6" s="549"/>
      <c r="K6" s="549"/>
      <c r="L6" s="549"/>
      <c r="M6" s="549"/>
    </row>
    <row r="7" spans="1:13" ht="153" customHeight="1">
      <c r="A7" s="411" t="s">
        <v>558</v>
      </c>
      <c r="B7" s="411" t="s">
        <v>1822</v>
      </c>
      <c r="C7" s="411" t="s">
        <v>1823</v>
      </c>
      <c r="D7" s="411" t="s">
        <v>1020</v>
      </c>
      <c r="E7" s="411" t="s">
        <v>1823</v>
      </c>
      <c r="F7" s="411" t="s">
        <v>1076</v>
      </c>
      <c r="G7" s="416" t="s">
        <v>998</v>
      </c>
      <c r="H7" s="416" t="s">
        <v>1013</v>
      </c>
      <c r="I7" s="416"/>
      <c r="J7" s="417"/>
      <c r="K7" s="417"/>
      <c r="L7" s="417"/>
      <c r="M7" s="279" t="s">
        <v>1824</v>
      </c>
    </row>
    <row r="8" spans="1:13" ht="17.25" customHeight="1">
      <c r="A8" s="416"/>
      <c r="B8" s="416"/>
      <c r="C8" s="416"/>
      <c r="D8" s="416"/>
      <c r="E8" s="416"/>
      <c r="F8" s="416"/>
      <c r="G8" s="416"/>
      <c r="H8" s="416"/>
      <c r="I8" s="33" t="s">
        <v>1100</v>
      </c>
      <c r="J8" s="33"/>
      <c r="K8" s="33"/>
      <c r="L8" s="33"/>
      <c r="M8" s="33"/>
    </row>
    <row r="9" spans="1:13">
      <c r="A9" s="476"/>
      <c r="B9" s="476"/>
      <c r="C9" s="476"/>
      <c r="D9" s="476"/>
      <c r="E9" s="476"/>
      <c r="F9" s="476"/>
      <c r="G9" s="476"/>
      <c r="H9" s="476"/>
      <c r="I9" s="476"/>
      <c r="J9" s="476"/>
      <c r="K9" s="476"/>
      <c r="L9" s="476"/>
      <c r="M9" s="476"/>
    </row>
    <row r="10" spans="1:13" ht="30" customHeight="1">
      <c r="A10" s="597" t="s">
        <v>1825</v>
      </c>
      <c r="B10" s="597"/>
      <c r="C10" s="597"/>
      <c r="D10" s="597"/>
      <c r="E10" s="597"/>
      <c r="F10" s="597"/>
      <c r="G10" s="597"/>
      <c r="H10" s="597"/>
      <c r="I10" s="597"/>
      <c r="J10" s="597"/>
      <c r="K10" s="597"/>
      <c r="L10" s="597"/>
      <c r="M10" s="597"/>
    </row>
  </sheetData>
  <mergeCells count="14">
    <mergeCell ref="L3:L5"/>
    <mergeCell ref="M3:M5"/>
    <mergeCell ref="A6:M6"/>
    <mergeCell ref="A10:M10"/>
    <mergeCell ref="A1:M1"/>
    <mergeCell ref="B2:C2"/>
    <mergeCell ref="D2:F2"/>
    <mergeCell ref="G2:H2"/>
    <mergeCell ref="B3:C3"/>
    <mergeCell ref="D3:F3"/>
    <mergeCell ref="G3:H3"/>
    <mergeCell ref="I3:I5"/>
    <mergeCell ref="J3:J5"/>
    <mergeCell ref="K3:K5"/>
  </mergeCells>
  <pageMargins left="0.19015748031496105" right="0.17992125984252005" top="0.76377952755905509" bottom="0.97362204724409507" header="0.3700787401574801" footer="0.57992125984252008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22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19</vt:i4>
      </vt:variant>
      <vt:variant>
        <vt:lpstr>Zakresy nazwane</vt:lpstr>
      </vt:variant>
      <vt:variant>
        <vt:i4>9</vt:i4>
      </vt:variant>
    </vt:vector>
  </HeadingPairs>
  <TitlesOfParts>
    <vt:vector size="28" baseType="lpstr">
      <vt:lpstr>Tabela_nr_1</vt:lpstr>
      <vt:lpstr>Tabela_2__</vt:lpstr>
      <vt:lpstr>Tabela__3</vt:lpstr>
      <vt:lpstr>Tabela_4_-1_01-28_02_2021</vt:lpstr>
      <vt:lpstr>Tabela__4-01_03-31_12_2021r_</vt:lpstr>
      <vt:lpstr>Tabela_5_1_01-28_02_2021r_</vt:lpstr>
      <vt:lpstr>Tabela_5_1_03-31_12_2021r</vt:lpstr>
      <vt:lpstr>Tabela__6</vt:lpstr>
      <vt:lpstr>Tabela_7</vt:lpstr>
      <vt:lpstr>Tabela_8</vt:lpstr>
      <vt:lpstr>Tabela__9</vt:lpstr>
      <vt:lpstr>Tabela_10</vt:lpstr>
      <vt:lpstr>Tabela__11</vt:lpstr>
      <vt:lpstr>Tabela__12</vt:lpstr>
      <vt:lpstr>Tabela_13</vt:lpstr>
      <vt:lpstr>Tabela_14__</vt:lpstr>
      <vt:lpstr>Tabela_15</vt:lpstr>
      <vt:lpstr>Tabela_16</vt:lpstr>
      <vt:lpstr>Tabela_17</vt:lpstr>
      <vt:lpstr>Tabela__11!Obszar_wydruku</vt:lpstr>
      <vt:lpstr>Tabela__9!Obszar_wydruku</vt:lpstr>
      <vt:lpstr>Tabela_10!Obszar_wydruku</vt:lpstr>
      <vt:lpstr>Tabela_15!Obszar_wydruku</vt:lpstr>
      <vt:lpstr>Tabela_17!Obszar_wydruku</vt:lpstr>
      <vt:lpstr>Tabela_2__!Obszar_wydruku</vt:lpstr>
      <vt:lpstr>Tabela_7!Obszar_wydruku</vt:lpstr>
      <vt:lpstr>Tabela_8!Obszar_wydruku</vt:lpstr>
      <vt:lpstr>Tabela_nr_1!Obszar_wydruku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Fijałek Adrian</dc:creator>
  <cp:lastModifiedBy>Katarzyna Machowska</cp:lastModifiedBy>
  <cp:revision>7</cp:revision>
  <cp:lastPrinted>2022-07-04T10:20:09Z</cp:lastPrinted>
  <dcterms:created xsi:type="dcterms:W3CDTF">2010-12-29T08:49:47Z</dcterms:created>
  <dcterms:modified xsi:type="dcterms:W3CDTF">2022-07-05T13:27:58Z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</Properties>
</file>