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GMINY" sheetId="1" r:id="rId1"/>
    <sheet name="Arkusz1" sheetId="6" state="hidden" r:id="rId2"/>
    <sheet name="POWIATY" sheetId="2" r:id="rId3"/>
    <sheet name="SAMORZĄD WOJEWÓDZTWA" sheetId="3" r:id="rId4"/>
    <sheet name="MALUCH" sheetId="4" r:id="rId5"/>
    <sheet name="ORGANIZACJE POZARZĄDOWE" sheetId="5" r:id="rId6"/>
  </sheets>
  <calcPr calcId="152511"/>
</workbook>
</file>

<file path=xl/calcChain.xml><?xml version="1.0" encoding="utf-8"?>
<calcChain xmlns="http://schemas.openxmlformats.org/spreadsheetml/2006/main">
  <c r="E15" i="6" l="1"/>
  <c r="D15" i="6"/>
  <c r="C15" i="6"/>
  <c r="F11" i="3"/>
  <c r="I11" i="3"/>
  <c r="M23" i="6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11" i="2"/>
  <c r="BQ127" i="1"/>
  <c r="BQ12" i="1"/>
  <c r="BQ13" i="1"/>
  <c r="BQ14" i="1"/>
  <c r="BQ15" i="1"/>
  <c r="BQ16" i="1"/>
  <c r="BQ17" i="1"/>
  <c r="BQ18" i="1"/>
  <c r="BQ19" i="1"/>
  <c r="BQ20" i="1"/>
  <c r="BQ21" i="1"/>
  <c r="BQ22" i="1"/>
  <c r="BQ23" i="1"/>
  <c r="BQ24" i="1"/>
  <c r="BQ25" i="1"/>
  <c r="BQ26" i="1"/>
  <c r="BQ27" i="1"/>
  <c r="BQ28" i="1"/>
  <c r="BQ29" i="1"/>
  <c r="BQ30" i="1"/>
  <c r="BQ31" i="1"/>
  <c r="BQ32" i="1"/>
  <c r="BQ33" i="1"/>
  <c r="BQ34" i="1"/>
  <c r="BQ35" i="1"/>
  <c r="BQ36" i="1"/>
  <c r="BQ37" i="1"/>
  <c r="BQ38" i="1"/>
  <c r="BQ39" i="1"/>
  <c r="BQ40" i="1"/>
  <c r="BQ41" i="1"/>
  <c r="BQ42" i="1"/>
  <c r="BQ43" i="1"/>
  <c r="BQ44" i="1"/>
  <c r="BQ45" i="1"/>
  <c r="BQ46" i="1"/>
  <c r="BQ47" i="1"/>
  <c r="BQ48" i="1"/>
  <c r="BQ49" i="1"/>
  <c r="BQ50" i="1"/>
  <c r="BQ51" i="1"/>
  <c r="BQ52" i="1"/>
  <c r="BQ53" i="1"/>
  <c r="BQ54" i="1"/>
  <c r="BQ55" i="1"/>
  <c r="BQ56" i="1"/>
  <c r="BQ57" i="1"/>
  <c r="BQ58" i="1"/>
  <c r="BQ59" i="1"/>
  <c r="BQ60" i="1"/>
  <c r="BQ61" i="1"/>
  <c r="BQ62" i="1"/>
  <c r="BQ63" i="1"/>
  <c r="BQ64" i="1"/>
  <c r="BQ65" i="1"/>
  <c r="BQ66" i="1"/>
  <c r="BQ67" i="1"/>
  <c r="BQ68" i="1"/>
  <c r="BQ69" i="1"/>
  <c r="BQ70" i="1"/>
  <c r="BQ71" i="1"/>
  <c r="BQ72" i="1"/>
  <c r="BQ73" i="1"/>
  <c r="BQ74" i="1"/>
  <c r="BQ75" i="1"/>
  <c r="BQ76" i="1"/>
  <c r="BQ77" i="1"/>
  <c r="BQ78" i="1"/>
  <c r="BQ79" i="1"/>
  <c r="BQ80" i="1"/>
  <c r="BQ81" i="1"/>
  <c r="BQ82" i="1"/>
  <c r="BQ83" i="1"/>
  <c r="BQ84" i="1"/>
  <c r="BQ85" i="1"/>
  <c r="BQ86" i="1"/>
  <c r="BQ87" i="1"/>
  <c r="BQ88" i="1"/>
  <c r="BQ89" i="1"/>
  <c r="BQ90" i="1"/>
  <c r="BQ91" i="1"/>
  <c r="BQ92" i="1"/>
  <c r="BQ93" i="1"/>
  <c r="BQ94" i="1"/>
  <c r="BQ95" i="1"/>
  <c r="BQ96" i="1"/>
  <c r="BQ97" i="1"/>
  <c r="BQ98" i="1"/>
  <c r="BQ99" i="1"/>
  <c r="BQ100" i="1"/>
  <c r="BQ101" i="1"/>
  <c r="BQ102" i="1"/>
  <c r="BQ103" i="1"/>
  <c r="BQ104" i="1"/>
  <c r="BQ105" i="1"/>
  <c r="BQ106" i="1"/>
  <c r="BQ107" i="1"/>
  <c r="BQ108" i="1"/>
  <c r="BQ109" i="1"/>
  <c r="BQ110" i="1"/>
  <c r="BQ111" i="1"/>
  <c r="BQ112" i="1"/>
  <c r="BQ113" i="1"/>
  <c r="BQ114" i="1"/>
  <c r="BQ115" i="1"/>
  <c r="BQ116" i="1"/>
  <c r="BQ117" i="1"/>
  <c r="BQ118" i="1"/>
  <c r="BQ119" i="1"/>
  <c r="BQ120" i="1"/>
  <c r="BQ121" i="1"/>
  <c r="BQ122" i="1"/>
  <c r="BQ123" i="1"/>
  <c r="BQ124" i="1"/>
  <c r="BQ125" i="1"/>
  <c r="BQ126" i="1"/>
  <c r="BQ11" i="1"/>
  <c r="F15" i="6"/>
  <c r="BL127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1" i="1"/>
  <c r="BL72" i="1"/>
  <c r="BL73" i="1"/>
  <c r="BL74" i="1"/>
  <c r="BL75" i="1"/>
  <c r="BL76" i="1"/>
  <c r="BL77" i="1"/>
  <c r="BL78" i="1"/>
  <c r="BL79" i="1"/>
  <c r="BL80" i="1"/>
  <c r="BL81" i="1"/>
  <c r="BL82" i="1"/>
  <c r="BL83" i="1"/>
  <c r="BL84" i="1"/>
  <c r="BL85" i="1"/>
  <c r="BL86" i="1"/>
  <c r="BL87" i="1"/>
  <c r="BL88" i="1"/>
  <c r="BL89" i="1"/>
  <c r="BL90" i="1"/>
  <c r="BL91" i="1"/>
  <c r="BL92" i="1"/>
  <c r="BL93" i="1"/>
  <c r="BL94" i="1"/>
  <c r="BL95" i="1"/>
  <c r="BL96" i="1"/>
  <c r="BL97" i="1"/>
  <c r="BL98" i="1"/>
  <c r="BL99" i="1"/>
  <c r="BL100" i="1"/>
  <c r="BL101" i="1"/>
  <c r="BL102" i="1"/>
  <c r="BL103" i="1"/>
  <c r="BL104" i="1"/>
  <c r="BL105" i="1"/>
  <c r="BL106" i="1"/>
  <c r="BL107" i="1"/>
  <c r="BL108" i="1"/>
  <c r="BL109" i="1"/>
  <c r="BL110" i="1"/>
  <c r="BL111" i="1"/>
  <c r="BL112" i="1"/>
  <c r="BL113" i="1"/>
  <c r="BL114" i="1"/>
  <c r="BL115" i="1"/>
  <c r="BL116" i="1"/>
  <c r="BL117" i="1"/>
  <c r="BL118" i="1"/>
  <c r="BL119" i="1"/>
  <c r="BL120" i="1"/>
  <c r="BL121" i="1"/>
  <c r="BL122" i="1"/>
  <c r="BL123" i="1"/>
  <c r="BL124" i="1"/>
  <c r="BL125" i="1"/>
  <c r="BL126" i="1"/>
  <c r="BL11" i="1"/>
  <c r="BG127" i="1"/>
  <c r="BG12" i="1"/>
  <c r="BG13" i="1"/>
  <c r="BG14" i="1"/>
  <c r="BG15" i="1"/>
  <c r="BG16" i="1"/>
  <c r="BG17" i="1"/>
  <c r="BG18" i="1"/>
  <c r="BG19" i="1"/>
  <c r="BG20" i="1"/>
  <c r="BG21" i="1"/>
  <c r="BG22" i="1"/>
  <c r="BG23" i="1"/>
  <c r="BG24" i="1"/>
  <c r="BG25" i="1"/>
  <c r="BG26" i="1"/>
  <c r="BG27" i="1"/>
  <c r="BG28" i="1"/>
  <c r="BG29" i="1"/>
  <c r="BG30" i="1"/>
  <c r="BG31" i="1"/>
  <c r="BG32" i="1"/>
  <c r="BG33" i="1"/>
  <c r="BG34" i="1"/>
  <c r="BG35" i="1"/>
  <c r="BG36" i="1"/>
  <c r="BG37" i="1"/>
  <c r="BG38" i="1"/>
  <c r="BG39" i="1"/>
  <c r="BG40" i="1"/>
  <c r="BG41" i="1"/>
  <c r="BG42" i="1"/>
  <c r="BG43" i="1"/>
  <c r="BG44" i="1"/>
  <c r="BG45" i="1"/>
  <c r="BG46" i="1"/>
  <c r="BG47" i="1"/>
  <c r="BG48" i="1"/>
  <c r="BG49" i="1"/>
  <c r="BG50" i="1"/>
  <c r="BG51" i="1"/>
  <c r="BG52" i="1"/>
  <c r="BG53" i="1"/>
  <c r="BG54" i="1"/>
  <c r="BG55" i="1"/>
  <c r="BG56" i="1"/>
  <c r="BG57" i="1"/>
  <c r="BG58" i="1"/>
  <c r="BG59" i="1"/>
  <c r="BG60" i="1"/>
  <c r="BG61" i="1"/>
  <c r="BG62" i="1"/>
  <c r="BG63" i="1"/>
  <c r="BG64" i="1"/>
  <c r="BG65" i="1"/>
  <c r="BG66" i="1"/>
  <c r="BG67" i="1"/>
  <c r="BG68" i="1"/>
  <c r="BG69" i="1"/>
  <c r="BG70" i="1"/>
  <c r="BG71" i="1"/>
  <c r="BG72" i="1"/>
  <c r="BG73" i="1"/>
  <c r="BG74" i="1"/>
  <c r="BG75" i="1"/>
  <c r="BG76" i="1"/>
  <c r="BG77" i="1"/>
  <c r="BG78" i="1"/>
  <c r="BG79" i="1"/>
  <c r="BG80" i="1"/>
  <c r="BG81" i="1"/>
  <c r="BG82" i="1"/>
  <c r="BG83" i="1"/>
  <c r="BG84" i="1"/>
  <c r="BG85" i="1"/>
  <c r="BG86" i="1"/>
  <c r="BG87" i="1"/>
  <c r="BG88" i="1"/>
  <c r="BG89" i="1"/>
  <c r="BG90" i="1"/>
  <c r="BG91" i="1"/>
  <c r="BG92" i="1"/>
  <c r="BG93" i="1"/>
  <c r="BG94" i="1"/>
  <c r="BG95" i="1"/>
  <c r="BG96" i="1"/>
  <c r="BG97" i="1"/>
  <c r="BG98" i="1"/>
  <c r="BG99" i="1"/>
  <c r="BG100" i="1"/>
  <c r="BG101" i="1"/>
  <c r="BG102" i="1"/>
  <c r="BG103" i="1"/>
  <c r="BG104" i="1"/>
  <c r="BG105" i="1"/>
  <c r="BG106" i="1"/>
  <c r="BG107" i="1"/>
  <c r="BG108" i="1"/>
  <c r="BG109" i="1"/>
  <c r="BG110" i="1"/>
  <c r="BG111" i="1"/>
  <c r="BG112" i="1"/>
  <c r="BG113" i="1"/>
  <c r="BG114" i="1"/>
  <c r="BG115" i="1"/>
  <c r="BG116" i="1"/>
  <c r="BG117" i="1"/>
  <c r="BG118" i="1"/>
  <c r="BG119" i="1"/>
  <c r="BG120" i="1"/>
  <c r="BG121" i="1"/>
  <c r="BG122" i="1"/>
  <c r="BG123" i="1"/>
  <c r="BG124" i="1"/>
  <c r="BG125" i="1"/>
  <c r="BG126" i="1"/>
  <c r="BG11" i="1"/>
  <c r="BD127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6" i="1"/>
  <c r="BD37" i="1"/>
  <c r="BD38" i="1"/>
  <c r="BD39" i="1"/>
  <c r="BD40" i="1"/>
  <c r="BD41" i="1"/>
  <c r="BD42" i="1"/>
  <c r="BD43" i="1"/>
  <c r="BD44" i="1"/>
  <c r="BD45" i="1"/>
  <c r="BD46" i="1"/>
  <c r="BD47" i="1"/>
  <c r="BD48" i="1"/>
  <c r="BD49" i="1"/>
  <c r="BD50" i="1"/>
  <c r="BD51" i="1"/>
  <c r="BD52" i="1"/>
  <c r="BD53" i="1"/>
  <c r="BD54" i="1"/>
  <c r="BD55" i="1"/>
  <c r="BD56" i="1"/>
  <c r="BD57" i="1"/>
  <c r="BD58" i="1"/>
  <c r="BD59" i="1"/>
  <c r="BD60" i="1"/>
  <c r="BD61" i="1"/>
  <c r="BD62" i="1"/>
  <c r="BD63" i="1"/>
  <c r="BD64" i="1"/>
  <c r="BD65" i="1"/>
  <c r="BD66" i="1"/>
  <c r="BD67" i="1"/>
  <c r="BD68" i="1"/>
  <c r="BD69" i="1"/>
  <c r="BD70" i="1"/>
  <c r="BD71" i="1"/>
  <c r="BD72" i="1"/>
  <c r="BD73" i="1"/>
  <c r="BD74" i="1"/>
  <c r="BD75" i="1"/>
  <c r="BD76" i="1"/>
  <c r="BD77" i="1"/>
  <c r="BD78" i="1"/>
  <c r="BD79" i="1"/>
  <c r="BD80" i="1"/>
  <c r="BD81" i="1"/>
  <c r="BD82" i="1"/>
  <c r="BD83" i="1"/>
  <c r="BD84" i="1"/>
  <c r="BD85" i="1"/>
  <c r="BD86" i="1"/>
  <c r="BD87" i="1"/>
  <c r="BD88" i="1"/>
  <c r="BD89" i="1"/>
  <c r="BD90" i="1"/>
  <c r="BD91" i="1"/>
  <c r="BD92" i="1"/>
  <c r="BD93" i="1"/>
  <c r="BD94" i="1"/>
  <c r="BD95" i="1"/>
  <c r="BD96" i="1"/>
  <c r="BD97" i="1"/>
  <c r="BD98" i="1"/>
  <c r="BD99" i="1"/>
  <c r="BD100" i="1"/>
  <c r="BD101" i="1"/>
  <c r="BD102" i="1"/>
  <c r="BD103" i="1"/>
  <c r="BD104" i="1"/>
  <c r="BD105" i="1"/>
  <c r="BD106" i="1"/>
  <c r="BD107" i="1"/>
  <c r="BD108" i="1"/>
  <c r="BD109" i="1"/>
  <c r="BD110" i="1"/>
  <c r="BD111" i="1"/>
  <c r="BD112" i="1"/>
  <c r="BD113" i="1"/>
  <c r="BD114" i="1"/>
  <c r="BD115" i="1"/>
  <c r="BD116" i="1"/>
  <c r="BD117" i="1"/>
  <c r="BD118" i="1"/>
  <c r="BD119" i="1"/>
  <c r="BD120" i="1"/>
  <c r="BD121" i="1"/>
  <c r="BD122" i="1"/>
  <c r="BD123" i="1"/>
  <c r="BD124" i="1"/>
  <c r="BD125" i="1"/>
  <c r="BD126" i="1"/>
  <c r="BD11" i="1"/>
  <c r="BA127" i="1"/>
  <c r="BC127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35" i="1"/>
  <c r="BA36" i="1"/>
  <c r="BA37" i="1"/>
  <c r="BA38" i="1"/>
  <c r="BA39" i="1"/>
  <c r="BA40" i="1"/>
  <c r="BA41" i="1"/>
  <c r="BA42" i="1"/>
  <c r="BA43" i="1"/>
  <c r="BA44" i="1"/>
  <c r="BA45" i="1"/>
  <c r="BA46" i="1"/>
  <c r="BA47" i="1"/>
  <c r="BA48" i="1"/>
  <c r="BA49" i="1"/>
  <c r="BA50" i="1"/>
  <c r="BA51" i="1"/>
  <c r="BA52" i="1"/>
  <c r="BA53" i="1"/>
  <c r="BA54" i="1"/>
  <c r="BA55" i="1"/>
  <c r="BA56" i="1"/>
  <c r="BA57" i="1"/>
  <c r="BA58" i="1"/>
  <c r="BA59" i="1"/>
  <c r="BA60" i="1"/>
  <c r="BA61" i="1"/>
  <c r="BA62" i="1"/>
  <c r="BA63" i="1"/>
  <c r="BA64" i="1"/>
  <c r="BA65" i="1"/>
  <c r="BA66" i="1"/>
  <c r="BA67" i="1"/>
  <c r="BA68" i="1"/>
  <c r="BA69" i="1"/>
  <c r="BA70" i="1"/>
  <c r="BA71" i="1"/>
  <c r="BA72" i="1"/>
  <c r="BA73" i="1"/>
  <c r="BA74" i="1"/>
  <c r="BA75" i="1"/>
  <c r="BA76" i="1"/>
  <c r="BA77" i="1"/>
  <c r="BA78" i="1"/>
  <c r="BA79" i="1"/>
  <c r="BA80" i="1"/>
  <c r="BA81" i="1"/>
  <c r="BA82" i="1"/>
  <c r="BA83" i="1"/>
  <c r="BA84" i="1"/>
  <c r="BA85" i="1"/>
  <c r="BA86" i="1"/>
  <c r="BA87" i="1"/>
  <c r="BA88" i="1"/>
  <c r="BA89" i="1"/>
  <c r="BA90" i="1"/>
  <c r="BA91" i="1"/>
  <c r="BA92" i="1"/>
  <c r="BA93" i="1"/>
  <c r="BA94" i="1"/>
  <c r="BA95" i="1"/>
  <c r="BA96" i="1"/>
  <c r="BA97" i="1"/>
  <c r="BA98" i="1"/>
  <c r="BA99" i="1"/>
  <c r="BA100" i="1"/>
  <c r="BA101" i="1"/>
  <c r="BA102" i="1"/>
  <c r="BA103" i="1"/>
  <c r="BA104" i="1"/>
  <c r="BA105" i="1"/>
  <c r="BA106" i="1"/>
  <c r="BA107" i="1"/>
  <c r="BA108" i="1"/>
  <c r="BA109" i="1"/>
  <c r="BA110" i="1"/>
  <c r="BA111" i="1"/>
  <c r="BA112" i="1"/>
  <c r="BA113" i="1"/>
  <c r="BA114" i="1"/>
  <c r="BA115" i="1"/>
  <c r="BA116" i="1"/>
  <c r="BA117" i="1"/>
  <c r="BA118" i="1"/>
  <c r="BA119" i="1"/>
  <c r="BA120" i="1"/>
  <c r="BA121" i="1"/>
  <c r="BA122" i="1"/>
  <c r="BA123" i="1"/>
  <c r="BA124" i="1"/>
  <c r="BA125" i="1"/>
  <c r="BA126" i="1"/>
  <c r="BA11" i="1"/>
  <c r="AU127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T44" i="1"/>
  <c r="AT45" i="1"/>
  <c r="AT46" i="1"/>
  <c r="AT47" i="1"/>
  <c r="AT48" i="1"/>
  <c r="AT49" i="1"/>
  <c r="AT50" i="1"/>
  <c r="AT51" i="1"/>
  <c r="AT52" i="1"/>
  <c r="AT53" i="1"/>
  <c r="AT54" i="1"/>
  <c r="AT55" i="1"/>
  <c r="AT56" i="1"/>
  <c r="AT57" i="1"/>
  <c r="AT58" i="1"/>
  <c r="AT59" i="1"/>
  <c r="AT60" i="1"/>
  <c r="AT61" i="1"/>
  <c r="AT62" i="1"/>
  <c r="AT63" i="1"/>
  <c r="AT64" i="1"/>
  <c r="AT65" i="1"/>
  <c r="AT66" i="1"/>
  <c r="AT67" i="1"/>
  <c r="AT68" i="1"/>
  <c r="AT69" i="1"/>
  <c r="AT70" i="1"/>
  <c r="AT71" i="1"/>
  <c r="AT72" i="1"/>
  <c r="AT73" i="1"/>
  <c r="AT74" i="1"/>
  <c r="AT75" i="1"/>
  <c r="AT76" i="1"/>
  <c r="AT77" i="1"/>
  <c r="AT78" i="1"/>
  <c r="AT79" i="1"/>
  <c r="AT80" i="1"/>
  <c r="AT81" i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AT95" i="1"/>
  <c r="AT96" i="1"/>
  <c r="AT97" i="1"/>
  <c r="AT98" i="1"/>
  <c r="AT99" i="1"/>
  <c r="AT100" i="1"/>
  <c r="AT101" i="1"/>
  <c r="AT102" i="1"/>
  <c r="AT103" i="1"/>
  <c r="AT104" i="1"/>
  <c r="AT105" i="1"/>
  <c r="AT106" i="1"/>
  <c r="AT107" i="1"/>
  <c r="AT108" i="1"/>
  <c r="AT109" i="1"/>
  <c r="AT110" i="1"/>
  <c r="AT111" i="1"/>
  <c r="AT112" i="1"/>
  <c r="AT113" i="1"/>
  <c r="AT114" i="1"/>
  <c r="AT115" i="1"/>
  <c r="AT116" i="1"/>
  <c r="AT117" i="1"/>
  <c r="AT118" i="1"/>
  <c r="AT119" i="1"/>
  <c r="AT120" i="1"/>
  <c r="AT121" i="1"/>
  <c r="AT122" i="1"/>
  <c r="AT123" i="1"/>
  <c r="AT124" i="1"/>
  <c r="AT125" i="1"/>
  <c r="AT126" i="1"/>
  <c r="AT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N102" i="1"/>
  <c r="AN103" i="1"/>
  <c r="AN104" i="1"/>
  <c r="AN105" i="1"/>
  <c r="AN106" i="1"/>
  <c r="AN107" i="1"/>
  <c r="AN108" i="1"/>
  <c r="AN109" i="1"/>
  <c r="AN110" i="1"/>
  <c r="AN111" i="1"/>
  <c r="AN112" i="1"/>
  <c r="AN113" i="1"/>
  <c r="AN114" i="1"/>
  <c r="AN115" i="1"/>
  <c r="AN116" i="1"/>
  <c r="AN117" i="1"/>
  <c r="AN118" i="1"/>
  <c r="AN119" i="1"/>
  <c r="AN120" i="1"/>
  <c r="AN121" i="1"/>
  <c r="AN122" i="1"/>
  <c r="AN123" i="1"/>
  <c r="AN124" i="1"/>
  <c r="AN125" i="1"/>
  <c r="AN126" i="1"/>
  <c r="AN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1" i="1"/>
  <c r="AG127" i="1" s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1" i="1"/>
  <c r="L127" i="1" s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1" i="1"/>
  <c r="E127" i="1" s="1"/>
  <c r="T32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11" i="2"/>
  <c r="N32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11" i="2"/>
  <c r="G32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11" i="2"/>
  <c r="C32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11" i="2"/>
  <c r="H15" i="6" l="1"/>
  <c r="Q32" i="2"/>
  <c r="S127" i="1"/>
  <c r="AM127" i="1"/>
  <c r="AY127" i="1"/>
  <c r="BF127" i="1"/>
  <c r="R127" i="1"/>
  <c r="AB127" i="1"/>
  <c r="AX127" i="1"/>
  <c r="AL127" i="1"/>
  <c r="G127" i="1"/>
  <c r="AK127" i="1"/>
  <c r="F32" i="2"/>
  <c r="V32" i="2" l="1"/>
  <c r="Q127" i="1"/>
  <c r="AW127" i="1"/>
  <c r="BN127" i="1"/>
  <c r="H29" i="4" l="1"/>
  <c r="G29" i="4"/>
  <c r="F29" i="4"/>
  <c r="E29" i="4"/>
  <c r="D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29" i="4" s="1"/>
  <c r="H11" i="3"/>
  <c r="I7" i="3"/>
  <c r="I8" i="3"/>
  <c r="I9" i="3"/>
  <c r="I10" i="3"/>
  <c r="I6" i="3"/>
  <c r="P127" i="1"/>
  <c r="BI127" i="1"/>
  <c r="AJ127" i="1"/>
  <c r="AQ127" i="1"/>
  <c r="AR127" i="1"/>
  <c r="AS127" i="1"/>
  <c r="BM127" i="1"/>
  <c r="I32" i="2" l="1"/>
  <c r="E32" i="2"/>
  <c r="AI127" i="1"/>
  <c r="O127" i="1"/>
  <c r="AV127" i="1"/>
  <c r="P32" i="2"/>
  <c r="D32" i="2" l="1"/>
  <c r="N127" i="1"/>
  <c r="J32" i="2" l="1"/>
  <c r="O32" i="2"/>
  <c r="BP127" i="1"/>
  <c r="M127" i="1"/>
  <c r="L32" i="2" l="1"/>
  <c r="J127" i="1" l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1" i="1"/>
  <c r="H127" i="1" l="1"/>
  <c r="AT127" i="1"/>
  <c r="T127" i="1"/>
  <c r="Y127" i="1"/>
  <c r="AD127" i="1"/>
  <c r="AN127" i="1"/>
  <c r="G11" i="3"/>
  <c r="U32" i="2"/>
  <c r="S32" i="2"/>
  <c r="R32" i="2"/>
  <c r="M32" i="2"/>
  <c r="K32" i="2"/>
  <c r="H32" i="2"/>
  <c r="BO127" i="1"/>
  <c r="BK127" i="1"/>
  <c r="BJ127" i="1"/>
  <c r="BH127" i="1"/>
  <c r="BE127" i="1"/>
  <c r="BB127" i="1"/>
  <c r="AZ127" i="1"/>
  <c r="AP127" i="1"/>
  <c r="AO127" i="1"/>
  <c r="AH127" i="1"/>
  <c r="AF127" i="1"/>
  <c r="AE127" i="1"/>
  <c r="AC127" i="1"/>
  <c r="AA127" i="1"/>
  <c r="Z127" i="1"/>
  <c r="X127" i="1"/>
  <c r="W127" i="1"/>
  <c r="V127" i="1"/>
  <c r="U127" i="1"/>
  <c r="K127" i="1"/>
  <c r="I127" i="1"/>
  <c r="F127" i="1"/>
  <c r="D127" i="1"/>
  <c r="W32" i="2" l="1"/>
</calcChain>
</file>

<file path=xl/sharedStrings.xml><?xml version="1.0" encoding="utf-8"?>
<sst xmlns="http://schemas.openxmlformats.org/spreadsheetml/2006/main" count="719" uniqueCount="385">
  <si>
    <t>Lp</t>
  </si>
  <si>
    <t>Rozdzaj jednostki</t>
  </si>
  <si>
    <t>Jednostka Samorządu Terytorialnego</t>
  </si>
  <si>
    <t>Rozdział 
85156 § 2010</t>
  </si>
  <si>
    <t>Rozdział 
71035§2020</t>
  </si>
  <si>
    <t>Rozdział 
85195§2010</t>
  </si>
  <si>
    <t>Rozdział                                                                                                                                                                                                        85212 § 2010</t>
  </si>
  <si>
    <t>Rozdział      
85213 § 2010</t>
  </si>
  <si>
    <t>Rozdział 
85213 § 2030</t>
  </si>
  <si>
    <t>Rozdział 
85214 § 2030</t>
  </si>
  <si>
    <t>Rodział 
85215 § 2010</t>
  </si>
  <si>
    <t>Rozdział 
85216 § 2030</t>
  </si>
  <si>
    <t>Rozdział 
85219 § 2030</t>
  </si>
  <si>
    <t>Rozdział 
85228§2010</t>
  </si>
  <si>
    <t>Rozdział 
85295 § 2030</t>
  </si>
  <si>
    <t>Rozdział           85231 § 2010</t>
  </si>
  <si>
    <t>Rozdział 85305 § 2030</t>
  </si>
  <si>
    <t>Rozdział 85307 § 2030</t>
  </si>
  <si>
    <t xml:space="preserve">Razem </t>
  </si>
  <si>
    <t>13.4.1.1.                                                                                                                                                                                           Świadczenia rodzinne 
i świadczenia z funduszu alimentacyjnego</t>
  </si>
  <si>
    <t xml:space="preserve"> 13.1.1.1. Wsparcie finansowe jednostek samorządu terytorialnego w realizacji zadań pomocy społecznej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</si>
  <si>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</si>
  <si>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</si>
  <si>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</si>
  <si>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</si>
  <si>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</si>
  <si>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</si>
  <si>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</si>
  <si>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</si>
  <si>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</si>
  <si>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</si>
  <si>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</si>
  <si>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</si>
  <si>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</si>
  <si>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</si>
  <si>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</si>
  <si>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</si>
  <si>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</si>
  <si>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</si>
  <si>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</si>
  <si>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</si>
  <si>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</si>
  <si>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</si>
  <si>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</si>
  <si>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</si>
  <si>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</si>
  <si>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</si>
  <si>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</si>
  <si>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</si>
  <si>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</si>
  <si>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</si>
  <si>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</si>
  <si>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</si>
  <si>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Urząd Miasta</t>
  </si>
  <si>
    <t>Barczewo</t>
  </si>
  <si>
    <t>Bartoszyce</t>
  </si>
  <si>
    <t>Biała Piska</t>
  </si>
  <si>
    <t>Biskupiec</t>
  </si>
  <si>
    <t>Bisztynek</t>
  </si>
  <si>
    <t>Braniewo</t>
  </si>
  <si>
    <t>Dobre Miasto</t>
  </si>
  <si>
    <t>Działdowo</t>
  </si>
  <si>
    <t>Elbląg</t>
  </si>
  <si>
    <t>Ełk</t>
  </si>
  <si>
    <t>Frombork</t>
  </si>
  <si>
    <t>Giżycko</t>
  </si>
  <si>
    <t>Gołdap</t>
  </si>
  <si>
    <t>Górowo Ilaw.</t>
  </si>
  <si>
    <t>Iława</t>
  </si>
  <si>
    <t>Jeziorany</t>
  </si>
  <si>
    <t>Kętrzyn</t>
  </si>
  <si>
    <t>Kisielice</t>
  </si>
  <si>
    <t>Korsze</t>
  </si>
  <si>
    <t>Lidzbark Warm.</t>
  </si>
  <si>
    <t>Lidzbark Welski</t>
  </si>
  <si>
    <t>Lubawa</t>
  </si>
  <si>
    <t>Mikołajki</t>
  </si>
  <si>
    <t>Miłakowo</t>
  </si>
  <si>
    <t>Miłomłyn</t>
  </si>
  <si>
    <t>Młynary</t>
  </si>
  <si>
    <t>Morąg</t>
  </si>
  <si>
    <t>Mrągowo</t>
  </si>
  <si>
    <t>Nidzica</t>
  </si>
  <si>
    <t>Nowe Miasto Lub.</t>
  </si>
  <si>
    <t>Olecko</t>
  </si>
  <si>
    <t>Olsztyn</t>
  </si>
  <si>
    <t>33.</t>
  </si>
  <si>
    <t>Olsztynek</t>
  </si>
  <si>
    <t>34.</t>
  </si>
  <si>
    <t>Orneta</t>
  </si>
  <si>
    <t>35.</t>
  </si>
  <si>
    <t>Orzysz</t>
  </si>
  <si>
    <t>36.</t>
  </si>
  <si>
    <t>Ostróda</t>
  </si>
  <si>
    <t>37.</t>
  </si>
  <si>
    <t>Pasłęk</t>
  </si>
  <si>
    <t>38.</t>
  </si>
  <si>
    <t>Pasym</t>
  </si>
  <si>
    <t>39.</t>
  </si>
  <si>
    <t>Pieniężno</t>
  </si>
  <si>
    <t>40.</t>
  </si>
  <si>
    <t>Pisz</t>
  </si>
  <si>
    <t>41.</t>
  </si>
  <si>
    <t>Reszel</t>
  </si>
  <si>
    <t>42.</t>
  </si>
  <si>
    <t>Ruciane Nida</t>
  </si>
  <si>
    <t>43.</t>
  </si>
  <si>
    <t>Ryn</t>
  </si>
  <si>
    <t>44.</t>
  </si>
  <si>
    <t>Sępopol</t>
  </si>
  <si>
    <t>45.</t>
  </si>
  <si>
    <t xml:space="preserve">Susz </t>
  </si>
  <si>
    <t>46.</t>
  </si>
  <si>
    <t>Szczytno</t>
  </si>
  <si>
    <t>47.</t>
  </si>
  <si>
    <t>Tolkmicko</t>
  </si>
  <si>
    <t>48.</t>
  </si>
  <si>
    <t>Węgorzewo</t>
  </si>
  <si>
    <t>49.</t>
  </si>
  <si>
    <t>Zalewo</t>
  </si>
  <si>
    <t>50.</t>
  </si>
  <si>
    <t>Urząd Gminy</t>
  </si>
  <si>
    <t>Banie Mazurskie</t>
  </si>
  <si>
    <t>51.</t>
  </si>
  <si>
    <t>Barciany</t>
  </si>
  <si>
    <t>52.</t>
  </si>
  <si>
    <t>53.</t>
  </si>
  <si>
    <t>Biskupiec Pom.</t>
  </si>
  <si>
    <t>54.</t>
  </si>
  <si>
    <t>55.</t>
  </si>
  <si>
    <t>Budry</t>
  </si>
  <si>
    <t>56.</t>
  </si>
  <si>
    <t>Dąbrówno</t>
  </si>
  <si>
    <t>57.</t>
  </si>
  <si>
    <t>Dubeninki</t>
  </si>
  <si>
    <t>58.</t>
  </si>
  <si>
    <t>Dywity</t>
  </si>
  <si>
    <t>59.</t>
  </si>
  <si>
    <t>60.</t>
  </si>
  <si>
    <t>Dżwierzuty</t>
  </si>
  <si>
    <t>61.</t>
  </si>
  <si>
    <t>62.</t>
  </si>
  <si>
    <t>63.</t>
  </si>
  <si>
    <t>Gietrzwałd</t>
  </si>
  <si>
    <t>64.</t>
  </si>
  <si>
    <t>65.</t>
  </si>
  <si>
    <t>Godkowo</t>
  </si>
  <si>
    <t>66.</t>
  </si>
  <si>
    <t>Górowo Iław.</t>
  </si>
  <si>
    <t>67.</t>
  </si>
  <si>
    <t>Grodziczno</t>
  </si>
  <si>
    <t>68.</t>
  </si>
  <si>
    <t>Gronowo Elb.</t>
  </si>
  <si>
    <t>69.</t>
  </si>
  <si>
    <t>Grunwald</t>
  </si>
  <si>
    <t>70.</t>
  </si>
  <si>
    <t>71.</t>
  </si>
  <si>
    <t>Iłowo Osada</t>
  </si>
  <si>
    <t>72.</t>
  </si>
  <si>
    <t>Janowiec Kośc.</t>
  </si>
  <si>
    <t>73.</t>
  </si>
  <si>
    <t>Janowo</t>
  </si>
  <si>
    <t>74.</t>
  </si>
  <si>
    <t>Jedwabno</t>
  </si>
  <si>
    <t>75.</t>
  </si>
  <si>
    <t>Jonkowo</t>
  </si>
  <si>
    <t>76.</t>
  </si>
  <si>
    <t>Kalinowo</t>
  </si>
  <si>
    <t>77.</t>
  </si>
  <si>
    <t>78.</t>
  </si>
  <si>
    <t>Kiwity</t>
  </si>
  <si>
    <t>79.</t>
  </si>
  <si>
    <t>Kolno</t>
  </si>
  <si>
    <t>80.</t>
  </si>
  <si>
    <t>Kowale Oleckie</t>
  </si>
  <si>
    <t>81.</t>
  </si>
  <si>
    <t>Kozłowo</t>
  </si>
  <si>
    <t>82.</t>
  </si>
  <si>
    <t>Kruklanki</t>
  </si>
  <si>
    <t>83.</t>
  </si>
  <si>
    <t>Kurzętnik</t>
  </si>
  <si>
    <t>84.</t>
  </si>
  <si>
    <t>Lelkowo</t>
  </si>
  <si>
    <t>85.</t>
  </si>
  <si>
    <t>86.</t>
  </si>
  <si>
    <t>87.</t>
  </si>
  <si>
    <t>Lubomino</t>
  </si>
  <si>
    <t>88.</t>
  </si>
  <si>
    <t>Łukta</t>
  </si>
  <si>
    <t>89.</t>
  </si>
  <si>
    <t>Małdyty</t>
  </si>
  <si>
    <t>90.</t>
  </si>
  <si>
    <t>Markusy</t>
  </si>
  <si>
    <t>91.</t>
  </si>
  <si>
    <t>Milejewo</t>
  </si>
  <si>
    <t>92.</t>
  </si>
  <si>
    <t>Miłki</t>
  </si>
  <si>
    <t>93.</t>
  </si>
  <si>
    <t>94.</t>
  </si>
  <si>
    <t>95.</t>
  </si>
  <si>
    <t>96.</t>
  </si>
  <si>
    <t>Piecki</t>
  </si>
  <si>
    <t>97.</t>
  </si>
  <si>
    <t>Płoskinia</t>
  </si>
  <si>
    <t>98.</t>
  </si>
  <si>
    <t>Płośnica</t>
  </si>
  <si>
    <t>99.</t>
  </si>
  <si>
    <t>Pozezdrze</t>
  </si>
  <si>
    <t>100.</t>
  </si>
  <si>
    <t>Prostki</t>
  </si>
  <si>
    <t>101.</t>
  </si>
  <si>
    <t>Purda</t>
  </si>
  <si>
    <t>102.</t>
  </si>
  <si>
    <t>Rozogi</t>
  </si>
  <si>
    <t>103.</t>
  </si>
  <si>
    <t>Rybno</t>
  </si>
  <si>
    <t>104.</t>
  </si>
  <si>
    <t>Rychliki</t>
  </si>
  <si>
    <t>105.</t>
  </si>
  <si>
    <t>Sorkwity</t>
  </si>
  <si>
    <t>106.</t>
  </si>
  <si>
    <t>Srokowo</t>
  </si>
  <si>
    <t>107.</t>
  </si>
  <si>
    <t>Stare Juchy</t>
  </si>
  <si>
    <t>108.</t>
  </si>
  <si>
    <t>Stawiguda</t>
  </si>
  <si>
    <t>109.</t>
  </si>
  <si>
    <t>110.</t>
  </si>
  <si>
    <t>Świątki</t>
  </si>
  <si>
    <t>111.</t>
  </si>
  <si>
    <t>Świętajno Szcz.</t>
  </si>
  <si>
    <t>112.</t>
  </si>
  <si>
    <t>Świętajno Oleckie</t>
  </si>
  <si>
    <t>113.</t>
  </si>
  <si>
    <t>Wielbark</t>
  </si>
  <si>
    <t>114.</t>
  </si>
  <si>
    <t>Wieliczki</t>
  </si>
  <si>
    <t>115.</t>
  </si>
  <si>
    <t>Wilczęta</t>
  </si>
  <si>
    <t>116.</t>
  </si>
  <si>
    <t>Wydminy</t>
  </si>
  <si>
    <t>Ogółem Urzędy Miast i Gmin</t>
  </si>
  <si>
    <t>Lp.</t>
  </si>
  <si>
    <t>Powiat</t>
  </si>
  <si>
    <t>Rozdział
 85156 § 2110</t>
  </si>
  <si>
    <t>Rozdział 
85202 § 2130</t>
  </si>
  <si>
    <t>Rozdział                       85204 § 2110</t>
  </si>
  <si>
    <t>Rozdział 
85205 § 2110</t>
  </si>
  <si>
    <t>Rozdział
 85321 § 2110</t>
  </si>
  <si>
    <t>Razem</t>
  </si>
  <si>
    <t>specjalistyczne ośrodki wsparcia</t>
  </si>
  <si>
    <t>programy korekcyjno - edukacyjne</t>
  </si>
  <si>
    <t xml:space="preserve">1. </t>
  </si>
  <si>
    <t xml:space="preserve">2. </t>
  </si>
  <si>
    <t xml:space="preserve">3. </t>
  </si>
  <si>
    <t xml:space="preserve">4.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</si>
  <si>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</si>
  <si>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</si>
  <si>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</si>
  <si>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</si>
  <si>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</si>
  <si>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</si>
  <si>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</si>
  <si>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>m. Elbląg</t>
  </si>
  <si>
    <t>m. Olsztyn</t>
  </si>
  <si>
    <t>Rozdział</t>
  </si>
  <si>
    <t>§</t>
  </si>
  <si>
    <t>Wydatek w układzie zadaniowym</t>
  </si>
  <si>
    <t>RAZEM</t>
  </si>
  <si>
    <t>OGÓŁEM</t>
  </si>
  <si>
    <t>Nazwa podmiotu (organizacji)</t>
  </si>
  <si>
    <t>Nr rachunku bankowego</t>
  </si>
  <si>
    <t>85305 § 2830</t>
  </si>
  <si>
    <t>85305 § 2810</t>
  </si>
  <si>
    <t>85306 § 2830</t>
  </si>
  <si>
    <t>85307 § 2810</t>
  </si>
  <si>
    <t>05 1140 2004 0000 3402 7513 5824</t>
  </si>
  <si>
    <t>76 1090 2590 0000 0001 3046 7703</t>
  </si>
  <si>
    <t>59 1440 1390 0000 0000 1652 3526</t>
  </si>
  <si>
    <t>84 1160 2202 0000 0002 7155 5157</t>
  </si>
  <si>
    <t>31 1160 2202 0000 0002 5883 7568</t>
  </si>
  <si>
    <t>52 1020 3639 0000 8402 0124 2221</t>
  </si>
  <si>
    <t>02 2030 0045 1110 0000 0228 4710</t>
  </si>
  <si>
    <t>26 1320 1537 2191 9134 3000 0001</t>
  </si>
  <si>
    <t>13 1020 4753 0000 0202 0094 1484</t>
  </si>
  <si>
    <t>98 8823 1017 2002 0200 3929 0001</t>
  </si>
  <si>
    <t>Tytuł zadania
(wg oferty)</t>
  </si>
  <si>
    <t>Nr umowy</t>
  </si>
  <si>
    <t>Nr konta</t>
  </si>
  <si>
    <t>85295 § 2810</t>
  </si>
  <si>
    <t>85295 § 2820</t>
  </si>
  <si>
    <t>85295 § 2830</t>
  </si>
  <si>
    <t>13.1.1.11. – Współpraca z organizacjami pozarządowymi, finansowe wspieranie programów w obszarze pomocy społecznej</t>
  </si>
  <si>
    <t>Rozdział  85203 § 2110</t>
  </si>
  <si>
    <t xml:space="preserve">5. </t>
  </si>
  <si>
    <t xml:space="preserve">6. </t>
  </si>
  <si>
    <t xml:space="preserve">14. </t>
  </si>
  <si>
    <t>Rozdział 85211 §2060</t>
  </si>
  <si>
    <t>13.4.1.5.-  Pomoc państwa w wychowywaniu dzieci</t>
  </si>
  <si>
    <t>przekazane 4.07</t>
  </si>
  <si>
    <t xml:space="preserve"> 20.1.3.1. Opłacanie i refundacja składek na ubezpieczenie zdrowotne z budżetu państwa za osoby uprawnione</t>
  </si>
  <si>
    <t>Rozdział                   85395 § 2020</t>
  </si>
  <si>
    <t xml:space="preserve"> 16.2.1.2  Działania na rzecz tożsamości kulturowej mniejszości narodowych i etnicznych oraz języka regionalnego</t>
  </si>
  <si>
    <t>Rozdział 
85204 § 2160</t>
  </si>
  <si>
    <t>13.4.1.5. Pomoc państwa w wychowywaniu dzieci</t>
  </si>
  <si>
    <t xml:space="preserve">Rozdział 85201 § 2160 </t>
  </si>
  <si>
    <t>przekazane 6.07</t>
  </si>
  <si>
    <t xml:space="preserve"> 13.1.2.1. Wsparcie finansowe zadań i programów realizacji zadań pomocy społecznej</t>
  </si>
  <si>
    <t>13.1.2.1.Wsparcie finansowe zadań i programów realizacji zadań pomocy społecznej</t>
  </si>
  <si>
    <t xml:space="preserve"> 9.1.1.7. - Sprawowanie opieki nad miejscami walk i męczeństwa oraz grobami i cmentarzami wojennymi</t>
  </si>
  <si>
    <t>13.1.2.6. Pomoc państwa w zakresie dożywiania oraz pomoc żywnościowa dla najuboższych</t>
  </si>
  <si>
    <t>Działanie 20.1.4.3.  Świadczenia opieki zdrowotnej dla osób nieobjętych obowiązkiem ubezpieczenia zdrowotnego oraz cudzoziemcom w Polsce i Polakom za granicą</t>
  </si>
  <si>
    <t>przekazane 8.07</t>
  </si>
  <si>
    <t>20.1.3.1. Opłacanie i refundacja składek na ubezpieczenie zdrowotne z budżetu państwa za osoby uprawnione</t>
  </si>
  <si>
    <t xml:space="preserve">13.1.2.2
Wspieranie osób z zaburzeniami psychicznymi </t>
  </si>
  <si>
    <t xml:space="preserve"> 13.4.2.2. -  Finansowanie pobytu dzieci cudzoziemców umieszczonych 
w pieczy zastępczej
</t>
  </si>
  <si>
    <t>Rozdział 
75515 § 2110</t>
  </si>
  <si>
    <t xml:space="preserve"> 18.7.2.8 Nieodpłatna pomoc prawna oraz edukacja prawna</t>
  </si>
  <si>
    <t>13.1.3.3. Prowadzenie nadzoru i wykonywanie funkcji kontrolnych nad orzekaniem o niepełnosprawności i stopniu niepełnosprawności</t>
  </si>
  <si>
    <t xml:space="preserve"> 13.1.2.5. Przeciwdzialanie przemocy w rodzinie</t>
  </si>
  <si>
    <t xml:space="preserve"> Wydatek w układzie zadaniowym 13.4.2.4. - Finansowanie, monitorowanie oraz kontrola realizacji zadań w obszarze wspierania rodziny i systemu pieczy zastępczej
</t>
  </si>
  <si>
    <t>14.3.1.2. Współpraca z partnerami społecznymi na rzecz wzmocnienia instytucji dialogu społecznego oraz kształtowanie form dialogu i rozwiązań w zakresie zbiorowego prawa pracy</t>
  </si>
  <si>
    <t>przekazane 12.07</t>
  </si>
  <si>
    <t xml:space="preserve">15. </t>
  </si>
  <si>
    <t xml:space="preserve">16. </t>
  </si>
  <si>
    <t>przekazane 14.07</t>
  </si>
  <si>
    <t xml:space="preserve"> 13.4.1.2 rozwój instytucji opieki nad dziećmi w wieku do lat 3</t>
  </si>
  <si>
    <t>13.4.1.2 rozwój instytucji opieki nad dziećmi w wieku do lat 3</t>
  </si>
  <si>
    <t>Rozdział 85305 § 6330</t>
  </si>
  <si>
    <t xml:space="preserve">13.4.1.1.                                                                                                                                                                                           Świadczenia rodzinne 
i świadczenia z funduszu alimentacyjnego
</t>
  </si>
  <si>
    <t>WARMIŃSKO-MAZURSKI</t>
  </si>
  <si>
    <t xml:space="preserve">  URZĄD WOJEWÓDZKI </t>
  </si>
  <si>
    <t xml:space="preserve">            w Olsztynie</t>
  </si>
  <si>
    <t>Wydział Polityki Społecznej</t>
  </si>
  <si>
    <t>LOKALIZACJA "MALUCH" LIPIEC 2016</t>
  </si>
  <si>
    <t>Podmiot</t>
  </si>
  <si>
    <t>85306 § 2820</t>
  </si>
  <si>
    <t>Żłobek Niepubliczny "Bączek" w Elku, Ewa Topolska</t>
  </si>
  <si>
    <t>80 1020 4724 0000 3002 0109 1636</t>
  </si>
  <si>
    <t>Klub Rozwoju Malucha "U TYGRYSKA" w Elblągu, Sandra Szyca</t>
  </si>
  <si>
    <t>Domowa Akademia "SMYK" w Ornecie, Magdalena Chrząszcz</t>
  </si>
  <si>
    <t>Żłobek "Nasze Pociechy" w Mrągowie, Agnieszka Paradowska</t>
  </si>
  <si>
    <t>Klub Malucha "KU KU RY KUUU" w Dąbrównie, Ewa Mówińska</t>
  </si>
  <si>
    <t>Żłobek "Małe Misie" w Giżycku, Magdalena Chrząszcz</t>
  </si>
  <si>
    <t>POYEL Sp. z o.o. w Olsztynie Żłobek KRAINA BAJEK</t>
  </si>
  <si>
    <t>26 2490 0005 0000 4520 4456 9596</t>
  </si>
  <si>
    <t>Klub Malucha "SMOCZEK" w Morągu, Ewelina Gotówko</t>
  </si>
  <si>
    <t>Klub Dziecięcy "Krasnoludek" w Działdowie, Joanna Stachewicz</t>
  </si>
  <si>
    <t>16 1020 3583 0000 3902 0134 0017</t>
  </si>
  <si>
    <t>Fundacja Rozwoju Warmii i Mazur w Iławie, Żłobek "Majka" w Iławie</t>
  </si>
  <si>
    <t>13 1020 3583 0000 3702 0143 2319</t>
  </si>
  <si>
    <t>Centrum Rozwoju dziecka "OSTOJA" w Idzbarku - Klub "OSTOJA"</t>
  </si>
  <si>
    <t>Karolina Czyżykowska Olsztyn Klub Dziecięcy "LISEK"</t>
  </si>
  <si>
    <t>65 1320 1537 2961 9797 2000 0001</t>
  </si>
  <si>
    <t>Żłobek "URWIS" w Olsztynie</t>
  </si>
  <si>
    <t>78 1160 2202 0000 0001 9844 6656</t>
  </si>
  <si>
    <t>Olsztyńska Grupa Edukacji Dziecięcej EDU w Olsztynie, Żłobek ArtSchool</t>
  </si>
  <si>
    <t xml:space="preserve">11 2030 0045 1110 0000 0388 9510 </t>
  </si>
  <si>
    <t>Fundacja PRO-EKO-FEMINA w Olsztynie</t>
  </si>
  <si>
    <t>Żłobek Niepubliczny "PUCHATEK" w Ełku, Katarzyna Krynicka</t>
  </si>
  <si>
    <t>Żłobek "Bajkowy Świat Malucha" w Nidzicy, Katarzyna Kamińska-Siepsiak</t>
  </si>
  <si>
    <t>Żłobek Maluszek Braniewo</t>
  </si>
  <si>
    <t>52 2030 0045 1110 0000 0421 8960</t>
  </si>
  <si>
    <t>Stowarzyszenie Oświata-Wychowanie-Aktywizacja „SOWA” w Olsztynie, ul. Bartąska 3n/5 10-680 Olsztyn</t>
  </si>
  <si>
    <t>59 1140 2004 0000 3402 7602 4633</t>
  </si>
  <si>
    <t>przekazane 19.07</t>
  </si>
  <si>
    <t>przekazane 20.07</t>
  </si>
  <si>
    <t>przekazane 22.07</t>
  </si>
  <si>
    <t xml:space="preserve"> przekazane 22.07</t>
  </si>
  <si>
    <t>przekazane 28.07</t>
  </si>
  <si>
    <t>Rozdział 85219 § 2010</t>
  </si>
  <si>
    <t>przekazane 29.07</t>
  </si>
  <si>
    <t>Lokalizacja  środków  dotacji celowych na realizację zadan samorządu województwa na miesiąc LIPIEC 2016r.</t>
  </si>
  <si>
    <t>Sporządziła: Beata Głowacka-Rypińska</t>
  </si>
  <si>
    <t xml:space="preserve">Sporządził; Beata Głowacka-Rypińsk </t>
  </si>
  <si>
    <t>Lokalizacja środków dla powiatów na miesiąc LIPIEC 2016 r.</t>
  </si>
  <si>
    <t>Lokalizacja środków dla gmin na miesiąc LIPIEC 2016 r.</t>
  </si>
  <si>
    <t>RAZEM 85305 § 6330</t>
  </si>
  <si>
    <t>GMINY</t>
  </si>
  <si>
    <t>POWIATY</t>
  </si>
  <si>
    <t>samorząd</t>
  </si>
  <si>
    <t>maluch</t>
  </si>
  <si>
    <t>4.07</t>
  </si>
  <si>
    <t>Sporządził: Beata Głowacka-Rypińska</t>
  </si>
  <si>
    <t xml:space="preserve">Sporządziła:   Beata Głowacka-Rypińska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</si>
</sst>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_ ;\-#,##0.00\ 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 CE"/>
      <charset val="238"/>
    </font>
    <font>
      <b/>
      <sz val="18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charset val="238"/>
    </font>
    <font>
      <b/>
      <sz val="12"/>
      <name val="Garamond"/>
      <family val="1"/>
      <charset val="238"/>
    </font>
    <font>
      <b/>
      <sz val="12"/>
      <name val="Times New Roman"/>
      <family val="1"/>
      <charset val="238"/>
    </font>
    <font>
      <sz val="12"/>
      <name val="Garamond"/>
      <family val="1"/>
      <charset val="238"/>
    </font>
    <font>
      <sz val="10"/>
      <name val="Arial CE"/>
      <family val="2"/>
      <charset val="238"/>
    </font>
    <font>
      <b/>
      <sz val="14"/>
      <name val="Garamond"/>
      <family val="1"/>
      <charset val="238"/>
    </font>
    <font>
      <sz val="11"/>
      <color theme="1"/>
      <name val="Garamond"/>
      <family val="2"/>
      <charset val="238"/>
    </font>
    <font>
      <b/>
      <sz val="11"/>
      <color theme="1"/>
      <name val="Garamond"/>
      <family val="1"/>
      <charset val="238"/>
    </font>
    <font>
      <sz val="10"/>
      <name val="Arial"/>
      <family val="2"/>
      <charset val="238"/>
    </font>
    <font>
      <sz val="11"/>
      <color theme="1"/>
      <name val="Garamond"/>
      <family val="1"/>
      <charset val="238"/>
    </font>
    <font>
      <sz val="11"/>
      <color indexed="8"/>
      <name val="Garamond"/>
      <family val="1"/>
      <charset val="238"/>
    </font>
    <font>
      <sz val="11"/>
      <name val="Garamond"/>
      <family val="1"/>
      <charset val="238"/>
    </font>
    <font>
      <sz val="8"/>
      <name val="Garamond"/>
      <family val="1"/>
      <charset val="238"/>
    </font>
    <font>
      <b/>
      <sz val="8"/>
      <name val="Garamond"/>
      <family val="1"/>
      <charset val="238"/>
    </font>
    <font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name val="Garamond"/>
      <family val="1"/>
      <charset val="238"/>
    </font>
    <font>
      <b/>
      <sz val="8"/>
      <color indexed="8"/>
      <name val="Garamond"/>
      <family val="1"/>
      <charset val="238"/>
    </font>
    <font>
      <sz val="12"/>
      <color theme="1"/>
      <name val="Garamond"/>
      <family val="1"/>
      <charset val="238"/>
    </font>
    <font>
      <sz val="12"/>
      <color indexed="8"/>
      <name val="Garamond"/>
      <family val="1"/>
      <charset val="238"/>
    </font>
    <font>
      <b/>
      <sz val="12"/>
      <color indexed="8"/>
      <name val="Garamond"/>
      <family val="1"/>
      <charset val="238"/>
    </font>
    <font>
      <b/>
      <sz val="10"/>
      <name val="Arial"/>
      <family val="2"/>
      <charset val="238"/>
    </font>
    <font>
      <sz val="9"/>
      <color theme="1"/>
      <name val="Garamond"/>
      <family val="1"/>
      <charset val="238"/>
    </font>
    <font>
      <sz val="12"/>
      <name val="Bookman Old Style"/>
      <family val="1"/>
      <charset val="238"/>
    </font>
    <font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9" fillId="0" borderId="0"/>
    <xf numFmtId="0" fontId="11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43" fontId="5" fillId="0" borderId="0" applyFont="0" applyFill="0" applyBorder="0" applyAlignment="0" applyProtection="0"/>
    <xf numFmtId="0" fontId="28" fillId="0" borderId="0"/>
  </cellStyleXfs>
  <cellXfs count="277">
    <xf numFmtId="0" fontId="0" fillId="0" borderId="0" xfId="0"/>
    <xf numFmtId="4" fontId="4" fillId="2" borderId="0" xfId="2" applyNumberFormat="1" applyFont="1" applyFill="1" applyAlignment="1">
      <alignment horizontal="center" vertical="center" wrapText="1"/>
    </xf>
    <xf numFmtId="4" fontId="6" fillId="0" borderId="3" xfId="3" applyNumberFormat="1" applyFont="1" applyFill="1" applyBorder="1" applyAlignment="1">
      <alignment horizontal="center" vertical="center" wrapText="1"/>
    </xf>
    <xf numFmtId="1" fontId="8" fillId="0" borderId="3" xfId="3" applyNumberFormat="1" applyFont="1" applyFill="1" applyBorder="1" applyAlignment="1">
      <alignment horizontal="center" vertical="center" wrapText="1"/>
    </xf>
    <xf numFmtId="3" fontId="6" fillId="0" borderId="3" xfId="3" applyNumberFormat="1" applyFont="1" applyFill="1" applyBorder="1" applyAlignment="1">
      <alignment horizontal="center" vertical="center" wrapText="1"/>
    </xf>
    <xf numFmtId="4" fontId="6" fillId="0" borderId="3" xfId="3" applyNumberFormat="1" applyFont="1" applyFill="1" applyBorder="1" applyAlignment="1">
      <alignment vertical="center" wrapText="1"/>
    </xf>
    <xf numFmtId="4" fontId="6" fillId="0" borderId="3" xfId="2" applyNumberFormat="1" applyFont="1" applyFill="1" applyBorder="1" applyAlignment="1">
      <alignment horizontal="right" vertical="center"/>
    </xf>
    <xf numFmtId="4" fontId="4" fillId="0" borderId="0" xfId="2" applyNumberFormat="1" applyFont="1" applyFill="1" applyBorder="1" applyAlignment="1">
      <alignment horizontal="center" wrapText="1"/>
    </xf>
    <xf numFmtId="0" fontId="17" fillId="0" borderId="3" xfId="6" applyFont="1" applyFill="1" applyBorder="1" applyAlignment="1">
      <alignment horizontal="center" vertical="center"/>
    </xf>
    <xf numFmtId="4" fontId="19" fillId="0" borderId="3" xfId="6" applyNumberFormat="1" applyFont="1" applyFill="1" applyBorder="1"/>
    <xf numFmtId="4" fontId="21" fillId="0" borderId="3" xfId="6" applyNumberFormat="1" applyFont="1" applyFill="1" applyBorder="1" applyAlignment="1">
      <alignment horizontal="right" vertical="center" wrapText="1"/>
    </xf>
    <xf numFmtId="0" fontId="19" fillId="0" borderId="0" xfId="6" applyFont="1" applyFill="1"/>
    <xf numFmtId="4" fontId="13" fillId="0" borderId="0" xfId="7" applyNumberFormat="1" applyFill="1"/>
    <xf numFmtId="0" fontId="18" fillId="0" borderId="0" xfId="6" applyFont="1" applyFill="1" applyAlignment="1"/>
    <xf numFmtId="0" fontId="18" fillId="0" borderId="0" xfId="6" applyFont="1" applyFill="1"/>
    <xf numFmtId="0" fontId="13" fillId="0" borderId="0" xfId="7" applyFill="1"/>
    <xf numFmtId="0" fontId="0" fillId="0" borderId="0" xfId="0" applyFill="1"/>
    <xf numFmtId="0" fontId="19" fillId="0" borderId="0" xfId="8" applyFont="1" applyAlignment="1">
      <alignment horizontal="center" vertical="center"/>
    </xf>
    <xf numFmtId="0" fontId="19" fillId="0" borderId="0" xfId="8" applyFont="1" applyFill="1" applyAlignment="1">
      <alignment horizontal="center" vertical="center"/>
    </xf>
    <xf numFmtId="0" fontId="21" fillId="0" borderId="0" xfId="8" applyFont="1" applyAlignment="1">
      <alignment horizontal="center" vertical="center"/>
    </xf>
    <xf numFmtId="0" fontId="19" fillId="0" borderId="0" xfId="8" applyFont="1" applyAlignment="1">
      <alignment horizontal="center" vertical="center" wrapText="1"/>
    </xf>
    <xf numFmtId="0" fontId="19" fillId="0" borderId="0" xfId="8" applyFont="1" applyFill="1" applyAlignment="1">
      <alignment horizontal="center" vertical="center" wrapText="1"/>
    </xf>
    <xf numFmtId="0" fontId="19" fillId="2" borderId="0" xfId="8" applyFont="1" applyFill="1" applyAlignment="1">
      <alignment horizontal="center" vertical="center" wrapText="1"/>
    </xf>
    <xf numFmtId="0" fontId="6" fillId="2" borderId="3" xfId="8" applyFont="1" applyFill="1" applyBorder="1" applyAlignment="1">
      <alignment horizontal="center" vertical="center" wrapText="1"/>
    </xf>
    <xf numFmtId="3" fontId="6" fillId="2" borderId="3" xfId="8" applyNumberFormat="1" applyFont="1" applyFill="1" applyBorder="1" applyAlignment="1">
      <alignment horizontal="center" vertical="center" wrapText="1"/>
    </xf>
    <xf numFmtId="0" fontId="4" fillId="3" borderId="3" xfId="11" applyNumberFormat="1" applyFont="1" applyFill="1" applyBorder="1" applyAlignment="1">
      <alignment horizontal="center" vertical="center" wrapText="1"/>
    </xf>
    <xf numFmtId="164" fontId="24" fillId="3" borderId="3" xfId="1" applyNumberFormat="1" applyFont="1" applyFill="1" applyBorder="1" applyAlignment="1">
      <alignment horizontal="center" vertical="center" wrapText="1"/>
    </xf>
    <xf numFmtId="4" fontId="24" fillId="3" borderId="3" xfId="1" applyNumberFormat="1" applyFont="1" applyFill="1" applyBorder="1" applyAlignment="1">
      <alignment horizontal="center" vertical="center" wrapText="1"/>
    </xf>
    <xf numFmtId="0" fontId="12" fillId="0" borderId="0" xfId="0" applyFont="1"/>
    <xf numFmtId="4" fontId="4" fillId="3" borderId="3" xfId="11" applyNumberFormat="1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49" fontId="24" fillId="3" borderId="3" xfId="0" applyNumberFormat="1" applyFont="1" applyFill="1" applyBorder="1" applyAlignment="1">
      <alignment horizontal="center" vertical="center" wrapText="1"/>
    </xf>
    <xf numFmtId="4" fontId="25" fillId="3" borderId="3" xfId="0" applyNumberFormat="1" applyFont="1" applyFill="1" applyBorder="1" applyAlignment="1">
      <alignment horizontal="center" vertical="center" wrapText="1"/>
    </xf>
    <xf numFmtId="49" fontId="24" fillId="2" borderId="3" xfId="0" applyNumberFormat="1" applyFont="1" applyFill="1" applyBorder="1" applyAlignment="1">
      <alignment horizontal="center" vertical="center" wrapText="1"/>
    </xf>
    <xf numFmtId="164" fontId="6" fillId="0" borderId="3" xfId="1" applyNumberFormat="1" applyFont="1" applyBorder="1" applyAlignment="1">
      <alignment horizontal="center" vertical="center"/>
    </xf>
    <xf numFmtId="4" fontId="25" fillId="3" borderId="3" xfId="1" applyNumberFormat="1" applyFont="1" applyFill="1" applyBorder="1" applyAlignment="1">
      <alignment horizontal="center" vertical="center" wrapText="1"/>
    </xf>
    <xf numFmtId="43" fontId="6" fillId="0" borderId="3" xfId="1" applyFont="1" applyBorder="1" applyAlignment="1">
      <alignment vertical="center"/>
    </xf>
    <xf numFmtId="0" fontId="13" fillId="0" borderId="0" xfId="0" applyFont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/>
    </xf>
    <xf numFmtId="4" fontId="26" fillId="0" borderId="0" xfId="0" applyNumberFormat="1" applyFont="1"/>
    <xf numFmtId="0" fontId="14" fillId="0" borderId="0" xfId="0" applyFont="1" applyAlignment="1"/>
    <xf numFmtId="0" fontId="27" fillId="0" borderId="0" xfId="0" applyFont="1" applyAlignment="1"/>
    <xf numFmtId="0" fontId="8" fillId="0" borderId="0" xfId="0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0" fontId="26" fillId="0" borderId="0" xfId="0" applyFont="1"/>
    <xf numFmtId="0" fontId="0" fillId="4" borderId="0" xfId="0" applyFill="1"/>
    <xf numFmtId="4" fontId="6" fillId="4" borderId="3" xfId="3" applyNumberFormat="1" applyFont="1" applyFill="1" applyBorder="1" applyAlignment="1">
      <alignment vertical="center" wrapText="1"/>
    </xf>
    <xf numFmtId="4" fontId="14" fillId="0" borderId="8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wrapText="1"/>
    </xf>
    <xf numFmtId="0" fontId="32" fillId="0" borderId="0" xfId="0" applyFont="1"/>
    <xf numFmtId="4" fontId="31" fillId="4" borderId="3" xfId="0" applyNumberFormat="1" applyFont="1" applyFill="1" applyBorder="1" applyAlignment="1">
      <alignment horizontal="center" vertical="center"/>
    </xf>
    <xf numFmtId="4" fontId="31" fillId="4" borderId="3" xfId="0" applyNumberFormat="1" applyFont="1" applyFill="1" applyBorder="1" applyAlignment="1">
      <alignment horizontal="center" vertical="center" wrapText="1"/>
    </xf>
    <xf numFmtId="4" fontId="30" fillId="0" borderId="3" xfId="0" applyNumberFormat="1" applyFont="1" applyFill="1" applyBorder="1" applyAlignment="1">
      <alignment horizontal="center" vertical="center"/>
    </xf>
    <xf numFmtId="4" fontId="31" fillId="6" borderId="3" xfId="0" applyNumberFormat="1" applyFont="1" applyFill="1" applyBorder="1" applyAlignment="1">
      <alignment horizontal="center" vertical="center" wrapText="1"/>
    </xf>
    <xf numFmtId="49" fontId="31" fillId="0" borderId="3" xfId="0" applyNumberFormat="1" applyFont="1" applyFill="1" applyBorder="1" applyAlignment="1">
      <alignment horizontal="center" vertical="center" wrapText="1"/>
    </xf>
    <xf numFmtId="4" fontId="30" fillId="0" borderId="3" xfId="0" applyNumberFormat="1" applyFont="1" applyFill="1" applyBorder="1" applyAlignment="1">
      <alignment horizontal="center" vertical="center" wrapText="1"/>
    </xf>
    <xf numFmtId="4" fontId="31" fillId="0" borderId="3" xfId="0" applyNumberFormat="1" applyFont="1" applyFill="1" applyBorder="1" applyAlignment="1">
      <alignment horizontal="center" vertical="center" wrapText="1"/>
    </xf>
    <xf numFmtId="4" fontId="30" fillId="0" borderId="9" xfId="0" applyNumberFormat="1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4" fontId="30" fillId="0" borderId="3" xfId="0" applyNumberFormat="1" applyFont="1" applyBorder="1" applyAlignment="1">
      <alignment horizontal="center" vertical="center"/>
    </xf>
    <xf numFmtId="4" fontId="31" fillId="0" borderId="3" xfId="0" applyNumberFormat="1" applyFont="1" applyBorder="1" applyAlignment="1">
      <alignment horizontal="center" vertical="center" wrapText="1"/>
    </xf>
    <xf numFmtId="0" fontId="0" fillId="7" borderId="0" xfId="0" applyFill="1"/>
    <xf numFmtId="4" fontId="6" fillId="0" borderId="6" xfId="3" applyNumberFormat="1" applyFont="1" applyFill="1" applyBorder="1" applyAlignment="1">
      <alignment horizontal="center" vertical="center" wrapText="1"/>
    </xf>
    <xf numFmtId="0" fontId="4" fillId="0" borderId="4" xfId="6" applyFont="1" applyFill="1" applyBorder="1" applyAlignment="1">
      <alignment horizontal="center" vertical="center" wrapText="1"/>
    </xf>
    <xf numFmtId="4" fontId="3" fillId="0" borderId="0" xfId="2" applyNumberFormat="1" applyFont="1" applyFill="1" applyBorder="1" applyAlignment="1">
      <alignment horizontal="left" wrapText="1"/>
    </xf>
    <xf numFmtId="4" fontId="6" fillId="0" borderId="4" xfId="3" applyNumberFormat="1" applyFont="1" applyFill="1" applyBorder="1" applyAlignment="1">
      <alignment horizontal="center" vertical="center" wrapText="1"/>
    </xf>
    <xf numFmtId="4" fontId="6" fillId="0" borderId="5" xfId="3" applyNumberFormat="1" applyFont="1" applyFill="1" applyBorder="1" applyAlignment="1">
      <alignment horizontal="center" vertical="center" wrapText="1"/>
    </xf>
    <xf numFmtId="4" fontId="6" fillId="0" borderId="6" xfId="3" applyNumberFormat="1" applyFont="1" applyFill="1" applyBorder="1" applyAlignment="1">
      <alignment horizontal="center" vertical="center" wrapText="1"/>
    </xf>
    <xf numFmtId="4" fontId="3" fillId="2" borderId="0" xfId="2" applyNumberFormat="1" applyFont="1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4" fillId="0" borderId="4" xfId="6" applyFont="1" applyFill="1" applyBorder="1" applyAlignment="1">
      <alignment horizontal="center" vertical="center" wrapText="1"/>
    </xf>
    <xf numFmtId="0" fontId="4" fillId="0" borderId="6" xfId="6" applyFont="1" applyFill="1" applyBorder="1" applyAlignment="1">
      <alignment horizontal="center" vertical="center" wrapText="1"/>
    </xf>
    <xf numFmtId="4" fontId="14" fillId="0" borderId="10" xfId="0" applyNumberFormat="1" applyFont="1" applyFill="1" applyBorder="1" applyAlignment="1">
      <alignment horizontal="center" vertical="center" wrapText="1"/>
    </xf>
    <xf numFmtId="4" fontId="14" fillId="0" borderId="12" xfId="0" applyNumberFormat="1" applyFont="1" applyFill="1" applyBorder="1" applyAlignment="1">
      <alignment horizontal="center" vertical="center" wrapText="1"/>
    </xf>
    <xf numFmtId="0" fontId="6" fillId="2" borderId="4" xfId="8" applyFont="1" applyFill="1" applyBorder="1" applyAlignment="1">
      <alignment horizontal="center" vertical="center" wrapText="1"/>
    </xf>
    <xf numFmtId="0" fontId="6" fillId="2" borderId="5" xfId="8" applyFont="1" applyFill="1" applyBorder="1" applyAlignment="1">
      <alignment horizontal="center" vertical="center" wrapText="1"/>
    </xf>
    <xf numFmtId="0" fontId="6" fillId="2" borderId="6" xfId="8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1" fillId="0" borderId="0" xfId="0" applyFont="1" applyAlignment="1">
      <alignment horizontal="center" wrapText="1"/>
    </xf>
    <xf numFmtId="4" fontId="16" fillId="0" borderId="10" xfId="3" applyNumberFormat="1" applyFont="1" applyFill="1" applyBorder="1" applyAlignment="1">
      <alignment horizontal="center" vertical="center" wrapText="1"/>
    </xf>
    <xf numFmtId="4" fontId="16" fillId="0" borderId="11" xfId="3" applyNumberFormat="1" applyFont="1" applyFill="1" applyBorder="1" applyAlignment="1">
      <alignment horizontal="center" vertical="center" wrapText="1"/>
    </xf>
    <xf numFmtId="4" fontId="16" fillId="0" borderId="7" xfId="3" applyNumberFormat="1" applyFont="1" applyFill="1" applyBorder="1" applyAlignment="1">
      <alignment horizontal="center" vertical="center" wrapText="1"/>
    </xf>
    <xf numFmtId="4" fontId="16" fillId="0" borderId="1" xfId="3" applyNumberFormat="1" applyFont="1" applyFill="1" applyBorder="1" applyAlignment="1">
      <alignment horizontal="center" vertical="center" wrapText="1"/>
    </xf>
    <xf numFmtId="4" fontId="16" fillId="0" borderId="10" xfId="3" applyNumberFormat="1" applyFont="1" applyFill="1" applyBorder="1" applyAlignment="1">
      <alignment horizontal="center" vertical="center"/>
    </xf>
    <xf numFmtId="4" fontId="16" fillId="0" borderId="11" xfId="3" applyNumberFormat="1" applyFont="1" applyFill="1" applyBorder="1" applyAlignment="1">
      <alignment horizontal="center" vertical="center"/>
    </xf>
    <xf numFmtId="4" fontId="16" fillId="0" borderId="12" xfId="3" applyNumberFormat="1" applyFont="1" applyFill="1" applyBorder="1" applyAlignment="1">
      <alignment horizontal="center" vertical="center"/>
    </xf>
    <xf numFmtId="4" fontId="16" fillId="0" borderId="7" xfId="3" applyNumberFormat="1" applyFont="1" applyFill="1" applyBorder="1" applyAlignment="1">
      <alignment horizontal="center" vertical="center"/>
    </xf>
    <xf numFmtId="4" fontId="16" fillId="0" borderId="1" xfId="3" applyNumberFormat="1" applyFont="1" applyFill="1" applyBorder="1" applyAlignment="1">
      <alignment horizontal="center" vertical="center"/>
    </xf>
    <xf numFmtId="4" fontId="16" fillId="0" borderId="13" xfId="3" applyNumberFormat="1" applyFont="1" applyFill="1" applyBorder="1" applyAlignment="1">
      <alignment horizontal="center" vertical="center"/>
    </xf>
    <xf numFmtId="4" fontId="4" fillId="2" borderId="2" xfId="11" applyNumberFormat="1" applyFont="1" applyFill="1" applyBorder="1" applyAlignment="1">
      <alignment horizontal="center" vertical="center" wrapText="1"/>
    </xf>
    <xf numFmtId="4" fontId="4" fillId="2" borderId="8" xfId="11" applyNumberFormat="1" applyFont="1" applyFill="1" applyBorder="1" applyAlignment="1">
      <alignment horizontal="center" vertical="center" wrapText="1"/>
    </xf>
    <xf numFmtId="0" fontId="16" fillId="2" borderId="4" xfId="11" applyNumberFormat="1" applyFont="1" applyFill="1" applyBorder="1" applyAlignment="1">
      <alignment horizontal="center" vertical="center" wrapText="1"/>
    </xf>
    <xf numFmtId="0" fontId="16" fillId="2" borderId="5" xfId="11" applyNumberFormat="1" applyFont="1" applyFill="1" applyBorder="1" applyAlignment="1">
      <alignment horizontal="center" vertical="center" wrapText="1"/>
    </xf>
    <xf numFmtId="0" fontId="16" fillId="2" borderId="6" xfId="11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center" wrapText="1"/>
    </xf>
    <xf numFmtId="0" fontId="4" fillId="3" borderId="2" xfId="11" applyNumberFormat="1" applyFont="1" applyFill="1" applyBorder="1" applyAlignment="1">
      <alignment horizontal="center" vertical="center" wrapText="1"/>
    </xf>
    <xf numFmtId="0" fontId="4" fillId="3" borderId="8" xfId="11" applyNumberFormat="1" applyFont="1" applyFill="1" applyBorder="1" applyAlignment="1">
      <alignment horizontal="center" vertical="center" wrapText="1"/>
    </xf>
    <xf numFmtId="0" fontId="4" fillId="3" borderId="2" xfId="11" applyFont="1" applyFill="1" applyBorder="1" applyAlignment="1">
      <alignment horizontal="center" vertical="center" wrapText="1"/>
    </xf>
    <xf numFmtId="0" fontId="4" fillId="3" borderId="8" xfId="1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4" fillId="0" borderId="3" xfId="6" applyFont="1" applyFill="1" applyBorder="1" applyAlignment="1">
      <alignment horizontal="center" vertical="center"/>
    </xf>
    <xf numFmtId="4" fontId="14" fillId="0" borderId="10" xfId="0" applyNumberFormat="1" applyFont="1" applyFill="1" applyBorder="1" applyAlignment="1">
      <alignment vertical="center" wrapText="1"/>
    </xf>
    <xf numFmtId="4" fontId="14" fillId="0" borderId="7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3" xfId="0" applyNumberFormat="1" applyFont="1" applyFill="1" applyBorder="1" applyAlignment="1">
      <alignment vertical="center" wrapText="1"/>
    </xf>
    <xf numFmtId="0" fontId="8" fillId="0" borderId="8" xfId="8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3" fontId="8" fillId="0" borderId="3" xfId="8" applyNumberFormat="1" applyFont="1" applyFill="1" applyBorder="1" applyAlignment="1">
      <alignment horizontal="center" vertical="center" wrapText="1"/>
    </xf>
    <xf numFmtId="0" fontId="6" fillId="0" borderId="3" xfId="8" applyFont="1" applyFill="1" applyBorder="1" applyAlignment="1">
      <alignment horizontal="center" vertical="center" wrapText="1"/>
    </xf>
    <xf numFmtId="164" fontId="8" fillId="0" borderId="3" xfId="1" applyNumberFormat="1" applyFont="1" applyFill="1" applyBorder="1" applyAlignment="1">
      <alignment horizontal="center" vertical="center" wrapText="1"/>
    </xf>
    <xf numFmtId="4" fontId="8" fillId="0" borderId="3" xfId="8" applyNumberFormat="1" applyFont="1" applyFill="1" applyBorder="1" applyAlignment="1">
      <alignment horizontal="center" vertical="center"/>
    </xf>
    <xf numFmtId="4" fontId="8" fillId="0" borderId="0" xfId="8" applyNumberFormat="1" applyFont="1" applyFill="1" applyAlignment="1">
      <alignment horizontal="center" vertical="center"/>
    </xf>
    <xf numFmtId="0" fontId="23" fillId="0" borderId="3" xfId="9" applyFont="1" applyFill="1" applyBorder="1" applyAlignment="1">
      <alignment horizontal="center" vertical="center" wrapText="1"/>
    </xf>
    <xf numFmtId="4" fontId="23" fillId="0" borderId="3" xfId="9" applyNumberFormat="1" applyFont="1" applyFill="1" applyBorder="1" applyAlignment="1">
      <alignment horizontal="center" vertical="center" wrapText="1"/>
    </xf>
    <xf numFmtId="0" fontId="4" fillId="0" borderId="0" xfId="8" applyFont="1" applyFill="1" applyAlignment="1">
      <alignment horizontal="center" vertical="center" wrapText="1"/>
    </xf>
    <xf numFmtId="4" fontId="6" fillId="0" borderId="4" xfId="8" applyNumberFormat="1" applyFont="1" applyFill="1" applyBorder="1" applyAlignment="1">
      <alignment horizontal="center" vertical="center" wrapText="1"/>
    </xf>
    <xf numFmtId="4" fontId="6" fillId="0" borderId="5" xfId="8" applyNumberFormat="1" applyFont="1" applyFill="1" applyBorder="1" applyAlignment="1">
      <alignment horizontal="center" vertical="center" wrapText="1"/>
    </xf>
    <xf numFmtId="4" fontId="6" fillId="0" borderId="6" xfId="8" applyNumberFormat="1" applyFont="1" applyFill="1" applyBorder="1" applyAlignment="1">
      <alignment horizontal="center" vertical="center" wrapText="1"/>
    </xf>
    <xf numFmtId="4" fontId="6" fillId="0" borderId="13" xfId="8" applyNumberFormat="1" applyFont="1" applyFill="1" applyBorder="1" applyAlignment="1">
      <alignment horizontal="center" vertical="center" wrapText="1"/>
    </xf>
    <xf numFmtId="164" fontId="6" fillId="0" borderId="8" xfId="1" applyNumberFormat="1" applyFont="1" applyFill="1" applyBorder="1" applyAlignment="1">
      <alignment horizontal="center" vertical="center" wrapText="1"/>
    </xf>
    <xf numFmtId="0" fontId="19" fillId="0" borderId="0" xfId="8" applyFont="1" applyFill="1" applyBorder="1" applyAlignment="1">
      <alignment horizontal="center" vertical="center" wrapText="1"/>
    </xf>
    <xf numFmtId="164" fontId="19" fillId="0" borderId="0" xfId="8" applyNumberFormat="1" applyFont="1" applyFill="1" applyBorder="1" applyAlignment="1">
      <alignment horizontal="center" vertical="center" wrapText="1"/>
    </xf>
    <xf numFmtId="0" fontId="21" fillId="0" borderId="0" xfId="8" applyFont="1" applyFill="1" applyBorder="1" applyAlignment="1">
      <alignment horizontal="center" vertical="center"/>
    </xf>
    <xf numFmtId="0" fontId="21" fillId="0" borderId="0" xfId="10" applyFont="1" applyFill="1" applyAlignment="1">
      <alignment horizontal="left" vertical="center"/>
    </xf>
    <xf numFmtId="0" fontId="21" fillId="0" borderId="0" xfId="10" applyFont="1" applyFill="1" applyAlignment="1">
      <alignment horizontal="left" vertical="center"/>
    </xf>
    <xf numFmtId="0" fontId="21" fillId="0" borderId="0" xfId="10" applyFont="1" applyFill="1" applyBorder="1" applyAlignment="1">
      <alignment horizontal="left" vertical="center"/>
    </xf>
    <xf numFmtId="0" fontId="21" fillId="0" borderId="0" xfId="10" applyFont="1" applyFill="1" applyBorder="1" applyAlignment="1">
      <alignment horizontal="left" vertical="center"/>
    </xf>
    <xf numFmtId="0" fontId="6" fillId="4" borderId="3" xfId="8" applyFont="1" applyFill="1" applyBorder="1" applyAlignment="1">
      <alignment horizontal="center" vertical="center"/>
    </xf>
    <xf numFmtId="164" fontId="8" fillId="4" borderId="3" xfId="1" applyNumberFormat="1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Fill="1"/>
    <xf numFmtId="0" fontId="14" fillId="0" borderId="8" xfId="9" applyFont="1" applyFill="1" applyBorder="1" applyAlignment="1">
      <alignment horizontal="center" vertical="center" wrapText="1"/>
    </xf>
    <xf numFmtId="0" fontId="6" fillId="0" borderId="8" xfId="8" applyFont="1" applyFill="1" applyBorder="1" applyAlignment="1">
      <alignment horizontal="center" vertical="center" wrapText="1"/>
    </xf>
    <xf numFmtId="4" fontId="4" fillId="2" borderId="0" xfId="2" applyNumberFormat="1" applyFont="1" applyFill="1" applyAlignment="1">
      <alignment horizontal="center" vertical="center" wrapText="1"/>
    </xf>
    <xf numFmtId="4" fontId="4" fillId="2" borderId="3" xfId="2" applyNumberFormat="1" applyFont="1" applyFill="1" applyBorder="1" applyAlignment="1">
      <alignment horizontal="center" vertical="center" wrapText="1"/>
    </xf>
    <xf numFmtId="4" fontId="4" fillId="2" borderId="3" xfId="2" applyNumberFormat="1" applyFont="1" applyFill="1" applyBorder="1" applyAlignment="1">
      <alignment vertical="top" wrapText="1"/>
    </xf>
    <xf numFmtId="4" fontId="4" fillId="2" borderId="4" xfId="2" applyNumberFormat="1" applyFont="1" applyFill="1" applyBorder="1" applyAlignment="1">
      <alignment horizontal="center" vertical="center" wrapText="1"/>
    </xf>
    <xf numFmtId="4" fontId="4" fillId="2" borderId="5" xfId="2" applyNumberFormat="1" applyFont="1" applyFill="1" applyBorder="1" applyAlignment="1">
      <alignment horizontal="center" vertical="center" wrapText="1"/>
    </xf>
    <xf numFmtId="4" fontId="4" fillId="2" borderId="6" xfId="2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37" fillId="6" borderId="0" xfId="0" applyNumberFormat="1" applyFont="1" applyFill="1"/>
    <xf numFmtId="0" fontId="0" fillId="6" borderId="0" xfId="0" applyFill="1"/>
    <xf numFmtId="4" fontId="6" fillId="4" borderId="3" xfId="3" applyNumberFormat="1" applyFont="1" applyFill="1" applyBorder="1" applyAlignment="1">
      <alignment horizontal="center" vertical="top" wrapText="1"/>
    </xf>
    <xf numFmtId="1" fontId="8" fillId="4" borderId="3" xfId="3" applyNumberFormat="1" applyFont="1" applyFill="1" applyBorder="1" applyAlignment="1">
      <alignment horizontal="center" vertical="center" wrapText="1"/>
    </xf>
    <xf numFmtId="4" fontId="6" fillId="4" borderId="6" xfId="3" applyNumberFormat="1" applyFont="1" applyFill="1" applyBorder="1" applyAlignment="1">
      <alignment horizontal="center" vertical="center" wrapText="1"/>
    </xf>
    <xf numFmtId="3" fontId="6" fillId="0" borderId="2" xfId="3" applyNumberFormat="1" applyFont="1" applyFill="1" applyBorder="1" applyAlignment="1">
      <alignment horizontal="center" vertical="center" wrapText="1"/>
    </xf>
    <xf numFmtId="4" fontId="6" fillId="0" borderId="2" xfId="3" applyNumberFormat="1" applyFont="1" applyFill="1" applyBorder="1" applyAlignment="1">
      <alignment horizontal="center" vertical="center" wrapText="1"/>
    </xf>
    <xf numFmtId="4" fontId="6" fillId="0" borderId="8" xfId="3" applyNumberFormat="1" applyFont="1" applyFill="1" applyBorder="1" applyAlignment="1">
      <alignment horizontal="center" vertical="center" wrapText="1"/>
    </xf>
    <xf numFmtId="4" fontId="6" fillId="0" borderId="7" xfId="3" applyNumberFormat="1" applyFont="1" applyFill="1" applyBorder="1" applyAlignment="1">
      <alignment horizontal="center" vertical="center" wrapText="1"/>
    </xf>
    <xf numFmtId="4" fontId="6" fillId="0" borderId="1" xfId="3" applyNumberFormat="1" applyFont="1" applyFill="1" applyBorder="1" applyAlignment="1">
      <alignment horizontal="center" vertical="center" wrapText="1"/>
    </xf>
    <xf numFmtId="4" fontId="6" fillId="0" borderId="13" xfId="3" applyNumberFormat="1" applyFont="1" applyFill="1" applyBorder="1" applyAlignment="1">
      <alignment horizontal="center" vertical="center" wrapText="1"/>
    </xf>
    <xf numFmtId="4" fontId="6" fillId="0" borderId="7" xfId="2" applyNumberFormat="1" applyFont="1" applyFill="1" applyBorder="1" applyAlignment="1">
      <alignment horizontal="center" vertical="center" wrapText="1"/>
    </xf>
    <xf numFmtId="4" fontId="6" fillId="0" borderId="1" xfId="2" applyNumberFormat="1" applyFont="1" applyFill="1" applyBorder="1" applyAlignment="1">
      <alignment horizontal="center" vertical="center" wrapText="1"/>
    </xf>
    <xf numFmtId="4" fontId="6" fillId="0" borderId="13" xfId="2" applyNumberFormat="1" applyFont="1" applyFill="1" applyBorder="1" applyAlignment="1">
      <alignment horizontal="center" vertical="center" wrapText="1"/>
    </xf>
    <xf numFmtId="4" fontId="6" fillId="0" borderId="7" xfId="4" applyNumberFormat="1" applyFont="1" applyFill="1" applyBorder="1" applyAlignment="1">
      <alignment horizontal="center" vertical="center" wrapText="1"/>
    </xf>
    <xf numFmtId="4" fontId="6" fillId="0" borderId="1" xfId="4" applyNumberFormat="1" applyFont="1" applyFill="1" applyBorder="1" applyAlignment="1">
      <alignment horizontal="center" vertical="center" wrapText="1"/>
    </xf>
    <xf numFmtId="4" fontId="6" fillId="0" borderId="13" xfId="4" applyNumberFormat="1" applyFont="1" applyFill="1" applyBorder="1" applyAlignment="1">
      <alignment horizontal="center" vertical="center" wrapText="1"/>
    </xf>
    <xf numFmtId="4" fontId="6" fillId="0" borderId="7" xfId="4" applyNumberFormat="1" applyFont="1" applyFill="1" applyBorder="1" applyAlignment="1">
      <alignment horizontal="center" vertical="center" wrapText="1"/>
    </xf>
    <xf numFmtId="4" fontId="7" fillId="0" borderId="7" xfId="2" applyNumberFormat="1" applyFont="1" applyFill="1" applyBorder="1" applyAlignment="1">
      <alignment horizontal="center" vertical="center" wrapText="1"/>
    </xf>
    <xf numFmtId="4" fontId="7" fillId="0" borderId="1" xfId="2" applyNumberFormat="1" applyFont="1" applyFill="1" applyBorder="1" applyAlignment="1">
      <alignment horizontal="center" vertical="center" wrapText="1"/>
    </xf>
    <xf numFmtId="4" fontId="7" fillId="0" borderId="13" xfId="2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center" vertical="center" wrapText="1"/>
    </xf>
    <xf numFmtId="3" fontId="6" fillId="0" borderId="9" xfId="3" applyNumberFormat="1" applyFont="1" applyFill="1" applyBorder="1" applyAlignment="1">
      <alignment horizontal="center" vertical="center" wrapText="1"/>
    </xf>
    <xf numFmtId="4" fontId="6" fillId="0" borderId="9" xfId="3" applyNumberFormat="1" applyFont="1" applyFill="1" applyBorder="1" applyAlignment="1">
      <alignment horizontal="center" vertical="center" wrapText="1"/>
    </xf>
    <xf numFmtId="3" fontId="6" fillId="0" borderId="8" xfId="3" applyNumberFormat="1" applyFont="1" applyFill="1" applyBorder="1" applyAlignment="1">
      <alignment horizontal="center" vertical="center" wrapText="1"/>
    </xf>
    <xf numFmtId="4" fontId="6" fillId="0" borderId="8" xfId="3" applyNumberFormat="1" applyFont="1" applyFill="1" applyBorder="1" applyAlignment="1">
      <alignment horizontal="center" vertical="center" wrapText="1"/>
    </xf>
    <xf numFmtId="4" fontId="6" fillId="0" borderId="3" xfId="3" applyNumberFormat="1" applyFont="1" applyFill="1" applyBorder="1" applyAlignment="1">
      <alignment horizontal="center" vertical="top" wrapText="1"/>
    </xf>
    <xf numFmtId="4" fontId="6" fillId="0" borderId="4" xfId="3" applyNumberFormat="1" applyFont="1" applyFill="1" applyBorder="1" applyAlignment="1">
      <alignment horizontal="center" vertical="top" wrapText="1"/>
    </xf>
    <xf numFmtId="4" fontId="6" fillId="0" borderId="6" xfId="3" applyNumberFormat="1" applyFont="1" applyFill="1" applyBorder="1" applyAlignment="1">
      <alignment horizontal="center" vertical="top" wrapText="1"/>
    </xf>
    <xf numFmtId="4" fontId="6" fillId="0" borderId="6" xfId="3" applyNumberFormat="1" applyFont="1" applyFill="1" applyBorder="1" applyAlignment="1">
      <alignment vertical="top" wrapText="1"/>
    </xf>
    <xf numFmtId="4" fontId="8" fillId="0" borderId="3" xfId="3" applyNumberFormat="1" applyFont="1" applyFill="1" applyBorder="1" applyAlignment="1">
      <alignment vertical="center" wrapText="1"/>
    </xf>
    <xf numFmtId="4" fontId="8" fillId="0" borderId="3" xfId="2" applyNumberFormat="1" applyFont="1" applyFill="1" applyBorder="1" applyAlignment="1">
      <alignment horizontal="right" vertical="center"/>
    </xf>
    <xf numFmtId="4" fontId="0" fillId="0" borderId="3" xfId="0" applyNumberFormat="1" applyFill="1" applyBorder="1"/>
    <xf numFmtId="4" fontId="8" fillId="0" borderId="3" xfId="3" applyNumberFormat="1" applyFont="1" applyFill="1" applyBorder="1" applyAlignment="1">
      <alignment horizontal="right" vertical="center" wrapText="1"/>
    </xf>
    <xf numFmtId="4" fontId="4" fillId="0" borderId="0" xfId="2" applyNumberFormat="1" applyFont="1" applyFill="1" applyBorder="1" applyAlignment="1">
      <alignment horizontal="left" wrapText="1"/>
    </xf>
    <xf numFmtId="4" fontId="4" fillId="0" borderId="0" xfId="2" applyNumberFormat="1" applyFont="1" applyFill="1" applyAlignment="1">
      <alignment horizontal="center" vertical="center" wrapText="1"/>
    </xf>
    <xf numFmtId="4" fontId="4" fillId="0" borderId="3" xfId="2" applyNumberFormat="1" applyFont="1" applyFill="1" applyBorder="1" applyAlignment="1">
      <alignment horizontal="center" vertical="center" wrapText="1"/>
    </xf>
    <xf numFmtId="4" fontId="4" fillId="0" borderId="3" xfId="2" applyNumberFormat="1" applyFont="1" applyFill="1" applyBorder="1" applyAlignment="1">
      <alignment vertical="top" wrapText="1"/>
    </xf>
    <xf numFmtId="1" fontId="6" fillId="0" borderId="3" xfId="3" applyNumberFormat="1" applyFont="1" applyFill="1" applyBorder="1" applyAlignment="1">
      <alignment horizontal="center" vertical="center" wrapText="1"/>
    </xf>
    <xf numFmtId="0" fontId="36" fillId="0" borderId="0" xfId="0" applyFont="1" applyFill="1"/>
    <xf numFmtId="0" fontId="36" fillId="7" borderId="0" xfId="0" applyFont="1" applyFill="1"/>
    <xf numFmtId="4" fontId="6" fillId="0" borderId="2" xfId="4" applyNumberFormat="1" applyFont="1" applyFill="1" applyBorder="1" applyAlignment="1">
      <alignment horizontal="center" vertical="center" wrapText="1"/>
    </xf>
    <xf numFmtId="4" fontId="6" fillId="0" borderId="8" xfId="4" applyNumberFormat="1" applyFont="1" applyFill="1" applyBorder="1" applyAlignment="1">
      <alignment horizontal="center" vertical="center" wrapText="1"/>
    </xf>
    <xf numFmtId="4" fontId="6" fillId="0" borderId="10" xfId="4" applyNumberFormat="1" applyFont="1" applyFill="1" applyBorder="1" applyAlignment="1">
      <alignment horizontal="center" vertical="center" wrapText="1"/>
    </xf>
    <xf numFmtId="4" fontId="6" fillId="0" borderId="11" xfId="4" applyNumberFormat="1" applyFont="1" applyFill="1" applyBorder="1" applyAlignment="1">
      <alignment horizontal="center" vertical="center" wrapText="1"/>
    </xf>
    <xf numFmtId="4" fontId="6" fillId="0" borderId="12" xfId="4" applyNumberFormat="1" applyFont="1" applyFill="1" applyBorder="1" applyAlignment="1">
      <alignment horizontal="center" vertical="center" wrapText="1"/>
    </xf>
    <xf numFmtId="4" fontId="38" fillId="0" borderId="10" xfId="3" applyNumberFormat="1" applyFont="1" applyFill="1" applyBorder="1" applyAlignment="1">
      <alignment horizontal="center" vertical="center" wrapText="1"/>
    </xf>
    <xf numFmtId="4" fontId="38" fillId="0" borderId="11" xfId="3" applyNumberFormat="1" applyFont="1" applyFill="1" applyBorder="1" applyAlignment="1">
      <alignment horizontal="center" vertical="center" wrapText="1"/>
    </xf>
    <xf numFmtId="4" fontId="38" fillId="0" borderId="12" xfId="3" applyNumberFormat="1" applyFont="1" applyFill="1" applyBorder="1" applyAlignment="1">
      <alignment horizontal="center" vertical="center" wrapText="1"/>
    </xf>
    <xf numFmtId="4" fontId="38" fillId="0" borderId="7" xfId="3" applyNumberFormat="1" applyFont="1" applyFill="1" applyBorder="1" applyAlignment="1">
      <alignment horizontal="center" vertical="center" wrapText="1"/>
    </xf>
    <xf numFmtId="4" fontId="38" fillId="0" borderId="1" xfId="3" applyNumberFormat="1" applyFont="1" applyFill="1" applyBorder="1" applyAlignment="1">
      <alignment horizontal="center" vertical="center" wrapText="1"/>
    </xf>
    <xf numFmtId="4" fontId="38" fillId="0" borderId="13" xfId="3" applyNumberFormat="1" applyFont="1" applyFill="1" applyBorder="1" applyAlignment="1">
      <alignment horizontal="center" vertical="center" wrapText="1"/>
    </xf>
    <xf numFmtId="4" fontId="6" fillId="0" borderId="10" xfId="3" applyNumberFormat="1" applyFont="1" applyFill="1" applyBorder="1" applyAlignment="1">
      <alignment horizontal="center" vertical="center" wrapText="1"/>
    </xf>
    <xf numFmtId="4" fontId="6" fillId="0" borderId="11" xfId="3" applyNumberFormat="1" applyFont="1" applyFill="1" applyBorder="1" applyAlignment="1">
      <alignment horizontal="center" vertical="center" wrapText="1"/>
    </xf>
    <xf numFmtId="4" fontId="6" fillId="0" borderId="12" xfId="3" applyNumberFormat="1" applyFont="1" applyFill="1" applyBorder="1" applyAlignment="1">
      <alignment horizontal="center" vertical="center" wrapText="1"/>
    </xf>
    <xf numFmtId="2" fontId="6" fillId="0" borderId="10" xfId="5" applyNumberFormat="1" applyFont="1" applyFill="1" applyBorder="1" applyAlignment="1">
      <alignment horizontal="center" vertical="center" wrapText="1"/>
    </xf>
    <xf numFmtId="2" fontId="6" fillId="0" borderId="11" xfId="5" applyNumberFormat="1" applyFont="1" applyFill="1" applyBorder="1" applyAlignment="1">
      <alignment horizontal="center" vertical="center" wrapText="1"/>
    </xf>
    <xf numFmtId="4" fontId="6" fillId="0" borderId="10" xfId="2" applyNumberFormat="1" applyFont="1" applyFill="1" applyBorder="1" applyAlignment="1">
      <alignment horizontal="center" vertical="center" wrapText="1"/>
    </xf>
    <xf numFmtId="4" fontId="6" fillId="0" borderId="11" xfId="2" applyNumberFormat="1" applyFont="1" applyFill="1" applyBorder="1" applyAlignment="1">
      <alignment horizontal="center" vertical="center" wrapText="1"/>
    </xf>
    <xf numFmtId="4" fontId="6" fillId="0" borderId="12" xfId="2" applyNumberFormat="1" applyFont="1" applyFill="1" applyBorder="1" applyAlignment="1">
      <alignment horizontal="center" vertical="center" wrapText="1"/>
    </xf>
    <xf numFmtId="2" fontId="6" fillId="0" borderId="7" xfId="5" applyNumberFormat="1" applyFont="1" applyFill="1" applyBorder="1" applyAlignment="1">
      <alignment horizontal="center" vertical="center" wrapText="1"/>
    </xf>
    <xf numFmtId="2" fontId="6" fillId="0" borderId="1" xfId="5" applyNumberFormat="1" applyFont="1" applyFill="1" applyBorder="1" applyAlignment="1">
      <alignment horizontal="center" vertical="center" wrapText="1"/>
    </xf>
    <xf numFmtId="1" fontId="6" fillId="4" borderId="3" xfId="3" applyNumberFormat="1" applyFont="1" applyFill="1" applyBorder="1" applyAlignment="1">
      <alignment horizontal="center" vertical="center" wrapText="1"/>
    </xf>
    <xf numFmtId="4" fontId="6" fillId="4" borderId="3" xfId="2" applyNumberFormat="1" applyFont="1" applyFill="1" applyBorder="1" applyAlignment="1">
      <alignment horizontal="right" vertical="center"/>
    </xf>
    <xf numFmtId="4" fontId="6" fillId="4" borderId="2" xfId="2" applyNumberFormat="1" applyFont="1" applyFill="1" applyBorder="1" applyAlignment="1">
      <alignment horizontal="center" vertical="center" wrapText="1"/>
    </xf>
    <xf numFmtId="4" fontId="6" fillId="4" borderId="9" xfId="2" applyNumberFormat="1" applyFont="1" applyFill="1" applyBorder="1" applyAlignment="1">
      <alignment horizontal="center" vertical="center" wrapText="1"/>
    </xf>
    <xf numFmtId="4" fontId="6" fillId="4" borderId="8" xfId="2" applyNumberFormat="1" applyFont="1" applyFill="1" applyBorder="1" applyAlignment="1">
      <alignment horizontal="center" vertical="center" wrapText="1"/>
    </xf>
    <xf numFmtId="0" fontId="39" fillId="0" borderId="0" xfId="0" applyFont="1"/>
    <xf numFmtId="4" fontId="19" fillId="0" borderId="11" xfId="2" applyNumberFormat="1" applyFont="1" applyFill="1" applyBorder="1" applyAlignment="1">
      <alignment horizontal="left" vertical="center" wrapText="1"/>
    </xf>
    <xf numFmtId="4" fontId="10" fillId="0" borderId="0" xfId="2" applyNumberFormat="1" applyFont="1" applyFill="1" applyAlignment="1">
      <alignment horizontal="center" vertical="center" wrapText="1"/>
    </xf>
    <xf numFmtId="4" fontId="10" fillId="0" borderId="1" xfId="2" applyNumberFormat="1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horizontal="center" vertical="center"/>
    </xf>
    <xf numFmtId="2" fontId="4" fillId="0" borderId="10" xfId="5" applyNumberFormat="1" applyFont="1" applyFill="1" applyBorder="1" applyAlignment="1">
      <alignment horizontal="center" vertical="center" wrapText="1"/>
    </xf>
    <xf numFmtId="2" fontId="4" fillId="0" borderId="11" xfId="5" applyNumberFormat="1" applyFont="1" applyFill="1" applyBorder="1" applyAlignment="1">
      <alignment horizontal="center" vertical="center" wrapText="1"/>
    </xf>
    <xf numFmtId="2" fontId="4" fillId="0" borderId="12" xfId="5" applyNumberFormat="1" applyFont="1" applyFill="1" applyBorder="1" applyAlignment="1">
      <alignment horizontal="center" vertical="center" wrapText="1"/>
    </xf>
    <xf numFmtId="4" fontId="7" fillId="0" borderId="3" xfId="3" applyNumberFormat="1" applyFont="1" applyFill="1" applyBorder="1" applyAlignment="1">
      <alignment horizontal="center" vertical="center" wrapText="1"/>
    </xf>
    <xf numFmtId="4" fontId="7" fillId="0" borderId="4" xfId="3" applyNumberFormat="1" applyFont="1" applyFill="1" applyBorder="1" applyAlignment="1">
      <alignment horizontal="center" vertical="center" wrapText="1"/>
    </xf>
    <xf numFmtId="4" fontId="7" fillId="0" borderId="5" xfId="3" applyNumberFormat="1" applyFont="1" applyFill="1" applyBorder="1" applyAlignment="1">
      <alignment horizontal="center" vertical="center" wrapText="1"/>
    </xf>
    <xf numFmtId="4" fontId="7" fillId="0" borderId="6" xfId="3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4" fillId="0" borderId="9" xfId="6" applyFont="1" applyFill="1" applyBorder="1" applyAlignment="1">
      <alignment horizontal="center" vertical="center" wrapText="1"/>
    </xf>
    <xf numFmtId="0" fontId="4" fillId="0" borderId="9" xfId="6" applyFont="1" applyFill="1" applyBorder="1" applyAlignment="1">
      <alignment horizontal="center" vertical="center"/>
    </xf>
    <xf numFmtId="0" fontId="16" fillId="0" borderId="3" xfId="6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15" fillId="0" borderId="2" xfId="6" applyFont="1" applyFill="1" applyBorder="1" applyAlignment="1">
      <alignment horizontal="center" vertical="center" wrapText="1"/>
    </xf>
    <xf numFmtId="0" fontId="29" fillId="0" borderId="10" xfId="6" applyFont="1" applyFill="1" applyBorder="1" applyAlignment="1">
      <alignment horizontal="center" vertical="center" wrapText="1"/>
    </xf>
    <xf numFmtId="0" fontId="29" fillId="0" borderId="11" xfId="6" applyFont="1" applyFill="1" applyBorder="1" applyAlignment="1">
      <alignment horizontal="center" vertical="center" wrapText="1"/>
    </xf>
    <xf numFmtId="0" fontId="29" fillId="0" borderId="12" xfId="6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4" fillId="0" borderId="8" xfId="6" applyFont="1" applyFill="1" applyBorder="1" applyAlignment="1">
      <alignment horizontal="center" vertical="center" wrapText="1"/>
    </xf>
    <xf numFmtId="4" fontId="14" fillId="0" borderId="8" xfId="0" applyNumberFormat="1" applyFont="1" applyFill="1" applyBorder="1" applyAlignment="1">
      <alignment horizontal="center" vertical="center" wrapText="1"/>
    </xf>
    <xf numFmtId="0" fontId="15" fillId="0" borderId="8" xfId="6" applyFont="1" applyFill="1" applyBorder="1" applyAlignment="1">
      <alignment horizontal="center" vertical="center" wrapText="1"/>
    </xf>
    <xf numFmtId="0" fontId="29" fillId="0" borderId="7" xfId="6" applyFont="1" applyFill="1" applyBorder="1" applyAlignment="1">
      <alignment horizontal="center" vertical="center" wrapText="1"/>
    </xf>
    <xf numFmtId="0" fontId="29" fillId="0" borderId="1" xfId="6" applyFont="1" applyFill="1" applyBorder="1" applyAlignment="1">
      <alignment horizontal="center" vertical="center" wrapText="1"/>
    </xf>
    <xf numFmtId="0" fontId="29" fillId="0" borderId="13" xfId="6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9" fillId="0" borderId="3" xfId="6" applyFont="1" applyFill="1" applyBorder="1" applyAlignment="1">
      <alignment horizontal="center"/>
    </xf>
    <xf numFmtId="0" fontId="19" fillId="0" borderId="3" xfId="6" applyFont="1" applyFill="1" applyBorder="1" applyAlignment="1">
      <alignment wrapText="1"/>
    </xf>
    <xf numFmtId="4" fontId="19" fillId="0" borderId="3" xfId="6" applyNumberFormat="1" applyFont="1" applyFill="1" applyBorder="1" applyAlignment="1">
      <alignment wrapText="1"/>
    </xf>
    <xf numFmtId="3" fontId="21" fillId="0" borderId="3" xfId="6" applyNumberFormat="1" applyFont="1" applyFill="1" applyBorder="1" applyAlignment="1">
      <alignment horizontal="center" vertical="center" wrapText="1"/>
    </xf>
    <xf numFmtId="4" fontId="21" fillId="0" borderId="3" xfId="6" applyNumberFormat="1" applyFont="1" applyFill="1" applyBorder="1" applyAlignment="1">
      <alignment horizontal="center" vertical="center" wrapText="1"/>
    </xf>
    <xf numFmtId="0" fontId="22" fillId="0" borderId="0" xfId="6" applyFont="1" applyFill="1"/>
    <xf numFmtId="0" fontId="18" fillId="0" borderId="0" xfId="6" applyFont="1" applyFill="1" applyAlignment="1">
      <alignment horizontal="left"/>
    </xf>
    <xf numFmtId="0" fontId="18" fillId="0" borderId="0" xfId="6" applyFont="1" applyFill="1" applyAlignment="1">
      <alignment horizontal="left"/>
    </xf>
    <xf numFmtId="0" fontId="4" fillId="8" borderId="3" xfId="6" applyFont="1" applyFill="1" applyBorder="1" applyAlignment="1">
      <alignment horizontal="center" vertical="center"/>
    </xf>
    <xf numFmtId="4" fontId="19" fillId="8" borderId="3" xfId="6" applyNumberFormat="1" applyFont="1" applyFill="1" applyBorder="1" applyAlignment="1">
      <alignment wrapText="1"/>
    </xf>
    <xf numFmtId="3" fontId="21" fillId="8" borderId="3" xfId="6" applyNumberFormat="1" applyFont="1" applyFill="1" applyBorder="1" applyAlignment="1">
      <alignment horizontal="center" vertical="center" wrapText="1"/>
    </xf>
    <xf numFmtId="4" fontId="21" fillId="8" borderId="3" xfId="6" applyNumberFormat="1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/>
    </xf>
    <xf numFmtId="4" fontId="19" fillId="8" borderId="3" xfId="6" applyNumberFormat="1" applyFont="1" applyFill="1" applyBorder="1"/>
    <xf numFmtId="4" fontId="21" fillId="8" borderId="3" xfId="6" applyNumberFormat="1" applyFont="1" applyFill="1" applyBorder="1" applyAlignment="1">
      <alignment horizontal="right" vertical="center" wrapText="1"/>
    </xf>
    <xf numFmtId="4" fontId="20" fillId="8" borderId="3" xfId="0" applyNumberFormat="1" applyFont="1" applyFill="1" applyBorder="1"/>
    <xf numFmtId="4" fontId="19" fillId="8" borderId="3" xfId="7" applyNumberFormat="1" applyFont="1" applyFill="1" applyBorder="1"/>
    <xf numFmtId="0" fontId="4" fillId="8" borderId="2" xfId="7" applyFont="1" applyFill="1" applyBorder="1" applyAlignment="1">
      <alignment horizontal="center" vertical="center"/>
    </xf>
    <xf numFmtId="0" fontId="4" fillId="8" borderId="9" xfId="7" applyFont="1" applyFill="1" applyBorder="1" applyAlignment="1">
      <alignment horizontal="center" vertical="center"/>
    </xf>
    <xf numFmtId="0" fontId="17" fillId="8" borderId="3" xfId="6" applyFont="1" applyFill="1" applyBorder="1" applyAlignment="1">
      <alignment horizontal="center" vertical="center"/>
    </xf>
    <xf numFmtId="4" fontId="21" fillId="8" borderId="3" xfId="7" applyNumberFormat="1" applyFont="1" applyFill="1" applyBorder="1"/>
  </cellXfs>
  <cellStyles count="15">
    <cellStyle name="Akcent 2 35" xfId="14"/>
    <cellStyle name="Dziesiętny" xfId="1" builtinId="3"/>
    <cellStyle name="Dziesiętny 2 3" xfId="13"/>
    <cellStyle name="Dziesiętny_i zmiany w planie-ze ŚR na zasiłki" xfId="4"/>
    <cellStyle name="Normalny" xfId="0" builtinId="0"/>
    <cellStyle name="Normalny 2" xfId="12"/>
    <cellStyle name="Normalny 2 1" xfId="11"/>
    <cellStyle name="Normalny 2 3" xfId="9"/>
    <cellStyle name="Normalny 8" xfId="6"/>
    <cellStyle name="Normalny 9" xfId="7"/>
    <cellStyle name="Normalny_do finansowego maj-poprawiona" xfId="10"/>
    <cellStyle name="Normalny_i zmiany w planie-ze ŚR na zasiłki" xfId="2"/>
    <cellStyle name="Normalny_lok. luty" xfId="3"/>
    <cellStyle name="Normalny_lok. luty 2" xfId="5"/>
    <cellStyle name="Normalny_lokalizacja styczeń 2009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668"/>
  <sheetViews>
    <sheetView topLeftCell="BA1" workbookViewId="0">
      <pane ySplit="9" topLeftCell="A127" activePane="bottomLeft" state="frozen"/>
      <selection pane="bottomLeft" activeCell="D136" sqref="D136"/>
    </sheetView>
  </sheetViews>
  <sheetFormatPr defaultRowHeight="15" x14ac:dyDescent="0.25"/>
  <cols>
    <col min="2" max="2" width="13.140625" customWidth="1"/>
    <col min="3" max="3" width="18.5703125" customWidth="1"/>
    <col min="4" max="5" width="17.42578125" style="194" customWidth="1"/>
    <col min="6" max="7" width="22.7109375" style="50" customWidth="1"/>
    <col min="8" max="8" width="16.5703125" style="194" customWidth="1"/>
    <col min="9" max="10" width="16.140625" style="50" customWidth="1"/>
    <col min="11" max="11" width="14.7109375" style="50" customWidth="1"/>
    <col min="12" max="12" width="15.42578125" style="194" customWidth="1"/>
    <col min="13" max="19" width="15.42578125" style="50" customWidth="1"/>
    <col min="20" max="20" width="18" style="194" customWidth="1"/>
    <col min="21" max="21" width="14.7109375" style="50" customWidth="1"/>
    <col min="22" max="22" width="14.140625" style="50" customWidth="1"/>
    <col min="23" max="23" width="14.42578125" style="50" customWidth="1"/>
    <col min="24" max="24" width="13" style="50" customWidth="1"/>
    <col min="25" max="25" width="13" style="194" customWidth="1"/>
    <col min="26" max="26" width="13.140625" style="50" customWidth="1"/>
    <col min="27" max="28" width="12.7109375" style="50" customWidth="1"/>
    <col min="29" max="29" width="15.85546875" style="50" customWidth="1"/>
    <col min="30" max="30" width="15.85546875" style="194" customWidth="1"/>
    <col min="31" max="31" width="13.85546875" style="50" customWidth="1"/>
    <col min="32" max="32" width="14.28515625" style="50" customWidth="1"/>
    <col min="33" max="33" width="14.28515625" style="194" customWidth="1"/>
    <col min="34" max="39" width="20.5703125" style="50" customWidth="1"/>
    <col min="40" max="40" width="16.85546875" style="194" customWidth="1"/>
    <col min="41" max="41" width="13.140625" style="50" customWidth="1"/>
    <col min="42" max="45" width="13.28515625" style="50" customWidth="1"/>
    <col min="46" max="46" width="17.28515625" style="194" customWidth="1"/>
    <col min="47" max="47" width="13.7109375" style="50" customWidth="1"/>
    <col min="48" max="48" width="18.42578125" style="50" customWidth="1"/>
    <col min="49" max="51" width="16.85546875" style="50" customWidth="1"/>
    <col min="52" max="53" width="16.5703125" style="194" customWidth="1"/>
    <col min="54" max="55" width="13.85546875" style="50" customWidth="1"/>
    <col min="56" max="56" width="13.85546875" style="194" customWidth="1"/>
    <col min="57" max="58" width="13" style="50" customWidth="1"/>
    <col min="59" max="59" width="13" style="194" customWidth="1"/>
    <col min="60" max="61" width="13.42578125" style="50" customWidth="1"/>
    <col min="62" max="62" width="20.42578125" style="194" customWidth="1"/>
    <col min="63" max="63" width="13.42578125" style="65" customWidth="1"/>
    <col min="64" max="64" width="13.42578125" style="194" customWidth="1"/>
    <col min="65" max="66" width="13.42578125" style="50" customWidth="1"/>
    <col min="67" max="67" width="13.85546875" style="65" customWidth="1"/>
    <col min="68" max="68" width="20.28515625" style="194" customWidth="1"/>
    <col min="69" max="69" width="24.42578125" customWidth="1"/>
  </cols>
  <sheetData>
    <row r="1" spans="1:69" s="72" customFormat="1" ht="23.25" customHeight="1" x14ac:dyDescent="0.25"/>
    <row r="2" spans="1:69" s="146" customFormat="1" x14ac:dyDescent="0.25"/>
    <row r="3" spans="1:69" s="1" customFormat="1" x14ac:dyDescent="0.25">
      <c r="D3" s="189"/>
      <c r="AZ3" s="189"/>
      <c r="BJ3" s="189"/>
      <c r="BK3" s="189"/>
      <c r="BO3" s="189"/>
      <c r="BP3" s="189"/>
    </row>
    <row r="4" spans="1:69" s="147" customFormat="1" x14ac:dyDescent="0.25">
      <c r="D4" s="190"/>
      <c r="F4" s="149" t="s">
        <v>376</v>
      </c>
      <c r="G4" s="150"/>
      <c r="H4" s="150"/>
      <c r="I4" s="150"/>
      <c r="J4" s="150"/>
      <c r="K4" s="150"/>
      <c r="L4" s="150"/>
      <c r="M4" s="150"/>
      <c r="N4" s="150"/>
      <c r="O4" s="151"/>
      <c r="AZ4" s="190"/>
      <c r="BJ4" s="190"/>
      <c r="BK4" s="190"/>
      <c r="BO4" s="190"/>
      <c r="BP4" s="190"/>
    </row>
    <row r="5" spans="1:69" s="148" customFormat="1" x14ac:dyDescent="0.25">
      <c r="D5" s="191"/>
      <c r="AZ5" s="191"/>
      <c r="BJ5" s="191"/>
      <c r="BK5" s="191"/>
      <c r="BO5" s="191"/>
      <c r="BP5" s="191"/>
    </row>
    <row r="6" spans="1:69" ht="47.25" customHeight="1" x14ac:dyDescent="0.25">
      <c r="A6" s="158" t="s">
        <v>0</v>
      </c>
      <c r="B6" s="159" t="s">
        <v>1</v>
      </c>
      <c r="C6" s="159" t="s">
        <v>2</v>
      </c>
      <c r="D6" s="160" t="s">
        <v>3</v>
      </c>
      <c r="E6" s="161" t="s">
        <v>4</v>
      </c>
      <c r="F6" s="162"/>
      <c r="G6" s="163"/>
      <c r="H6" s="161" t="s">
        <v>5</v>
      </c>
      <c r="I6" s="162"/>
      <c r="J6" s="162"/>
      <c r="K6" s="163"/>
      <c r="L6" s="164" t="s">
        <v>297</v>
      </c>
      <c r="M6" s="165"/>
      <c r="N6" s="165"/>
      <c r="O6" s="165"/>
      <c r="P6" s="165"/>
      <c r="Q6" s="165"/>
      <c r="R6" s="165"/>
      <c r="S6" s="165"/>
      <c r="T6" s="164" t="s">
        <v>6</v>
      </c>
      <c r="U6" s="165"/>
      <c r="V6" s="165"/>
      <c r="W6" s="165"/>
      <c r="X6" s="165"/>
      <c r="Y6" s="164" t="s">
        <v>7</v>
      </c>
      <c r="Z6" s="165"/>
      <c r="AA6" s="165"/>
      <c r="AB6" s="165"/>
      <c r="AC6" s="166"/>
      <c r="AD6" s="164" t="s">
        <v>8</v>
      </c>
      <c r="AE6" s="165"/>
      <c r="AF6" s="166"/>
      <c r="AG6" s="167" t="s">
        <v>9</v>
      </c>
      <c r="AH6" s="168"/>
      <c r="AI6" s="168"/>
      <c r="AJ6" s="168"/>
      <c r="AK6" s="168"/>
      <c r="AL6" s="168"/>
      <c r="AM6" s="169"/>
      <c r="AN6" s="167" t="s">
        <v>10</v>
      </c>
      <c r="AO6" s="168"/>
      <c r="AP6" s="168"/>
      <c r="AQ6" s="168"/>
      <c r="AR6" s="168"/>
      <c r="AS6" s="168"/>
      <c r="AT6" s="167" t="s">
        <v>11</v>
      </c>
      <c r="AU6" s="168"/>
      <c r="AV6" s="168"/>
      <c r="AW6" s="168"/>
      <c r="AX6" s="168"/>
      <c r="AY6" s="169"/>
      <c r="AZ6" s="170" t="s">
        <v>12</v>
      </c>
      <c r="BA6" s="171" t="s">
        <v>370</v>
      </c>
      <c r="BB6" s="172"/>
      <c r="BC6" s="173"/>
      <c r="BD6" s="167" t="s">
        <v>13</v>
      </c>
      <c r="BE6" s="168"/>
      <c r="BF6" s="169"/>
      <c r="BG6" s="167" t="s">
        <v>14</v>
      </c>
      <c r="BH6" s="168"/>
      <c r="BI6" s="169"/>
      <c r="BJ6" s="170" t="s">
        <v>15</v>
      </c>
      <c r="BK6" s="160" t="s">
        <v>16</v>
      </c>
      <c r="BL6" s="161" t="s">
        <v>328</v>
      </c>
      <c r="BM6" s="162"/>
      <c r="BN6" s="163"/>
      <c r="BO6" s="174" t="s">
        <v>17</v>
      </c>
      <c r="BP6" s="175" t="s">
        <v>301</v>
      </c>
      <c r="BQ6" s="218" t="s">
        <v>18</v>
      </c>
    </row>
    <row r="7" spans="1:69" ht="15.75" customHeight="1" x14ac:dyDescent="0.25">
      <c r="A7" s="176"/>
      <c r="B7" s="177"/>
      <c r="C7" s="177"/>
      <c r="D7" s="159" t="s">
        <v>313</v>
      </c>
      <c r="E7" s="206" t="s">
        <v>309</v>
      </c>
      <c r="F7" s="207"/>
      <c r="G7" s="208"/>
      <c r="H7" s="206" t="s">
        <v>311</v>
      </c>
      <c r="I7" s="207"/>
      <c r="J7" s="207"/>
      <c r="K7" s="208"/>
      <c r="L7" s="209" t="s">
        <v>298</v>
      </c>
      <c r="M7" s="210"/>
      <c r="N7" s="210"/>
      <c r="O7" s="210"/>
      <c r="P7" s="210"/>
      <c r="Q7" s="210"/>
      <c r="R7" s="210"/>
      <c r="S7" s="210"/>
      <c r="T7" s="211" t="s">
        <v>19</v>
      </c>
      <c r="U7" s="212"/>
      <c r="V7" s="212"/>
      <c r="W7" s="212"/>
      <c r="X7" s="212"/>
      <c r="Y7" s="211" t="s">
        <v>300</v>
      </c>
      <c r="Z7" s="212"/>
      <c r="AA7" s="212"/>
      <c r="AB7" s="212"/>
      <c r="AC7" s="213"/>
      <c r="AD7" s="211" t="s">
        <v>300</v>
      </c>
      <c r="AE7" s="212"/>
      <c r="AF7" s="213"/>
      <c r="AG7" s="197" t="s">
        <v>308</v>
      </c>
      <c r="AH7" s="198"/>
      <c r="AI7" s="198"/>
      <c r="AJ7" s="198"/>
      <c r="AK7" s="198"/>
      <c r="AL7" s="198"/>
      <c r="AM7" s="199"/>
      <c r="AN7" s="197" t="s">
        <v>20</v>
      </c>
      <c r="AO7" s="198"/>
      <c r="AP7" s="198"/>
      <c r="AQ7" s="198"/>
      <c r="AR7" s="198"/>
      <c r="AS7" s="198"/>
      <c r="AT7" s="197" t="s">
        <v>307</v>
      </c>
      <c r="AU7" s="198"/>
      <c r="AV7" s="198"/>
      <c r="AW7" s="198"/>
      <c r="AX7" s="198"/>
      <c r="AY7" s="199"/>
      <c r="AZ7" s="195" t="s">
        <v>308</v>
      </c>
      <c r="BA7" s="197" t="s">
        <v>308</v>
      </c>
      <c r="BB7" s="198"/>
      <c r="BC7" s="199"/>
      <c r="BD7" s="200" t="s">
        <v>314</v>
      </c>
      <c r="BE7" s="201"/>
      <c r="BF7" s="202"/>
      <c r="BG7" s="197" t="s">
        <v>310</v>
      </c>
      <c r="BH7" s="198"/>
      <c r="BI7" s="199"/>
      <c r="BJ7" s="195" t="s">
        <v>308</v>
      </c>
      <c r="BK7" s="197" t="s">
        <v>327</v>
      </c>
      <c r="BL7" s="198"/>
      <c r="BM7" s="198"/>
      <c r="BN7" s="198"/>
      <c r="BO7" s="199"/>
      <c r="BP7" s="195" t="s">
        <v>302</v>
      </c>
      <c r="BQ7" s="219"/>
    </row>
    <row r="8" spans="1:69" ht="157.5" customHeight="1" x14ac:dyDescent="0.25">
      <c r="A8" s="176"/>
      <c r="B8" s="177"/>
      <c r="C8" s="177"/>
      <c r="D8" s="179"/>
      <c r="E8" s="161"/>
      <c r="F8" s="162"/>
      <c r="G8" s="163"/>
      <c r="H8" s="161"/>
      <c r="I8" s="162"/>
      <c r="J8" s="162"/>
      <c r="K8" s="163"/>
      <c r="L8" s="214"/>
      <c r="M8" s="215"/>
      <c r="N8" s="215"/>
      <c r="O8" s="215"/>
      <c r="P8" s="215"/>
      <c r="Q8" s="215"/>
      <c r="R8" s="215"/>
      <c r="S8" s="215"/>
      <c r="T8" s="164"/>
      <c r="U8" s="165"/>
      <c r="V8" s="165"/>
      <c r="W8" s="165"/>
      <c r="X8" s="165"/>
      <c r="Y8" s="164"/>
      <c r="Z8" s="165"/>
      <c r="AA8" s="165"/>
      <c r="AB8" s="165"/>
      <c r="AC8" s="166"/>
      <c r="AD8" s="164"/>
      <c r="AE8" s="165"/>
      <c r="AF8" s="166"/>
      <c r="AG8" s="167"/>
      <c r="AH8" s="168"/>
      <c r="AI8" s="168"/>
      <c r="AJ8" s="168"/>
      <c r="AK8" s="168"/>
      <c r="AL8" s="168"/>
      <c r="AM8" s="169"/>
      <c r="AN8" s="167"/>
      <c r="AO8" s="168"/>
      <c r="AP8" s="168"/>
      <c r="AQ8" s="168"/>
      <c r="AR8" s="168"/>
      <c r="AS8" s="168"/>
      <c r="AT8" s="167"/>
      <c r="AU8" s="168"/>
      <c r="AV8" s="168"/>
      <c r="AW8" s="168"/>
      <c r="AX8" s="168"/>
      <c r="AY8" s="169"/>
      <c r="AZ8" s="196"/>
      <c r="BA8" s="167"/>
      <c r="BB8" s="168"/>
      <c r="BC8" s="169"/>
      <c r="BD8" s="203"/>
      <c r="BE8" s="204"/>
      <c r="BF8" s="205"/>
      <c r="BG8" s="167"/>
      <c r="BH8" s="168"/>
      <c r="BI8" s="169"/>
      <c r="BJ8" s="196"/>
      <c r="BK8" s="167"/>
      <c r="BL8" s="168"/>
      <c r="BM8" s="168"/>
      <c r="BN8" s="168"/>
      <c r="BO8" s="169"/>
      <c r="BP8" s="196"/>
      <c r="BQ8" s="219"/>
    </row>
    <row r="9" spans="1:69" ht="47.25" x14ac:dyDescent="0.25">
      <c r="A9" s="178"/>
      <c r="B9" s="179"/>
      <c r="C9" s="179"/>
      <c r="D9" s="180" t="s">
        <v>312</v>
      </c>
      <c r="E9" s="155" t="s">
        <v>268</v>
      </c>
      <c r="F9" s="180" t="s">
        <v>306</v>
      </c>
      <c r="G9" s="180" t="s">
        <v>367</v>
      </c>
      <c r="H9" s="155" t="s">
        <v>268</v>
      </c>
      <c r="I9" s="180" t="s">
        <v>312</v>
      </c>
      <c r="J9" s="180" t="s">
        <v>367</v>
      </c>
      <c r="K9" s="180" t="s">
        <v>312</v>
      </c>
      <c r="L9" s="155" t="s">
        <v>268</v>
      </c>
      <c r="M9" s="180" t="s">
        <v>299</v>
      </c>
      <c r="N9" s="180" t="s">
        <v>312</v>
      </c>
      <c r="O9" s="180" t="s">
        <v>322</v>
      </c>
      <c r="P9" s="180" t="s">
        <v>325</v>
      </c>
      <c r="Q9" s="180" t="s">
        <v>365</v>
      </c>
      <c r="R9" s="180" t="s">
        <v>367</v>
      </c>
      <c r="S9" s="180" t="s">
        <v>369</v>
      </c>
      <c r="T9" s="155" t="s">
        <v>268</v>
      </c>
      <c r="U9" s="180" t="s">
        <v>299</v>
      </c>
      <c r="V9" s="180" t="s">
        <v>306</v>
      </c>
      <c r="W9" s="180" t="s">
        <v>325</v>
      </c>
      <c r="X9" s="180" t="s">
        <v>369</v>
      </c>
      <c r="Y9" s="155" t="s">
        <v>268</v>
      </c>
      <c r="Z9" s="180" t="s">
        <v>299</v>
      </c>
      <c r="AA9" s="180" t="s">
        <v>312</v>
      </c>
      <c r="AB9" s="180" t="s">
        <v>367</v>
      </c>
      <c r="AC9" s="180" t="s">
        <v>369</v>
      </c>
      <c r="AD9" s="155" t="s">
        <v>268</v>
      </c>
      <c r="AE9" s="180" t="s">
        <v>306</v>
      </c>
      <c r="AF9" s="180" t="s">
        <v>365</v>
      </c>
      <c r="AG9" s="155" t="s">
        <v>268</v>
      </c>
      <c r="AH9" s="180" t="s">
        <v>306</v>
      </c>
      <c r="AI9" s="180" t="s">
        <v>322</v>
      </c>
      <c r="AJ9" s="180" t="s">
        <v>325</v>
      </c>
      <c r="AK9" s="180" t="s">
        <v>366</v>
      </c>
      <c r="AL9" s="180" t="s">
        <v>367</v>
      </c>
      <c r="AM9" s="180" t="s">
        <v>369</v>
      </c>
      <c r="AN9" s="155" t="s">
        <v>268</v>
      </c>
      <c r="AO9" s="180" t="s">
        <v>299</v>
      </c>
      <c r="AP9" s="180" t="s">
        <v>312</v>
      </c>
      <c r="AQ9" s="180" t="s">
        <v>325</v>
      </c>
      <c r="AR9" s="180" t="s">
        <v>365</v>
      </c>
      <c r="AS9" s="180" t="s">
        <v>367</v>
      </c>
      <c r="AT9" s="155" t="s">
        <v>268</v>
      </c>
      <c r="AU9" s="180" t="s">
        <v>306</v>
      </c>
      <c r="AV9" s="180" t="s">
        <v>322</v>
      </c>
      <c r="AW9" s="180" t="s">
        <v>365</v>
      </c>
      <c r="AX9" s="180" t="s">
        <v>367</v>
      </c>
      <c r="AY9" s="180" t="s">
        <v>369</v>
      </c>
      <c r="AZ9" s="180" t="s">
        <v>368</v>
      </c>
      <c r="BA9" s="155" t="s">
        <v>268</v>
      </c>
      <c r="BB9" s="180" t="s">
        <v>322</v>
      </c>
      <c r="BC9" s="180" t="s">
        <v>371</v>
      </c>
      <c r="BD9" s="155" t="s">
        <v>268</v>
      </c>
      <c r="BE9" s="180" t="s">
        <v>322</v>
      </c>
      <c r="BF9" s="180" t="s">
        <v>367</v>
      </c>
      <c r="BG9" s="155" t="s">
        <v>268</v>
      </c>
      <c r="BH9" s="180" t="s">
        <v>306</v>
      </c>
      <c r="BI9" s="180" t="s">
        <v>325</v>
      </c>
      <c r="BJ9" s="180" t="s">
        <v>369</v>
      </c>
      <c r="BK9" s="181" t="s">
        <v>325</v>
      </c>
      <c r="BL9" s="155" t="s">
        <v>377</v>
      </c>
      <c r="BM9" s="182" t="s">
        <v>325</v>
      </c>
      <c r="BN9" s="180" t="s">
        <v>365</v>
      </c>
      <c r="BO9" s="183" t="s">
        <v>325</v>
      </c>
      <c r="BP9" s="180" t="s">
        <v>299</v>
      </c>
      <c r="BQ9" s="220"/>
    </row>
    <row r="10" spans="1:69" ht="15.75" x14ac:dyDescent="0.25">
      <c r="A10" s="3" t="s">
        <v>21</v>
      </c>
      <c r="B10" s="3" t="s">
        <v>22</v>
      </c>
      <c r="C10" s="3" t="s">
        <v>23</v>
      </c>
      <c r="D10" s="192" t="s">
        <v>24</v>
      </c>
      <c r="E10" s="216" t="s">
        <v>25</v>
      </c>
      <c r="F10" s="3" t="s">
        <v>26</v>
      </c>
      <c r="G10" s="3" t="s">
        <v>27</v>
      </c>
      <c r="H10" s="216" t="s">
        <v>28</v>
      </c>
      <c r="I10" s="3" t="s">
        <v>29</v>
      </c>
      <c r="J10" s="3" t="s">
        <v>30</v>
      </c>
      <c r="K10" s="3" t="s">
        <v>31</v>
      </c>
      <c r="L10" s="216" t="s">
        <v>32</v>
      </c>
      <c r="M10" s="3" t="s">
        <v>33</v>
      </c>
      <c r="N10" s="3" t="s">
        <v>34</v>
      </c>
      <c r="O10" s="3" t="s">
        <v>35</v>
      </c>
      <c r="P10" s="3" t="s">
        <v>36</v>
      </c>
      <c r="Q10" s="3" t="s">
        <v>37</v>
      </c>
      <c r="R10" s="3" t="s">
        <v>38</v>
      </c>
      <c r="S10" s="3" t="s">
        <v>39</v>
      </c>
      <c r="T10" s="216" t="s">
        <v>40</v>
      </c>
      <c r="U10" s="3" t="s">
        <v>41</v>
      </c>
      <c r="V10" s="3" t="s">
        <v>42</v>
      </c>
      <c r="W10" s="3" t="s">
        <v>43</v>
      </c>
      <c r="X10" s="3" t="s">
        <v>44</v>
      </c>
      <c r="Y10" s="216" t="s">
        <v>45</v>
      </c>
      <c r="Z10" s="3" t="s">
        <v>46</v>
      </c>
      <c r="AA10" s="3" t="s">
        <v>47</v>
      </c>
      <c r="AB10" s="3" t="s">
        <v>48</v>
      </c>
      <c r="AC10" s="3" t="s">
        <v>49</v>
      </c>
      <c r="AD10" s="216" t="s">
        <v>50</v>
      </c>
      <c r="AE10" s="3" t="s">
        <v>51</v>
      </c>
      <c r="AF10" s="3" t="s">
        <v>52</v>
      </c>
      <c r="AG10" s="216" t="s">
        <v>86</v>
      </c>
      <c r="AH10" s="3" t="s">
        <v>88</v>
      </c>
      <c r="AI10" s="3" t="s">
        <v>90</v>
      </c>
      <c r="AJ10" s="3" t="s">
        <v>92</v>
      </c>
      <c r="AK10" s="3" t="s">
        <v>94</v>
      </c>
      <c r="AL10" s="3" t="s">
        <v>96</v>
      </c>
      <c r="AM10" s="3" t="s">
        <v>98</v>
      </c>
      <c r="AN10" s="216" t="s">
        <v>100</v>
      </c>
      <c r="AO10" s="3" t="s">
        <v>102</v>
      </c>
      <c r="AP10" s="3" t="s">
        <v>104</v>
      </c>
      <c r="AQ10" s="3" t="s">
        <v>106</v>
      </c>
      <c r="AR10" s="3" t="s">
        <v>108</v>
      </c>
      <c r="AS10" s="3" t="s">
        <v>110</v>
      </c>
      <c r="AT10" s="216" t="s">
        <v>114</v>
      </c>
      <c r="AU10" s="3" t="s">
        <v>116</v>
      </c>
      <c r="AV10" s="3" t="s">
        <v>118</v>
      </c>
      <c r="AW10" s="3" t="s">
        <v>120</v>
      </c>
      <c r="AX10" s="3" t="s">
        <v>123</v>
      </c>
      <c r="AY10" s="3" t="s">
        <v>125</v>
      </c>
      <c r="AZ10" s="192" t="s">
        <v>126</v>
      </c>
      <c r="BA10" s="216" t="s">
        <v>128</v>
      </c>
      <c r="BB10" s="3" t="s">
        <v>129</v>
      </c>
      <c r="BC10" s="3" t="s">
        <v>131</v>
      </c>
      <c r="BD10" s="216" t="s">
        <v>133</v>
      </c>
      <c r="BE10" s="3" t="s">
        <v>135</v>
      </c>
      <c r="BF10" s="3" t="s">
        <v>137</v>
      </c>
      <c r="BG10" s="216" t="s">
        <v>138</v>
      </c>
      <c r="BH10" s="3" t="s">
        <v>140</v>
      </c>
      <c r="BI10" s="3" t="s">
        <v>141</v>
      </c>
      <c r="BJ10" s="192" t="s">
        <v>142</v>
      </c>
      <c r="BK10" s="3" t="s">
        <v>144</v>
      </c>
      <c r="BL10" s="216" t="s">
        <v>145</v>
      </c>
      <c r="BM10" s="3" t="s">
        <v>147</v>
      </c>
      <c r="BN10" s="3" t="s">
        <v>149</v>
      </c>
      <c r="BO10" s="3" t="s">
        <v>151</v>
      </c>
      <c r="BP10" s="192" t="s">
        <v>153</v>
      </c>
      <c r="BQ10" s="156" t="s">
        <v>155</v>
      </c>
    </row>
    <row r="11" spans="1:69" ht="31.5" x14ac:dyDescent="0.25">
      <c r="A11" s="4" t="s">
        <v>21</v>
      </c>
      <c r="B11" s="2" t="s">
        <v>53</v>
      </c>
      <c r="C11" s="5" t="s">
        <v>54</v>
      </c>
      <c r="D11" s="5">
        <v>0</v>
      </c>
      <c r="E11" s="48">
        <f>G11+F11</f>
        <v>0</v>
      </c>
      <c r="F11" s="184">
        <v>0</v>
      </c>
      <c r="G11" s="184">
        <v>0</v>
      </c>
      <c r="H11" s="48">
        <f>K11+J11+I11</f>
        <v>0</v>
      </c>
      <c r="I11" s="184">
        <v>0</v>
      </c>
      <c r="J11" s="184">
        <v>0</v>
      </c>
      <c r="K11" s="184">
        <v>0</v>
      </c>
      <c r="L11" s="48">
        <f>S11+R11+Q11+P11+O11+N11+M11</f>
        <v>1095748</v>
      </c>
      <c r="M11" s="184">
        <v>614060</v>
      </c>
      <c r="N11" s="184">
        <v>346896</v>
      </c>
      <c r="O11" s="184">
        <v>134792</v>
      </c>
      <c r="P11" s="184">
        <v>0</v>
      </c>
      <c r="Q11" s="184">
        <v>0</v>
      </c>
      <c r="R11" s="184">
        <v>0</v>
      </c>
      <c r="S11" s="184">
        <v>0</v>
      </c>
      <c r="T11" s="48">
        <f>X11+W11+V11+U11</f>
        <v>580188</v>
      </c>
      <c r="U11" s="185">
        <v>145470</v>
      </c>
      <c r="V11" s="185">
        <v>0</v>
      </c>
      <c r="W11" s="185">
        <v>434718</v>
      </c>
      <c r="X11" s="185">
        <v>0</v>
      </c>
      <c r="Y11" s="217">
        <f>AC11+AB11+AA11+Z11</f>
        <v>5217</v>
      </c>
      <c r="Z11" s="185">
        <v>5217</v>
      </c>
      <c r="AA11" s="185">
        <v>0</v>
      </c>
      <c r="AB11" s="185">
        <v>0</v>
      </c>
      <c r="AC11" s="185">
        <v>0</v>
      </c>
      <c r="AD11" s="217">
        <f>AF11+AE11</f>
        <v>6807</v>
      </c>
      <c r="AE11" s="185">
        <v>6807</v>
      </c>
      <c r="AF11" s="185">
        <v>0</v>
      </c>
      <c r="AG11" s="217">
        <f>AM11+AL11+AK11+AJ11+AI11+AH11</f>
        <v>101119</v>
      </c>
      <c r="AH11" s="185">
        <v>36475</v>
      </c>
      <c r="AI11" s="185">
        <v>64644</v>
      </c>
      <c r="AJ11" s="185">
        <v>0</v>
      </c>
      <c r="AK11" s="185">
        <v>0</v>
      </c>
      <c r="AL11" s="185">
        <v>0</v>
      </c>
      <c r="AM11" s="185">
        <v>0</v>
      </c>
      <c r="AN11" s="217">
        <f>AS11+AR11+AQ11+AP11+AO11</f>
        <v>609</v>
      </c>
      <c r="AO11" s="185">
        <v>0</v>
      </c>
      <c r="AP11" s="185">
        <v>574</v>
      </c>
      <c r="AQ11" s="185">
        <v>35</v>
      </c>
      <c r="AR11" s="185">
        <v>0</v>
      </c>
      <c r="AS11" s="185">
        <v>0</v>
      </c>
      <c r="AT11" s="217">
        <f>AY11+AX11+AW11+AV11+AU11</f>
        <v>78173</v>
      </c>
      <c r="AU11" s="185">
        <v>78173</v>
      </c>
      <c r="AV11" s="185">
        <v>0</v>
      </c>
      <c r="AW11" s="186">
        <v>0</v>
      </c>
      <c r="AX11" s="186">
        <v>0</v>
      </c>
      <c r="AY11" s="186">
        <v>0</v>
      </c>
      <c r="AZ11" s="6">
        <v>19969</v>
      </c>
      <c r="BA11" s="217">
        <f>BC11+BB11</f>
        <v>0</v>
      </c>
      <c r="BB11" s="185">
        <v>0</v>
      </c>
      <c r="BC11" s="185">
        <v>0</v>
      </c>
      <c r="BD11" s="217">
        <f>BF11+BE11</f>
        <v>0</v>
      </c>
      <c r="BE11" s="185">
        <v>0</v>
      </c>
      <c r="BF11" s="185">
        <v>0</v>
      </c>
      <c r="BG11" s="217">
        <f>BI11+BH11</f>
        <v>31357</v>
      </c>
      <c r="BH11" s="185">
        <v>31357</v>
      </c>
      <c r="BI11" s="185">
        <v>0</v>
      </c>
      <c r="BJ11" s="6">
        <v>0</v>
      </c>
      <c r="BK11" s="185">
        <v>0</v>
      </c>
      <c r="BL11" s="217">
        <f>BN11+BM11</f>
        <v>178681</v>
      </c>
      <c r="BM11" s="185">
        <v>0</v>
      </c>
      <c r="BN11" s="185">
        <v>178681</v>
      </c>
      <c r="BO11" s="185">
        <v>0</v>
      </c>
      <c r="BP11" s="6">
        <v>0</v>
      </c>
      <c r="BQ11" s="217">
        <f>BP11+BO11+BL11+BK11+BJ11+BG11+BD11+BA11+AZ11+AT11+AN11+AG11+AD11+Y11+T11+L11+H11+E11+D11</f>
        <v>2097868</v>
      </c>
    </row>
    <row r="12" spans="1:69" ht="31.5" x14ac:dyDescent="0.25">
      <c r="A12" s="4" t="s">
        <v>22</v>
      </c>
      <c r="B12" s="2" t="s">
        <v>53</v>
      </c>
      <c r="C12" s="5" t="s">
        <v>55</v>
      </c>
      <c r="D12" s="5">
        <v>0</v>
      </c>
      <c r="E12" s="48">
        <f t="shared" ref="E12:E75" si="0">G12+F12</f>
        <v>0</v>
      </c>
      <c r="F12" s="184">
        <v>0</v>
      </c>
      <c r="G12" s="184">
        <v>0</v>
      </c>
      <c r="H12" s="48">
        <f t="shared" ref="H12:H75" si="1">K12+J12+I12</f>
        <v>61735</v>
      </c>
      <c r="I12" s="184">
        <v>0</v>
      </c>
      <c r="J12" s="187">
        <v>237</v>
      </c>
      <c r="K12" s="184">
        <v>61498</v>
      </c>
      <c r="L12" s="48">
        <f t="shared" ref="L12:L75" si="2">S12+R12+Q12+P12+O12+N12+M12</f>
        <v>1083872</v>
      </c>
      <c r="M12" s="184">
        <v>607015</v>
      </c>
      <c r="N12" s="184">
        <v>342917</v>
      </c>
      <c r="O12" s="184">
        <v>133940</v>
      </c>
      <c r="P12" s="184">
        <v>0</v>
      </c>
      <c r="Q12" s="184">
        <v>0</v>
      </c>
      <c r="R12" s="184">
        <v>0</v>
      </c>
      <c r="S12" s="184">
        <v>0</v>
      </c>
      <c r="T12" s="48">
        <f t="shared" ref="T12:T75" si="3">X12+W12+V12+U12</f>
        <v>687698</v>
      </c>
      <c r="U12" s="185">
        <v>217811</v>
      </c>
      <c r="V12" s="185">
        <v>0</v>
      </c>
      <c r="W12" s="185">
        <v>469887</v>
      </c>
      <c r="X12" s="185">
        <v>0</v>
      </c>
      <c r="Y12" s="217">
        <f t="shared" ref="Y12:Y75" si="4">AC12+AB12+AA12+Z12</f>
        <v>5500</v>
      </c>
      <c r="Z12" s="185">
        <v>5500</v>
      </c>
      <c r="AA12" s="185">
        <v>0</v>
      </c>
      <c r="AB12" s="185">
        <v>0</v>
      </c>
      <c r="AC12" s="185">
        <v>0</v>
      </c>
      <c r="AD12" s="217">
        <f t="shared" ref="AD12:AD75" si="5">AF12+AE12</f>
        <v>11765</v>
      </c>
      <c r="AE12" s="185">
        <v>11765</v>
      </c>
      <c r="AF12" s="185">
        <v>0</v>
      </c>
      <c r="AG12" s="217">
        <f t="shared" ref="AG12:AG75" si="6">AM12+AL12+AK12+AJ12+AI12+AH12</f>
        <v>120000</v>
      </c>
      <c r="AH12" s="185">
        <v>43285</v>
      </c>
      <c r="AI12" s="185">
        <v>76715</v>
      </c>
      <c r="AJ12" s="185">
        <v>0</v>
      </c>
      <c r="AK12" s="185">
        <v>0</v>
      </c>
      <c r="AL12" s="185">
        <v>0</v>
      </c>
      <c r="AM12" s="185">
        <v>0</v>
      </c>
      <c r="AN12" s="217">
        <f t="shared" ref="AN12:AN75" si="7">AS12+AR12+AQ12+AP12+AO12</f>
        <v>1030</v>
      </c>
      <c r="AO12" s="185">
        <v>0</v>
      </c>
      <c r="AP12" s="185">
        <v>1030</v>
      </c>
      <c r="AQ12" s="185">
        <v>0</v>
      </c>
      <c r="AR12" s="185">
        <v>0</v>
      </c>
      <c r="AS12" s="185">
        <v>0</v>
      </c>
      <c r="AT12" s="217">
        <f t="shared" ref="AT12:AT75" si="8">AY12+AX12+AW12+AV12+AU12</f>
        <v>138000</v>
      </c>
      <c r="AU12" s="185">
        <v>138000</v>
      </c>
      <c r="AV12" s="185">
        <v>0</v>
      </c>
      <c r="AW12" s="186">
        <v>0</v>
      </c>
      <c r="AX12" s="186">
        <v>0</v>
      </c>
      <c r="AY12" s="186">
        <v>0</v>
      </c>
      <c r="AZ12" s="6">
        <v>28216</v>
      </c>
      <c r="BA12" s="217">
        <f t="shared" ref="BA12:BA75" si="9">BC12+BB12</f>
        <v>0</v>
      </c>
      <c r="BB12" s="185">
        <v>0</v>
      </c>
      <c r="BC12" s="185">
        <v>0</v>
      </c>
      <c r="BD12" s="217">
        <f t="shared" ref="BD12:BD75" si="10">BF12+BE12</f>
        <v>6289</v>
      </c>
      <c r="BE12" s="185">
        <v>6289</v>
      </c>
      <c r="BF12" s="185">
        <v>0</v>
      </c>
      <c r="BG12" s="217">
        <f t="shared" ref="BG12:BG75" si="11">BI12+BH12</f>
        <v>44913</v>
      </c>
      <c r="BH12" s="185">
        <v>17477</v>
      </c>
      <c r="BI12" s="185">
        <v>27436</v>
      </c>
      <c r="BJ12" s="6">
        <v>0</v>
      </c>
      <c r="BK12" s="185">
        <v>0</v>
      </c>
      <c r="BL12" s="217">
        <f t="shared" ref="BL12:BL75" si="12">BN12+BM12</f>
        <v>0</v>
      </c>
      <c r="BM12" s="185">
        <v>0</v>
      </c>
      <c r="BN12" s="185">
        <v>0</v>
      </c>
      <c r="BO12" s="185">
        <v>2706</v>
      </c>
      <c r="BP12" s="6">
        <v>0</v>
      </c>
      <c r="BQ12" s="217">
        <f t="shared" ref="BQ12:BQ75" si="13">BP12+BO12+BL12+BK12+BJ12+BG12+BD12+BA12+AZ12+AT12+AN12+AG12+AD12+Y12+T12+L12+H12+E12+D12</f>
        <v>2191724</v>
      </c>
    </row>
    <row r="13" spans="1:69" ht="31.5" x14ac:dyDescent="0.25">
      <c r="A13" s="4" t="s">
        <v>23</v>
      </c>
      <c r="B13" s="2" t="s">
        <v>53</v>
      </c>
      <c r="C13" s="5" t="s">
        <v>56</v>
      </c>
      <c r="D13" s="5">
        <v>0</v>
      </c>
      <c r="E13" s="48">
        <f t="shared" si="0"/>
        <v>0</v>
      </c>
      <c r="F13" s="184">
        <v>0</v>
      </c>
      <c r="G13" s="184">
        <v>0</v>
      </c>
      <c r="H13" s="48">
        <f t="shared" si="1"/>
        <v>0</v>
      </c>
      <c r="I13" s="184">
        <v>0</v>
      </c>
      <c r="J13" s="184">
        <v>0</v>
      </c>
      <c r="K13" s="184">
        <v>0</v>
      </c>
      <c r="L13" s="48">
        <f t="shared" si="2"/>
        <v>708100</v>
      </c>
      <c r="M13" s="184">
        <v>394222</v>
      </c>
      <c r="N13" s="184">
        <v>222705</v>
      </c>
      <c r="O13" s="184">
        <v>91173</v>
      </c>
      <c r="P13" s="184">
        <v>0</v>
      </c>
      <c r="Q13" s="184">
        <v>0</v>
      </c>
      <c r="R13" s="184">
        <v>0</v>
      </c>
      <c r="S13" s="184">
        <v>0</v>
      </c>
      <c r="T13" s="48">
        <f t="shared" si="3"/>
        <v>463514</v>
      </c>
      <c r="U13" s="185">
        <v>123228</v>
      </c>
      <c r="V13" s="185">
        <v>0</v>
      </c>
      <c r="W13" s="185">
        <v>340286</v>
      </c>
      <c r="X13" s="185">
        <v>0</v>
      </c>
      <c r="Y13" s="217">
        <f t="shared" si="4"/>
        <v>3393</v>
      </c>
      <c r="Z13" s="185">
        <v>3393</v>
      </c>
      <c r="AA13" s="185">
        <v>0</v>
      </c>
      <c r="AB13" s="185">
        <v>0</v>
      </c>
      <c r="AC13" s="185">
        <v>0</v>
      </c>
      <c r="AD13" s="217">
        <f t="shared" si="5"/>
        <v>2970</v>
      </c>
      <c r="AE13" s="185">
        <v>2970</v>
      </c>
      <c r="AF13" s="185">
        <v>0</v>
      </c>
      <c r="AG13" s="217">
        <f t="shared" si="6"/>
        <v>159195</v>
      </c>
      <c r="AH13" s="185">
        <v>57423</v>
      </c>
      <c r="AI13" s="185">
        <v>101772</v>
      </c>
      <c r="AJ13" s="185">
        <v>0</v>
      </c>
      <c r="AK13" s="185">
        <v>0</v>
      </c>
      <c r="AL13" s="185">
        <v>0</v>
      </c>
      <c r="AM13" s="185">
        <v>0</v>
      </c>
      <c r="AN13" s="217">
        <f t="shared" si="7"/>
        <v>123</v>
      </c>
      <c r="AO13" s="185">
        <v>0</v>
      </c>
      <c r="AP13" s="185">
        <v>123</v>
      </c>
      <c r="AQ13" s="185">
        <v>0</v>
      </c>
      <c r="AR13" s="185">
        <v>0</v>
      </c>
      <c r="AS13" s="185">
        <v>0</v>
      </c>
      <c r="AT13" s="217">
        <f t="shared" si="8"/>
        <v>22086</v>
      </c>
      <c r="AU13" s="185">
        <v>22086</v>
      </c>
      <c r="AV13" s="185">
        <v>0</v>
      </c>
      <c r="AW13" s="186">
        <v>0</v>
      </c>
      <c r="AX13" s="186">
        <v>0</v>
      </c>
      <c r="AY13" s="186">
        <v>0</v>
      </c>
      <c r="AZ13" s="6">
        <v>13942</v>
      </c>
      <c r="BA13" s="217">
        <f t="shared" si="9"/>
        <v>0</v>
      </c>
      <c r="BB13" s="185">
        <v>0</v>
      </c>
      <c r="BC13" s="185">
        <v>0</v>
      </c>
      <c r="BD13" s="217">
        <f t="shared" si="10"/>
        <v>0</v>
      </c>
      <c r="BE13" s="185">
        <v>0</v>
      </c>
      <c r="BF13" s="185">
        <v>0</v>
      </c>
      <c r="BG13" s="217">
        <f t="shared" si="11"/>
        <v>28351</v>
      </c>
      <c r="BH13" s="185">
        <v>17527</v>
      </c>
      <c r="BI13" s="185">
        <v>10824</v>
      </c>
      <c r="BJ13" s="6">
        <v>0</v>
      </c>
      <c r="BK13" s="185">
        <v>0</v>
      </c>
      <c r="BL13" s="217">
        <f t="shared" si="12"/>
        <v>0</v>
      </c>
      <c r="BM13" s="185">
        <v>0</v>
      </c>
      <c r="BN13" s="185">
        <v>0</v>
      </c>
      <c r="BO13" s="185">
        <v>0</v>
      </c>
      <c r="BP13" s="6">
        <v>0</v>
      </c>
      <c r="BQ13" s="217">
        <f t="shared" si="13"/>
        <v>1401674</v>
      </c>
    </row>
    <row r="14" spans="1:69" ht="31.5" x14ac:dyDescent="0.25">
      <c r="A14" s="4" t="s">
        <v>24</v>
      </c>
      <c r="B14" s="2" t="s">
        <v>53</v>
      </c>
      <c r="C14" s="5" t="s">
        <v>57</v>
      </c>
      <c r="D14" s="5">
        <v>0</v>
      </c>
      <c r="E14" s="48">
        <f t="shared" si="0"/>
        <v>0</v>
      </c>
      <c r="F14" s="184">
        <v>0</v>
      </c>
      <c r="G14" s="184">
        <v>0</v>
      </c>
      <c r="H14" s="48">
        <f t="shared" si="1"/>
        <v>0</v>
      </c>
      <c r="I14" s="184">
        <v>0</v>
      </c>
      <c r="J14" s="184">
        <v>0</v>
      </c>
      <c r="K14" s="184">
        <v>0</v>
      </c>
      <c r="L14" s="48">
        <f t="shared" si="2"/>
        <v>1006123</v>
      </c>
      <c r="M14" s="184">
        <v>0</v>
      </c>
      <c r="N14" s="184">
        <v>732541</v>
      </c>
      <c r="O14" s="184">
        <v>273582</v>
      </c>
      <c r="P14" s="184">
        <v>0</v>
      </c>
      <c r="Q14" s="184">
        <v>0</v>
      </c>
      <c r="R14" s="184">
        <v>0</v>
      </c>
      <c r="S14" s="184">
        <v>0</v>
      </c>
      <c r="T14" s="48">
        <f t="shared" si="3"/>
        <v>440141</v>
      </c>
      <c r="U14" s="185">
        <v>199259</v>
      </c>
      <c r="V14" s="185">
        <v>0</v>
      </c>
      <c r="W14" s="185">
        <v>240882</v>
      </c>
      <c r="X14" s="185">
        <v>0</v>
      </c>
      <c r="Y14" s="217">
        <f t="shared" si="4"/>
        <v>8565</v>
      </c>
      <c r="Z14" s="185">
        <v>8565</v>
      </c>
      <c r="AA14" s="185">
        <v>0</v>
      </c>
      <c r="AB14" s="185">
        <v>0</v>
      </c>
      <c r="AC14" s="185">
        <v>0</v>
      </c>
      <c r="AD14" s="217">
        <f t="shared" si="5"/>
        <v>6479</v>
      </c>
      <c r="AE14" s="185">
        <v>6479</v>
      </c>
      <c r="AF14" s="185">
        <v>0</v>
      </c>
      <c r="AG14" s="217">
        <f t="shared" si="6"/>
        <v>104710</v>
      </c>
      <c r="AH14" s="185">
        <v>37770</v>
      </c>
      <c r="AI14" s="185">
        <v>66940</v>
      </c>
      <c r="AJ14" s="185">
        <v>0</v>
      </c>
      <c r="AK14" s="185">
        <v>0</v>
      </c>
      <c r="AL14" s="185">
        <v>0</v>
      </c>
      <c r="AM14" s="185">
        <v>0</v>
      </c>
      <c r="AN14" s="217">
        <f t="shared" si="7"/>
        <v>584</v>
      </c>
      <c r="AO14" s="185">
        <v>0</v>
      </c>
      <c r="AP14" s="185">
        <v>584</v>
      </c>
      <c r="AQ14" s="185">
        <v>0</v>
      </c>
      <c r="AR14" s="185">
        <v>0</v>
      </c>
      <c r="AS14" s="185">
        <v>0</v>
      </c>
      <c r="AT14" s="217">
        <f t="shared" si="8"/>
        <v>75213</v>
      </c>
      <c r="AU14" s="185">
        <v>75213</v>
      </c>
      <c r="AV14" s="185">
        <v>0</v>
      </c>
      <c r="AW14" s="186">
        <v>0</v>
      </c>
      <c r="AX14" s="186">
        <v>0</v>
      </c>
      <c r="AY14" s="186">
        <v>0</v>
      </c>
      <c r="AZ14" s="6">
        <v>22073</v>
      </c>
      <c r="BA14" s="217">
        <f t="shared" si="9"/>
        <v>0</v>
      </c>
      <c r="BB14" s="185">
        <v>0</v>
      </c>
      <c r="BC14" s="185">
        <v>0</v>
      </c>
      <c r="BD14" s="217">
        <f t="shared" si="10"/>
        <v>0</v>
      </c>
      <c r="BE14" s="185">
        <v>0</v>
      </c>
      <c r="BF14" s="185">
        <v>0</v>
      </c>
      <c r="BG14" s="217">
        <f t="shared" si="11"/>
        <v>38323</v>
      </c>
      <c r="BH14" s="185">
        <v>13449</v>
      </c>
      <c r="BI14" s="185">
        <v>24874</v>
      </c>
      <c r="BJ14" s="6">
        <v>0</v>
      </c>
      <c r="BK14" s="185">
        <v>3442</v>
      </c>
      <c r="BL14" s="217">
        <f t="shared" si="12"/>
        <v>0</v>
      </c>
      <c r="BM14" s="185">
        <v>0</v>
      </c>
      <c r="BN14" s="185">
        <v>0</v>
      </c>
      <c r="BO14" s="185">
        <v>0</v>
      </c>
      <c r="BP14" s="6">
        <v>0</v>
      </c>
      <c r="BQ14" s="217">
        <f t="shared" si="13"/>
        <v>1705653</v>
      </c>
    </row>
    <row r="15" spans="1:69" ht="31.5" x14ac:dyDescent="0.25">
      <c r="A15" s="4" t="s">
        <v>25</v>
      </c>
      <c r="B15" s="2" t="s">
        <v>53</v>
      </c>
      <c r="C15" s="5" t="s">
        <v>58</v>
      </c>
      <c r="D15" s="5">
        <v>0</v>
      </c>
      <c r="E15" s="48">
        <f t="shared" si="0"/>
        <v>0</v>
      </c>
      <c r="F15" s="184">
        <v>0</v>
      </c>
      <c r="G15" s="184">
        <v>0</v>
      </c>
      <c r="H15" s="48">
        <f t="shared" si="1"/>
        <v>0</v>
      </c>
      <c r="I15" s="184">
        <v>0</v>
      </c>
      <c r="J15" s="184">
        <v>0</v>
      </c>
      <c r="K15" s="184">
        <v>0</v>
      </c>
      <c r="L15" s="48">
        <f t="shared" si="2"/>
        <v>274227</v>
      </c>
      <c r="M15" s="184">
        <v>152349</v>
      </c>
      <c r="N15" s="184">
        <v>86066</v>
      </c>
      <c r="O15" s="184">
        <v>35812</v>
      </c>
      <c r="P15" s="184">
        <v>0</v>
      </c>
      <c r="Q15" s="184">
        <v>0</v>
      </c>
      <c r="R15" s="184">
        <v>0</v>
      </c>
      <c r="S15" s="184">
        <v>0</v>
      </c>
      <c r="T15" s="48">
        <f t="shared" si="3"/>
        <v>302887</v>
      </c>
      <c r="U15" s="185">
        <v>89555</v>
      </c>
      <c r="V15" s="185">
        <v>0</v>
      </c>
      <c r="W15" s="185">
        <v>213332</v>
      </c>
      <c r="X15" s="185">
        <v>0</v>
      </c>
      <c r="Y15" s="217">
        <f t="shared" si="4"/>
        <v>4001</v>
      </c>
      <c r="Z15" s="185">
        <v>0</v>
      </c>
      <c r="AA15" s="185">
        <v>4001</v>
      </c>
      <c r="AB15" s="185">
        <v>0</v>
      </c>
      <c r="AC15" s="185">
        <v>0</v>
      </c>
      <c r="AD15" s="217">
        <f t="shared" si="5"/>
        <v>3047</v>
      </c>
      <c r="AE15" s="185">
        <v>3047</v>
      </c>
      <c r="AF15" s="185">
        <v>0</v>
      </c>
      <c r="AG15" s="217">
        <f t="shared" si="6"/>
        <v>5085</v>
      </c>
      <c r="AH15" s="185">
        <v>1835</v>
      </c>
      <c r="AI15" s="185">
        <v>3250</v>
      </c>
      <c r="AJ15" s="185">
        <v>0</v>
      </c>
      <c r="AK15" s="185">
        <v>0</v>
      </c>
      <c r="AL15" s="185">
        <v>0</v>
      </c>
      <c r="AM15" s="185">
        <v>0</v>
      </c>
      <c r="AN15" s="217">
        <f t="shared" si="7"/>
        <v>321</v>
      </c>
      <c r="AO15" s="185">
        <v>0</v>
      </c>
      <c r="AP15" s="185">
        <v>321</v>
      </c>
      <c r="AQ15" s="185">
        <v>0</v>
      </c>
      <c r="AR15" s="185">
        <v>0</v>
      </c>
      <c r="AS15" s="185">
        <v>0</v>
      </c>
      <c r="AT15" s="217">
        <f t="shared" si="8"/>
        <v>31751</v>
      </c>
      <c r="AU15" s="185">
        <v>31751</v>
      </c>
      <c r="AV15" s="185">
        <v>0</v>
      </c>
      <c r="AW15" s="186">
        <v>0</v>
      </c>
      <c r="AX15" s="186">
        <v>0</v>
      </c>
      <c r="AY15" s="186">
        <v>0</v>
      </c>
      <c r="AZ15" s="6">
        <v>7694</v>
      </c>
      <c r="BA15" s="217">
        <f t="shared" si="9"/>
        <v>0</v>
      </c>
      <c r="BB15" s="185">
        <v>0</v>
      </c>
      <c r="BC15" s="185">
        <v>0</v>
      </c>
      <c r="BD15" s="217">
        <f t="shared" si="10"/>
        <v>0</v>
      </c>
      <c r="BE15" s="185">
        <v>0</v>
      </c>
      <c r="BF15" s="185">
        <v>0</v>
      </c>
      <c r="BG15" s="217">
        <f t="shared" si="11"/>
        <v>16624</v>
      </c>
      <c r="BH15" s="185">
        <v>10277</v>
      </c>
      <c r="BI15" s="185">
        <v>6347</v>
      </c>
      <c r="BJ15" s="6">
        <v>0</v>
      </c>
      <c r="BK15" s="185">
        <v>0</v>
      </c>
      <c r="BL15" s="217">
        <f t="shared" si="12"/>
        <v>0</v>
      </c>
      <c r="BM15" s="185">
        <v>0</v>
      </c>
      <c r="BN15" s="185">
        <v>0</v>
      </c>
      <c r="BO15" s="185">
        <v>0</v>
      </c>
      <c r="BP15" s="6">
        <v>0</v>
      </c>
      <c r="BQ15" s="217">
        <f t="shared" si="13"/>
        <v>645637</v>
      </c>
    </row>
    <row r="16" spans="1:69" ht="31.5" x14ac:dyDescent="0.25">
      <c r="A16" s="4" t="s">
        <v>26</v>
      </c>
      <c r="B16" s="2" t="s">
        <v>53</v>
      </c>
      <c r="C16" s="5" t="s">
        <v>59</v>
      </c>
      <c r="D16" s="5">
        <v>0</v>
      </c>
      <c r="E16" s="48">
        <f t="shared" si="0"/>
        <v>0</v>
      </c>
      <c r="F16" s="184">
        <v>0</v>
      </c>
      <c r="G16" s="184">
        <v>0</v>
      </c>
      <c r="H16" s="48">
        <f t="shared" si="1"/>
        <v>0</v>
      </c>
      <c r="I16" s="184">
        <v>0</v>
      </c>
      <c r="J16" s="184">
        <v>0</v>
      </c>
      <c r="K16" s="184">
        <v>0</v>
      </c>
      <c r="L16" s="48">
        <f t="shared" si="2"/>
        <v>8530</v>
      </c>
      <c r="M16" s="184">
        <v>0</v>
      </c>
      <c r="N16" s="184">
        <v>0</v>
      </c>
      <c r="O16" s="184">
        <v>8530</v>
      </c>
      <c r="P16" s="184">
        <v>0</v>
      </c>
      <c r="Q16" s="184">
        <v>0</v>
      </c>
      <c r="R16" s="184">
        <v>0</v>
      </c>
      <c r="S16" s="184">
        <v>0</v>
      </c>
      <c r="T16" s="48">
        <f t="shared" si="3"/>
        <v>528950</v>
      </c>
      <c r="U16" s="185">
        <v>197110</v>
      </c>
      <c r="V16" s="185">
        <v>0</v>
      </c>
      <c r="W16" s="185">
        <v>331840</v>
      </c>
      <c r="X16" s="185">
        <v>0</v>
      </c>
      <c r="Y16" s="217">
        <f t="shared" si="4"/>
        <v>4110</v>
      </c>
      <c r="Z16" s="185">
        <v>4110</v>
      </c>
      <c r="AA16" s="185">
        <v>0</v>
      </c>
      <c r="AB16" s="185">
        <v>0</v>
      </c>
      <c r="AC16" s="185">
        <v>0</v>
      </c>
      <c r="AD16" s="217">
        <f t="shared" si="5"/>
        <v>10607</v>
      </c>
      <c r="AE16" s="185">
        <v>10607</v>
      </c>
      <c r="AF16" s="185">
        <v>0</v>
      </c>
      <c r="AG16" s="217">
        <f t="shared" si="6"/>
        <v>5028</v>
      </c>
      <c r="AH16" s="185">
        <v>1814</v>
      </c>
      <c r="AI16" s="185">
        <v>3214</v>
      </c>
      <c r="AJ16" s="185">
        <v>0</v>
      </c>
      <c r="AK16" s="185">
        <v>0</v>
      </c>
      <c r="AL16" s="185">
        <v>0</v>
      </c>
      <c r="AM16" s="185">
        <v>0</v>
      </c>
      <c r="AN16" s="217">
        <f t="shared" si="7"/>
        <v>2029</v>
      </c>
      <c r="AO16" s="185">
        <v>0</v>
      </c>
      <c r="AP16" s="185">
        <v>2029</v>
      </c>
      <c r="AQ16" s="185">
        <v>0</v>
      </c>
      <c r="AR16" s="185">
        <v>0</v>
      </c>
      <c r="AS16" s="185">
        <v>0</v>
      </c>
      <c r="AT16" s="217">
        <f t="shared" si="8"/>
        <v>85798</v>
      </c>
      <c r="AU16" s="185">
        <v>85798</v>
      </c>
      <c r="AV16" s="185">
        <v>0</v>
      </c>
      <c r="AW16" s="186">
        <v>0</v>
      </c>
      <c r="AX16" s="186">
        <v>0</v>
      </c>
      <c r="AY16" s="186">
        <v>0</v>
      </c>
      <c r="AZ16" s="6">
        <v>20000</v>
      </c>
      <c r="BA16" s="217">
        <f t="shared" si="9"/>
        <v>0</v>
      </c>
      <c r="BB16" s="185">
        <v>0</v>
      </c>
      <c r="BC16" s="185">
        <v>0</v>
      </c>
      <c r="BD16" s="217">
        <f t="shared" si="10"/>
        <v>3192</v>
      </c>
      <c r="BE16" s="185">
        <v>3192</v>
      </c>
      <c r="BF16" s="185">
        <v>0</v>
      </c>
      <c r="BG16" s="217">
        <f t="shared" si="11"/>
        <v>22751</v>
      </c>
      <c r="BH16" s="185">
        <v>22751</v>
      </c>
      <c r="BI16" s="185">
        <v>0</v>
      </c>
      <c r="BJ16" s="6">
        <v>0</v>
      </c>
      <c r="BK16" s="185">
        <v>0</v>
      </c>
      <c r="BL16" s="217">
        <f t="shared" si="12"/>
        <v>0</v>
      </c>
      <c r="BM16" s="185">
        <v>0</v>
      </c>
      <c r="BN16" s="185">
        <v>0</v>
      </c>
      <c r="BO16" s="185">
        <v>0</v>
      </c>
      <c r="BP16" s="6">
        <v>0</v>
      </c>
      <c r="BQ16" s="217">
        <f t="shared" si="13"/>
        <v>690995</v>
      </c>
    </row>
    <row r="17" spans="1:69" ht="31.5" x14ac:dyDescent="0.25">
      <c r="A17" s="4" t="s">
        <v>27</v>
      </c>
      <c r="B17" s="2" t="s">
        <v>53</v>
      </c>
      <c r="C17" s="5" t="s">
        <v>60</v>
      </c>
      <c r="D17" s="5">
        <v>0</v>
      </c>
      <c r="E17" s="48">
        <f t="shared" si="0"/>
        <v>0</v>
      </c>
      <c r="F17" s="184">
        <v>0</v>
      </c>
      <c r="G17" s="184">
        <v>0</v>
      </c>
      <c r="H17" s="48">
        <f t="shared" si="1"/>
        <v>50760</v>
      </c>
      <c r="I17" s="184">
        <v>40</v>
      </c>
      <c r="J17" s="184">
        <v>0</v>
      </c>
      <c r="K17" s="184">
        <v>50720</v>
      </c>
      <c r="L17" s="48">
        <f t="shared" si="2"/>
        <v>908773</v>
      </c>
      <c r="M17" s="184">
        <v>508623</v>
      </c>
      <c r="N17" s="184">
        <v>287332</v>
      </c>
      <c r="O17" s="184">
        <v>112818</v>
      </c>
      <c r="P17" s="184">
        <v>0</v>
      </c>
      <c r="Q17" s="184">
        <v>0</v>
      </c>
      <c r="R17" s="184">
        <v>0</v>
      </c>
      <c r="S17" s="184">
        <v>0</v>
      </c>
      <c r="T17" s="48">
        <f t="shared" si="3"/>
        <v>493158</v>
      </c>
      <c r="U17" s="185">
        <v>134710</v>
      </c>
      <c r="V17" s="185">
        <v>0</v>
      </c>
      <c r="W17" s="185">
        <v>358448</v>
      </c>
      <c r="X17" s="185">
        <v>0</v>
      </c>
      <c r="Y17" s="217">
        <f t="shared" si="4"/>
        <v>7948</v>
      </c>
      <c r="Z17" s="185">
        <v>7948</v>
      </c>
      <c r="AA17" s="185">
        <v>0</v>
      </c>
      <c r="AB17" s="185">
        <v>0</v>
      </c>
      <c r="AC17" s="185">
        <v>0</v>
      </c>
      <c r="AD17" s="217">
        <f t="shared" si="5"/>
        <v>5595</v>
      </c>
      <c r="AE17" s="185">
        <v>5595</v>
      </c>
      <c r="AF17" s="185">
        <v>0</v>
      </c>
      <c r="AG17" s="217">
        <f t="shared" si="6"/>
        <v>38564</v>
      </c>
      <c r="AH17" s="185">
        <v>13911</v>
      </c>
      <c r="AI17" s="185">
        <v>24653</v>
      </c>
      <c r="AJ17" s="185">
        <v>0</v>
      </c>
      <c r="AK17" s="185">
        <v>0</v>
      </c>
      <c r="AL17" s="185">
        <v>0</v>
      </c>
      <c r="AM17" s="185">
        <v>0</v>
      </c>
      <c r="AN17" s="217">
        <f t="shared" si="7"/>
        <v>1897</v>
      </c>
      <c r="AO17" s="185">
        <v>0</v>
      </c>
      <c r="AP17" s="185">
        <v>1897</v>
      </c>
      <c r="AQ17" s="185">
        <v>0</v>
      </c>
      <c r="AR17" s="185">
        <v>0</v>
      </c>
      <c r="AS17" s="185">
        <v>0</v>
      </c>
      <c r="AT17" s="217">
        <f t="shared" si="8"/>
        <v>64732</v>
      </c>
      <c r="AU17" s="185">
        <v>64732</v>
      </c>
      <c r="AV17" s="185">
        <v>0</v>
      </c>
      <c r="AW17" s="186">
        <v>0</v>
      </c>
      <c r="AX17" s="186">
        <v>0</v>
      </c>
      <c r="AY17" s="186">
        <v>0</v>
      </c>
      <c r="AZ17" s="6">
        <v>18613</v>
      </c>
      <c r="BA17" s="217">
        <f t="shared" si="9"/>
        <v>0</v>
      </c>
      <c r="BB17" s="185">
        <v>0</v>
      </c>
      <c r="BC17" s="185">
        <v>0</v>
      </c>
      <c r="BD17" s="217">
        <f t="shared" si="10"/>
        <v>2642</v>
      </c>
      <c r="BE17" s="185">
        <v>2642</v>
      </c>
      <c r="BF17" s="185">
        <v>0</v>
      </c>
      <c r="BG17" s="217">
        <f t="shared" si="11"/>
        <v>35191</v>
      </c>
      <c r="BH17" s="185">
        <v>27130</v>
      </c>
      <c r="BI17" s="185">
        <v>8061</v>
      </c>
      <c r="BJ17" s="6">
        <v>0</v>
      </c>
      <c r="BK17" s="185">
        <v>0</v>
      </c>
      <c r="BL17" s="217">
        <f t="shared" si="12"/>
        <v>0</v>
      </c>
      <c r="BM17" s="185">
        <v>0</v>
      </c>
      <c r="BN17" s="185">
        <v>0</v>
      </c>
      <c r="BO17" s="185">
        <v>0</v>
      </c>
      <c r="BP17" s="6">
        <v>0</v>
      </c>
      <c r="BQ17" s="217">
        <f t="shared" si="13"/>
        <v>1627873</v>
      </c>
    </row>
    <row r="18" spans="1:69" ht="31.5" x14ac:dyDescent="0.25">
      <c r="A18" s="4" t="s">
        <v>28</v>
      </c>
      <c r="B18" s="2" t="s">
        <v>53</v>
      </c>
      <c r="C18" s="5" t="s">
        <v>61</v>
      </c>
      <c r="D18" s="5">
        <v>0</v>
      </c>
      <c r="E18" s="48">
        <f t="shared" si="0"/>
        <v>2000</v>
      </c>
      <c r="F18" s="184">
        <v>2000</v>
      </c>
      <c r="G18" s="184">
        <v>0</v>
      </c>
      <c r="H18" s="48">
        <f t="shared" si="1"/>
        <v>0</v>
      </c>
      <c r="I18" s="184">
        <v>0</v>
      </c>
      <c r="J18" s="184">
        <v>0</v>
      </c>
      <c r="K18" s="184">
        <v>0</v>
      </c>
      <c r="L18" s="48">
        <f t="shared" si="2"/>
        <v>1536867</v>
      </c>
      <c r="M18" s="184">
        <v>864623</v>
      </c>
      <c r="N18" s="184">
        <v>488445</v>
      </c>
      <c r="O18" s="184">
        <v>183799</v>
      </c>
      <c r="P18" s="184">
        <v>0</v>
      </c>
      <c r="Q18" s="184">
        <v>0</v>
      </c>
      <c r="R18" s="184">
        <v>0</v>
      </c>
      <c r="S18" s="184">
        <v>0</v>
      </c>
      <c r="T18" s="48">
        <f t="shared" si="3"/>
        <v>598933</v>
      </c>
      <c r="U18" s="185">
        <v>210667</v>
      </c>
      <c r="V18" s="185">
        <v>0</v>
      </c>
      <c r="W18" s="185">
        <v>388266</v>
      </c>
      <c r="X18" s="185">
        <v>0</v>
      </c>
      <c r="Y18" s="217">
        <f t="shared" si="4"/>
        <v>2972</v>
      </c>
      <c r="Z18" s="185">
        <v>2972</v>
      </c>
      <c r="AA18" s="185">
        <v>0</v>
      </c>
      <c r="AB18" s="185">
        <v>0</v>
      </c>
      <c r="AC18" s="185">
        <v>0</v>
      </c>
      <c r="AD18" s="217">
        <f t="shared" si="5"/>
        <v>4066</v>
      </c>
      <c r="AE18" s="185">
        <v>4066</v>
      </c>
      <c r="AF18" s="185">
        <v>0</v>
      </c>
      <c r="AG18" s="217">
        <f t="shared" si="6"/>
        <v>25689</v>
      </c>
      <c r="AH18" s="185">
        <v>9267</v>
      </c>
      <c r="AI18" s="185">
        <v>16422</v>
      </c>
      <c r="AJ18" s="185">
        <v>0</v>
      </c>
      <c r="AK18" s="185">
        <v>0</v>
      </c>
      <c r="AL18" s="185">
        <v>0</v>
      </c>
      <c r="AM18" s="185">
        <v>0</v>
      </c>
      <c r="AN18" s="217">
        <f t="shared" si="7"/>
        <v>1787</v>
      </c>
      <c r="AO18" s="185">
        <v>0</v>
      </c>
      <c r="AP18" s="185">
        <v>1787</v>
      </c>
      <c r="AQ18" s="185">
        <v>0</v>
      </c>
      <c r="AR18" s="185">
        <v>0</v>
      </c>
      <c r="AS18" s="185">
        <v>0</v>
      </c>
      <c r="AT18" s="217">
        <f t="shared" si="8"/>
        <v>46047</v>
      </c>
      <c r="AU18" s="185">
        <v>46047</v>
      </c>
      <c r="AV18" s="185">
        <v>0</v>
      </c>
      <c r="AW18" s="186">
        <v>0</v>
      </c>
      <c r="AX18" s="186">
        <v>0</v>
      </c>
      <c r="AY18" s="186">
        <v>0</v>
      </c>
      <c r="AZ18" s="6">
        <v>24794</v>
      </c>
      <c r="BA18" s="217">
        <f t="shared" si="9"/>
        <v>0</v>
      </c>
      <c r="BB18" s="185">
        <v>0</v>
      </c>
      <c r="BC18" s="185">
        <v>0</v>
      </c>
      <c r="BD18" s="217">
        <f t="shared" si="10"/>
        <v>6909</v>
      </c>
      <c r="BE18" s="185">
        <v>6909</v>
      </c>
      <c r="BF18" s="185">
        <v>0</v>
      </c>
      <c r="BG18" s="217">
        <f t="shared" si="11"/>
        <v>23202</v>
      </c>
      <c r="BH18" s="185">
        <v>5485</v>
      </c>
      <c r="BI18" s="185">
        <v>17717</v>
      </c>
      <c r="BJ18" s="6">
        <v>0</v>
      </c>
      <c r="BK18" s="185">
        <v>0</v>
      </c>
      <c r="BL18" s="217">
        <f t="shared" si="12"/>
        <v>0</v>
      </c>
      <c r="BM18" s="185">
        <v>0</v>
      </c>
      <c r="BN18" s="185">
        <v>0</v>
      </c>
      <c r="BO18" s="185">
        <v>0</v>
      </c>
      <c r="BP18" s="6">
        <v>0</v>
      </c>
      <c r="BQ18" s="217">
        <f t="shared" si="13"/>
        <v>2273266</v>
      </c>
    </row>
    <row r="19" spans="1:69" ht="31.5" x14ac:dyDescent="0.25">
      <c r="A19" s="4" t="s">
        <v>29</v>
      </c>
      <c r="B19" s="2" t="s">
        <v>53</v>
      </c>
      <c r="C19" s="5" t="s">
        <v>62</v>
      </c>
      <c r="D19" s="5">
        <v>0</v>
      </c>
      <c r="E19" s="48">
        <f t="shared" si="0"/>
        <v>0</v>
      </c>
      <c r="F19" s="184">
        <v>0</v>
      </c>
      <c r="G19" s="184">
        <v>0</v>
      </c>
      <c r="H19" s="48">
        <f t="shared" si="1"/>
        <v>271922</v>
      </c>
      <c r="I19" s="184">
        <v>570</v>
      </c>
      <c r="J19" s="184">
        <v>0</v>
      </c>
      <c r="K19" s="184">
        <v>271352</v>
      </c>
      <c r="L19" s="48">
        <f t="shared" si="2"/>
        <v>5361609</v>
      </c>
      <c r="M19" s="184">
        <v>0</v>
      </c>
      <c r="N19" s="184">
        <v>3658277</v>
      </c>
      <c r="O19" s="184">
        <v>1069397</v>
      </c>
      <c r="P19" s="184">
        <v>0</v>
      </c>
      <c r="Q19" s="184">
        <v>575000</v>
      </c>
      <c r="R19" s="184">
        <v>0</v>
      </c>
      <c r="S19" s="184">
        <v>58935</v>
      </c>
      <c r="T19" s="48">
        <f t="shared" si="3"/>
        <v>3525280</v>
      </c>
      <c r="U19" s="185">
        <v>966536</v>
      </c>
      <c r="V19" s="185">
        <v>0</v>
      </c>
      <c r="W19" s="185">
        <v>2558744</v>
      </c>
      <c r="X19" s="185">
        <v>0</v>
      </c>
      <c r="Y19" s="217">
        <f t="shared" si="4"/>
        <v>34514</v>
      </c>
      <c r="Z19" s="185">
        <v>22990</v>
      </c>
      <c r="AA19" s="185">
        <v>11524</v>
      </c>
      <c r="AB19" s="185">
        <v>0</v>
      </c>
      <c r="AC19" s="185">
        <v>0</v>
      </c>
      <c r="AD19" s="217">
        <f t="shared" si="5"/>
        <v>45413</v>
      </c>
      <c r="AE19" s="185">
        <v>45413</v>
      </c>
      <c r="AF19" s="185">
        <v>0</v>
      </c>
      <c r="AG19" s="217">
        <f t="shared" si="6"/>
        <v>237884</v>
      </c>
      <c r="AH19" s="185">
        <v>85807</v>
      </c>
      <c r="AI19" s="185">
        <v>152077</v>
      </c>
      <c r="AJ19" s="185">
        <v>0</v>
      </c>
      <c r="AK19" s="185">
        <v>0</v>
      </c>
      <c r="AL19" s="185">
        <v>0</v>
      </c>
      <c r="AM19" s="185">
        <v>0</v>
      </c>
      <c r="AN19" s="217">
        <f t="shared" si="7"/>
        <v>3422</v>
      </c>
      <c r="AO19" s="185">
        <v>0</v>
      </c>
      <c r="AP19" s="185">
        <v>3422</v>
      </c>
      <c r="AQ19" s="185">
        <v>0</v>
      </c>
      <c r="AR19" s="185">
        <v>0</v>
      </c>
      <c r="AS19" s="185">
        <v>0</v>
      </c>
      <c r="AT19" s="217">
        <f t="shared" si="8"/>
        <v>539334</v>
      </c>
      <c r="AU19" s="185">
        <v>539334</v>
      </c>
      <c r="AV19" s="185">
        <v>0</v>
      </c>
      <c r="AW19" s="186">
        <v>0</v>
      </c>
      <c r="AX19" s="186">
        <v>0</v>
      </c>
      <c r="AY19" s="186">
        <v>0</v>
      </c>
      <c r="AZ19" s="6">
        <v>141385</v>
      </c>
      <c r="BA19" s="217">
        <f t="shared" si="9"/>
        <v>2913</v>
      </c>
      <c r="BB19" s="185">
        <v>2913</v>
      </c>
      <c r="BC19" s="185">
        <v>0</v>
      </c>
      <c r="BD19" s="217">
        <f t="shared" si="10"/>
        <v>13552</v>
      </c>
      <c r="BE19" s="185">
        <v>13552</v>
      </c>
      <c r="BF19" s="185">
        <v>0</v>
      </c>
      <c r="BG19" s="217">
        <f t="shared" si="11"/>
        <v>93854</v>
      </c>
      <c r="BH19" s="185">
        <v>93854</v>
      </c>
      <c r="BI19" s="185">
        <v>0</v>
      </c>
      <c r="BJ19" s="6">
        <v>0</v>
      </c>
      <c r="BK19" s="185">
        <v>97880</v>
      </c>
      <c r="BL19" s="217">
        <f t="shared" si="12"/>
        <v>0</v>
      </c>
      <c r="BM19" s="185">
        <v>0</v>
      </c>
      <c r="BN19" s="185">
        <v>0</v>
      </c>
      <c r="BO19" s="185">
        <v>0</v>
      </c>
      <c r="BP19" s="6">
        <v>0</v>
      </c>
      <c r="BQ19" s="217">
        <f t="shared" si="13"/>
        <v>10368962</v>
      </c>
    </row>
    <row r="20" spans="1:69" s="47" customFormat="1" ht="31.5" x14ac:dyDescent="0.25">
      <c r="A20" s="4" t="s">
        <v>30</v>
      </c>
      <c r="B20" s="2" t="s">
        <v>53</v>
      </c>
      <c r="C20" s="5" t="s">
        <v>63</v>
      </c>
      <c r="D20" s="5">
        <v>0</v>
      </c>
      <c r="E20" s="48">
        <f t="shared" si="0"/>
        <v>1500</v>
      </c>
      <c r="F20" s="184">
        <v>1500</v>
      </c>
      <c r="G20" s="184">
        <v>0</v>
      </c>
      <c r="H20" s="48">
        <f t="shared" si="1"/>
        <v>89058</v>
      </c>
      <c r="I20" s="184">
        <v>298</v>
      </c>
      <c r="J20" s="184">
        <v>0</v>
      </c>
      <c r="K20" s="184">
        <v>88760</v>
      </c>
      <c r="L20" s="48">
        <f t="shared" si="2"/>
        <v>4387404</v>
      </c>
      <c r="M20" s="184">
        <v>0</v>
      </c>
      <c r="N20" s="184">
        <v>3216888</v>
      </c>
      <c r="O20" s="184">
        <v>1170516</v>
      </c>
      <c r="P20" s="184">
        <v>0</v>
      </c>
      <c r="Q20" s="184">
        <v>0</v>
      </c>
      <c r="R20" s="184">
        <v>0</v>
      </c>
      <c r="S20" s="184">
        <v>0</v>
      </c>
      <c r="T20" s="48">
        <f t="shared" si="3"/>
        <v>1609502</v>
      </c>
      <c r="U20" s="185">
        <v>441014</v>
      </c>
      <c r="V20" s="185">
        <v>0</v>
      </c>
      <c r="W20" s="185">
        <v>1168488</v>
      </c>
      <c r="X20" s="185">
        <v>0</v>
      </c>
      <c r="Y20" s="217">
        <f t="shared" si="4"/>
        <v>11491</v>
      </c>
      <c r="Z20" s="185">
        <v>11491</v>
      </c>
      <c r="AA20" s="185">
        <v>0</v>
      </c>
      <c r="AB20" s="185">
        <v>0</v>
      </c>
      <c r="AC20" s="185">
        <v>0</v>
      </c>
      <c r="AD20" s="217">
        <f t="shared" si="5"/>
        <v>13000</v>
      </c>
      <c r="AE20" s="185">
        <v>13000</v>
      </c>
      <c r="AF20" s="185">
        <v>0</v>
      </c>
      <c r="AG20" s="217">
        <f t="shared" si="6"/>
        <v>98954</v>
      </c>
      <c r="AH20" s="185">
        <v>35694</v>
      </c>
      <c r="AI20" s="185">
        <v>63260</v>
      </c>
      <c r="AJ20" s="185">
        <v>0</v>
      </c>
      <c r="AK20" s="185">
        <v>0</v>
      </c>
      <c r="AL20" s="185">
        <v>0</v>
      </c>
      <c r="AM20" s="185">
        <v>0</v>
      </c>
      <c r="AN20" s="217">
        <f t="shared" si="7"/>
        <v>278</v>
      </c>
      <c r="AO20" s="185">
        <v>0</v>
      </c>
      <c r="AP20" s="185">
        <v>278</v>
      </c>
      <c r="AQ20" s="185">
        <v>0</v>
      </c>
      <c r="AR20" s="185">
        <v>0</v>
      </c>
      <c r="AS20" s="185">
        <v>0</v>
      </c>
      <c r="AT20" s="217">
        <f t="shared" si="8"/>
        <v>125448</v>
      </c>
      <c r="AU20" s="185">
        <v>125448</v>
      </c>
      <c r="AV20" s="185">
        <v>0</v>
      </c>
      <c r="AW20" s="186">
        <v>0</v>
      </c>
      <c r="AX20" s="186">
        <v>0</v>
      </c>
      <c r="AY20" s="186">
        <v>0</v>
      </c>
      <c r="AZ20" s="6">
        <v>68783</v>
      </c>
      <c r="BA20" s="217">
        <f t="shared" si="9"/>
        <v>0</v>
      </c>
      <c r="BB20" s="185">
        <v>0</v>
      </c>
      <c r="BC20" s="185">
        <v>0</v>
      </c>
      <c r="BD20" s="217">
        <f t="shared" si="10"/>
        <v>72861</v>
      </c>
      <c r="BE20" s="185">
        <v>72861</v>
      </c>
      <c r="BF20" s="185">
        <v>0</v>
      </c>
      <c r="BG20" s="217">
        <f t="shared" si="11"/>
        <v>75576</v>
      </c>
      <c r="BH20" s="185">
        <v>52493</v>
      </c>
      <c r="BI20" s="185">
        <v>23083</v>
      </c>
      <c r="BJ20" s="6">
        <v>0</v>
      </c>
      <c r="BK20" s="185">
        <v>0</v>
      </c>
      <c r="BL20" s="217">
        <f t="shared" si="12"/>
        <v>0</v>
      </c>
      <c r="BM20" s="185">
        <v>0</v>
      </c>
      <c r="BN20" s="185">
        <v>0</v>
      </c>
      <c r="BO20" s="185">
        <v>0</v>
      </c>
      <c r="BP20" s="6">
        <v>0</v>
      </c>
      <c r="BQ20" s="217">
        <f t="shared" si="13"/>
        <v>6553855</v>
      </c>
    </row>
    <row r="21" spans="1:69" ht="31.5" x14ac:dyDescent="0.25">
      <c r="A21" s="4" t="s">
        <v>31</v>
      </c>
      <c r="B21" s="2" t="s">
        <v>53</v>
      </c>
      <c r="C21" s="5" t="s">
        <v>64</v>
      </c>
      <c r="D21" s="5">
        <v>0</v>
      </c>
      <c r="E21" s="48">
        <f t="shared" si="0"/>
        <v>0</v>
      </c>
      <c r="F21" s="184">
        <v>0</v>
      </c>
      <c r="G21" s="184">
        <v>0</v>
      </c>
      <c r="H21" s="48">
        <f t="shared" si="1"/>
        <v>0</v>
      </c>
      <c r="I21" s="184">
        <v>0</v>
      </c>
      <c r="J21" s="184">
        <v>0</v>
      </c>
      <c r="K21" s="184">
        <v>0</v>
      </c>
      <c r="L21" s="48">
        <f t="shared" si="2"/>
        <v>185337</v>
      </c>
      <c r="M21" s="184">
        <v>92083</v>
      </c>
      <c r="N21" s="184">
        <v>52020</v>
      </c>
      <c r="O21" s="184">
        <v>21385</v>
      </c>
      <c r="P21" s="184">
        <v>0</v>
      </c>
      <c r="Q21" s="184">
        <v>0</v>
      </c>
      <c r="R21" s="184">
        <v>0</v>
      </c>
      <c r="S21" s="184">
        <v>19849</v>
      </c>
      <c r="T21" s="48">
        <f t="shared" si="3"/>
        <v>136754</v>
      </c>
      <c r="U21" s="185">
        <v>49490</v>
      </c>
      <c r="V21" s="185">
        <v>0</v>
      </c>
      <c r="W21" s="185">
        <v>87264</v>
      </c>
      <c r="X21" s="185">
        <v>0</v>
      </c>
      <c r="Y21" s="217">
        <f t="shared" si="4"/>
        <v>2409</v>
      </c>
      <c r="Z21" s="185">
        <v>2409</v>
      </c>
      <c r="AA21" s="185">
        <v>0</v>
      </c>
      <c r="AB21" s="185">
        <v>0</v>
      </c>
      <c r="AC21" s="185">
        <v>0</v>
      </c>
      <c r="AD21" s="217">
        <f t="shared" si="5"/>
        <v>1903</v>
      </c>
      <c r="AE21" s="185">
        <v>1903</v>
      </c>
      <c r="AF21" s="185">
        <v>0</v>
      </c>
      <c r="AG21" s="217">
        <f t="shared" si="6"/>
        <v>13009</v>
      </c>
      <c r="AH21" s="185">
        <v>4693</v>
      </c>
      <c r="AI21" s="185">
        <v>8316</v>
      </c>
      <c r="AJ21" s="185">
        <v>0</v>
      </c>
      <c r="AK21" s="185">
        <v>0</v>
      </c>
      <c r="AL21" s="185">
        <v>0</v>
      </c>
      <c r="AM21" s="185">
        <v>0</v>
      </c>
      <c r="AN21" s="217">
        <f t="shared" si="7"/>
        <v>67</v>
      </c>
      <c r="AO21" s="185">
        <v>0</v>
      </c>
      <c r="AP21" s="185">
        <v>67</v>
      </c>
      <c r="AQ21" s="185">
        <v>0</v>
      </c>
      <c r="AR21" s="185">
        <v>0</v>
      </c>
      <c r="AS21" s="185">
        <v>0</v>
      </c>
      <c r="AT21" s="217">
        <f t="shared" si="8"/>
        <v>20537</v>
      </c>
      <c r="AU21" s="185">
        <v>20537</v>
      </c>
      <c r="AV21" s="185">
        <v>0</v>
      </c>
      <c r="AW21" s="186">
        <v>0</v>
      </c>
      <c r="AX21" s="186">
        <v>0</v>
      </c>
      <c r="AY21" s="186">
        <v>0</v>
      </c>
      <c r="AZ21" s="6">
        <v>6902</v>
      </c>
      <c r="BA21" s="217">
        <f t="shared" si="9"/>
        <v>0</v>
      </c>
      <c r="BB21" s="185">
        <v>0</v>
      </c>
      <c r="BC21" s="185">
        <v>0</v>
      </c>
      <c r="BD21" s="217">
        <f t="shared" si="10"/>
        <v>0</v>
      </c>
      <c r="BE21" s="185">
        <v>0</v>
      </c>
      <c r="BF21" s="185">
        <v>0</v>
      </c>
      <c r="BG21" s="217">
        <f t="shared" si="11"/>
        <v>11844</v>
      </c>
      <c r="BH21" s="185">
        <v>11844</v>
      </c>
      <c r="BI21" s="185">
        <v>0</v>
      </c>
      <c r="BJ21" s="6">
        <v>0</v>
      </c>
      <c r="BK21" s="185">
        <v>0</v>
      </c>
      <c r="BL21" s="217">
        <f t="shared" si="12"/>
        <v>0</v>
      </c>
      <c r="BM21" s="185">
        <v>0</v>
      </c>
      <c r="BN21" s="185">
        <v>0</v>
      </c>
      <c r="BO21" s="185">
        <v>0</v>
      </c>
      <c r="BP21" s="6">
        <v>0</v>
      </c>
      <c r="BQ21" s="217">
        <f t="shared" si="13"/>
        <v>378762</v>
      </c>
    </row>
    <row r="22" spans="1:69" ht="31.5" x14ac:dyDescent="0.25">
      <c r="A22" s="4" t="s">
        <v>32</v>
      </c>
      <c r="B22" s="2" t="s">
        <v>53</v>
      </c>
      <c r="C22" s="5" t="s">
        <v>65</v>
      </c>
      <c r="D22" s="5">
        <v>0</v>
      </c>
      <c r="E22" s="48">
        <f t="shared" si="0"/>
        <v>0</v>
      </c>
      <c r="F22" s="184">
        <v>0</v>
      </c>
      <c r="G22" s="184">
        <v>0</v>
      </c>
      <c r="H22" s="48">
        <f t="shared" si="1"/>
        <v>0</v>
      </c>
      <c r="I22" s="184">
        <v>0</v>
      </c>
      <c r="J22" s="184">
        <v>0</v>
      </c>
      <c r="K22" s="184">
        <v>0</v>
      </c>
      <c r="L22" s="48">
        <f t="shared" si="2"/>
        <v>1600606</v>
      </c>
      <c r="M22" s="184">
        <v>898011</v>
      </c>
      <c r="N22" s="184">
        <v>507306</v>
      </c>
      <c r="O22" s="184">
        <v>195289</v>
      </c>
      <c r="P22" s="184">
        <v>0</v>
      </c>
      <c r="Q22" s="184">
        <v>0</v>
      </c>
      <c r="R22" s="184">
        <v>0</v>
      </c>
      <c r="S22" s="184">
        <v>0</v>
      </c>
      <c r="T22" s="48">
        <f t="shared" si="3"/>
        <v>836737</v>
      </c>
      <c r="U22" s="185">
        <v>249868</v>
      </c>
      <c r="V22" s="185">
        <v>0</v>
      </c>
      <c r="W22" s="185">
        <v>586869</v>
      </c>
      <c r="X22" s="185">
        <v>0</v>
      </c>
      <c r="Y22" s="217">
        <f t="shared" si="4"/>
        <v>6155</v>
      </c>
      <c r="Z22" s="185">
        <v>6155</v>
      </c>
      <c r="AA22" s="185">
        <v>0</v>
      </c>
      <c r="AB22" s="185">
        <v>0</v>
      </c>
      <c r="AC22" s="185">
        <v>0</v>
      </c>
      <c r="AD22" s="217">
        <f t="shared" si="5"/>
        <v>6800</v>
      </c>
      <c r="AE22" s="185">
        <v>6800</v>
      </c>
      <c r="AF22" s="185">
        <v>0</v>
      </c>
      <c r="AG22" s="217">
        <f t="shared" si="6"/>
        <v>48719</v>
      </c>
      <c r="AH22" s="185">
        <v>17574</v>
      </c>
      <c r="AI22" s="185">
        <v>31145</v>
      </c>
      <c r="AJ22" s="185">
        <v>0</v>
      </c>
      <c r="AK22" s="185">
        <v>0</v>
      </c>
      <c r="AL22" s="185">
        <v>0</v>
      </c>
      <c r="AM22" s="185">
        <v>0</v>
      </c>
      <c r="AN22" s="217">
        <f t="shared" si="7"/>
        <v>4760</v>
      </c>
      <c r="AO22" s="185">
        <v>0</v>
      </c>
      <c r="AP22" s="185">
        <v>4760</v>
      </c>
      <c r="AQ22" s="185">
        <v>0</v>
      </c>
      <c r="AR22" s="185">
        <v>0</v>
      </c>
      <c r="AS22" s="185">
        <v>0</v>
      </c>
      <c r="AT22" s="217">
        <f t="shared" si="8"/>
        <v>71930</v>
      </c>
      <c r="AU22" s="185">
        <v>71930</v>
      </c>
      <c r="AV22" s="185">
        <v>0</v>
      </c>
      <c r="AW22" s="186">
        <v>0</v>
      </c>
      <c r="AX22" s="186">
        <v>0</v>
      </c>
      <c r="AY22" s="186">
        <v>0</v>
      </c>
      <c r="AZ22" s="6">
        <v>34452</v>
      </c>
      <c r="BA22" s="217">
        <f t="shared" si="9"/>
        <v>0</v>
      </c>
      <c r="BB22" s="185">
        <v>0</v>
      </c>
      <c r="BC22" s="185">
        <v>0</v>
      </c>
      <c r="BD22" s="217">
        <f t="shared" si="10"/>
        <v>1316</v>
      </c>
      <c r="BE22" s="185">
        <v>1316</v>
      </c>
      <c r="BF22" s="185">
        <v>0</v>
      </c>
      <c r="BG22" s="217">
        <f t="shared" si="11"/>
        <v>33315</v>
      </c>
      <c r="BH22" s="185">
        <v>28227</v>
      </c>
      <c r="BI22" s="185">
        <v>5088</v>
      </c>
      <c r="BJ22" s="6">
        <v>0</v>
      </c>
      <c r="BK22" s="185">
        <v>0</v>
      </c>
      <c r="BL22" s="217">
        <f t="shared" si="12"/>
        <v>0</v>
      </c>
      <c r="BM22" s="185">
        <v>0</v>
      </c>
      <c r="BN22" s="185">
        <v>0</v>
      </c>
      <c r="BO22" s="185">
        <v>0</v>
      </c>
      <c r="BP22" s="6">
        <v>0</v>
      </c>
      <c r="BQ22" s="217">
        <f t="shared" si="13"/>
        <v>2644790</v>
      </c>
    </row>
    <row r="23" spans="1:69" ht="31.5" x14ac:dyDescent="0.25">
      <c r="A23" s="4" t="s">
        <v>33</v>
      </c>
      <c r="B23" s="2" t="s">
        <v>53</v>
      </c>
      <c r="C23" s="5" t="s">
        <v>66</v>
      </c>
      <c r="D23" s="5">
        <v>0</v>
      </c>
      <c r="E23" s="48">
        <f t="shared" si="0"/>
        <v>0</v>
      </c>
      <c r="F23" s="184">
        <v>0</v>
      </c>
      <c r="G23" s="184">
        <v>0</v>
      </c>
      <c r="H23" s="48">
        <f t="shared" si="1"/>
        <v>50196</v>
      </c>
      <c r="I23" s="184">
        <v>110</v>
      </c>
      <c r="J23" s="184">
        <v>0</v>
      </c>
      <c r="K23" s="184">
        <v>50086</v>
      </c>
      <c r="L23" s="48">
        <f t="shared" si="2"/>
        <v>1865696</v>
      </c>
      <c r="M23" s="184">
        <v>978359</v>
      </c>
      <c r="N23" s="184">
        <v>552697</v>
      </c>
      <c r="O23" s="184">
        <v>212116</v>
      </c>
      <c r="P23" s="184">
        <v>0</v>
      </c>
      <c r="Q23" s="184">
        <v>0</v>
      </c>
      <c r="R23" s="184">
        <v>122524</v>
      </c>
      <c r="S23" s="184">
        <v>0</v>
      </c>
      <c r="T23" s="48">
        <f t="shared" si="3"/>
        <v>804015</v>
      </c>
      <c r="U23" s="185">
        <v>222053</v>
      </c>
      <c r="V23" s="185">
        <v>0</v>
      </c>
      <c r="W23" s="185">
        <v>581962</v>
      </c>
      <c r="X23" s="185">
        <v>0</v>
      </c>
      <c r="Y23" s="217">
        <f t="shared" si="4"/>
        <v>5780</v>
      </c>
      <c r="Z23" s="185">
        <v>5780</v>
      </c>
      <c r="AA23" s="185">
        <v>0</v>
      </c>
      <c r="AB23" s="185">
        <v>0</v>
      </c>
      <c r="AC23" s="185">
        <v>0</v>
      </c>
      <c r="AD23" s="217">
        <f t="shared" si="5"/>
        <v>4071</v>
      </c>
      <c r="AE23" s="185">
        <v>4071</v>
      </c>
      <c r="AF23" s="185">
        <v>0</v>
      </c>
      <c r="AG23" s="217">
        <f t="shared" si="6"/>
        <v>31942</v>
      </c>
      <c r="AH23" s="185">
        <v>11522</v>
      </c>
      <c r="AI23" s="185">
        <v>20420</v>
      </c>
      <c r="AJ23" s="185">
        <v>0</v>
      </c>
      <c r="AK23" s="185">
        <v>0</v>
      </c>
      <c r="AL23" s="185">
        <v>0</v>
      </c>
      <c r="AM23" s="185">
        <v>0</v>
      </c>
      <c r="AN23" s="217">
        <f t="shared" si="7"/>
        <v>1895</v>
      </c>
      <c r="AO23" s="185">
        <v>0</v>
      </c>
      <c r="AP23" s="185">
        <v>1895</v>
      </c>
      <c r="AQ23" s="185">
        <v>0</v>
      </c>
      <c r="AR23" s="185">
        <v>0</v>
      </c>
      <c r="AS23" s="185">
        <v>0</v>
      </c>
      <c r="AT23" s="217">
        <f t="shared" si="8"/>
        <v>49815</v>
      </c>
      <c r="AU23" s="185">
        <v>49815</v>
      </c>
      <c r="AV23" s="185">
        <v>0</v>
      </c>
      <c r="AW23" s="186">
        <v>0</v>
      </c>
      <c r="AX23" s="186">
        <v>0</v>
      </c>
      <c r="AY23" s="186">
        <v>0</v>
      </c>
      <c r="AZ23" s="6">
        <v>23512</v>
      </c>
      <c r="BA23" s="217">
        <f t="shared" si="9"/>
        <v>0</v>
      </c>
      <c r="BB23" s="185">
        <v>0</v>
      </c>
      <c r="BC23" s="185">
        <v>0</v>
      </c>
      <c r="BD23" s="217">
        <f t="shared" si="10"/>
        <v>0</v>
      </c>
      <c r="BE23" s="185">
        <v>0</v>
      </c>
      <c r="BF23" s="185">
        <v>0</v>
      </c>
      <c r="BG23" s="217">
        <f t="shared" si="11"/>
        <v>30280</v>
      </c>
      <c r="BH23" s="185">
        <v>7158</v>
      </c>
      <c r="BI23" s="185">
        <v>23122</v>
      </c>
      <c r="BJ23" s="6">
        <v>0</v>
      </c>
      <c r="BK23" s="185">
        <v>0</v>
      </c>
      <c r="BL23" s="217">
        <f t="shared" si="12"/>
        <v>0</v>
      </c>
      <c r="BM23" s="185">
        <v>0</v>
      </c>
      <c r="BN23" s="185">
        <v>0</v>
      </c>
      <c r="BO23" s="185">
        <v>0</v>
      </c>
      <c r="BP23" s="6">
        <v>0</v>
      </c>
      <c r="BQ23" s="217">
        <f t="shared" si="13"/>
        <v>2867202</v>
      </c>
    </row>
    <row r="24" spans="1:69" ht="31.5" x14ac:dyDescent="0.25">
      <c r="A24" s="4" t="s">
        <v>34</v>
      </c>
      <c r="B24" s="2" t="s">
        <v>53</v>
      </c>
      <c r="C24" s="5" t="s">
        <v>67</v>
      </c>
      <c r="D24" s="5">
        <v>0</v>
      </c>
      <c r="E24" s="48">
        <f t="shared" si="0"/>
        <v>0</v>
      </c>
      <c r="F24" s="184">
        <v>0</v>
      </c>
      <c r="G24" s="184">
        <v>0</v>
      </c>
      <c r="H24" s="48">
        <f t="shared" si="1"/>
        <v>83688</v>
      </c>
      <c r="I24" s="184">
        <v>0</v>
      </c>
      <c r="J24" s="184">
        <v>0</v>
      </c>
      <c r="K24" s="184">
        <v>83688</v>
      </c>
      <c r="L24" s="48">
        <f t="shared" si="2"/>
        <v>214018</v>
      </c>
      <c r="M24" s="184">
        <v>119659</v>
      </c>
      <c r="N24" s="184">
        <v>67597</v>
      </c>
      <c r="O24" s="184">
        <v>26762</v>
      </c>
      <c r="P24" s="184">
        <v>0</v>
      </c>
      <c r="Q24" s="184">
        <v>0</v>
      </c>
      <c r="R24" s="184">
        <v>0</v>
      </c>
      <c r="S24" s="184">
        <v>0</v>
      </c>
      <c r="T24" s="48">
        <f t="shared" si="3"/>
        <v>139996</v>
      </c>
      <c r="U24" s="185">
        <v>56673</v>
      </c>
      <c r="V24" s="185">
        <v>0</v>
      </c>
      <c r="W24" s="185">
        <v>83323</v>
      </c>
      <c r="X24" s="185">
        <v>0</v>
      </c>
      <c r="Y24" s="217">
        <f t="shared" si="4"/>
        <v>3291</v>
      </c>
      <c r="Z24" s="185">
        <v>3291</v>
      </c>
      <c r="AA24" s="185">
        <v>0</v>
      </c>
      <c r="AB24" s="185">
        <v>0</v>
      </c>
      <c r="AC24" s="185">
        <v>0</v>
      </c>
      <c r="AD24" s="217">
        <f t="shared" si="5"/>
        <v>2572</v>
      </c>
      <c r="AE24" s="185">
        <v>2572</v>
      </c>
      <c r="AF24" s="185">
        <v>0</v>
      </c>
      <c r="AG24" s="217">
        <f t="shared" si="6"/>
        <v>19167</v>
      </c>
      <c r="AH24" s="185">
        <v>3307</v>
      </c>
      <c r="AI24" s="185">
        <v>5860</v>
      </c>
      <c r="AJ24" s="185">
        <v>10000</v>
      </c>
      <c r="AK24" s="185">
        <v>0</v>
      </c>
      <c r="AL24" s="185">
        <v>0</v>
      </c>
      <c r="AM24" s="185">
        <v>0</v>
      </c>
      <c r="AN24" s="217">
        <f t="shared" si="7"/>
        <v>399</v>
      </c>
      <c r="AO24" s="185">
        <v>0</v>
      </c>
      <c r="AP24" s="185">
        <v>399</v>
      </c>
      <c r="AQ24" s="185">
        <v>0</v>
      </c>
      <c r="AR24" s="185">
        <v>0</v>
      </c>
      <c r="AS24" s="185">
        <v>0</v>
      </c>
      <c r="AT24" s="217">
        <f t="shared" si="8"/>
        <v>32224</v>
      </c>
      <c r="AU24" s="185">
        <v>32224</v>
      </c>
      <c r="AV24" s="185">
        <v>0</v>
      </c>
      <c r="AW24" s="186">
        <v>0</v>
      </c>
      <c r="AX24" s="186">
        <v>0</v>
      </c>
      <c r="AY24" s="186">
        <v>0</v>
      </c>
      <c r="AZ24" s="6">
        <v>6902</v>
      </c>
      <c r="BA24" s="217">
        <f t="shared" si="9"/>
        <v>0</v>
      </c>
      <c r="BB24" s="185">
        <v>0</v>
      </c>
      <c r="BC24" s="185">
        <v>0</v>
      </c>
      <c r="BD24" s="217">
        <f t="shared" si="10"/>
        <v>0</v>
      </c>
      <c r="BE24" s="185">
        <v>0</v>
      </c>
      <c r="BF24" s="185">
        <v>0</v>
      </c>
      <c r="BG24" s="217">
        <f t="shared" si="11"/>
        <v>12421</v>
      </c>
      <c r="BH24" s="185">
        <v>2936</v>
      </c>
      <c r="BI24" s="185">
        <v>9485</v>
      </c>
      <c r="BJ24" s="6">
        <v>0</v>
      </c>
      <c r="BK24" s="185">
        <v>0</v>
      </c>
      <c r="BL24" s="217">
        <f t="shared" si="12"/>
        <v>0</v>
      </c>
      <c r="BM24" s="185">
        <v>0</v>
      </c>
      <c r="BN24" s="185">
        <v>0</v>
      </c>
      <c r="BO24" s="185">
        <v>0</v>
      </c>
      <c r="BP24" s="6">
        <v>0</v>
      </c>
      <c r="BQ24" s="217">
        <f t="shared" si="13"/>
        <v>514678</v>
      </c>
    </row>
    <row r="25" spans="1:69" ht="31.5" x14ac:dyDescent="0.25">
      <c r="A25" s="4" t="s">
        <v>35</v>
      </c>
      <c r="B25" s="2" t="s">
        <v>53</v>
      </c>
      <c r="C25" s="5" t="s">
        <v>68</v>
      </c>
      <c r="D25" s="5">
        <v>0</v>
      </c>
      <c r="E25" s="48">
        <f t="shared" si="0"/>
        <v>0</v>
      </c>
      <c r="F25" s="184">
        <v>0</v>
      </c>
      <c r="G25" s="184">
        <v>0</v>
      </c>
      <c r="H25" s="48">
        <f t="shared" si="1"/>
        <v>63</v>
      </c>
      <c r="I25" s="184">
        <v>0</v>
      </c>
      <c r="J25" s="184">
        <v>63</v>
      </c>
      <c r="K25" s="184">
        <v>0</v>
      </c>
      <c r="L25" s="48">
        <f t="shared" si="2"/>
        <v>3304950</v>
      </c>
      <c r="M25" s="184">
        <v>0</v>
      </c>
      <c r="N25" s="184">
        <v>2432142</v>
      </c>
      <c r="O25" s="184">
        <v>872808</v>
      </c>
      <c r="P25" s="184">
        <v>0</v>
      </c>
      <c r="Q25" s="184">
        <v>0</v>
      </c>
      <c r="R25" s="184">
        <v>0</v>
      </c>
      <c r="S25" s="184">
        <v>0</v>
      </c>
      <c r="T25" s="48">
        <f t="shared" si="3"/>
        <v>1226715</v>
      </c>
      <c r="U25" s="185">
        <v>374773</v>
      </c>
      <c r="V25" s="185">
        <v>0</v>
      </c>
      <c r="W25" s="185">
        <v>851942</v>
      </c>
      <c r="X25" s="185">
        <v>0</v>
      </c>
      <c r="Y25" s="217">
        <f t="shared" si="4"/>
        <v>12963</v>
      </c>
      <c r="Z25" s="185">
        <v>12963</v>
      </c>
      <c r="AA25" s="185">
        <v>0</v>
      </c>
      <c r="AB25" s="185">
        <v>0</v>
      </c>
      <c r="AC25" s="185">
        <v>0</v>
      </c>
      <c r="AD25" s="217">
        <f t="shared" si="5"/>
        <v>6891</v>
      </c>
      <c r="AE25" s="185">
        <v>6891</v>
      </c>
      <c r="AF25" s="185">
        <v>0</v>
      </c>
      <c r="AG25" s="217">
        <f t="shared" si="6"/>
        <v>52992</v>
      </c>
      <c r="AH25" s="185">
        <v>19115</v>
      </c>
      <c r="AI25" s="185">
        <v>33877</v>
      </c>
      <c r="AJ25" s="185">
        <v>0</v>
      </c>
      <c r="AK25" s="185">
        <v>0</v>
      </c>
      <c r="AL25" s="185">
        <v>0</v>
      </c>
      <c r="AM25" s="185">
        <v>0</v>
      </c>
      <c r="AN25" s="217">
        <f t="shared" si="7"/>
        <v>647</v>
      </c>
      <c r="AO25" s="185">
        <v>0</v>
      </c>
      <c r="AP25" s="185">
        <v>647</v>
      </c>
      <c r="AQ25" s="185">
        <v>0</v>
      </c>
      <c r="AR25" s="185">
        <v>0</v>
      </c>
      <c r="AS25" s="185">
        <v>0</v>
      </c>
      <c r="AT25" s="217">
        <f t="shared" si="8"/>
        <v>77012</v>
      </c>
      <c r="AU25" s="185">
        <v>77012</v>
      </c>
      <c r="AV25" s="185">
        <v>0</v>
      </c>
      <c r="AW25" s="186">
        <v>0</v>
      </c>
      <c r="AX25" s="186">
        <v>0</v>
      </c>
      <c r="AY25" s="186">
        <v>0</v>
      </c>
      <c r="AZ25" s="6">
        <v>38353</v>
      </c>
      <c r="BA25" s="217">
        <f t="shared" si="9"/>
        <v>0</v>
      </c>
      <c r="BB25" s="185">
        <v>0</v>
      </c>
      <c r="BC25" s="185">
        <v>0</v>
      </c>
      <c r="BD25" s="217">
        <f t="shared" si="10"/>
        <v>6916</v>
      </c>
      <c r="BE25" s="185">
        <v>6916</v>
      </c>
      <c r="BF25" s="185">
        <v>0</v>
      </c>
      <c r="BG25" s="217">
        <f t="shared" si="11"/>
        <v>59505</v>
      </c>
      <c r="BH25" s="185">
        <v>59505</v>
      </c>
      <c r="BI25" s="185">
        <v>0</v>
      </c>
      <c r="BJ25" s="6">
        <v>0</v>
      </c>
      <c r="BK25" s="185">
        <v>0</v>
      </c>
      <c r="BL25" s="217">
        <f t="shared" si="12"/>
        <v>0</v>
      </c>
      <c r="BM25" s="185">
        <v>0</v>
      </c>
      <c r="BN25" s="185">
        <v>0</v>
      </c>
      <c r="BO25" s="185">
        <v>0</v>
      </c>
      <c r="BP25" s="6">
        <v>0</v>
      </c>
      <c r="BQ25" s="217">
        <f t="shared" si="13"/>
        <v>4787007</v>
      </c>
    </row>
    <row r="26" spans="1:69" ht="31.5" x14ac:dyDescent="0.25">
      <c r="A26" s="4" t="s">
        <v>36</v>
      </c>
      <c r="B26" s="2" t="s">
        <v>53</v>
      </c>
      <c r="C26" s="5" t="s">
        <v>69</v>
      </c>
      <c r="D26" s="5">
        <v>0</v>
      </c>
      <c r="E26" s="48">
        <f t="shared" si="0"/>
        <v>0</v>
      </c>
      <c r="F26" s="184">
        <v>0</v>
      </c>
      <c r="G26" s="184">
        <v>0</v>
      </c>
      <c r="H26" s="48">
        <f t="shared" si="1"/>
        <v>36</v>
      </c>
      <c r="I26" s="184">
        <v>36</v>
      </c>
      <c r="J26" s="184">
        <v>0</v>
      </c>
      <c r="K26" s="184">
        <v>0</v>
      </c>
      <c r="L26" s="48">
        <f t="shared" si="2"/>
        <v>432001</v>
      </c>
      <c r="M26" s="184">
        <v>241492</v>
      </c>
      <c r="N26" s="184">
        <v>136424</v>
      </c>
      <c r="O26" s="184">
        <v>54085</v>
      </c>
      <c r="P26" s="184">
        <v>0</v>
      </c>
      <c r="Q26" s="184">
        <v>0</v>
      </c>
      <c r="R26" s="184">
        <v>0</v>
      </c>
      <c r="S26" s="184">
        <v>0</v>
      </c>
      <c r="T26" s="48">
        <f t="shared" si="3"/>
        <v>280287</v>
      </c>
      <c r="U26" s="185">
        <v>87865</v>
      </c>
      <c r="V26" s="185">
        <v>0</v>
      </c>
      <c r="W26" s="185">
        <v>192422</v>
      </c>
      <c r="X26" s="185">
        <v>0</v>
      </c>
      <c r="Y26" s="217">
        <f t="shared" si="4"/>
        <v>1966</v>
      </c>
      <c r="Z26" s="185">
        <v>1966</v>
      </c>
      <c r="AA26" s="185">
        <v>0</v>
      </c>
      <c r="AB26" s="185">
        <v>0</v>
      </c>
      <c r="AC26" s="185">
        <v>0</v>
      </c>
      <c r="AD26" s="217">
        <f t="shared" si="5"/>
        <v>1643</v>
      </c>
      <c r="AE26" s="185">
        <v>1643</v>
      </c>
      <c r="AF26" s="185">
        <v>0</v>
      </c>
      <c r="AG26" s="217">
        <f t="shared" si="6"/>
        <v>4934</v>
      </c>
      <c r="AH26" s="185">
        <v>1780</v>
      </c>
      <c r="AI26" s="185">
        <v>3154</v>
      </c>
      <c r="AJ26" s="185">
        <v>0</v>
      </c>
      <c r="AK26" s="185">
        <v>0</v>
      </c>
      <c r="AL26" s="185">
        <v>0</v>
      </c>
      <c r="AM26" s="185">
        <v>0</v>
      </c>
      <c r="AN26" s="217">
        <f t="shared" si="7"/>
        <v>559</v>
      </c>
      <c r="AO26" s="185">
        <v>0</v>
      </c>
      <c r="AP26" s="185">
        <v>559</v>
      </c>
      <c r="AQ26" s="185">
        <v>0</v>
      </c>
      <c r="AR26" s="185">
        <v>0</v>
      </c>
      <c r="AS26" s="185">
        <v>0</v>
      </c>
      <c r="AT26" s="217">
        <f t="shared" si="8"/>
        <v>20393</v>
      </c>
      <c r="AU26" s="185">
        <v>20393</v>
      </c>
      <c r="AV26" s="185">
        <v>0</v>
      </c>
      <c r="AW26" s="186">
        <v>0</v>
      </c>
      <c r="AX26" s="186">
        <v>0</v>
      </c>
      <c r="AY26" s="186">
        <v>0</v>
      </c>
      <c r="AZ26" s="6">
        <v>9198</v>
      </c>
      <c r="BA26" s="217">
        <f t="shared" si="9"/>
        <v>0</v>
      </c>
      <c r="BB26" s="185">
        <v>0</v>
      </c>
      <c r="BC26" s="185">
        <v>0</v>
      </c>
      <c r="BD26" s="217">
        <f t="shared" si="10"/>
        <v>0</v>
      </c>
      <c r="BE26" s="185">
        <v>0</v>
      </c>
      <c r="BF26" s="185">
        <v>0</v>
      </c>
      <c r="BG26" s="217">
        <f t="shared" si="11"/>
        <v>14930</v>
      </c>
      <c r="BH26" s="185">
        <v>4783</v>
      </c>
      <c r="BI26" s="185">
        <v>10147</v>
      </c>
      <c r="BJ26" s="6">
        <v>0</v>
      </c>
      <c r="BK26" s="185">
        <v>0</v>
      </c>
      <c r="BL26" s="217">
        <f t="shared" si="12"/>
        <v>0</v>
      </c>
      <c r="BM26" s="185">
        <v>0</v>
      </c>
      <c r="BN26" s="185">
        <v>0</v>
      </c>
      <c r="BO26" s="185">
        <v>0</v>
      </c>
      <c r="BP26" s="6">
        <v>0</v>
      </c>
      <c r="BQ26" s="217">
        <f t="shared" si="13"/>
        <v>765947</v>
      </c>
    </row>
    <row r="27" spans="1:69" ht="31.5" x14ac:dyDescent="0.25">
      <c r="A27" s="4" t="s">
        <v>37</v>
      </c>
      <c r="B27" s="2" t="s">
        <v>53</v>
      </c>
      <c r="C27" s="5" t="s">
        <v>70</v>
      </c>
      <c r="D27" s="5">
        <v>0</v>
      </c>
      <c r="E27" s="48">
        <f t="shared" si="0"/>
        <v>0</v>
      </c>
      <c r="F27" s="184">
        <v>0</v>
      </c>
      <c r="G27" s="184">
        <v>0</v>
      </c>
      <c r="H27" s="48">
        <f t="shared" si="1"/>
        <v>76160</v>
      </c>
      <c r="I27" s="184">
        <v>80</v>
      </c>
      <c r="J27" s="184">
        <v>0</v>
      </c>
      <c r="K27" s="184">
        <v>76080</v>
      </c>
      <c r="L27" s="48">
        <f t="shared" si="2"/>
        <v>1361263</v>
      </c>
      <c r="M27" s="184">
        <v>763261</v>
      </c>
      <c r="N27" s="184">
        <v>431183</v>
      </c>
      <c r="O27" s="184">
        <v>166819</v>
      </c>
      <c r="P27" s="184">
        <v>0</v>
      </c>
      <c r="Q27" s="184">
        <v>0</v>
      </c>
      <c r="R27" s="184">
        <v>0</v>
      </c>
      <c r="S27" s="184">
        <v>0</v>
      </c>
      <c r="T27" s="48">
        <f t="shared" si="3"/>
        <v>775838</v>
      </c>
      <c r="U27" s="185">
        <v>239148</v>
      </c>
      <c r="V27" s="185">
        <v>0</v>
      </c>
      <c r="W27" s="185">
        <v>536690</v>
      </c>
      <c r="X27" s="185">
        <v>0</v>
      </c>
      <c r="Y27" s="217">
        <f t="shared" si="4"/>
        <v>6919</v>
      </c>
      <c r="Z27" s="185">
        <v>6919</v>
      </c>
      <c r="AA27" s="185">
        <v>0</v>
      </c>
      <c r="AB27" s="185">
        <v>0</v>
      </c>
      <c r="AC27" s="185">
        <v>0</v>
      </c>
      <c r="AD27" s="217">
        <f t="shared" si="5"/>
        <v>11487</v>
      </c>
      <c r="AE27" s="185">
        <v>11487</v>
      </c>
      <c r="AF27" s="185">
        <v>0</v>
      </c>
      <c r="AG27" s="217">
        <f t="shared" si="6"/>
        <v>64106</v>
      </c>
      <c r="AH27" s="185">
        <v>23124</v>
      </c>
      <c r="AI27" s="185">
        <v>40982</v>
      </c>
      <c r="AJ27" s="185">
        <v>0</v>
      </c>
      <c r="AK27" s="185">
        <v>0</v>
      </c>
      <c r="AL27" s="185">
        <v>0</v>
      </c>
      <c r="AM27" s="185">
        <v>0</v>
      </c>
      <c r="AN27" s="217">
        <f t="shared" si="7"/>
        <v>1338</v>
      </c>
      <c r="AO27" s="185">
        <v>0</v>
      </c>
      <c r="AP27" s="185">
        <v>1338</v>
      </c>
      <c r="AQ27" s="185">
        <v>0</v>
      </c>
      <c r="AR27" s="185">
        <v>0</v>
      </c>
      <c r="AS27" s="185">
        <v>0</v>
      </c>
      <c r="AT27" s="217">
        <f t="shared" si="8"/>
        <v>129718</v>
      </c>
      <c r="AU27" s="185">
        <v>129718</v>
      </c>
      <c r="AV27" s="185">
        <v>0</v>
      </c>
      <c r="AW27" s="186">
        <v>0</v>
      </c>
      <c r="AX27" s="186">
        <v>0</v>
      </c>
      <c r="AY27" s="186">
        <v>0</v>
      </c>
      <c r="AZ27" s="6">
        <v>32270</v>
      </c>
      <c r="BA27" s="217">
        <f t="shared" si="9"/>
        <v>0</v>
      </c>
      <c r="BB27" s="185">
        <v>0</v>
      </c>
      <c r="BC27" s="185">
        <v>0</v>
      </c>
      <c r="BD27" s="217">
        <f t="shared" si="10"/>
        <v>3047</v>
      </c>
      <c r="BE27" s="185">
        <v>3047</v>
      </c>
      <c r="BF27" s="185">
        <v>0</v>
      </c>
      <c r="BG27" s="217">
        <f t="shared" si="11"/>
        <v>59461</v>
      </c>
      <c r="BH27" s="185">
        <v>43570</v>
      </c>
      <c r="BI27" s="185">
        <v>15891</v>
      </c>
      <c r="BJ27" s="6">
        <v>0</v>
      </c>
      <c r="BK27" s="185">
        <v>5916</v>
      </c>
      <c r="BL27" s="217">
        <f t="shared" si="12"/>
        <v>0</v>
      </c>
      <c r="BM27" s="185">
        <v>0</v>
      </c>
      <c r="BN27" s="185">
        <v>0</v>
      </c>
      <c r="BO27" s="185">
        <v>0</v>
      </c>
      <c r="BP27" s="6">
        <v>0</v>
      </c>
      <c r="BQ27" s="217">
        <f t="shared" si="13"/>
        <v>2527523</v>
      </c>
    </row>
    <row r="28" spans="1:69" ht="31.5" x14ac:dyDescent="0.25">
      <c r="A28" s="4" t="s">
        <v>38</v>
      </c>
      <c r="B28" s="2" t="s">
        <v>53</v>
      </c>
      <c r="C28" s="5" t="s">
        <v>71</v>
      </c>
      <c r="D28" s="5">
        <v>0</v>
      </c>
      <c r="E28" s="48">
        <f t="shared" si="0"/>
        <v>0</v>
      </c>
      <c r="F28" s="184">
        <v>0</v>
      </c>
      <c r="G28" s="184">
        <v>0</v>
      </c>
      <c r="H28" s="48">
        <f t="shared" si="1"/>
        <v>0</v>
      </c>
      <c r="I28" s="184">
        <v>0</v>
      </c>
      <c r="J28" s="184">
        <v>0</v>
      </c>
      <c r="K28" s="184">
        <v>0</v>
      </c>
      <c r="L28" s="48">
        <f t="shared" si="2"/>
        <v>352010</v>
      </c>
      <c r="M28" s="184">
        <v>191417</v>
      </c>
      <c r="N28" s="184">
        <v>108136</v>
      </c>
      <c r="O28" s="184">
        <v>44457</v>
      </c>
      <c r="P28" s="184">
        <v>8000</v>
      </c>
      <c r="Q28" s="184">
        <v>0</v>
      </c>
      <c r="R28" s="184">
        <v>0</v>
      </c>
      <c r="S28" s="184">
        <v>0</v>
      </c>
      <c r="T28" s="48">
        <f t="shared" si="3"/>
        <v>308096</v>
      </c>
      <c r="U28" s="185">
        <v>103916</v>
      </c>
      <c r="V28" s="185">
        <v>0</v>
      </c>
      <c r="W28" s="185">
        <v>204180</v>
      </c>
      <c r="X28" s="185">
        <v>0</v>
      </c>
      <c r="Y28" s="217">
        <f t="shared" si="4"/>
        <v>5429</v>
      </c>
      <c r="Z28" s="185">
        <v>5429</v>
      </c>
      <c r="AA28" s="185">
        <v>0</v>
      </c>
      <c r="AB28" s="185">
        <v>0</v>
      </c>
      <c r="AC28" s="185">
        <v>0</v>
      </c>
      <c r="AD28" s="217">
        <f t="shared" si="5"/>
        <v>1860</v>
      </c>
      <c r="AE28" s="185">
        <v>1860</v>
      </c>
      <c r="AF28" s="185">
        <v>0</v>
      </c>
      <c r="AG28" s="217">
        <f t="shared" si="6"/>
        <v>0</v>
      </c>
      <c r="AH28" s="185">
        <v>0</v>
      </c>
      <c r="AI28" s="185">
        <v>0</v>
      </c>
      <c r="AJ28" s="185">
        <v>0</v>
      </c>
      <c r="AK28" s="185">
        <v>0</v>
      </c>
      <c r="AL28" s="185">
        <v>0</v>
      </c>
      <c r="AM28" s="185">
        <v>0</v>
      </c>
      <c r="AN28" s="217">
        <f t="shared" si="7"/>
        <v>240</v>
      </c>
      <c r="AO28" s="185">
        <v>0</v>
      </c>
      <c r="AP28" s="185">
        <v>240</v>
      </c>
      <c r="AQ28" s="185">
        <v>0</v>
      </c>
      <c r="AR28" s="185">
        <v>0</v>
      </c>
      <c r="AS28" s="185">
        <v>0</v>
      </c>
      <c r="AT28" s="217">
        <f t="shared" si="8"/>
        <v>24575</v>
      </c>
      <c r="AU28" s="185">
        <v>24575</v>
      </c>
      <c r="AV28" s="185">
        <v>0</v>
      </c>
      <c r="AW28" s="186">
        <v>0</v>
      </c>
      <c r="AX28" s="186">
        <v>0</v>
      </c>
      <c r="AY28" s="186">
        <v>0</v>
      </c>
      <c r="AZ28" s="6">
        <v>7060</v>
      </c>
      <c r="BA28" s="217">
        <f t="shared" si="9"/>
        <v>0</v>
      </c>
      <c r="BB28" s="185">
        <v>0</v>
      </c>
      <c r="BC28" s="185">
        <v>0</v>
      </c>
      <c r="BD28" s="217">
        <f t="shared" si="10"/>
        <v>0</v>
      </c>
      <c r="BE28" s="185">
        <v>0</v>
      </c>
      <c r="BF28" s="185">
        <v>0</v>
      </c>
      <c r="BG28" s="217">
        <f t="shared" si="11"/>
        <v>10758</v>
      </c>
      <c r="BH28" s="185">
        <v>10758</v>
      </c>
      <c r="BI28" s="185">
        <v>0</v>
      </c>
      <c r="BJ28" s="6">
        <v>0</v>
      </c>
      <c r="BK28" s="185">
        <v>0</v>
      </c>
      <c r="BL28" s="217">
        <f t="shared" si="12"/>
        <v>0</v>
      </c>
      <c r="BM28" s="185">
        <v>0</v>
      </c>
      <c r="BN28" s="185">
        <v>0</v>
      </c>
      <c r="BO28" s="185">
        <v>0</v>
      </c>
      <c r="BP28" s="6">
        <v>0</v>
      </c>
      <c r="BQ28" s="217">
        <f t="shared" si="13"/>
        <v>710028</v>
      </c>
    </row>
    <row r="29" spans="1:69" ht="31.5" x14ac:dyDescent="0.25">
      <c r="A29" s="4" t="s">
        <v>39</v>
      </c>
      <c r="B29" s="2" t="s">
        <v>53</v>
      </c>
      <c r="C29" s="5" t="s">
        <v>72</v>
      </c>
      <c r="D29" s="5">
        <v>0</v>
      </c>
      <c r="E29" s="48">
        <f t="shared" si="0"/>
        <v>0</v>
      </c>
      <c r="F29" s="184">
        <v>0</v>
      </c>
      <c r="G29" s="184">
        <v>0</v>
      </c>
      <c r="H29" s="48">
        <f t="shared" si="1"/>
        <v>0</v>
      </c>
      <c r="I29" s="184">
        <v>0</v>
      </c>
      <c r="J29" s="184">
        <v>0</v>
      </c>
      <c r="K29" s="184">
        <v>0</v>
      </c>
      <c r="L29" s="48">
        <f t="shared" si="2"/>
        <v>581461</v>
      </c>
      <c r="M29" s="184">
        <v>323611</v>
      </c>
      <c r="N29" s="184">
        <v>182815</v>
      </c>
      <c r="O29" s="184">
        <v>75035</v>
      </c>
      <c r="P29" s="184">
        <v>0</v>
      </c>
      <c r="Q29" s="184">
        <v>0</v>
      </c>
      <c r="R29" s="184">
        <v>0</v>
      </c>
      <c r="S29" s="184">
        <v>0</v>
      </c>
      <c r="T29" s="48">
        <f t="shared" si="3"/>
        <v>471419</v>
      </c>
      <c r="U29" s="185">
        <v>140217</v>
      </c>
      <c r="V29" s="185">
        <v>0</v>
      </c>
      <c r="W29" s="185">
        <v>331202</v>
      </c>
      <c r="X29" s="185">
        <v>0</v>
      </c>
      <c r="Y29" s="217">
        <f t="shared" si="4"/>
        <v>4066</v>
      </c>
      <c r="Z29" s="185">
        <v>4066</v>
      </c>
      <c r="AA29" s="185">
        <v>0</v>
      </c>
      <c r="AB29" s="185">
        <v>0</v>
      </c>
      <c r="AC29" s="185">
        <v>0</v>
      </c>
      <c r="AD29" s="217">
        <f t="shared" si="5"/>
        <v>8291</v>
      </c>
      <c r="AE29" s="185">
        <v>8291</v>
      </c>
      <c r="AF29" s="185">
        <v>0</v>
      </c>
      <c r="AG29" s="217">
        <f t="shared" si="6"/>
        <v>133292</v>
      </c>
      <c r="AH29" s="185">
        <v>48080</v>
      </c>
      <c r="AI29" s="185">
        <v>85212</v>
      </c>
      <c r="AJ29" s="185">
        <v>0</v>
      </c>
      <c r="AK29" s="185">
        <v>0</v>
      </c>
      <c r="AL29" s="185">
        <v>0</v>
      </c>
      <c r="AM29" s="185">
        <v>0</v>
      </c>
      <c r="AN29" s="217">
        <f t="shared" si="7"/>
        <v>404</v>
      </c>
      <c r="AO29" s="185">
        <v>0</v>
      </c>
      <c r="AP29" s="185">
        <v>404</v>
      </c>
      <c r="AQ29" s="185">
        <v>0</v>
      </c>
      <c r="AR29" s="185">
        <v>0</v>
      </c>
      <c r="AS29" s="185">
        <v>0</v>
      </c>
      <c r="AT29" s="217">
        <f t="shared" si="8"/>
        <v>102934</v>
      </c>
      <c r="AU29" s="185">
        <v>102934</v>
      </c>
      <c r="AV29" s="185">
        <v>0</v>
      </c>
      <c r="AW29" s="186">
        <v>0</v>
      </c>
      <c r="AX29" s="186">
        <v>0</v>
      </c>
      <c r="AY29" s="186">
        <v>0</v>
      </c>
      <c r="AZ29" s="6">
        <v>11951</v>
      </c>
      <c r="BA29" s="217">
        <f t="shared" si="9"/>
        <v>0</v>
      </c>
      <c r="BB29" s="185">
        <v>0</v>
      </c>
      <c r="BC29" s="185">
        <v>0</v>
      </c>
      <c r="BD29" s="217">
        <f t="shared" si="10"/>
        <v>0</v>
      </c>
      <c r="BE29" s="185">
        <v>0</v>
      </c>
      <c r="BF29" s="185">
        <v>0</v>
      </c>
      <c r="BG29" s="217">
        <f t="shared" si="11"/>
        <v>44759</v>
      </c>
      <c r="BH29" s="185">
        <v>10581</v>
      </c>
      <c r="BI29" s="185">
        <v>34178</v>
      </c>
      <c r="BJ29" s="6">
        <v>0</v>
      </c>
      <c r="BK29" s="185">
        <v>0</v>
      </c>
      <c r="BL29" s="217">
        <f t="shared" si="12"/>
        <v>0</v>
      </c>
      <c r="BM29" s="185">
        <v>0</v>
      </c>
      <c r="BN29" s="185">
        <v>0</v>
      </c>
      <c r="BO29" s="185">
        <v>0</v>
      </c>
      <c r="BP29" s="6">
        <v>0</v>
      </c>
      <c r="BQ29" s="217">
        <f t="shared" si="13"/>
        <v>1358577</v>
      </c>
    </row>
    <row r="30" spans="1:69" ht="31.5" x14ac:dyDescent="0.25">
      <c r="A30" s="4" t="s">
        <v>40</v>
      </c>
      <c r="B30" s="2" t="s">
        <v>53</v>
      </c>
      <c r="C30" s="5" t="s">
        <v>73</v>
      </c>
      <c r="D30" s="5">
        <v>0</v>
      </c>
      <c r="E30" s="48">
        <f t="shared" si="0"/>
        <v>3700</v>
      </c>
      <c r="F30" s="184">
        <v>3700</v>
      </c>
      <c r="G30" s="184">
        <v>0</v>
      </c>
      <c r="H30" s="48">
        <f t="shared" si="1"/>
        <v>38076</v>
      </c>
      <c r="I30" s="184">
        <v>36</v>
      </c>
      <c r="J30" s="184">
        <v>0</v>
      </c>
      <c r="K30" s="184">
        <v>38040</v>
      </c>
      <c r="L30" s="48">
        <f t="shared" si="2"/>
        <v>960402</v>
      </c>
      <c r="M30" s="184">
        <v>539170</v>
      </c>
      <c r="N30" s="184">
        <v>304589</v>
      </c>
      <c r="O30" s="184">
        <v>116643</v>
      </c>
      <c r="P30" s="184">
        <v>0</v>
      </c>
      <c r="Q30" s="184">
        <v>0</v>
      </c>
      <c r="R30" s="184">
        <v>0</v>
      </c>
      <c r="S30" s="184">
        <v>0</v>
      </c>
      <c r="T30" s="48">
        <f t="shared" si="3"/>
        <v>460598</v>
      </c>
      <c r="U30" s="185">
        <v>116281</v>
      </c>
      <c r="V30" s="185">
        <v>0</v>
      </c>
      <c r="W30" s="185">
        <v>344317</v>
      </c>
      <c r="X30" s="185">
        <v>0</v>
      </c>
      <c r="Y30" s="217">
        <f t="shared" si="4"/>
        <v>7008</v>
      </c>
      <c r="Z30" s="185">
        <v>7008</v>
      </c>
      <c r="AA30" s="185">
        <v>0</v>
      </c>
      <c r="AB30" s="185">
        <v>0</v>
      </c>
      <c r="AC30" s="185">
        <v>0</v>
      </c>
      <c r="AD30" s="217">
        <f t="shared" si="5"/>
        <v>5129</v>
      </c>
      <c r="AE30" s="185">
        <v>5129</v>
      </c>
      <c r="AF30" s="185">
        <v>0</v>
      </c>
      <c r="AG30" s="217">
        <f t="shared" si="6"/>
        <v>57025</v>
      </c>
      <c r="AH30" s="185">
        <v>20570</v>
      </c>
      <c r="AI30" s="185">
        <v>36455</v>
      </c>
      <c r="AJ30" s="185">
        <v>0</v>
      </c>
      <c r="AK30" s="185">
        <v>0</v>
      </c>
      <c r="AL30" s="185">
        <v>0</v>
      </c>
      <c r="AM30" s="185">
        <v>0</v>
      </c>
      <c r="AN30" s="217">
        <f t="shared" si="7"/>
        <v>548</v>
      </c>
      <c r="AO30" s="185">
        <v>34</v>
      </c>
      <c r="AP30" s="185">
        <v>514</v>
      </c>
      <c r="AQ30" s="185">
        <v>0</v>
      </c>
      <c r="AR30" s="185">
        <v>0</v>
      </c>
      <c r="AS30" s="185">
        <v>0</v>
      </c>
      <c r="AT30" s="217">
        <f t="shared" si="8"/>
        <v>56609</v>
      </c>
      <c r="AU30" s="185">
        <v>56609</v>
      </c>
      <c r="AV30" s="185">
        <v>0</v>
      </c>
      <c r="AW30" s="186">
        <v>0</v>
      </c>
      <c r="AX30" s="186">
        <v>0</v>
      </c>
      <c r="AY30" s="186">
        <v>0</v>
      </c>
      <c r="AZ30" s="6">
        <v>18812</v>
      </c>
      <c r="BA30" s="217">
        <f t="shared" si="9"/>
        <v>0</v>
      </c>
      <c r="BB30" s="185">
        <v>0</v>
      </c>
      <c r="BC30" s="185">
        <v>0</v>
      </c>
      <c r="BD30" s="217">
        <f t="shared" si="10"/>
        <v>10228</v>
      </c>
      <c r="BE30" s="185">
        <v>10228</v>
      </c>
      <c r="BF30" s="185">
        <v>0</v>
      </c>
      <c r="BG30" s="217">
        <f t="shared" si="11"/>
        <v>39423</v>
      </c>
      <c r="BH30" s="185">
        <v>24974</v>
      </c>
      <c r="BI30" s="185">
        <v>14449</v>
      </c>
      <c r="BJ30" s="6">
        <v>0</v>
      </c>
      <c r="BK30" s="185">
        <v>0</v>
      </c>
      <c r="BL30" s="217">
        <f t="shared" si="12"/>
        <v>0</v>
      </c>
      <c r="BM30" s="185">
        <v>0</v>
      </c>
      <c r="BN30" s="185">
        <v>0</v>
      </c>
      <c r="BO30" s="185">
        <v>0</v>
      </c>
      <c r="BP30" s="6">
        <v>0</v>
      </c>
      <c r="BQ30" s="217">
        <f t="shared" si="13"/>
        <v>1657558</v>
      </c>
    </row>
    <row r="31" spans="1:69" ht="31.5" x14ac:dyDescent="0.25">
      <c r="A31" s="4" t="s">
        <v>41</v>
      </c>
      <c r="B31" s="2" t="s">
        <v>53</v>
      </c>
      <c r="C31" s="5" t="s">
        <v>74</v>
      </c>
      <c r="D31" s="5">
        <v>0</v>
      </c>
      <c r="E31" s="48">
        <f t="shared" si="0"/>
        <v>0</v>
      </c>
      <c r="F31" s="184">
        <v>0</v>
      </c>
      <c r="G31" s="184">
        <v>0</v>
      </c>
      <c r="H31" s="48">
        <f t="shared" si="1"/>
        <v>48818</v>
      </c>
      <c r="I31" s="184">
        <v>0</v>
      </c>
      <c r="J31" s="184">
        <v>0</v>
      </c>
      <c r="K31" s="184">
        <v>48818</v>
      </c>
      <c r="L31" s="48">
        <f t="shared" si="2"/>
        <v>1079047</v>
      </c>
      <c r="M31" s="184">
        <v>604237</v>
      </c>
      <c r="N31" s="184">
        <v>341347</v>
      </c>
      <c r="O31" s="184">
        <v>133463</v>
      </c>
      <c r="P31" s="184">
        <v>0</v>
      </c>
      <c r="Q31" s="184">
        <v>0</v>
      </c>
      <c r="R31" s="184">
        <v>0</v>
      </c>
      <c r="S31" s="184">
        <v>0</v>
      </c>
      <c r="T31" s="48">
        <f t="shared" si="3"/>
        <v>523724</v>
      </c>
      <c r="U31" s="185">
        <v>164932</v>
      </c>
      <c r="V31" s="185">
        <v>0</v>
      </c>
      <c r="W31" s="185">
        <v>358792</v>
      </c>
      <c r="X31" s="185">
        <v>0</v>
      </c>
      <c r="Y31" s="217">
        <f t="shared" si="4"/>
        <v>2877</v>
      </c>
      <c r="Z31" s="185">
        <v>2877</v>
      </c>
      <c r="AA31" s="185">
        <v>0</v>
      </c>
      <c r="AB31" s="185">
        <v>0</v>
      </c>
      <c r="AC31" s="185">
        <v>0</v>
      </c>
      <c r="AD31" s="217">
        <f t="shared" si="5"/>
        <v>1733</v>
      </c>
      <c r="AE31" s="185">
        <v>1733</v>
      </c>
      <c r="AF31" s="185">
        <v>0</v>
      </c>
      <c r="AG31" s="217">
        <f t="shared" si="6"/>
        <v>15444</v>
      </c>
      <c r="AH31" s="185">
        <v>5571</v>
      </c>
      <c r="AI31" s="185">
        <v>9873</v>
      </c>
      <c r="AJ31" s="185">
        <v>0</v>
      </c>
      <c r="AK31" s="185">
        <v>0</v>
      </c>
      <c r="AL31" s="185">
        <v>0</v>
      </c>
      <c r="AM31" s="185">
        <v>0</v>
      </c>
      <c r="AN31" s="217">
        <f t="shared" si="7"/>
        <v>1332</v>
      </c>
      <c r="AO31" s="185">
        <v>0</v>
      </c>
      <c r="AP31" s="185">
        <v>1332</v>
      </c>
      <c r="AQ31" s="185">
        <v>0</v>
      </c>
      <c r="AR31" s="185">
        <v>0</v>
      </c>
      <c r="AS31" s="185">
        <v>0</v>
      </c>
      <c r="AT31" s="217">
        <f t="shared" si="8"/>
        <v>19521</v>
      </c>
      <c r="AU31" s="185">
        <v>18503</v>
      </c>
      <c r="AV31" s="185">
        <v>0</v>
      </c>
      <c r="AW31" s="186">
        <v>0</v>
      </c>
      <c r="AX31" s="186">
        <v>0</v>
      </c>
      <c r="AY31" s="186">
        <v>1018</v>
      </c>
      <c r="AZ31" s="6">
        <v>16842</v>
      </c>
      <c r="BA31" s="217">
        <f t="shared" si="9"/>
        <v>0</v>
      </c>
      <c r="BB31" s="185">
        <v>0</v>
      </c>
      <c r="BC31" s="185">
        <v>0</v>
      </c>
      <c r="BD31" s="217">
        <f t="shared" si="10"/>
        <v>0</v>
      </c>
      <c r="BE31" s="185">
        <v>0</v>
      </c>
      <c r="BF31" s="185">
        <v>0</v>
      </c>
      <c r="BG31" s="217">
        <f t="shared" si="11"/>
        <v>12400</v>
      </c>
      <c r="BH31" s="185">
        <v>2931</v>
      </c>
      <c r="BI31" s="185">
        <v>9469</v>
      </c>
      <c r="BJ31" s="6">
        <v>0</v>
      </c>
      <c r="BK31" s="185">
        <v>0</v>
      </c>
      <c r="BL31" s="217">
        <f t="shared" si="12"/>
        <v>0</v>
      </c>
      <c r="BM31" s="185">
        <v>0</v>
      </c>
      <c r="BN31" s="185">
        <v>0</v>
      </c>
      <c r="BO31" s="185">
        <v>0</v>
      </c>
      <c r="BP31" s="6">
        <v>0</v>
      </c>
      <c r="BQ31" s="217">
        <f t="shared" si="13"/>
        <v>1721738</v>
      </c>
    </row>
    <row r="32" spans="1:69" ht="31.5" x14ac:dyDescent="0.25">
      <c r="A32" s="4" t="s">
        <v>42</v>
      </c>
      <c r="B32" s="2" t="s">
        <v>53</v>
      </c>
      <c r="C32" s="5" t="s">
        <v>75</v>
      </c>
      <c r="D32" s="5">
        <v>0</v>
      </c>
      <c r="E32" s="48">
        <f t="shared" si="0"/>
        <v>0</v>
      </c>
      <c r="F32" s="184">
        <v>0</v>
      </c>
      <c r="G32" s="184">
        <v>0</v>
      </c>
      <c r="H32" s="48">
        <f t="shared" si="1"/>
        <v>40576</v>
      </c>
      <c r="I32" s="184">
        <v>0</v>
      </c>
      <c r="J32" s="184">
        <v>0</v>
      </c>
      <c r="K32" s="184">
        <v>40576</v>
      </c>
      <c r="L32" s="48">
        <f t="shared" si="2"/>
        <v>634237</v>
      </c>
      <c r="M32" s="184">
        <v>356091</v>
      </c>
      <c r="N32" s="184">
        <v>201164</v>
      </c>
      <c r="O32" s="184">
        <v>76982</v>
      </c>
      <c r="P32" s="184">
        <v>0</v>
      </c>
      <c r="Q32" s="184">
        <v>0</v>
      </c>
      <c r="R32" s="184">
        <v>0</v>
      </c>
      <c r="S32" s="184">
        <v>0</v>
      </c>
      <c r="T32" s="48">
        <f t="shared" si="3"/>
        <v>314894</v>
      </c>
      <c r="U32" s="185">
        <v>108564</v>
      </c>
      <c r="V32" s="185">
        <v>0</v>
      </c>
      <c r="W32" s="185">
        <v>206330</v>
      </c>
      <c r="X32" s="185">
        <v>0</v>
      </c>
      <c r="Y32" s="217">
        <f t="shared" si="4"/>
        <v>2575</v>
      </c>
      <c r="Z32" s="185">
        <v>2575</v>
      </c>
      <c r="AA32" s="185">
        <v>0</v>
      </c>
      <c r="AB32" s="185">
        <v>0</v>
      </c>
      <c r="AC32" s="185">
        <v>0</v>
      </c>
      <c r="AD32" s="217">
        <f t="shared" si="5"/>
        <v>1471</v>
      </c>
      <c r="AE32" s="185">
        <v>1471</v>
      </c>
      <c r="AF32" s="185">
        <v>0</v>
      </c>
      <c r="AG32" s="217">
        <f t="shared" si="6"/>
        <v>36986</v>
      </c>
      <c r="AH32" s="185">
        <v>13342</v>
      </c>
      <c r="AI32" s="185">
        <v>23644</v>
      </c>
      <c r="AJ32" s="185">
        <v>0</v>
      </c>
      <c r="AK32" s="185">
        <v>0</v>
      </c>
      <c r="AL32" s="185">
        <v>0</v>
      </c>
      <c r="AM32" s="185">
        <v>0</v>
      </c>
      <c r="AN32" s="217">
        <f t="shared" si="7"/>
        <v>679</v>
      </c>
      <c r="AO32" s="185">
        <v>0</v>
      </c>
      <c r="AP32" s="185">
        <v>679</v>
      </c>
      <c r="AQ32" s="185">
        <v>0</v>
      </c>
      <c r="AR32" s="185">
        <v>0</v>
      </c>
      <c r="AS32" s="185">
        <v>0</v>
      </c>
      <c r="AT32" s="217">
        <f t="shared" si="8"/>
        <v>16345</v>
      </c>
      <c r="AU32" s="185">
        <v>16345</v>
      </c>
      <c r="AV32" s="185">
        <v>0</v>
      </c>
      <c r="AW32" s="186">
        <v>0</v>
      </c>
      <c r="AX32" s="186">
        <v>0</v>
      </c>
      <c r="AY32" s="186">
        <v>0</v>
      </c>
      <c r="AZ32" s="6">
        <v>11611</v>
      </c>
      <c r="BA32" s="217">
        <f t="shared" si="9"/>
        <v>0</v>
      </c>
      <c r="BB32" s="185">
        <v>0</v>
      </c>
      <c r="BC32" s="185">
        <v>0</v>
      </c>
      <c r="BD32" s="217">
        <f t="shared" si="10"/>
        <v>0</v>
      </c>
      <c r="BE32" s="185">
        <v>0</v>
      </c>
      <c r="BF32" s="185">
        <v>0</v>
      </c>
      <c r="BG32" s="217">
        <f t="shared" si="11"/>
        <v>16334</v>
      </c>
      <c r="BH32" s="185">
        <v>10098</v>
      </c>
      <c r="BI32" s="185">
        <v>6236</v>
      </c>
      <c r="BJ32" s="6">
        <v>0</v>
      </c>
      <c r="BK32" s="185">
        <v>0</v>
      </c>
      <c r="BL32" s="217">
        <f t="shared" si="12"/>
        <v>0</v>
      </c>
      <c r="BM32" s="185">
        <v>0</v>
      </c>
      <c r="BN32" s="185">
        <v>0</v>
      </c>
      <c r="BO32" s="185">
        <v>0</v>
      </c>
      <c r="BP32" s="6">
        <v>0</v>
      </c>
      <c r="BQ32" s="217">
        <f t="shared" si="13"/>
        <v>1075708</v>
      </c>
    </row>
    <row r="33" spans="1:69" ht="31.5" x14ac:dyDescent="0.25">
      <c r="A33" s="4" t="s">
        <v>43</v>
      </c>
      <c r="B33" s="2" t="s">
        <v>53</v>
      </c>
      <c r="C33" s="5" t="s">
        <v>76</v>
      </c>
      <c r="D33" s="5">
        <v>0</v>
      </c>
      <c r="E33" s="48">
        <f t="shared" si="0"/>
        <v>0</v>
      </c>
      <c r="F33" s="184">
        <v>0</v>
      </c>
      <c r="G33" s="184">
        <v>0</v>
      </c>
      <c r="H33" s="48">
        <f t="shared" si="1"/>
        <v>75446</v>
      </c>
      <c r="I33" s="184">
        <v>0</v>
      </c>
      <c r="J33" s="184">
        <v>0</v>
      </c>
      <c r="K33" s="184">
        <v>75446</v>
      </c>
      <c r="L33" s="48">
        <f t="shared" si="2"/>
        <v>5755</v>
      </c>
      <c r="M33" s="184">
        <v>0</v>
      </c>
      <c r="N33" s="184">
        <v>0</v>
      </c>
      <c r="O33" s="184">
        <v>5755</v>
      </c>
      <c r="P33" s="184">
        <v>0</v>
      </c>
      <c r="Q33" s="184">
        <v>0</v>
      </c>
      <c r="R33" s="184">
        <v>0</v>
      </c>
      <c r="S33" s="184">
        <v>0</v>
      </c>
      <c r="T33" s="48">
        <f t="shared" si="3"/>
        <v>320778</v>
      </c>
      <c r="U33" s="185">
        <v>99471</v>
      </c>
      <c r="V33" s="185">
        <v>0</v>
      </c>
      <c r="W33" s="185">
        <v>221307</v>
      </c>
      <c r="X33" s="185">
        <v>0</v>
      </c>
      <c r="Y33" s="217">
        <f t="shared" si="4"/>
        <v>3955</v>
      </c>
      <c r="Z33" s="185">
        <v>3955</v>
      </c>
      <c r="AA33" s="185">
        <v>0</v>
      </c>
      <c r="AB33" s="185">
        <v>0</v>
      </c>
      <c r="AC33" s="185">
        <v>0</v>
      </c>
      <c r="AD33" s="217">
        <f t="shared" si="5"/>
        <v>1945</v>
      </c>
      <c r="AE33" s="185">
        <v>1945</v>
      </c>
      <c r="AF33" s="185">
        <v>0</v>
      </c>
      <c r="AG33" s="217">
        <f t="shared" si="6"/>
        <v>5573</v>
      </c>
      <c r="AH33" s="185">
        <v>2011</v>
      </c>
      <c r="AI33" s="185">
        <v>3562</v>
      </c>
      <c r="AJ33" s="185">
        <v>0</v>
      </c>
      <c r="AK33" s="185">
        <v>0</v>
      </c>
      <c r="AL33" s="185">
        <v>0</v>
      </c>
      <c r="AM33" s="185">
        <v>0</v>
      </c>
      <c r="AN33" s="217">
        <f t="shared" si="7"/>
        <v>92</v>
      </c>
      <c r="AO33" s="185">
        <v>0</v>
      </c>
      <c r="AP33" s="185">
        <v>92</v>
      </c>
      <c r="AQ33" s="185">
        <v>0</v>
      </c>
      <c r="AR33" s="185">
        <v>0</v>
      </c>
      <c r="AS33" s="185">
        <v>0</v>
      </c>
      <c r="AT33" s="217">
        <f t="shared" si="8"/>
        <v>24203</v>
      </c>
      <c r="AU33" s="185">
        <v>24203</v>
      </c>
      <c r="AV33" s="185">
        <v>0</v>
      </c>
      <c r="AW33" s="186">
        <v>0</v>
      </c>
      <c r="AX33" s="186">
        <v>0</v>
      </c>
      <c r="AY33" s="186">
        <v>0</v>
      </c>
      <c r="AZ33" s="6">
        <v>9667</v>
      </c>
      <c r="BA33" s="217">
        <f t="shared" si="9"/>
        <v>0</v>
      </c>
      <c r="BB33" s="185">
        <v>0</v>
      </c>
      <c r="BC33" s="185">
        <v>0</v>
      </c>
      <c r="BD33" s="217">
        <f t="shared" si="10"/>
        <v>0</v>
      </c>
      <c r="BE33" s="185">
        <v>0</v>
      </c>
      <c r="BF33" s="185">
        <v>0</v>
      </c>
      <c r="BG33" s="217">
        <f t="shared" si="11"/>
        <v>16522</v>
      </c>
      <c r="BH33" s="185">
        <v>10214</v>
      </c>
      <c r="BI33" s="185">
        <v>6308</v>
      </c>
      <c r="BJ33" s="6">
        <v>0</v>
      </c>
      <c r="BK33" s="185">
        <v>10000</v>
      </c>
      <c r="BL33" s="217">
        <f t="shared" si="12"/>
        <v>0</v>
      </c>
      <c r="BM33" s="185">
        <v>0</v>
      </c>
      <c r="BN33" s="185">
        <v>0</v>
      </c>
      <c r="BO33" s="185">
        <v>0</v>
      </c>
      <c r="BP33" s="6">
        <v>0</v>
      </c>
      <c r="BQ33" s="217">
        <f t="shared" si="13"/>
        <v>473936</v>
      </c>
    </row>
    <row r="34" spans="1:69" ht="31.5" x14ac:dyDescent="0.25">
      <c r="A34" s="4" t="s">
        <v>44</v>
      </c>
      <c r="B34" s="2" t="s">
        <v>53</v>
      </c>
      <c r="C34" s="5" t="s">
        <v>77</v>
      </c>
      <c r="D34" s="5">
        <v>0</v>
      </c>
      <c r="E34" s="48">
        <f t="shared" si="0"/>
        <v>0</v>
      </c>
      <c r="F34" s="184">
        <v>0</v>
      </c>
      <c r="G34" s="184">
        <v>0</v>
      </c>
      <c r="H34" s="48">
        <f t="shared" si="1"/>
        <v>0</v>
      </c>
      <c r="I34" s="184">
        <v>0</v>
      </c>
      <c r="J34" s="184">
        <v>0</v>
      </c>
      <c r="K34" s="184">
        <v>0</v>
      </c>
      <c r="L34" s="48">
        <f t="shared" si="2"/>
        <v>232292</v>
      </c>
      <c r="M34" s="184">
        <v>128494</v>
      </c>
      <c r="N34" s="184">
        <v>72589</v>
      </c>
      <c r="O34" s="184">
        <v>31209</v>
      </c>
      <c r="P34" s="184">
        <v>0</v>
      </c>
      <c r="Q34" s="184">
        <v>0</v>
      </c>
      <c r="R34" s="184">
        <v>0</v>
      </c>
      <c r="S34" s="184">
        <v>0</v>
      </c>
      <c r="T34" s="48">
        <f t="shared" si="3"/>
        <v>268553</v>
      </c>
      <c r="U34" s="185">
        <v>103638</v>
      </c>
      <c r="V34" s="185">
        <v>0</v>
      </c>
      <c r="W34" s="185">
        <v>164915</v>
      </c>
      <c r="X34" s="185">
        <v>0</v>
      </c>
      <c r="Y34" s="217">
        <f t="shared" si="4"/>
        <v>3300</v>
      </c>
      <c r="Z34" s="185">
        <v>3300</v>
      </c>
      <c r="AA34" s="185">
        <v>0</v>
      </c>
      <c r="AB34" s="185">
        <v>0</v>
      </c>
      <c r="AC34" s="185">
        <v>0</v>
      </c>
      <c r="AD34" s="217">
        <f t="shared" si="5"/>
        <v>2843</v>
      </c>
      <c r="AE34" s="185">
        <v>2843</v>
      </c>
      <c r="AF34" s="185">
        <v>0</v>
      </c>
      <c r="AG34" s="217">
        <f t="shared" si="6"/>
        <v>48595</v>
      </c>
      <c r="AH34" s="185">
        <v>17529</v>
      </c>
      <c r="AI34" s="185">
        <v>31066</v>
      </c>
      <c r="AJ34" s="185">
        <v>0</v>
      </c>
      <c r="AK34" s="185">
        <v>0</v>
      </c>
      <c r="AL34" s="185">
        <v>0</v>
      </c>
      <c r="AM34" s="185">
        <v>0</v>
      </c>
      <c r="AN34" s="217">
        <f t="shared" si="7"/>
        <v>175</v>
      </c>
      <c r="AO34" s="185">
        <v>0</v>
      </c>
      <c r="AP34" s="185">
        <v>165</v>
      </c>
      <c r="AQ34" s="185">
        <v>0</v>
      </c>
      <c r="AR34" s="185">
        <v>0</v>
      </c>
      <c r="AS34" s="185">
        <v>10</v>
      </c>
      <c r="AT34" s="217">
        <f t="shared" si="8"/>
        <v>34649</v>
      </c>
      <c r="AU34" s="185">
        <v>34649</v>
      </c>
      <c r="AV34" s="185">
        <v>0</v>
      </c>
      <c r="AW34" s="186">
        <v>0</v>
      </c>
      <c r="AX34" s="186">
        <v>0</v>
      </c>
      <c r="AY34" s="186">
        <v>0</v>
      </c>
      <c r="AZ34" s="6">
        <v>6902</v>
      </c>
      <c r="BA34" s="217">
        <f t="shared" si="9"/>
        <v>0</v>
      </c>
      <c r="BB34" s="185">
        <v>0</v>
      </c>
      <c r="BC34" s="185">
        <v>0</v>
      </c>
      <c r="BD34" s="217">
        <f t="shared" si="10"/>
        <v>0</v>
      </c>
      <c r="BE34" s="185">
        <v>0</v>
      </c>
      <c r="BF34" s="185">
        <v>0</v>
      </c>
      <c r="BG34" s="217">
        <f t="shared" si="11"/>
        <v>12709</v>
      </c>
      <c r="BH34" s="185">
        <v>12709</v>
      </c>
      <c r="BI34" s="185">
        <v>0</v>
      </c>
      <c r="BJ34" s="6">
        <v>0</v>
      </c>
      <c r="BK34" s="185">
        <v>0</v>
      </c>
      <c r="BL34" s="217">
        <f t="shared" si="12"/>
        <v>0</v>
      </c>
      <c r="BM34" s="185">
        <v>0</v>
      </c>
      <c r="BN34" s="185">
        <v>0</v>
      </c>
      <c r="BO34" s="185">
        <v>0</v>
      </c>
      <c r="BP34" s="6">
        <v>0</v>
      </c>
      <c r="BQ34" s="217">
        <f t="shared" si="13"/>
        <v>610018</v>
      </c>
    </row>
    <row r="35" spans="1:69" ht="31.5" x14ac:dyDescent="0.25">
      <c r="A35" s="4" t="s">
        <v>45</v>
      </c>
      <c r="B35" s="2" t="s">
        <v>53</v>
      </c>
      <c r="C35" s="5" t="s">
        <v>78</v>
      </c>
      <c r="D35" s="5">
        <v>0</v>
      </c>
      <c r="E35" s="48">
        <f t="shared" si="0"/>
        <v>0</v>
      </c>
      <c r="F35" s="184">
        <v>0</v>
      </c>
      <c r="G35" s="184">
        <v>0</v>
      </c>
      <c r="H35" s="48">
        <f t="shared" si="1"/>
        <v>38040</v>
      </c>
      <c r="I35" s="184">
        <v>0</v>
      </c>
      <c r="J35" s="184">
        <v>0</v>
      </c>
      <c r="K35" s="184">
        <v>38040</v>
      </c>
      <c r="L35" s="48">
        <f t="shared" si="2"/>
        <v>325110</v>
      </c>
      <c r="M35" s="184">
        <v>181830</v>
      </c>
      <c r="N35" s="184">
        <v>102720</v>
      </c>
      <c r="O35" s="184">
        <v>40560</v>
      </c>
      <c r="P35" s="184">
        <v>0</v>
      </c>
      <c r="Q35" s="184">
        <v>0</v>
      </c>
      <c r="R35" s="184">
        <v>0</v>
      </c>
      <c r="S35" s="184">
        <v>0</v>
      </c>
      <c r="T35" s="48">
        <f t="shared" si="3"/>
        <v>241235</v>
      </c>
      <c r="U35" s="185">
        <v>76202</v>
      </c>
      <c r="V35" s="185">
        <v>0</v>
      </c>
      <c r="W35" s="185">
        <v>165033</v>
      </c>
      <c r="X35" s="185">
        <v>0</v>
      </c>
      <c r="Y35" s="217">
        <f t="shared" si="4"/>
        <v>2059</v>
      </c>
      <c r="Z35" s="185">
        <v>2059</v>
      </c>
      <c r="AA35" s="185">
        <v>0</v>
      </c>
      <c r="AB35" s="185">
        <v>0</v>
      </c>
      <c r="AC35" s="185">
        <v>0</v>
      </c>
      <c r="AD35" s="217">
        <f t="shared" si="5"/>
        <v>3777</v>
      </c>
      <c r="AE35" s="185">
        <v>3777</v>
      </c>
      <c r="AF35" s="185">
        <v>0</v>
      </c>
      <c r="AG35" s="217">
        <f t="shared" si="6"/>
        <v>33916</v>
      </c>
      <c r="AH35" s="185">
        <v>12234</v>
      </c>
      <c r="AI35" s="185">
        <v>21682</v>
      </c>
      <c r="AJ35" s="185">
        <v>0</v>
      </c>
      <c r="AK35" s="185">
        <v>0</v>
      </c>
      <c r="AL35" s="185">
        <v>0</v>
      </c>
      <c r="AM35" s="185">
        <v>0</v>
      </c>
      <c r="AN35" s="217">
        <f t="shared" si="7"/>
        <v>297</v>
      </c>
      <c r="AO35" s="185">
        <v>0</v>
      </c>
      <c r="AP35" s="185">
        <v>297</v>
      </c>
      <c r="AQ35" s="185">
        <v>0</v>
      </c>
      <c r="AR35" s="185">
        <v>0</v>
      </c>
      <c r="AS35" s="185">
        <v>0</v>
      </c>
      <c r="AT35" s="217">
        <f t="shared" si="8"/>
        <v>35768</v>
      </c>
      <c r="AU35" s="185">
        <v>35768</v>
      </c>
      <c r="AV35" s="185">
        <v>0</v>
      </c>
      <c r="AW35" s="186">
        <v>0</v>
      </c>
      <c r="AX35" s="186">
        <v>0</v>
      </c>
      <c r="AY35" s="186">
        <v>0</v>
      </c>
      <c r="AZ35" s="6">
        <v>6902</v>
      </c>
      <c r="BA35" s="217">
        <f t="shared" si="9"/>
        <v>0</v>
      </c>
      <c r="BB35" s="185">
        <v>0</v>
      </c>
      <c r="BC35" s="185">
        <v>0</v>
      </c>
      <c r="BD35" s="217">
        <f t="shared" si="10"/>
        <v>0</v>
      </c>
      <c r="BE35" s="185">
        <v>0</v>
      </c>
      <c r="BF35" s="185">
        <v>0</v>
      </c>
      <c r="BG35" s="217">
        <f t="shared" si="11"/>
        <v>18183</v>
      </c>
      <c r="BH35" s="185">
        <v>4299</v>
      </c>
      <c r="BI35" s="185">
        <v>13884</v>
      </c>
      <c r="BJ35" s="6">
        <v>0</v>
      </c>
      <c r="BK35" s="185">
        <v>0</v>
      </c>
      <c r="BL35" s="217">
        <f t="shared" si="12"/>
        <v>0</v>
      </c>
      <c r="BM35" s="185">
        <v>0</v>
      </c>
      <c r="BN35" s="185">
        <v>0</v>
      </c>
      <c r="BO35" s="185">
        <v>0</v>
      </c>
      <c r="BP35" s="6">
        <v>0</v>
      </c>
      <c r="BQ35" s="217">
        <f t="shared" si="13"/>
        <v>705287</v>
      </c>
    </row>
    <row r="36" spans="1:69" ht="31.5" x14ac:dyDescent="0.25">
      <c r="A36" s="4" t="s">
        <v>46</v>
      </c>
      <c r="B36" s="2" t="s">
        <v>53</v>
      </c>
      <c r="C36" s="5" t="s">
        <v>79</v>
      </c>
      <c r="D36" s="5">
        <v>0</v>
      </c>
      <c r="E36" s="48">
        <f t="shared" si="0"/>
        <v>0</v>
      </c>
      <c r="F36" s="184">
        <v>0</v>
      </c>
      <c r="G36" s="184">
        <v>0</v>
      </c>
      <c r="H36" s="48">
        <f t="shared" si="1"/>
        <v>0</v>
      </c>
      <c r="I36" s="184">
        <v>0</v>
      </c>
      <c r="J36" s="184">
        <v>0</v>
      </c>
      <c r="K36" s="184">
        <v>0</v>
      </c>
      <c r="L36" s="48">
        <f t="shared" si="2"/>
        <v>299110</v>
      </c>
      <c r="M36" s="184">
        <v>167285</v>
      </c>
      <c r="N36" s="184">
        <v>94503</v>
      </c>
      <c r="O36" s="184">
        <v>37322</v>
      </c>
      <c r="P36" s="184">
        <v>0</v>
      </c>
      <c r="Q36" s="184">
        <v>0</v>
      </c>
      <c r="R36" s="184">
        <v>0</v>
      </c>
      <c r="S36" s="184">
        <v>0</v>
      </c>
      <c r="T36" s="48">
        <f t="shared" si="3"/>
        <v>225298</v>
      </c>
      <c r="U36" s="185">
        <v>90635</v>
      </c>
      <c r="V36" s="185">
        <v>0</v>
      </c>
      <c r="W36" s="185">
        <v>134663</v>
      </c>
      <c r="X36" s="185">
        <v>0</v>
      </c>
      <c r="Y36" s="217">
        <f t="shared" si="4"/>
        <v>4072</v>
      </c>
      <c r="Z36" s="185">
        <v>4072</v>
      </c>
      <c r="AA36" s="185">
        <v>0</v>
      </c>
      <c r="AB36" s="185">
        <v>0</v>
      </c>
      <c r="AC36" s="185">
        <v>0</v>
      </c>
      <c r="AD36" s="217">
        <f t="shared" si="5"/>
        <v>2097</v>
      </c>
      <c r="AE36" s="185">
        <v>2097</v>
      </c>
      <c r="AF36" s="185">
        <v>0</v>
      </c>
      <c r="AG36" s="217">
        <f t="shared" si="6"/>
        <v>18987</v>
      </c>
      <c r="AH36" s="185">
        <v>6849</v>
      </c>
      <c r="AI36" s="185">
        <v>12138</v>
      </c>
      <c r="AJ36" s="185">
        <v>0</v>
      </c>
      <c r="AK36" s="185">
        <v>0</v>
      </c>
      <c r="AL36" s="185">
        <v>0</v>
      </c>
      <c r="AM36" s="185">
        <v>0</v>
      </c>
      <c r="AN36" s="217">
        <f t="shared" si="7"/>
        <v>63</v>
      </c>
      <c r="AO36" s="185">
        <v>0</v>
      </c>
      <c r="AP36" s="185">
        <v>63</v>
      </c>
      <c r="AQ36" s="185">
        <v>0</v>
      </c>
      <c r="AR36" s="185">
        <v>0</v>
      </c>
      <c r="AS36" s="185">
        <v>0</v>
      </c>
      <c r="AT36" s="217">
        <f t="shared" si="8"/>
        <v>26370</v>
      </c>
      <c r="AU36" s="185">
        <v>26370</v>
      </c>
      <c r="AV36" s="185">
        <v>0</v>
      </c>
      <c r="AW36" s="186">
        <v>0</v>
      </c>
      <c r="AX36" s="186">
        <v>0</v>
      </c>
      <c r="AY36" s="186">
        <v>0</v>
      </c>
      <c r="AZ36" s="6">
        <v>6902</v>
      </c>
      <c r="BA36" s="217">
        <f t="shared" si="9"/>
        <v>0</v>
      </c>
      <c r="BB36" s="185">
        <v>0</v>
      </c>
      <c r="BC36" s="185">
        <v>0</v>
      </c>
      <c r="BD36" s="217">
        <f t="shared" si="10"/>
        <v>2225</v>
      </c>
      <c r="BE36" s="185">
        <v>2225</v>
      </c>
      <c r="BF36" s="185">
        <v>0</v>
      </c>
      <c r="BG36" s="217">
        <f t="shared" si="11"/>
        <v>17298</v>
      </c>
      <c r="BH36" s="185">
        <v>4089</v>
      </c>
      <c r="BI36" s="185">
        <v>13209</v>
      </c>
      <c r="BJ36" s="6">
        <v>0</v>
      </c>
      <c r="BK36" s="185">
        <v>0</v>
      </c>
      <c r="BL36" s="217">
        <f t="shared" si="12"/>
        <v>0</v>
      </c>
      <c r="BM36" s="185">
        <v>0</v>
      </c>
      <c r="BN36" s="185">
        <v>0</v>
      </c>
      <c r="BO36" s="185">
        <v>0</v>
      </c>
      <c r="BP36" s="6">
        <v>0</v>
      </c>
      <c r="BQ36" s="217">
        <f t="shared" si="13"/>
        <v>602422</v>
      </c>
    </row>
    <row r="37" spans="1:69" ht="31.5" x14ac:dyDescent="0.25">
      <c r="A37" s="4" t="s">
        <v>47</v>
      </c>
      <c r="B37" s="2" t="s">
        <v>53</v>
      </c>
      <c r="C37" s="5" t="s">
        <v>80</v>
      </c>
      <c r="D37" s="5">
        <v>0</v>
      </c>
      <c r="E37" s="48">
        <f t="shared" si="0"/>
        <v>0</v>
      </c>
      <c r="F37" s="184">
        <v>0</v>
      </c>
      <c r="G37" s="184">
        <v>0</v>
      </c>
      <c r="H37" s="48">
        <f t="shared" si="1"/>
        <v>26</v>
      </c>
      <c r="I37" s="184">
        <v>26</v>
      </c>
      <c r="J37" s="184">
        <v>0</v>
      </c>
      <c r="K37" s="184">
        <v>0</v>
      </c>
      <c r="L37" s="48">
        <f t="shared" si="2"/>
        <v>421642</v>
      </c>
      <c r="M37" s="184">
        <v>0</v>
      </c>
      <c r="N37" s="184">
        <v>297047</v>
      </c>
      <c r="O37" s="184">
        <v>124595</v>
      </c>
      <c r="P37" s="184">
        <v>0</v>
      </c>
      <c r="Q37" s="184">
        <v>0</v>
      </c>
      <c r="R37" s="184">
        <v>0</v>
      </c>
      <c r="S37" s="184">
        <v>0</v>
      </c>
      <c r="T37" s="48">
        <f t="shared" si="3"/>
        <v>1348331</v>
      </c>
      <c r="U37" s="185">
        <v>401309</v>
      </c>
      <c r="V37" s="185">
        <v>0</v>
      </c>
      <c r="W37" s="185">
        <v>947022</v>
      </c>
      <c r="X37" s="185">
        <v>0</v>
      </c>
      <c r="Y37" s="217">
        <f t="shared" si="4"/>
        <v>10857</v>
      </c>
      <c r="Z37" s="185">
        <v>10857</v>
      </c>
      <c r="AA37" s="185">
        <v>0</v>
      </c>
      <c r="AB37" s="185">
        <v>0</v>
      </c>
      <c r="AC37" s="185">
        <v>0</v>
      </c>
      <c r="AD37" s="217">
        <f t="shared" si="5"/>
        <v>9727</v>
      </c>
      <c r="AE37" s="185">
        <v>9727</v>
      </c>
      <c r="AF37" s="185">
        <v>0</v>
      </c>
      <c r="AG37" s="217">
        <f t="shared" si="6"/>
        <v>152734</v>
      </c>
      <c r="AH37" s="185">
        <v>55093</v>
      </c>
      <c r="AI37" s="185">
        <v>97641</v>
      </c>
      <c r="AJ37" s="185">
        <v>0</v>
      </c>
      <c r="AK37" s="185">
        <v>0</v>
      </c>
      <c r="AL37" s="185">
        <v>0</v>
      </c>
      <c r="AM37" s="185">
        <v>0</v>
      </c>
      <c r="AN37" s="217">
        <f t="shared" si="7"/>
        <v>1509</v>
      </c>
      <c r="AO37" s="185">
        <v>0</v>
      </c>
      <c r="AP37" s="185">
        <v>1509</v>
      </c>
      <c r="AQ37" s="185">
        <v>0</v>
      </c>
      <c r="AR37" s="185">
        <v>0</v>
      </c>
      <c r="AS37" s="185">
        <v>0</v>
      </c>
      <c r="AT37" s="217">
        <f t="shared" si="8"/>
        <v>121424</v>
      </c>
      <c r="AU37" s="185">
        <v>121424</v>
      </c>
      <c r="AV37" s="185">
        <v>0</v>
      </c>
      <c r="AW37" s="186">
        <v>0</v>
      </c>
      <c r="AX37" s="186">
        <v>0</v>
      </c>
      <c r="AY37" s="186">
        <v>0</v>
      </c>
      <c r="AZ37" s="6">
        <v>28722</v>
      </c>
      <c r="BA37" s="217">
        <f t="shared" si="9"/>
        <v>0</v>
      </c>
      <c r="BB37" s="185">
        <v>0</v>
      </c>
      <c r="BC37" s="185">
        <v>0</v>
      </c>
      <c r="BD37" s="217">
        <f t="shared" si="10"/>
        <v>2983</v>
      </c>
      <c r="BE37" s="185">
        <v>2983</v>
      </c>
      <c r="BF37" s="185">
        <v>0</v>
      </c>
      <c r="BG37" s="217">
        <f t="shared" si="11"/>
        <v>89727</v>
      </c>
      <c r="BH37" s="185">
        <v>71913</v>
      </c>
      <c r="BI37" s="185">
        <v>17814</v>
      </c>
      <c r="BJ37" s="6">
        <v>0</v>
      </c>
      <c r="BK37" s="185">
        <v>0</v>
      </c>
      <c r="BL37" s="217">
        <f t="shared" si="12"/>
        <v>0</v>
      </c>
      <c r="BM37" s="185">
        <v>0</v>
      </c>
      <c r="BN37" s="185">
        <v>0</v>
      </c>
      <c r="BO37" s="185">
        <v>0</v>
      </c>
      <c r="BP37" s="6">
        <v>0</v>
      </c>
      <c r="BQ37" s="217">
        <f t="shared" si="13"/>
        <v>2187682</v>
      </c>
    </row>
    <row r="38" spans="1:69" ht="31.5" x14ac:dyDescent="0.25">
      <c r="A38" s="4" t="s">
        <v>48</v>
      </c>
      <c r="B38" s="2" t="s">
        <v>53</v>
      </c>
      <c r="C38" s="5" t="s">
        <v>81</v>
      </c>
      <c r="D38" s="5">
        <v>0</v>
      </c>
      <c r="E38" s="48">
        <f t="shared" si="0"/>
        <v>0</v>
      </c>
      <c r="F38" s="184">
        <v>0</v>
      </c>
      <c r="G38" s="184">
        <v>0</v>
      </c>
      <c r="H38" s="48">
        <f t="shared" si="1"/>
        <v>57150</v>
      </c>
      <c r="I38" s="184">
        <v>90</v>
      </c>
      <c r="J38" s="184">
        <v>0</v>
      </c>
      <c r="K38" s="184">
        <v>57060</v>
      </c>
      <c r="L38" s="48">
        <f t="shared" si="2"/>
        <v>1251313</v>
      </c>
      <c r="M38" s="184">
        <v>702442</v>
      </c>
      <c r="N38" s="184">
        <v>396825</v>
      </c>
      <c r="O38" s="184">
        <v>152046</v>
      </c>
      <c r="P38" s="184">
        <v>0</v>
      </c>
      <c r="Q38" s="184">
        <v>0</v>
      </c>
      <c r="R38" s="184">
        <v>0</v>
      </c>
      <c r="S38" s="184">
        <v>0</v>
      </c>
      <c r="T38" s="48">
        <f t="shared" si="3"/>
        <v>661724</v>
      </c>
      <c r="U38" s="185">
        <v>235531</v>
      </c>
      <c r="V38" s="185">
        <v>0</v>
      </c>
      <c r="W38" s="185">
        <v>426193</v>
      </c>
      <c r="X38" s="185">
        <v>0</v>
      </c>
      <c r="Y38" s="217">
        <f t="shared" si="4"/>
        <v>7909</v>
      </c>
      <c r="Z38" s="185">
        <v>7909</v>
      </c>
      <c r="AA38" s="185">
        <v>0</v>
      </c>
      <c r="AB38" s="185">
        <v>0</v>
      </c>
      <c r="AC38" s="185">
        <v>0</v>
      </c>
      <c r="AD38" s="217">
        <f t="shared" si="5"/>
        <v>5775</v>
      </c>
      <c r="AE38" s="185">
        <v>5775</v>
      </c>
      <c r="AF38" s="185">
        <v>0</v>
      </c>
      <c r="AG38" s="217">
        <f t="shared" si="6"/>
        <v>78976</v>
      </c>
      <c r="AH38" s="185">
        <v>28488</v>
      </c>
      <c r="AI38" s="185">
        <v>50488</v>
      </c>
      <c r="AJ38" s="185">
        <v>0</v>
      </c>
      <c r="AK38" s="185">
        <v>0</v>
      </c>
      <c r="AL38" s="185">
        <v>0</v>
      </c>
      <c r="AM38" s="185">
        <v>0</v>
      </c>
      <c r="AN38" s="217">
        <f t="shared" si="7"/>
        <v>1275</v>
      </c>
      <c r="AO38" s="185">
        <v>0</v>
      </c>
      <c r="AP38" s="185">
        <v>1275</v>
      </c>
      <c r="AQ38" s="185">
        <v>0</v>
      </c>
      <c r="AR38" s="185">
        <v>0</v>
      </c>
      <c r="AS38" s="185">
        <v>0</v>
      </c>
      <c r="AT38" s="217">
        <f t="shared" si="8"/>
        <v>67055</v>
      </c>
      <c r="AU38" s="185">
        <v>67055</v>
      </c>
      <c r="AV38" s="185">
        <v>0</v>
      </c>
      <c r="AW38" s="186">
        <v>0</v>
      </c>
      <c r="AX38" s="186">
        <v>0</v>
      </c>
      <c r="AY38" s="186">
        <v>0</v>
      </c>
      <c r="AZ38" s="6">
        <v>25528</v>
      </c>
      <c r="BA38" s="217">
        <f t="shared" si="9"/>
        <v>0</v>
      </c>
      <c r="BB38" s="185">
        <v>0</v>
      </c>
      <c r="BC38" s="185">
        <v>0</v>
      </c>
      <c r="BD38" s="217">
        <f t="shared" si="10"/>
        <v>5417</v>
      </c>
      <c r="BE38" s="185">
        <v>2717</v>
      </c>
      <c r="BF38" s="185">
        <v>2700</v>
      </c>
      <c r="BG38" s="217">
        <f t="shared" si="11"/>
        <v>53284</v>
      </c>
      <c r="BH38" s="185">
        <v>39450</v>
      </c>
      <c r="BI38" s="185">
        <v>13834</v>
      </c>
      <c r="BJ38" s="6">
        <v>0</v>
      </c>
      <c r="BK38" s="185">
        <v>0</v>
      </c>
      <c r="BL38" s="217">
        <f t="shared" si="12"/>
        <v>0</v>
      </c>
      <c r="BM38" s="185">
        <v>0</v>
      </c>
      <c r="BN38" s="185">
        <v>0</v>
      </c>
      <c r="BO38" s="185">
        <v>0</v>
      </c>
      <c r="BP38" s="6">
        <v>0</v>
      </c>
      <c r="BQ38" s="217">
        <f t="shared" si="13"/>
        <v>2215406</v>
      </c>
    </row>
    <row r="39" spans="1:69" ht="31.5" x14ac:dyDescent="0.25">
      <c r="A39" s="4" t="s">
        <v>49</v>
      </c>
      <c r="B39" s="2" t="s">
        <v>53</v>
      </c>
      <c r="C39" s="5" t="s">
        <v>82</v>
      </c>
      <c r="D39" s="5">
        <v>0</v>
      </c>
      <c r="E39" s="48">
        <f t="shared" si="0"/>
        <v>0</v>
      </c>
      <c r="F39" s="184">
        <v>0</v>
      </c>
      <c r="G39" s="184">
        <v>0</v>
      </c>
      <c r="H39" s="48">
        <f t="shared" si="1"/>
        <v>0</v>
      </c>
      <c r="I39" s="184">
        <v>0</v>
      </c>
      <c r="J39" s="184">
        <v>0</v>
      </c>
      <c r="K39" s="184">
        <v>0</v>
      </c>
      <c r="L39" s="48">
        <f t="shared" si="2"/>
        <v>998314</v>
      </c>
      <c r="M39" s="184">
        <v>0</v>
      </c>
      <c r="N39" s="184">
        <v>727275</v>
      </c>
      <c r="O39" s="184">
        <v>271039</v>
      </c>
      <c r="P39" s="184">
        <v>0</v>
      </c>
      <c r="Q39" s="184">
        <v>0</v>
      </c>
      <c r="R39" s="184">
        <v>0</v>
      </c>
      <c r="S39" s="184">
        <v>0</v>
      </c>
      <c r="T39" s="48">
        <f t="shared" si="3"/>
        <v>707513</v>
      </c>
      <c r="U39" s="185">
        <v>259138</v>
      </c>
      <c r="V39" s="185">
        <v>0</v>
      </c>
      <c r="W39" s="185">
        <v>448375</v>
      </c>
      <c r="X39" s="185">
        <v>0</v>
      </c>
      <c r="Y39" s="217">
        <f t="shared" si="4"/>
        <v>6295</v>
      </c>
      <c r="Z39" s="185">
        <v>6295</v>
      </c>
      <c r="AA39" s="185">
        <v>0</v>
      </c>
      <c r="AB39" s="185">
        <v>0</v>
      </c>
      <c r="AC39" s="185">
        <v>0</v>
      </c>
      <c r="AD39" s="217">
        <f t="shared" si="5"/>
        <v>4730</v>
      </c>
      <c r="AE39" s="185">
        <v>4730</v>
      </c>
      <c r="AF39" s="185">
        <v>0</v>
      </c>
      <c r="AG39" s="217">
        <f t="shared" si="6"/>
        <v>24000</v>
      </c>
      <c r="AH39" s="185">
        <v>8657</v>
      </c>
      <c r="AI39" s="185">
        <v>15343</v>
      </c>
      <c r="AJ39" s="185">
        <v>0</v>
      </c>
      <c r="AK39" s="185">
        <v>0</v>
      </c>
      <c r="AL39" s="185">
        <v>0</v>
      </c>
      <c r="AM39" s="185">
        <v>0</v>
      </c>
      <c r="AN39" s="217">
        <f t="shared" si="7"/>
        <v>2435</v>
      </c>
      <c r="AO39" s="185">
        <v>0</v>
      </c>
      <c r="AP39" s="185">
        <v>2435</v>
      </c>
      <c r="AQ39" s="185">
        <v>0</v>
      </c>
      <c r="AR39" s="185">
        <v>0</v>
      </c>
      <c r="AS39" s="185">
        <v>0</v>
      </c>
      <c r="AT39" s="217">
        <f t="shared" si="8"/>
        <v>55428</v>
      </c>
      <c r="AU39" s="185">
        <v>55428</v>
      </c>
      <c r="AV39" s="185">
        <v>0</v>
      </c>
      <c r="AW39" s="186">
        <v>0</v>
      </c>
      <c r="AX39" s="186">
        <v>0</v>
      </c>
      <c r="AY39" s="186">
        <v>0</v>
      </c>
      <c r="AZ39" s="6">
        <v>24735</v>
      </c>
      <c r="BA39" s="217">
        <f t="shared" si="9"/>
        <v>0</v>
      </c>
      <c r="BB39" s="185">
        <v>0</v>
      </c>
      <c r="BC39" s="185">
        <v>0</v>
      </c>
      <c r="BD39" s="217">
        <f t="shared" si="10"/>
        <v>0</v>
      </c>
      <c r="BE39" s="185">
        <v>0</v>
      </c>
      <c r="BF39" s="185">
        <v>0</v>
      </c>
      <c r="BG39" s="217">
        <f t="shared" si="11"/>
        <v>34707</v>
      </c>
      <c r="BH39" s="185">
        <v>24106</v>
      </c>
      <c r="BI39" s="185">
        <v>10601</v>
      </c>
      <c r="BJ39" s="6">
        <v>0</v>
      </c>
      <c r="BK39" s="185">
        <v>0</v>
      </c>
      <c r="BL39" s="217">
        <f t="shared" si="12"/>
        <v>0</v>
      </c>
      <c r="BM39" s="185">
        <v>0</v>
      </c>
      <c r="BN39" s="185">
        <v>0</v>
      </c>
      <c r="BO39" s="185">
        <v>0</v>
      </c>
      <c r="BP39" s="6">
        <v>0</v>
      </c>
      <c r="BQ39" s="217">
        <f t="shared" si="13"/>
        <v>1858157</v>
      </c>
    </row>
    <row r="40" spans="1:69" ht="31.5" x14ac:dyDescent="0.25">
      <c r="A40" s="4" t="s">
        <v>50</v>
      </c>
      <c r="B40" s="2" t="s">
        <v>53</v>
      </c>
      <c r="C40" s="5" t="s">
        <v>83</v>
      </c>
      <c r="D40" s="5">
        <v>0</v>
      </c>
      <c r="E40" s="48">
        <f t="shared" si="0"/>
        <v>0</v>
      </c>
      <c r="F40" s="184">
        <v>0</v>
      </c>
      <c r="G40" s="184">
        <v>0</v>
      </c>
      <c r="H40" s="48">
        <f t="shared" si="1"/>
        <v>29</v>
      </c>
      <c r="I40" s="184">
        <v>29</v>
      </c>
      <c r="J40" s="184">
        <v>0</v>
      </c>
      <c r="K40" s="184">
        <v>0</v>
      </c>
      <c r="L40" s="48">
        <f t="shared" si="2"/>
        <v>724828</v>
      </c>
      <c r="M40" s="184">
        <v>406813</v>
      </c>
      <c r="N40" s="184">
        <v>229818</v>
      </c>
      <c r="O40" s="184">
        <v>88197</v>
      </c>
      <c r="P40" s="184">
        <v>0</v>
      </c>
      <c r="Q40" s="184">
        <v>0</v>
      </c>
      <c r="R40" s="184">
        <v>0</v>
      </c>
      <c r="S40" s="184">
        <v>0</v>
      </c>
      <c r="T40" s="48">
        <f t="shared" si="3"/>
        <v>435862</v>
      </c>
      <c r="U40" s="185">
        <v>150694</v>
      </c>
      <c r="V40" s="185">
        <v>0</v>
      </c>
      <c r="W40" s="185">
        <v>285168</v>
      </c>
      <c r="X40" s="185">
        <v>0</v>
      </c>
      <c r="Y40" s="217">
        <f t="shared" si="4"/>
        <v>2914</v>
      </c>
      <c r="Z40" s="185">
        <v>2914</v>
      </c>
      <c r="AA40" s="185">
        <v>0</v>
      </c>
      <c r="AB40" s="185">
        <v>0</v>
      </c>
      <c r="AC40" s="185">
        <v>0</v>
      </c>
      <c r="AD40" s="217">
        <f t="shared" si="5"/>
        <v>4429</v>
      </c>
      <c r="AE40" s="185">
        <v>4429</v>
      </c>
      <c r="AF40" s="185">
        <v>0</v>
      </c>
      <c r="AG40" s="217">
        <f t="shared" si="6"/>
        <v>59445</v>
      </c>
      <c r="AH40" s="185">
        <v>21443</v>
      </c>
      <c r="AI40" s="185">
        <v>38002</v>
      </c>
      <c r="AJ40" s="185">
        <v>0</v>
      </c>
      <c r="AK40" s="185">
        <v>0</v>
      </c>
      <c r="AL40" s="185">
        <v>0</v>
      </c>
      <c r="AM40" s="185">
        <v>0</v>
      </c>
      <c r="AN40" s="217">
        <f t="shared" si="7"/>
        <v>207</v>
      </c>
      <c r="AO40" s="185">
        <v>0</v>
      </c>
      <c r="AP40" s="185">
        <v>207</v>
      </c>
      <c r="AQ40" s="185">
        <v>0</v>
      </c>
      <c r="AR40" s="185">
        <v>0</v>
      </c>
      <c r="AS40" s="185">
        <v>0</v>
      </c>
      <c r="AT40" s="217">
        <f t="shared" si="8"/>
        <v>51731</v>
      </c>
      <c r="AU40" s="185">
        <v>51731</v>
      </c>
      <c r="AV40" s="185">
        <v>0</v>
      </c>
      <c r="AW40" s="186">
        <v>0</v>
      </c>
      <c r="AX40" s="186">
        <v>0</v>
      </c>
      <c r="AY40" s="186">
        <v>0</v>
      </c>
      <c r="AZ40" s="6">
        <v>12932</v>
      </c>
      <c r="BA40" s="217">
        <f t="shared" si="9"/>
        <v>0</v>
      </c>
      <c r="BB40" s="185">
        <v>0</v>
      </c>
      <c r="BC40" s="185">
        <v>0</v>
      </c>
      <c r="BD40" s="217">
        <f t="shared" si="10"/>
        <v>16784</v>
      </c>
      <c r="BE40" s="185">
        <v>16784</v>
      </c>
      <c r="BF40" s="185">
        <v>0</v>
      </c>
      <c r="BG40" s="217">
        <f t="shared" si="11"/>
        <v>13098</v>
      </c>
      <c r="BH40" s="185">
        <v>7097</v>
      </c>
      <c r="BI40" s="185">
        <v>6001</v>
      </c>
      <c r="BJ40" s="6">
        <v>0</v>
      </c>
      <c r="BK40" s="185">
        <v>0</v>
      </c>
      <c r="BL40" s="217">
        <f t="shared" si="12"/>
        <v>0</v>
      </c>
      <c r="BM40" s="185">
        <v>0</v>
      </c>
      <c r="BN40" s="185">
        <v>0</v>
      </c>
      <c r="BO40" s="185">
        <v>0</v>
      </c>
      <c r="BP40" s="6">
        <v>22200</v>
      </c>
      <c r="BQ40" s="217">
        <f t="shared" si="13"/>
        <v>1344459</v>
      </c>
    </row>
    <row r="41" spans="1:69" ht="31.5" x14ac:dyDescent="0.25">
      <c r="A41" s="4" t="s">
        <v>51</v>
      </c>
      <c r="B41" s="2" t="s">
        <v>53</v>
      </c>
      <c r="C41" s="5" t="s">
        <v>84</v>
      </c>
      <c r="D41" s="5">
        <v>0</v>
      </c>
      <c r="E41" s="48">
        <f t="shared" si="0"/>
        <v>5000</v>
      </c>
      <c r="F41" s="184">
        <v>5000</v>
      </c>
      <c r="G41" s="184">
        <v>0</v>
      </c>
      <c r="H41" s="48">
        <f t="shared" si="1"/>
        <v>135706</v>
      </c>
      <c r="I41" s="184">
        <v>30</v>
      </c>
      <c r="J41" s="184">
        <v>0</v>
      </c>
      <c r="K41" s="184">
        <v>135676</v>
      </c>
      <c r="L41" s="48">
        <f t="shared" si="2"/>
        <v>1303953</v>
      </c>
      <c r="M41" s="184">
        <v>0</v>
      </c>
      <c r="N41" s="184">
        <v>950555</v>
      </c>
      <c r="O41" s="184">
        <v>353398</v>
      </c>
      <c r="P41" s="184">
        <v>0</v>
      </c>
      <c r="Q41" s="184">
        <v>0</v>
      </c>
      <c r="R41" s="184">
        <v>0</v>
      </c>
      <c r="S41" s="184">
        <v>0</v>
      </c>
      <c r="T41" s="48">
        <f t="shared" si="3"/>
        <v>705132</v>
      </c>
      <c r="U41" s="185">
        <v>201363</v>
      </c>
      <c r="V41" s="185">
        <v>0</v>
      </c>
      <c r="W41" s="185">
        <v>503769</v>
      </c>
      <c r="X41" s="185">
        <v>0</v>
      </c>
      <c r="Y41" s="217">
        <f t="shared" si="4"/>
        <v>4937</v>
      </c>
      <c r="Z41" s="185">
        <v>4937</v>
      </c>
      <c r="AA41" s="185">
        <v>0</v>
      </c>
      <c r="AB41" s="185">
        <v>0</v>
      </c>
      <c r="AC41" s="185">
        <v>0</v>
      </c>
      <c r="AD41" s="217">
        <f t="shared" si="5"/>
        <v>3621</v>
      </c>
      <c r="AE41" s="185">
        <v>3621</v>
      </c>
      <c r="AF41" s="185">
        <v>0</v>
      </c>
      <c r="AG41" s="217">
        <f t="shared" si="6"/>
        <v>0</v>
      </c>
      <c r="AH41" s="185">
        <v>0</v>
      </c>
      <c r="AI41" s="185">
        <v>0</v>
      </c>
      <c r="AJ41" s="185">
        <v>0</v>
      </c>
      <c r="AK41" s="185">
        <v>0</v>
      </c>
      <c r="AL41" s="185">
        <v>0</v>
      </c>
      <c r="AM41" s="185">
        <v>0</v>
      </c>
      <c r="AN41" s="217">
        <f t="shared" si="7"/>
        <v>1866</v>
      </c>
      <c r="AO41" s="185">
        <v>0</v>
      </c>
      <c r="AP41" s="185">
        <v>1866</v>
      </c>
      <c r="AQ41" s="185">
        <v>0</v>
      </c>
      <c r="AR41" s="185">
        <v>0</v>
      </c>
      <c r="AS41" s="185">
        <v>0</v>
      </c>
      <c r="AT41" s="217">
        <f t="shared" si="8"/>
        <v>49852</v>
      </c>
      <c r="AU41" s="185">
        <v>49852</v>
      </c>
      <c r="AV41" s="185">
        <v>0</v>
      </c>
      <c r="AW41" s="186">
        <v>0</v>
      </c>
      <c r="AX41" s="186">
        <v>0</v>
      </c>
      <c r="AY41" s="186">
        <v>0</v>
      </c>
      <c r="AZ41" s="6">
        <v>25535</v>
      </c>
      <c r="BA41" s="217">
        <f t="shared" si="9"/>
        <v>0</v>
      </c>
      <c r="BB41" s="185">
        <v>0</v>
      </c>
      <c r="BC41" s="185">
        <v>0</v>
      </c>
      <c r="BD41" s="217">
        <f t="shared" si="10"/>
        <v>24733</v>
      </c>
      <c r="BE41" s="185">
        <v>24733</v>
      </c>
      <c r="BF41" s="185">
        <v>0</v>
      </c>
      <c r="BG41" s="217">
        <f t="shared" si="11"/>
        <v>44307</v>
      </c>
      <c r="BH41" s="185">
        <v>44307</v>
      </c>
      <c r="BI41" s="185">
        <v>0</v>
      </c>
      <c r="BJ41" s="6">
        <v>0</v>
      </c>
      <c r="BK41" s="185">
        <v>0</v>
      </c>
      <c r="BL41" s="217">
        <f t="shared" si="12"/>
        <v>0</v>
      </c>
      <c r="BM41" s="185">
        <v>0</v>
      </c>
      <c r="BN41" s="185">
        <v>0</v>
      </c>
      <c r="BO41" s="185">
        <v>0</v>
      </c>
      <c r="BP41" s="6">
        <v>0</v>
      </c>
      <c r="BQ41" s="217">
        <f t="shared" si="13"/>
        <v>2304642</v>
      </c>
    </row>
    <row r="42" spans="1:69" ht="31.5" x14ac:dyDescent="0.25">
      <c r="A42" s="4" t="s">
        <v>52</v>
      </c>
      <c r="B42" s="2" t="s">
        <v>53</v>
      </c>
      <c r="C42" s="5" t="s">
        <v>85</v>
      </c>
      <c r="D42" s="5">
        <v>0</v>
      </c>
      <c r="E42" s="48">
        <f t="shared" si="0"/>
        <v>0</v>
      </c>
      <c r="F42" s="184">
        <v>0</v>
      </c>
      <c r="G42" s="184">
        <v>0</v>
      </c>
      <c r="H42" s="48">
        <f t="shared" si="1"/>
        <v>86786</v>
      </c>
      <c r="I42" s="184">
        <v>562</v>
      </c>
      <c r="J42" s="184">
        <v>0</v>
      </c>
      <c r="K42" s="184">
        <v>86224</v>
      </c>
      <c r="L42" s="48">
        <f t="shared" si="2"/>
        <v>6613022</v>
      </c>
      <c r="M42" s="184">
        <v>2216279</v>
      </c>
      <c r="N42" s="184">
        <v>1252024</v>
      </c>
      <c r="O42" s="184">
        <v>2585784</v>
      </c>
      <c r="P42" s="184">
        <v>0</v>
      </c>
      <c r="Q42" s="184">
        <v>0</v>
      </c>
      <c r="R42" s="184">
        <v>446053</v>
      </c>
      <c r="S42" s="184">
        <v>112882</v>
      </c>
      <c r="T42" s="48">
        <f t="shared" si="3"/>
        <v>3371041</v>
      </c>
      <c r="U42" s="185">
        <v>795307</v>
      </c>
      <c r="V42" s="185">
        <v>217470</v>
      </c>
      <c r="W42" s="185">
        <v>2358264</v>
      </c>
      <c r="X42" s="185">
        <v>0</v>
      </c>
      <c r="Y42" s="217">
        <f t="shared" si="4"/>
        <v>26168</v>
      </c>
      <c r="Z42" s="185">
        <v>26168</v>
      </c>
      <c r="AA42" s="185">
        <v>0</v>
      </c>
      <c r="AB42" s="185">
        <v>0</v>
      </c>
      <c r="AC42" s="185">
        <v>0</v>
      </c>
      <c r="AD42" s="217">
        <f t="shared" si="5"/>
        <v>45391</v>
      </c>
      <c r="AE42" s="185">
        <v>45391</v>
      </c>
      <c r="AF42" s="185">
        <v>0</v>
      </c>
      <c r="AG42" s="217">
        <f t="shared" si="6"/>
        <v>401694</v>
      </c>
      <c r="AH42" s="185">
        <v>144894</v>
      </c>
      <c r="AI42" s="185">
        <v>256800</v>
      </c>
      <c r="AJ42" s="185">
        <v>0</v>
      </c>
      <c r="AK42" s="185">
        <v>0</v>
      </c>
      <c r="AL42" s="185">
        <v>0</v>
      </c>
      <c r="AM42" s="185">
        <v>0</v>
      </c>
      <c r="AN42" s="217">
        <f t="shared" si="7"/>
        <v>9801</v>
      </c>
      <c r="AO42" s="185">
        <v>0</v>
      </c>
      <c r="AP42" s="185">
        <v>9801</v>
      </c>
      <c r="AQ42" s="185">
        <v>0</v>
      </c>
      <c r="AR42" s="185">
        <v>0</v>
      </c>
      <c r="AS42" s="185">
        <v>0</v>
      </c>
      <c r="AT42" s="217">
        <f t="shared" si="8"/>
        <v>563943</v>
      </c>
      <c r="AU42" s="185">
        <v>563943</v>
      </c>
      <c r="AV42" s="185">
        <v>0</v>
      </c>
      <c r="AW42" s="186">
        <v>0</v>
      </c>
      <c r="AX42" s="186">
        <v>0</v>
      </c>
      <c r="AY42" s="186">
        <v>0</v>
      </c>
      <c r="AZ42" s="6">
        <v>200949</v>
      </c>
      <c r="BA42" s="217">
        <f t="shared" si="9"/>
        <v>11621</v>
      </c>
      <c r="BB42" s="185">
        <v>0</v>
      </c>
      <c r="BC42" s="185">
        <v>11621</v>
      </c>
      <c r="BD42" s="217">
        <f t="shared" si="10"/>
        <v>53164</v>
      </c>
      <c r="BE42" s="185">
        <v>53164</v>
      </c>
      <c r="BF42" s="185">
        <v>0</v>
      </c>
      <c r="BG42" s="217">
        <f t="shared" si="11"/>
        <v>217185</v>
      </c>
      <c r="BH42" s="185">
        <v>81195</v>
      </c>
      <c r="BI42" s="185">
        <v>135990</v>
      </c>
      <c r="BJ42" s="6">
        <v>4400</v>
      </c>
      <c r="BK42" s="185">
        <v>0</v>
      </c>
      <c r="BL42" s="217">
        <f t="shared" si="12"/>
        <v>58041</v>
      </c>
      <c r="BM42" s="185">
        <v>58041</v>
      </c>
      <c r="BN42" s="185">
        <v>0</v>
      </c>
      <c r="BO42" s="185">
        <v>0</v>
      </c>
      <c r="BP42" s="6">
        <v>0</v>
      </c>
      <c r="BQ42" s="217">
        <f t="shared" si="13"/>
        <v>11663206</v>
      </c>
    </row>
    <row r="43" spans="1:69" ht="31.5" x14ac:dyDescent="0.25">
      <c r="A43" s="4" t="s">
        <v>86</v>
      </c>
      <c r="B43" s="2" t="s">
        <v>53</v>
      </c>
      <c r="C43" s="5" t="s">
        <v>87</v>
      </c>
      <c r="D43" s="5">
        <v>0</v>
      </c>
      <c r="E43" s="48">
        <f t="shared" si="0"/>
        <v>2000</v>
      </c>
      <c r="F43" s="184">
        <v>0</v>
      </c>
      <c r="G43" s="184">
        <v>2000</v>
      </c>
      <c r="H43" s="48">
        <f t="shared" si="1"/>
        <v>0</v>
      </c>
      <c r="I43" s="184">
        <v>0</v>
      </c>
      <c r="J43" s="184">
        <v>0</v>
      </c>
      <c r="K43" s="184">
        <v>0</v>
      </c>
      <c r="L43" s="48">
        <f t="shared" si="2"/>
        <v>795674</v>
      </c>
      <c r="M43" s="184">
        <v>444931</v>
      </c>
      <c r="N43" s="184">
        <v>251351</v>
      </c>
      <c r="O43" s="184">
        <v>99392</v>
      </c>
      <c r="P43" s="184">
        <v>0</v>
      </c>
      <c r="Q43" s="184">
        <v>0</v>
      </c>
      <c r="R43" s="184">
        <v>0</v>
      </c>
      <c r="S43" s="184">
        <v>0</v>
      </c>
      <c r="T43" s="48">
        <f t="shared" si="3"/>
        <v>501775</v>
      </c>
      <c r="U43" s="185">
        <v>160280</v>
      </c>
      <c r="V43" s="185">
        <v>0</v>
      </c>
      <c r="W43" s="185">
        <v>341495</v>
      </c>
      <c r="X43" s="185">
        <v>0</v>
      </c>
      <c r="Y43" s="217">
        <f t="shared" si="4"/>
        <v>6484</v>
      </c>
      <c r="Z43" s="185">
        <v>6484</v>
      </c>
      <c r="AA43" s="185">
        <v>0</v>
      </c>
      <c r="AB43" s="185">
        <v>0</v>
      </c>
      <c r="AC43" s="185">
        <v>0</v>
      </c>
      <c r="AD43" s="217">
        <f t="shared" si="5"/>
        <v>4671</v>
      </c>
      <c r="AE43" s="185">
        <v>4671</v>
      </c>
      <c r="AF43" s="185">
        <v>0</v>
      </c>
      <c r="AG43" s="217">
        <f t="shared" si="6"/>
        <v>3070</v>
      </c>
      <c r="AH43" s="185">
        <v>1108</v>
      </c>
      <c r="AI43" s="185">
        <v>1962</v>
      </c>
      <c r="AJ43" s="185">
        <v>0</v>
      </c>
      <c r="AK43" s="185">
        <v>0</v>
      </c>
      <c r="AL43" s="185">
        <v>0</v>
      </c>
      <c r="AM43" s="185">
        <v>0</v>
      </c>
      <c r="AN43" s="217">
        <f t="shared" si="7"/>
        <v>0</v>
      </c>
      <c r="AO43" s="185">
        <v>0</v>
      </c>
      <c r="AP43" s="185">
        <v>0</v>
      </c>
      <c r="AQ43" s="185">
        <v>0</v>
      </c>
      <c r="AR43" s="185">
        <v>0</v>
      </c>
      <c r="AS43" s="185">
        <v>0</v>
      </c>
      <c r="AT43" s="217">
        <f t="shared" si="8"/>
        <v>53238</v>
      </c>
      <c r="AU43" s="185">
        <v>53238</v>
      </c>
      <c r="AV43" s="185">
        <v>0</v>
      </c>
      <c r="AW43" s="186">
        <v>0</v>
      </c>
      <c r="AX43" s="186">
        <v>0</v>
      </c>
      <c r="AY43" s="186">
        <v>0</v>
      </c>
      <c r="AZ43" s="6">
        <v>16093</v>
      </c>
      <c r="BA43" s="217">
        <f t="shared" si="9"/>
        <v>138</v>
      </c>
      <c r="BB43" s="185">
        <v>138</v>
      </c>
      <c r="BC43" s="185">
        <v>0</v>
      </c>
      <c r="BD43" s="217">
        <f t="shared" si="10"/>
        <v>839</v>
      </c>
      <c r="BE43" s="185">
        <v>839</v>
      </c>
      <c r="BF43" s="185">
        <v>0</v>
      </c>
      <c r="BG43" s="217">
        <f t="shared" si="11"/>
        <v>29931</v>
      </c>
      <c r="BH43" s="185">
        <v>7076</v>
      </c>
      <c r="BI43" s="185">
        <v>22855</v>
      </c>
      <c r="BJ43" s="6">
        <v>0</v>
      </c>
      <c r="BK43" s="185">
        <v>0</v>
      </c>
      <c r="BL43" s="217">
        <f t="shared" si="12"/>
        <v>0</v>
      </c>
      <c r="BM43" s="185">
        <v>0</v>
      </c>
      <c r="BN43" s="185">
        <v>0</v>
      </c>
      <c r="BO43" s="185">
        <v>0</v>
      </c>
      <c r="BP43" s="6">
        <v>0</v>
      </c>
      <c r="BQ43" s="217">
        <f t="shared" si="13"/>
        <v>1413913</v>
      </c>
    </row>
    <row r="44" spans="1:69" ht="31.5" x14ac:dyDescent="0.25">
      <c r="A44" s="4" t="s">
        <v>88</v>
      </c>
      <c r="B44" s="2" t="s">
        <v>53</v>
      </c>
      <c r="C44" s="5" t="s">
        <v>89</v>
      </c>
      <c r="D44" s="5">
        <v>0</v>
      </c>
      <c r="E44" s="48">
        <f t="shared" si="0"/>
        <v>0</v>
      </c>
      <c r="F44" s="184">
        <v>0</v>
      </c>
      <c r="G44" s="184">
        <v>0</v>
      </c>
      <c r="H44" s="48">
        <f t="shared" si="1"/>
        <v>54524</v>
      </c>
      <c r="I44" s="184">
        <v>0</v>
      </c>
      <c r="J44" s="184">
        <v>0</v>
      </c>
      <c r="K44" s="184">
        <v>54524</v>
      </c>
      <c r="L44" s="48">
        <f t="shared" si="2"/>
        <v>602911</v>
      </c>
      <c r="M44" s="184">
        <v>336530</v>
      </c>
      <c r="N44" s="184">
        <v>190114</v>
      </c>
      <c r="O44" s="184">
        <v>76267</v>
      </c>
      <c r="P44" s="184">
        <v>0</v>
      </c>
      <c r="Q44" s="184">
        <v>0</v>
      </c>
      <c r="R44" s="184">
        <v>0</v>
      </c>
      <c r="S44" s="184">
        <v>0</v>
      </c>
      <c r="T44" s="48">
        <f t="shared" si="3"/>
        <v>457470</v>
      </c>
      <c r="U44" s="185">
        <v>119055</v>
      </c>
      <c r="V44" s="185">
        <v>0</v>
      </c>
      <c r="W44" s="185">
        <v>338415</v>
      </c>
      <c r="X44" s="185">
        <v>0</v>
      </c>
      <c r="Y44" s="217">
        <f t="shared" si="4"/>
        <v>5957</v>
      </c>
      <c r="Z44" s="185">
        <v>4689</v>
      </c>
      <c r="AA44" s="185">
        <v>1268</v>
      </c>
      <c r="AB44" s="185">
        <v>0</v>
      </c>
      <c r="AC44" s="185">
        <v>0</v>
      </c>
      <c r="AD44" s="217">
        <f t="shared" si="5"/>
        <v>5709</v>
      </c>
      <c r="AE44" s="185">
        <v>5709</v>
      </c>
      <c r="AF44" s="185">
        <v>0</v>
      </c>
      <c r="AG44" s="217">
        <f t="shared" si="6"/>
        <v>52814</v>
      </c>
      <c r="AH44" s="185">
        <v>19051</v>
      </c>
      <c r="AI44" s="185">
        <v>33763</v>
      </c>
      <c r="AJ44" s="185">
        <v>0</v>
      </c>
      <c r="AK44" s="185">
        <v>0</v>
      </c>
      <c r="AL44" s="185">
        <v>0</v>
      </c>
      <c r="AM44" s="185">
        <v>0</v>
      </c>
      <c r="AN44" s="217">
        <f t="shared" si="7"/>
        <v>205</v>
      </c>
      <c r="AO44" s="185">
        <v>0</v>
      </c>
      <c r="AP44" s="185">
        <v>205</v>
      </c>
      <c r="AQ44" s="185">
        <v>0</v>
      </c>
      <c r="AR44" s="185">
        <v>0</v>
      </c>
      <c r="AS44" s="185">
        <v>0</v>
      </c>
      <c r="AT44" s="217">
        <f t="shared" si="8"/>
        <v>62214</v>
      </c>
      <c r="AU44" s="185">
        <v>62214</v>
      </c>
      <c r="AV44" s="185">
        <v>0</v>
      </c>
      <c r="AW44" s="186">
        <v>0</v>
      </c>
      <c r="AX44" s="186">
        <v>0</v>
      </c>
      <c r="AY44" s="186">
        <v>0</v>
      </c>
      <c r="AZ44" s="6">
        <v>14276</v>
      </c>
      <c r="BA44" s="217">
        <f t="shared" si="9"/>
        <v>0</v>
      </c>
      <c r="BB44" s="185">
        <v>0</v>
      </c>
      <c r="BC44" s="185">
        <v>0</v>
      </c>
      <c r="BD44" s="217">
        <f t="shared" si="10"/>
        <v>1182</v>
      </c>
      <c r="BE44" s="185">
        <v>1182</v>
      </c>
      <c r="BF44" s="185">
        <v>0</v>
      </c>
      <c r="BG44" s="217">
        <f t="shared" si="11"/>
        <v>14848</v>
      </c>
      <c r="BH44" s="185">
        <v>3510</v>
      </c>
      <c r="BI44" s="185">
        <v>11338</v>
      </c>
      <c r="BJ44" s="6">
        <v>0</v>
      </c>
      <c r="BK44" s="185">
        <v>0</v>
      </c>
      <c r="BL44" s="217">
        <f t="shared" si="12"/>
        <v>0</v>
      </c>
      <c r="BM44" s="185">
        <v>0</v>
      </c>
      <c r="BN44" s="185">
        <v>0</v>
      </c>
      <c r="BO44" s="185">
        <v>0</v>
      </c>
      <c r="BP44" s="6">
        <v>0</v>
      </c>
      <c r="BQ44" s="217">
        <f t="shared" si="13"/>
        <v>1272110</v>
      </c>
    </row>
    <row r="45" spans="1:69" ht="31.5" x14ac:dyDescent="0.25">
      <c r="A45" s="4" t="s">
        <v>90</v>
      </c>
      <c r="B45" s="2" t="s">
        <v>53</v>
      </c>
      <c r="C45" s="5" t="s">
        <v>91</v>
      </c>
      <c r="D45" s="5">
        <v>0</v>
      </c>
      <c r="E45" s="48">
        <f t="shared" si="0"/>
        <v>0</v>
      </c>
      <c r="F45" s="184">
        <v>0</v>
      </c>
      <c r="G45" s="184">
        <v>0</v>
      </c>
      <c r="H45" s="48">
        <f t="shared" si="1"/>
        <v>50386</v>
      </c>
      <c r="I45" s="184">
        <v>0</v>
      </c>
      <c r="J45" s="184">
        <v>300</v>
      </c>
      <c r="K45" s="184">
        <v>50086</v>
      </c>
      <c r="L45" s="48">
        <f t="shared" si="2"/>
        <v>309246</v>
      </c>
      <c r="M45" s="184">
        <v>170910</v>
      </c>
      <c r="N45" s="184">
        <v>96550</v>
      </c>
      <c r="O45" s="184">
        <v>41786</v>
      </c>
      <c r="P45" s="184">
        <v>0</v>
      </c>
      <c r="Q45" s="184">
        <v>0</v>
      </c>
      <c r="R45" s="184">
        <v>0</v>
      </c>
      <c r="S45" s="184">
        <v>0</v>
      </c>
      <c r="T45" s="48">
        <f t="shared" si="3"/>
        <v>332275</v>
      </c>
      <c r="U45" s="185">
        <v>99990</v>
      </c>
      <c r="V45" s="185">
        <v>0</v>
      </c>
      <c r="W45" s="185">
        <v>232285</v>
      </c>
      <c r="X45" s="185">
        <v>0</v>
      </c>
      <c r="Y45" s="217">
        <f t="shared" si="4"/>
        <v>3172</v>
      </c>
      <c r="Z45" s="185">
        <v>3172</v>
      </c>
      <c r="AA45" s="185">
        <v>0</v>
      </c>
      <c r="AB45" s="185">
        <v>0</v>
      </c>
      <c r="AC45" s="185">
        <v>0</v>
      </c>
      <c r="AD45" s="217">
        <f t="shared" si="5"/>
        <v>1994</v>
      </c>
      <c r="AE45" s="185">
        <v>1994</v>
      </c>
      <c r="AF45" s="185">
        <v>0</v>
      </c>
      <c r="AG45" s="217">
        <f t="shared" si="6"/>
        <v>14689</v>
      </c>
      <c r="AH45" s="185">
        <v>5299</v>
      </c>
      <c r="AI45" s="185">
        <v>9390</v>
      </c>
      <c r="AJ45" s="185">
        <v>0</v>
      </c>
      <c r="AK45" s="185">
        <v>0</v>
      </c>
      <c r="AL45" s="185">
        <v>0</v>
      </c>
      <c r="AM45" s="185">
        <v>0</v>
      </c>
      <c r="AN45" s="217">
        <f t="shared" si="7"/>
        <v>874</v>
      </c>
      <c r="AO45" s="185">
        <v>0</v>
      </c>
      <c r="AP45" s="185">
        <v>874</v>
      </c>
      <c r="AQ45" s="185">
        <v>0</v>
      </c>
      <c r="AR45" s="185">
        <v>0</v>
      </c>
      <c r="AS45" s="185">
        <v>0</v>
      </c>
      <c r="AT45" s="217">
        <f t="shared" si="8"/>
        <v>24442</v>
      </c>
      <c r="AU45" s="185">
        <v>24442</v>
      </c>
      <c r="AV45" s="185">
        <v>0</v>
      </c>
      <c r="AW45" s="186">
        <v>0</v>
      </c>
      <c r="AX45" s="186">
        <v>0</v>
      </c>
      <c r="AY45" s="186">
        <v>0</v>
      </c>
      <c r="AZ45" s="6">
        <v>10785</v>
      </c>
      <c r="BA45" s="217">
        <f t="shared" si="9"/>
        <v>0</v>
      </c>
      <c r="BB45" s="185">
        <v>0</v>
      </c>
      <c r="BC45" s="185">
        <v>0</v>
      </c>
      <c r="BD45" s="217">
        <f t="shared" si="10"/>
        <v>634</v>
      </c>
      <c r="BE45" s="185">
        <v>634</v>
      </c>
      <c r="BF45" s="185">
        <v>0</v>
      </c>
      <c r="BG45" s="217">
        <f t="shared" si="11"/>
        <v>25176</v>
      </c>
      <c r="BH45" s="185">
        <v>5952</v>
      </c>
      <c r="BI45" s="185">
        <v>19224</v>
      </c>
      <c r="BJ45" s="6">
        <v>0</v>
      </c>
      <c r="BK45" s="185">
        <v>0</v>
      </c>
      <c r="BL45" s="217">
        <f t="shared" si="12"/>
        <v>0</v>
      </c>
      <c r="BM45" s="185">
        <v>0</v>
      </c>
      <c r="BN45" s="185">
        <v>0</v>
      </c>
      <c r="BO45" s="185">
        <v>0</v>
      </c>
      <c r="BP45" s="6">
        <v>0</v>
      </c>
      <c r="BQ45" s="217">
        <f t="shared" si="13"/>
        <v>773673</v>
      </c>
    </row>
    <row r="46" spans="1:69" ht="31.5" x14ac:dyDescent="0.25">
      <c r="A46" s="4" t="s">
        <v>92</v>
      </c>
      <c r="B46" s="2" t="s">
        <v>53</v>
      </c>
      <c r="C46" s="5" t="s">
        <v>93</v>
      </c>
      <c r="D46" s="5">
        <v>0</v>
      </c>
      <c r="E46" s="48">
        <f t="shared" si="0"/>
        <v>6000</v>
      </c>
      <c r="F46" s="184">
        <v>6000</v>
      </c>
      <c r="G46" s="184">
        <v>0</v>
      </c>
      <c r="H46" s="48">
        <f t="shared" si="1"/>
        <v>139660</v>
      </c>
      <c r="I46" s="184">
        <v>180</v>
      </c>
      <c r="J46" s="184">
        <v>0</v>
      </c>
      <c r="K46" s="184">
        <v>139480</v>
      </c>
      <c r="L46" s="48">
        <f t="shared" si="2"/>
        <v>1587929</v>
      </c>
      <c r="M46" s="184">
        <v>889392</v>
      </c>
      <c r="N46" s="184">
        <v>502438</v>
      </c>
      <c r="O46" s="184">
        <v>196099</v>
      </c>
      <c r="P46" s="184">
        <v>0</v>
      </c>
      <c r="Q46" s="184">
        <v>0</v>
      </c>
      <c r="R46" s="184">
        <v>0</v>
      </c>
      <c r="S46" s="184">
        <v>0</v>
      </c>
      <c r="T46" s="48">
        <f t="shared" si="3"/>
        <v>1150271</v>
      </c>
      <c r="U46" s="185">
        <v>366930</v>
      </c>
      <c r="V46" s="185">
        <v>0</v>
      </c>
      <c r="W46" s="185">
        <v>783341</v>
      </c>
      <c r="X46" s="185">
        <v>0</v>
      </c>
      <c r="Y46" s="217">
        <f t="shared" si="4"/>
        <v>10039</v>
      </c>
      <c r="Z46" s="185">
        <v>10039</v>
      </c>
      <c r="AA46" s="185">
        <v>0</v>
      </c>
      <c r="AB46" s="185">
        <v>0</v>
      </c>
      <c r="AC46" s="185">
        <v>0</v>
      </c>
      <c r="AD46" s="217">
        <f t="shared" si="5"/>
        <v>14194</v>
      </c>
      <c r="AE46" s="185">
        <v>14194</v>
      </c>
      <c r="AF46" s="185">
        <v>0</v>
      </c>
      <c r="AG46" s="217">
        <f t="shared" si="6"/>
        <v>33029</v>
      </c>
      <c r="AH46" s="185">
        <v>11914</v>
      </c>
      <c r="AI46" s="185">
        <v>21115</v>
      </c>
      <c r="AJ46" s="185">
        <v>0</v>
      </c>
      <c r="AK46" s="185">
        <v>0</v>
      </c>
      <c r="AL46" s="185">
        <v>0</v>
      </c>
      <c r="AM46" s="185">
        <v>0</v>
      </c>
      <c r="AN46" s="217">
        <f t="shared" si="7"/>
        <v>1483</v>
      </c>
      <c r="AO46" s="185">
        <v>0</v>
      </c>
      <c r="AP46" s="185">
        <v>1483</v>
      </c>
      <c r="AQ46" s="185">
        <v>0</v>
      </c>
      <c r="AR46" s="185">
        <v>0</v>
      </c>
      <c r="AS46" s="185">
        <v>0</v>
      </c>
      <c r="AT46" s="217">
        <f t="shared" si="8"/>
        <v>138516</v>
      </c>
      <c r="AU46" s="185">
        <v>138516</v>
      </c>
      <c r="AV46" s="185">
        <v>0</v>
      </c>
      <c r="AW46" s="186">
        <v>0</v>
      </c>
      <c r="AX46" s="186">
        <v>0</v>
      </c>
      <c r="AY46" s="186">
        <v>0</v>
      </c>
      <c r="AZ46" s="6">
        <v>39072</v>
      </c>
      <c r="BA46" s="217">
        <f t="shared" si="9"/>
        <v>0</v>
      </c>
      <c r="BB46" s="185">
        <v>0</v>
      </c>
      <c r="BC46" s="185">
        <v>0</v>
      </c>
      <c r="BD46" s="217">
        <f t="shared" si="10"/>
        <v>0</v>
      </c>
      <c r="BE46" s="185">
        <v>0</v>
      </c>
      <c r="BF46" s="185">
        <v>0</v>
      </c>
      <c r="BG46" s="217">
        <f t="shared" si="11"/>
        <v>70453</v>
      </c>
      <c r="BH46" s="185">
        <v>57004</v>
      </c>
      <c r="BI46" s="185">
        <v>13449</v>
      </c>
      <c r="BJ46" s="6">
        <v>0</v>
      </c>
      <c r="BK46" s="185">
        <v>0</v>
      </c>
      <c r="BL46" s="217">
        <f t="shared" si="12"/>
        <v>0</v>
      </c>
      <c r="BM46" s="185">
        <v>0</v>
      </c>
      <c r="BN46" s="185">
        <v>0</v>
      </c>
      <c r="BO46" s="185">
        <v>0</v>
      </c>
      <c r="BP46" s="6">
        <v>0</v>
      </c>
      <c r="BQ46" s="217">
        <f t="shared" si="13"/>
        <v>3190646</v>
      </c>
    </row>
    <row r="47" spans="1:69" ht="31.5" x14ac:dyDescent="0.25">
      <c r="A47" s="4" t="s">
        <v>94</v>
      </c>
      <c r="B47" s="2" t="s">
        <v>53</v>
      </c>
      <c r="C47" s="5" t="s">
        <v>95</v>
      </c>
      <c r="D47" s="5">
        <v>0</v>
      </c>
      <c r="E47" s="48">
        <f t="shared" si="0"/>
        <v>0</v>
      </c>
      <c r="F47" s="184">
        <v>0</v>
      </c>
      <c r="G47" s="184">
        <v>0</v>
      </c>
      <c r="H47" s="48">
        <f t="shared" si="1"/>
        <v>50720</v>
      </c>
      <c r="I47" s="184">
        <v>0</v>
      </c>
      <c r="J47" s="184">
        <v>0</v>
      </c>
      <c r="K47" s="184">
        <v>50720</v>
      </c>
      <c r="L47" s="48">
        <f t="shared" si="2"/>
        <v>2809991</v>
      </c>
      <c r="M47" s="184">
        <v>1587555</v>
      </c>
      <c r="N47" s="184">
        <v>896845</v>
      </c>
      <c r="O47" s="184">
        <v>325591</v>
      </c>
      <c r="P47" s="184">
        <v>0</v>
      </c>
      <c r="Q47" s="184">
        <v>0</v>
      </c>
      <c r="R47" s="184">
        <v>0</v>
      </c>
      <c r="S47" s="184">
        <v>0</v>
      </c>
      <c r="T47" s="48">
        <f t="shared" si="3"/>
        <v>777352</v>
      </c>
      <c r="U47" s="185">
        <v>231824</v>
      </c>
      <c r="V47" s="185">
        <v>0</v>
      </c>
      <c r="W47" s="185">
        <v>545528</v>
      </c>
      <c r="X47" s="185">
        <v>0</v>
      </c>
      <c r="Y47" s="217">
        <f t="shared" si="4"/>
        <v>8120</v>
      </c>
      <c r="Z47" s="185">
        <v>5734</v>
      </c>
      <c r="AA47" s="185">
        <v>2386</v>
      </c>
      <c r="AB47" s="185">
        <v>0</v>
      </c>
      <c r="AC47" s="185">
        <v>0</v>
      </c>
      <c r="AD47" s="217">
        <f t="shared" si="5"/>
        <v>12403</v>
      </c>
      <c r="AE47" s="185">
        <v>12403</v>
      </c>
      <c r="AF47" s="185">
        <v>0</v>
      </c>
      <c r="AG47" s="217">
        <f t="shared" si="6"/>
        <v>242018</v>
      </c>
      <c r="AH47" s="185">
        <v>87298</v>
      </c>
      <c r="AI47" s="185">
        <v>154720</v>
      </c>
      <c r="AJ47" s="185">
        <v>0</v>
      </c>
      <c r="AK47" s="185">
        <v>0</v>
      </c>
      <c r="AL47" s="185">
        <v>0</v>
      </c>
      <c r="AM47" s="185">
        <v>0</v>
      </c>
      <c r="AN47" s="217">
        <f t="shared" si="7"/>
        <v>716</v>
      </c>
      <c r="AO47" s="185">
        <v>0</v>
      </c>
      <c r="AP47" s="185">
        <v>716</v>
      </c>
      <c r="AQ47" s="185">
        <v>0</v>
      </c>
      <c r="AR47" s="185">
        <v>0</v>
      </c>
      <c r="AS47" s="185">
        <v>0</v>
      </c>
      <c r="AT47" s="217">
        <f t="shared" si="8"/>
        <v>156285</v>
      </c>
      <c r="AU47" s="185">
        <v>156285</v>
      </c>
      <c r="AV47" s="185">
        <v>0</v>
      </c>
      <c r="AW47" s="186">
        <v>0</v>
      </c>
      <c r="AX47" s="186">
        <v>0</v>
      </c>
      <c r="AY47" s="186">
        <v>0</v>
      </c>
      <c r="AZ47" s="6">
        <v>22659</v>
      </c>
      <c r="BA47" s="217">
        <f t="shared" si="9"/>
        <v>0</v>
      </c>
      <c r="BB47" s="185">
        <v>0</v>
      </c>
      <c r="BC47" s="185">
        <v>0</v>
      </c>
      <c r="BD47" s="217">
        <f t="shared" si="10"/>
        <v>0</v>
      </c>
      <c r="BE47" s="185">
        <v>0</v>
      </c>
      <c r="BF47" s="185">
        <v>0</v>
      </c>
      <c r="BG47" s="217">
        <f t="shared" si="11"/>
        <v>46804</v>
      </c>
      <c r="BH47" s="185">
        <v>30364</v>
      </c>
      <c r="BI47" s="185">
        <v>16440</v>
      </c>
      <c r="BJ47" s="6">
        <v>0</v>
      </c>
      <c r="BK47" s="185">
        <v>0</v>
      </c>
      <c r="BL47" s="217">
        <f t="shared" si="12"/>
        <v>0</v>
      </c>
      <c r="BM47" s="185">
        <v>0</v>
      </c>
      <c r="BN47" s="185">
        <v>0</v>
      </c>
      <c r="BO47" s="185">
        <v>0</v>
      </c>
      <c r="BP47" s="6">
        <v>0</v>
      </c>
      <c r="BQ47" s="217">
        <f t="shared" si="13"/>
        <v>4127068</v>
      </c>
    </row>
    <row r="48" spans="1:69" ht="31.5" x14ac:dyDescent="0.25">
      <c r="A48" s="4" t="s">
        <v>96</v>
      </c>
      <c r="B48" s="2" t="s">
        <v>53</v>
      </c>
      <c r="C48" s="5" t="s">
        <v>97</v>
      </c>
      <c r="D48" s="5">
        <v>0</v>
      </c>
      <c r="E48" s="48">
        <f t="shared" si="0"/>
        <v>0</v>
      </c>
      <c r="F48" s="184">
        <v>0</v>
      </c>
      <c r="G48" s="184">
        <v>0</v>
      </c>
      <c r="H48" s="48">
        <f t="shared" si="1"/>
        <v>0</v>
      </c>
      <c r="I48" s="184">
        <v>0</v>
      </c>
      <c r="J48" s="184">
        <v>0</v>
      </c>
      <c r="K48" s="184">
        <v>0</v>
      </c>
      <c r="L48" s="48">
        <f t="shared" si="2"/>
        <v>331800</v>
      </c>
      <c r="M48" s="184">
        <v>185161</v>
      </c>
      <c r="N48" s="184">
        <v>104602</v>
      </c>
      <c r="O48" s="184">
        <v>42037</v>
      </c>
      <c r="P48" s="184">
        <v>0</v>
      </c>
      <c r="Q48" s="184">
        <v>0</v>
      </c>
      <c r="R48" s="184">
        <v>0</v>
      </c>
      <c r="S48" s="184">
        <v>0</v>
      </c>
      <c r="T48" s="48">
        <f t="shared" si="3"/>
        <v>209709</v>
      </c>
      <c r="U48" s="185">
        <v>70098</v>
      </c>
      <c r="V48" s="185">
        <v>0</v>
      </c>
      <c r="W48" s="185">
        <v>139611</v>
      </c>
      <c r="X48" s="185">
        <v>0</v>
      </c>
      <c r="Y48" s="217">
        <f t="shared" si="4"/>
        <v>1592</v>
      </c>
      <c r="Z48" s="185">
        <v>1592</v>
      </c>
      <c r="AA48" s="185">
        <v>0</v>
      </c>
      <c r="AB48" s="185">
        <v>0</v>
      </c>
      <c r="AC48" s="185">
        <v>0</v>
      </c>
      <c r="AD48" s="217">
        <f t="shared" si="5"/>
        <v>1615</v>
      </c>
      <c r="AE48" s="185">
        <v>1615</v>
      </c>
      <c r="AF48" s="185">
        <v>0</v>
      </c>
      <c r="AG48" s="217">
        <f t="shared" si="6"/>
        <v>7439</v>
      </c>
      <c r="AH48" s="185">
        <v>2684</v>
      </c>
      <c r="AI48" s="185">
        <v>4755</v>
      </c>
      <c r="AJ48" s="185">
        <v>0</v>
      </c>
      <c r="AK48" s="185">
        <v>0</v>
      </c>
      <c r="AL48" s="185">
        <v>0</v>
      </c>
      <c r="AM48" s="185">
        <v>0</v>
      </c>
      <c r="AN48" s="217">
        <f t="shared" si="7"/>
        <v>52</v>
      </c>
      <c r="AO48" s="185">
        <v>0</v>
      </c>
      <c r="AP48" s="185">
        <v>52</v>
      </c>
      <c r="AQ48" s="185">
        <v>0</v>
      </c>
      <c r="AR48" s="185">
        <v>0</v>
      </c>
      <c r="AS48" s="185">
        <v>0</v>
      </c>
      <c r="AT48" s="217">
        <f t="shared" si="8"/>
        <v>20550</v>
      </c>
      <c r="AU48" s="185">
        <v>20550</v>
      </c>
      <c r="AV48" s="185">
        <v>0</v>
      </c>
      <c r="AW48" s="186">
        <v>0</v>
      </c>
      <c r="AX48" s="186">
        <v>0</v>
      </c>
      <c r="AY48" s="186">
        <v>0</v>
      </c>
      <c r="AZ48" s="6">
        <v>6902</v>
      </c>
      <c r="BA48" s="217">
        <f t="shared" si="9"/>
        <v>0</v>
      </c>
      <c r="BB48" s="185">
        <v>0</v>
      </c>
      <c r="BC48" s="185">
        <v>0</v>
      </c>
      <c r="BD48" s="217">
        <f t="shared" si="10"/>
        <v>0</v>
      </c>
      <c r="BE48" s="185">
        <v>0</v>
      </c>
      <c r="BF48" s="185">
        <v>0</v>
      </c>
      <c r="BG48" s="217">
        <f t="shared" si="11"/>
        <v>15897</v>
      </c>
      <c r="BH48" s="185">
        <v>15897</v>
      </c>
      <c r="BI48" s="185">
        <v>0</v>
      </c>
      <c r="BJ48" s="6">
        <v>0</v>
      </c>
      <c r="BK48" s="185">
        <v>0</v>
      </c>
      <c r="BL48" s="217">
        <f t="shared" si="12"/>
        <v>0</v>
      </c>
      <c r="BM48" s="185">
        <v>0</v>
      </c>
      <c r="BN48" s="185">
        <v>0</v>
      </c>
      <c r="BO48" s="185">
        <v>0</v>
      </c>
      <c r="BP48" s="6">
        <v>0</v>
      </c>
      <c r="BQ48" s="217">
        <f t="shared" si="13"/>
        <v>595556</v>
      </c>
    </row>
    <row r="49" spans="1:69" ht="31.5" x14ac:dyDescent="0.25">
      <c r="A49" s="4" t="s">
        <v>98</v>
      </c>
      <c r="B49" s="2" t="s">
        <v>53</v>
      </c>
      <c r="C49" s="5" t="s">
        <v>99</v>
      </c>
      <c r="D49" s="5">
        <v>0</v>
      </c>
      <c r="E49" s="48">
        <f t="shared" si="0"/>
        <v>0</v>
      </c>
      <c r="F49" s="184">
        <v>0</v>
      </c>
      <c r="G49" s="184">
        <v>0</v>
      </c>
      <c r="H49" s="48">
        <f t="shared" si="1"/>
        <v>50737</v>
      </c>
      <c r="I49" s="184">
        <v>17</v>
      </c>
      <c r="J49" s="184">
        <v>0</v>
      </c>
      <c r="K49" s="184">
        <v>50720</v>
      </c>
      <c r="L49" s="48">
        <f t="shared" si="2"/>
        <v>346517</v>
      </c>
      <c r="M49" s="184">
        <v>193153</v>
      </c>
      <c r="N49" s="184">
        <v>109117</v>
      </c>
      <c r="O49" s="184">
        <v>44247</v>
      </c>
      <c r="P49" s="184">
        <v>0</v>
      </c>
      <c r="Q49" s="184">
        <v>0</v>
      </c>
      <c r="R49" s="184">
        <v>0</v>
      </c>
      <c r="S49" s="184">
        <v>0</v>
      </c>
      <c r="T49" s="48">
        <f t="shared" si="3"/>
        <v>322014</v>
      </c>
      <c r="U49" s="185">
        <v>102221</v>
      </c>
      <c r="V49" s="185">
        <v>0</v>
      </c>
      <c r="W49" s="185">
        <v>219793</v>
      </c>
      <c r="X49" s="185">
        <v>0</v>
      </c>
      <c r="Y49" s="217">
        <f t="shared" si="4"/>
        <v>6529</v>
      </c>
      <c r="Z49" s="185">
        <v>6529</v>
      </c>
      <c r="AA49" s="185">
        <v>0</v>
      </c>
      <c r="AB49" s="185">
        <v>0</v>
      </c>
      <c r="AC49" s="185">
        <v>0</v>
      </c>
      <c r="AD49" s="217">
        <f t="shared" si="5"/>
        <v>3177</v>
      </c>
      <c r="AE49" s="185">
        <v>3177</v>
      </c>
      <c r="AF49" s="185">
        <v>0</v>
      </c>
      <c r="AG49" s="217">
        <f t="shared" si="6"/>
        <v>56051</v>
      </c>
      <c r="AH49" s="185">
        <v>20219</v>
      </c>
      <c r="AI49" s="185">
        <v>35832</v>
      </c>
      <c r="AJ49" s="185">
        <v>0</v>
      </c>
      <c r="AK49" s="185">
        <v>0</v>
      </c>
      <c r="AL49" s="185">
        <v>0</v>
      </c>
      <c r="AM49" s="185">
        <v>0</v>
      </c>
      <c r="AN49" s="217">
        <f t="shared" si="7"/>
        <v>54</v>
      </c>
      <c r="AO49" s="185">
        <v>0</v>
      </c>
      <c r="AP49" s="185">
        <v>54</v>
      </c>
      <c r="AQ49" s="185">
        <v>0</v>
      </c>
      <c r="AR49" s="185">
        <v>0</v>
      </c>
      <c r="AS49" s="185">
        <v>0</v>
      </c>
      <c r="AT49" s="217">
        <f t="shared" si="8"/>
        <v>36283</v>
      </c>
      <c r="AU49" s="185">
        <v>36283</v>
      </c>
      <c r="AV49" s="185">
        <v>0</v>
      </c>
      <c r="AW49" s="186">
        <v>0</v>
      </c>
      <c r="AX49" s="186">
        <v>0</v>
      </c>
      <c r="AY49" s="186">
        <v>0</v>
      </c>
      <c r="AZ49" s="6">
        <v>7638</v>
      </c>
      <c r="BA49" s="217">
        <f t="shared" si="9"/>
        <v>0</v>
      </c>
      <c r="BB49" s="185">
        <v>0</v>
      </c>
      <c r="BC49" s="185">
        <v>0</v>
      </c>
      <c r="BD49" s="217">
        <f t="shared" si="10"/>
        <v>6971</v>
      </c>
      <c r="BE49" s="185">
        <v>6971</v>
      </c>
      <c r="BF49" s="185">
        <v>0</v>
      </c>
      <c r="BG49" s="217">
        <f t="shared" si="11"/>
        <v>13145</v>
      </c>
      <c r="BH49" s="185">
        <v>3108</v>
      </c>
      <c r="BI49" s="185">
        <v>10037</v>
      </c>
      <c r="BJ49" s="6">
        <v>0</v>
      </c>
      <c r="BK49" s="185">
        <v>0</v>
      </c>
      <c r="BL49" s="217">
        <f t="shared" si="12"/>
        <v>0</v>
      </c>
      <c r="BM49" s="185">
        <v>0</v>
      </c>
      <c r="BN49" s="185">
        <v>0</v>
      </c>
      <c r="BO49" s="185">
        <v>0</v>
      </c>
      <c r="BP49" s="6">
        <v>0</v>
      </c>
      <c r="BQ49" s="217">
        <f t="shared" si="13"/>
        <v>849116</v>
      </c>
    </row>
    <row r="50" spans="1:69" ht="31.5" x14ac:dyDescent="0.25">
      <c r="A50" s="4" t="s">
        <v>100</v>
      </c>
      <c r="B50" s="2" t="s">
        <v>53</v>
      </c>
      <c r="C50" s="5" t="s">
        <v>101</v>
      </c>
      <c r="D50" s="5">
        <v>0</v>
      </c>
      <c r="E50" s="48">
        <f t="shared" si="0"/>
        <v>0</v>
      </c>
      <c r="F50" s="184">
        <v>0</v>
      </c>
      <c r="G50" s="184">
        <v>0</v>
      </c>
      <c r="H50" s="48">
        <f t="shared" si="1"/>
        <v>50821</v>
      </c>
      <c r="I50" s="184">
        <v>0</v>
      </c>
      <c r="J50" s="184">
        <v>101</v>
      </c>
      <c r="K50" s="184">
        <v>50720</v>
      </c>
      <c r="L50" s="48">
        <f t="shared" si="2"/>
        <v>822257</v>
      </c>
      <c r="M50" s="184">
        <v>453514</v>
      </c>
      <c r="N50" s="184">
        <v>256200</v>
      </c>
      <c r="O50" s="184">
        <v>112543</v>
      </c>
      <c r="P50" s="184">
        <v>0</v>
      </c>
      <c r="Q50" s="184">
        <v>0</v>
      </c>
      <c r="R50" s="184">
        <v>0</v>
      </c>
      <c r="S50" s="184">
        <v>0</v>
      </c>
      <c r="T50" s="48">
        <f t="shared" si="3"/>
        <v>751241</v>
      </c>
      <c r="U50" s="185">
        <v>241657</v>
      </c>
      <c r="V50" s="185">
        <v>0</v>
      </c>
      <c r="W50" s="185">
        <v>509584</v>
      </c>
      <c r="X50" s="185">
        <v>0</v>
      </c>
      <c r="Y50" s="217">
        <f t="shared" si="4"/>
        <v>56101</v>
      </c>
      <c r="Z50" s="185">
        <v>6101</v>
      </c>
      <c r="AA50" s="185">
        <v>0</v>
      </c>
      <c r="AB50" s="185">
        <v>50000</v>
      </c>
      <c r="AC50" s="185">
        <v>0</v>
      </c>
      <c r="AD50" s="217">
        <f t="shared" si="5"/>
        <v>3451</v>
      </c>
      <c r="AE50" s="185">
        <v>3451</v>
      </c>
      <c r="AF50" s="185">
        <v>0</v>
      </c>
      <c r="AG50" s="217">
        <f t="shared" si="6"/>
        <v>100000</v>
      </c>
      <c r="AH50" s="185">
        <v>36071</v>
      </c>
      <c r="AI50" s="185">
        <v>63929</v>
      </c>
      <c r="AJ50" s="185">
        <v>0</v>
      </c>
      <c r="AK50" s="185">
        <v>0</v>
      </c>
      <c r="AL50" s="185">
        <v>0</v>
      </c>
      <c r="AM50" s="185">
        <v>0</v>
      </c>
      <c r="AN50" s="217">
        <f t="shared" si="7"/>
        <v>223</v>
      </c>
      <c r="AO50" s="185">
        <v>0</v>
      </c>
      <c r="AP50" s="185">
        <v>223</v>
      </c>
      <c r="AQ50" s="185">
        <v>0</v>
      </c>
      <c r="AR50" s="185">
        <v>0</v>
      </c>
      <c r="AS50" s="185">
        <v>0</v>
      </c>
      <c r="AT50" s="217">
        <f t="shared" si="8"/>
        <v>50000</v>
      </c>
      <c r="AU50" s="185">
        <v>50000</v>
      </c>
      <c r="AV50" s="185">
        <v>0</v>
      </c>
      <c r="AW50" s="186">
        <v>0</v>
      </c>
      <c r="AX50" s="186">
        <v>0</v>
      </c>
      <c r="AY50" s="186">
        <v>0</v>
      </c>
      <c r="AZ50" s="6">
        <v>32158</v>
      </c>
      <c r="BA50" s="217">
        <f t="shared" si="9"/>
        <v>0</v>
      </c>
      <c r="BB50" s="185">
        <v>0</v>
      </c>
      <c r="BC50" s="185">
        <v>0</v>
      </c>
      <c r="BD50" s="217">
        <f t="shared" si="10"/>
        <v>11442</v>
      </c>
      <c r="BE50" s="185">
        <v>11442</v>
      </c>
      <c r="BF50" s="185">
        <v>0</v>
      </c>
      <c r="BG50" s="217">
        <f t="shared" si="11"/>
        <v>76556</v>
      </c>
      <c r="BH50" s="185">
        <v>64865</v>
      </c>
      <c r="BI50" s="185">
        <v>11691</v>
      </c>
      <c r="BJ50" s="6">
        <v>0</v>
      </c>
      <c r="BK50" s="185">
        <v>0</v>
      </c>
      <c r="BL50" s="217">
        <f t="shared" si="12"/>
        <v>0</v>
      </c>
      <c r="BM50" s="185">
        <v>0</v>
      </c>
      <c r="BN50" s="185">
        <v>0</v>
      </c>
      <c r="BO50" s="185">
        <v>0</v>
      </c>
      <c r="BP50" s="6">
        <v>0</v>
      </c>
      <c r="BQ50" s="217">
        <f t="shared" si="13"/>
        <v>1954250</v>
      </c>
    </row>
    <row r="51" spans="1:69" ht="31.5" x14ac:dyDescent="0.25">
      <c r="A51" s="4" t="s">
        <v>102</v>
      </c>
      <c r="B51" s="2" t="s">
        <v>53</v>
      </c>
      <c r="C51" s="5" t="s">
        <v>103</v>
      </c>
      <c r="D51" s="5">
        <v>0</v>
      </c>
      <c r="E51" s="48">
        <f t="shared" si="0"/>
        <v>0</v>
      </c>
      <c r="F51" s="184">
        <v>0</v>
      </c>
      <c r="G51" s="184">
        <v>0</v>
      </c>
      <c r="H51" s="48">
        <f t="shared" si="1"/>
        <v>63400</v>
      </c>
      <c r="I51" s="184">
        <v>0</v>
      </c>
      <c r="J51" s="184">
        <v>0</v>
      </c>
      <c r="K51" s="184">
        <v>63400</v>
      </c>
      <c r="L51" s="48">
        <f t="shared" si="2"/>
        <v>294480</v>
      </c>
      <c r="M51" s="184">
        <v>163507</v>
      </c>
      <c r="N51" s="184">
        <v>92368</v>
      </c>
      <c r="O51" s="184">
        <v>38605</v>
      </c>
      <c r="P51" s="184">
        <v>0</v>
      </c>
      <c r="Q51" s="184">
        <v>0</v>
      </c>
      <c r="R51" s="184">
        <v>0</v>
      </c>
      <c r="S51" s="184">
        <v>0</v>
      </c>
      <c r="T51" s="48">
        <f t="shared" si="3"/>
        <v>254058</v>
      </c>
      <c r="U51" s="185">
        <v>75922</v>
      </c>
      <c r="V51" s="185">
        <v>0</v>
      </c>
      <c r="W51" s="185">
        <v>178136</v>
      </c>
      <c r="X51" s="185">
        <v>0</v>
      </c>
      <c r="Y51" s="217">
        <f t="shared" si="4"/>
        <v>2457</v>
      </c>
      <c r="Z51" s="185">
        <v>2457</v>
      </c>
      <c r="AA51" s="185">
        <v>0</v>
      </c>
      <c r="AB51" s="185">
        <v>0</v>
      </c>
      <c r="AC51" s="185">
        <v>0</v>
      </c>
      <c r="AD51" s="217">
        <f t="shared" si="5"/>
        <v>2989</v>
      </c>
      <c r="AE51" s="185">
        <v>2989</v>
      </c>
      <c r="AF51" s="185">
        <v>0</v>
      </c>
      <c r="AG51" s="217">
        <f t="shared" si="6"/>
        <v>67125</v>
      </c>
      <c r="AH51" s="185">
        <v>24213</v>
      </c>
      <c r="AI51" s="185">
        <v>42912</v>
      </c>
      <c r="AJ51" s="185">
        <v>0</v>
      </c>
      <c r="AK51" s="185">
        <v>0</v>
      </c>
      <c r="AL51" s="185">
        <v>0</v>
      </c>
      <c r="AM51" s="185">
        <v>0</v>
      </c>
      <c r="AN51" s="217">
        <f t="shared" si="7"/>
        <v>428</v>
      </c>
      <c r="AO51" s="185">
        <v>0</v>
      </c>
      <c r="AP51" s="185">
        <v>428</v>
      </c>
      <c r="AQ51" s="185">
        <v>0</v>
      </c>
      <c r="AR51" s="185">
        <v>0</v>
      </c>
      <c r="AS51" s="185">
        <v>0</v>
      </c>
      <c r="AT51" s="217">
        <f t="shared" si="8"/>
        <v>33324</v>
      </c>
      <c r="AU51" s="185">
        <v>33324</v>
      </c>
      <c r="AV51" s="185">
        <v>0</v>
      </c>
      <c r="AW51" s="186">
        <v>0</v>
      </c>
      <c r="AX51" s="186">
        <v>0</v>
      </c>
      <c r="AY51" s="186">
        <v>0</v>
      </c>
      <c r="AZ51" s="6">
        <v>9167</v>
      </c>
      <c r="BA51" s="217">
        <f t="shared" si="9"/>
        <v>0</v>
      </c>
      <c r="BB51" s="185">
        <v>0</v>
      </c>
      <c r="BC51" s="185">
        <v>0</v>
      </c>
      <c r="BD51" s="217">
        <f t="shared" si="10"/>
        <v>0</v>
      </c>
      <c r="BE51" s="185">
        <v>0</v>
      </c>
      <c r="BF51" s="185">
        <v>0</v>
      </c>
      <c r="BG51" s="217">
        <f t="shared" si="11"/>
        <v>27460</v>
      </c>
      <c r="BH51" s="185">
        <v>19073</v>
      </c>
      <c r="BI51" s="185">
        <v>8387</v>
      </c>
      <c r="BJ51" s="6">
        <v>0</v>
      </c>
      <c r="BK51" s="185">
        <v>0</v>
      </c>
      <c r="BL51" s="217">
        <f t="shared" si="12"/>
        <v>0</v>
      </c>
      <c r="BM51" s="185">
        <v>0</v>
      </c>
      <c r="BN51" s="185">
        <v>0</v>
      </c>
      <c r="BO51" s="185">
        <v>0</v>
      </c>
      <c r="BP51" s="6">
        <v>0</v>
      </c>
      <c r="BQ51" s="217">
        <f t="shared" si="13"/>
        <v>754888</v>
      </c>
    </row>
    <row r="52" spans="1:69" ht="31.5" x14ac:dyDescent="0.25">
      <c r="A52" s="4" t="s">
        <v>104</v>
      </c>
      <c r="B52" s="2" t="s">
        <v>53</v>
      </c>
      <c r="C52" s="5" t="s">
        <v>105</v>
      </c>
      <c r="D52" s="5">
        <v>0</v>
      </c>
      <c r="E52" s="48">
        <f t="shared" si="0"/>
        <v>0</v>
      </c>
      <c r="F52" s="184">
        <v>0</v>
      </c>
      <c r="G52" s="184">
        <v>0</v>
      </c>
      <c r="H52" s="48">
        <f t="shared" si="1"/>
        <v>0</v>
      </c>
      <c r="I52" s="184">
        <v>0</v>
      </c>
      <c r="J52" s="184">
        <v>0</v>
      </c>
      <c r="K52" s="184">
        <v>0</v>
      </c>
      <c r="L52" s="48">
        <f t="shared" si="2"/>
        <v>6445</v>
      </c>
      <c r="M52" s="184">
        <v>0</v>
      </c>
      <c r="N52" s="184">
        <v>0</v>
      </c>
      <c r="O52" s="184">
        <v>6445</v>
      </c>
      <c r="P52" s="184">
        <v>0</v>
      </c>
      <c r="Q52" s="184">
        <v>0</v>
      </c>
      <c r="R52" s="184">
        <v>0</v>
      </c>
      <c r="S52" s="184">
        <v>0</v>
      </c>
      <c r="T52" s="48">
        <f t="shared" si="3"/>
        <v>224292</v>
      </c>
      <c r="U52" s="185">
        <v>75568</v>
      </c>
      <c r="V52" s="185">
        <v>0</v>
      </c>
      <c r="W52" s="185">
        <v>148724</v>
      </c>
      <c r="X52" s="185">
        <v>0</v>
      </c>
      <c r="Y52" s="217">
        <f t="shared" si="4"/>
        <v>3215</v>
      </c>
      <c r="Z52" s="185">
        <v>3215</v>
      </c>
      <c r="AA52" s="185">
        <v>0</v>
      </c>
      <c r="AB52" s="185">
        <v>0</v>
      </c>
      <c r="AC52" s="185">
        <v>0</v>
      </c>
      <c r="AD52" s="217">
        <f t="shared" si="5"/>
        <v>650</v>
      </c>
      <c r="AE52" s="185">
        <v>650</v>
      </c>
      <c r="AF52" s="185">
        <v>0</v>
      </c>
      <c r="AG52" s="217">
        <f t="shared" si="6"/>
        <v>999</v>
      </c>
      <c r="AH52" s="185">
        <v>361</v>
      </c>
      <c r="AI52" s="185">
        <v>638</v>
      </c>
      <c r="AJ52" s="185">
        <v>0</v>
      </c>
      <c r="AK52" s="185">
        <v>0</v>
      </c>
      <c r="AL52" s="185">
        <v>0</v>
      </c>
      <c r="AM52" s="185">
        <v>0</v>
      </c>
      <c r="AN52" s="217">
        <f t="shared" si="7"/>
        <v>32</v>
      </c>
      <c r="AO52" s="185">
        <v>0</v>
      </c>
      <c r="AP52" s="185">
        <v>32</v>
      </c>
      <c r="AQ52" s="185">
        <v>0</v>
      </c>
      <c r="AR52" s="185">
        <v>0</v>
      </c>
      <c r="AS52" s="185">
        <v>0</v>
      </c>
      <c r="AT52" s="217">
        <f t="shared" si="8"/>
        <v>6618</v>
      </c>
      <c r="AU52" s="185">
        <v>6618</v>
      </c>
      <c r="AV52" s="185">
        <v>0</v>
      </c>
      <c r="AW52" s="186">
        <v>0</v>
      </c>
      <c r="AX52" s="186">
        <v>0</v>
      </c>
      <c r="AY52" s="186">
        <v>0</v>
      </c>
      <c r="AZ52" s="6">
        <v>9631</v>
      </c>
      <c r="BA52" s="217">
        <f t="shared" si="9"/>
        <v>0</v>
      </c>
      <c r="BB52" s="185">
        <v>0</v>
      </c>
      <c r="BC52" s="185">
        <v>0</v>
      </c>
      <c r="BD52" s="217">
        <f t="shared" si="10"/>
        <v>0</v>
      </c>
      <c r="BE52" s="185">
        <v>0</v>
      </c>
      <c r="BF52" s="185">
        <v>0</v>
      </c>
      <c r="BG52" s="217">
        <f t="shared" si="11"/>
        <v>15043</v>
      </c>
      <c r="BH52" s="185">
        <v>7002</v>
      </c>
      <c r="BI52" s="185">
        <v>8041</v>
      </c>
      <c r="BJ52" s="6">
        <v>0</v>
      </c>
      <c r="BK52" s="185">
        <v>0</v>
      </c>
      <c r="BL52" s="217">
        <f t="shared" si="12"/>
        <v>0</v>
      </c>
      <c r="BM52" s="185">
        <v>0</v>
      </c>
      <c r="BN52" s="185">
        <v>0</v>
      </c>
      <c r="BO52" s="185">
        <v>0</v>
      </c>
      <c r="BP52" s="6">
        <v>0</v>
      </c>
      <c r="BQ52" s="217">
        <f t="shared" si="13"/>
        <v>266925</v>
      </c>
    </row>
    <row r="53" spans="1:69" ht="31.5" x14ac:dyDescent="0.25">
      <c r="A53" s="4" t="s">
        <v>106</v>
      </c>
      <c r="B53" s="2" t="s">
        <v>53</v>
      </c>
      <c r="C53" s="5" t="s">
        <v>107</v>
      </c>
      <c r="D53" s="5">
        <v>0</v>
      </c>
      <c r="E53" s="48">
        <f t="shared" si="0"/>
        <v>0</v>
      </c>
      <c r="F53" s="184">
        <v>0</v>
      </c>
      <c r="G53" s="184">
        <v>0</v>
      </c>
      <c r="H53" s="48">
        <f t="shared" si="1"/>
        <v>45</v>
      </c>
      <c r="I53" s="184">
        <v>45</v>
      </c>
      <c r="J53" s="184">
        <v>0</v>
      </c>
      <c r="K53" s="184">
        <v>0</v>
      </c>
      <c r="L53" s="48">
        <f t="shared" si="2"/>
        <v>546213</v>
      </c>
      <c r="M53" s="184">
        <v>196767</v>
      </c>
      <c r="N53" s="184">
        <v>111159</v>
      </c>
      <c r="O53" s="184">
        <v>45086</v>
      </c>
      <c r="P53" s="184">
        <v>193201</v>
      </c>
      <c r="Q53" s="184">
        <v>0</v>
      </c>
      <c r="R53" s="184">
        <v>0</v>
      </c>
      <c r="S53" s="184">
        <v>0</v>
      </c>
      <c r="T53" s="48">
        <f t="shared" si="3"/>
        <v>230277</v>
      </c>
      <c r="U53" s="185">
        <v>68835</v>
      </c>
      <c r="V53" s="185">
        <v>0</v>
      </c>
      <c r="W53" s="185">
        <v>161442</v>
      </c>
      <c r="X53" s="185">
        <v>0</v>
      </c>
      <c r="Y53" s="217">
        <f t="shared" si="4"/>
        <v>2551</v>
      </c>
      <c r="Z53" s="185">
        <v>2551</v>
      </c>
      <c r="AA53" s="185">
        <v>0</v>
      </c>
      <c r="AB53" s="185">
        <v>0</v>
      </c>
      <c r="AC53" s="185">
        <v>0</v>
      </c>
      <c r="AD53" s="217">
        <f t="shared" si="5"/>
        <v>2328</v>
      </c>
      <c r="AE53" s="185">
        <v>2328</v>
      </c>
      <c r="AF53" s="185">
        <v>0</v>
      </c>
      <c r="AG53" s="217">
        <f t="shared" si="6"/>
        <v>1307</v>
      </c>
      <c r="AH53" s="185">
        <v>472</v>
      </c>
      <c r="AI53" s="185">
        <v>835</v>
      </c>
      <c r="AJ53" s="185">
        <v>0</v>
      </c>
      <c r="AK53" s="185">
        <v>0</v>
      </c>
      <c r="AL53" s="185">
        <v>0</v>
      </c>
      <c r="AM53" s="185">
        <v>0</v>
      </c>
      <c r="AN53" s="217">
        <f t="shared" si="7"/>
        <v>887</v>
      </c>
      <c r="AO53" s="185">
        <v>0</v>
      </c>
      <c r="AP53" s="185">
        <v>887</v>
      </c>
      <c r="AQ53" s="185">
        <v>0</v>
      </c>
      <c r="AR53" s="185">
        <v>0</v>
      </c>
      <c r="AS53" s="185">
        <v>0</v>
      </c>
      <c r="AT53" s="217">
        <f t="shared" si="8"/>
        <v>26765</v>
      </c>
      <c r="AU53" s="185">
        <v>26765</v>
      </c>
      <c r="AV53" s="185">
        <v>0</v>
      </c>
      <c r="AW53" s="186">
        <v>0</v>
      </c>
      <c r="AX53" s="186">
        <v>0</v>
      </c>
      <c r="AY53" s="186">
        <v>0</v>
      </c>
      <c r="AZ53" s="6">
        <v>6902</v>
      </c>
      <c r="BA53" s="217">
        <f t="shared" si="9"/>
        <v>0</v>
      </c>
      <c r="BB53" s="185">
        <v>0</v>
      </c>
      <c r="BC53" s="185">
        <v>0</v>
      </c>
      <c r="BD53" s="217">
        <f t="shared" si="10"/>
        <v>0</v>
      </c>
      <c r="BE53" s="185">
        <v>0</v>
      </c>
      <c r="BF53" s="185">
        <v>0</v>
      </c>
      <c r="BG53" s="217">
        <f t="shared" si="11"/>
        <v>14182</v>
      </c>
      <c r="BH53" s="185">
        <v>9850</v>
      </c>
      <c r="BI53" s="185">
        <v>4332</v>
      </c>
      <c r="BJ53" s="6">
        <v>0</v>
      </c>
      <c r="BK53" s="185">
        <v>0</v>
      </c>
      <c r="BL53" s="217">
        <f t="shared" si="12"/>
        <v>0</v>
      </c>
      <c r="BM53" s="185">
        <v>0</v>
      </c>
      <c r="BN53" s="185">
        <v>0</v>
      </c>
      <c r="BO53" s="185">
        <v>0</v>
      </c>
      <c r="BP53" s="6">
        <v>0</v>
      </c>
      <c r="BQ53" s="217">
        <f t="shared" si="13"/>
        <v>831457</v>
      </c>
    </row>
    <row r="54" spans="1:69" ht="31.5" x14ac:dyDescent="0.25">
      <c r="A54" s="4" t="s">
        <v>108</v>
      </c>
      <c r="B54" s="2" t="s">
        <v>53</v>
      </c>
      <c r="C54" s="5" t="s">
        <v>109</v>
      </c>
      <c r="D54" s="5">
        <v>0</v>
      </c>
      <c r="E54" s="48">
        <f t="shared" si="0"/>
        <v>0</v>
      </c>
      <c r="F54" s="184">
        <v>0</v>
      </c>
      <c r="G54" s="184">
        <v>0</v>
      </c>
      <c r="H54" s="48">
        <f t="shared" si="1"/>
        <v>0</v>
      </c>
      <c r="I54" s="184">
        <v>0</v>
      </c>
      <c r="J54" s="184">
        <v>0</v>
      </c>
      <c r="K54" s="184">
        <v>0</v>
      </c>
      <c r="L54" s="48">
        <f t="shared" si="2"/>
        <v>371906</v>
      </c>
      <c r="M54" s="184">
        <v>207239</v>
      </c>
      <c r="N54" s="184">
        <v>117074</v>
      </c>
      <c r="O54" s="184">
        <v>47593</v>
      </c>
      <c r="P54" s="184">
        <v>0</v>
      </c>
      <c r="Q54" s="184">
        <v>0</v>
      </c>
      <c r="R54" s="184">
        <v>0</v>
      </c>
      <c r="S54" s="184">
        <v>0</v>
      </c>
      <c r="T54" s="48">
        <f t="shared" si="3"/>
        <v>320209</v>
      </c>
      <c r="U54" s="185">
        <v>116224</v>
      </c>
      <c r="V54" s="185">
        <v>0</v>
      </c>
      <c r="W54" s="185">
        <v>203985</v>
      </c>
      <c r="X54" s="185">
        <v>0</v>
      </c>
      <c r="Y54" s="217">
        <f t="shared" si="4"/>
        <v>4750</v>
      </c>
      <c r="Z54" s="185">
        <v>4750</v>
      </c>
      <c r="AA54" s="185">
        <v>0</v>
      </c>
      <c r="AB54" s="185">
        <v>0</v>
      </c>
      <c r="AC54" s="185">
        <v>0</v>
      </c>
      <c r="AD54" s="217">
        <f t="shared" si="5"/>
        <v>3400</v>
      </c>
      <c r="AE54" s="185">
        <v>3400</v>
      </c>
      <c r="AF54" s="185">
        <v>0</v>
      </c>
      <c r="AG54" s="217">
        <f t="shared" si="6"/>
        <v>2000</v>
      </c>
      <c r="AH54" s="185">
        <v>722</v>
      </c>
      <c r="AI54" s="185">
        <v>1278</v>
      </c>
      <c r="AJ54" s="185">
        <v>0</v>
      </c>
      <c r="AK54" s="185">
        <v>0</v>
      </c>
      <c r="AL54" s="185">
        <v>0</v>
      </c>
      <c r="AM54" s="185">
        <v>0</v>
      </c>
      <c r="AN54" s="217">
        <f t="shared" si="7"/>
        <v>671</v>
      </c>
      <c r="AO54" s="185">
        <v>0</v>
      </c>
      <c r="AP54" s="185">
        <v>671</v>
      </c>
      <c r="AQ54" s="185">
        <v>0</v>
      </c>
      <c r="AR54" s="185">
        <v>0</v>
      </c>
      <c r="AS54" s="185">
        <v>0</v>
      </c>
      <c r="AT54" s="217">
        <f t="shared" si="8"/>
        <v>41590</v>
      </c>
      <c r="AU54" s="185">
        <v>41590</v>
      </c>
      <c r="AV54" s="185">
        <v>0</v>
      </c>
      <c r="AW54" s="186">
        <v>0</v>
      </c>
      <c r="AX54" s="186">
        <v>0</v>
      </c>
      <c r="AY54" s="186">
        <v>0</v>
      </c>
      <c r="AZ54" s="6">
        <v>7579</v>
      </c>
      <c r="BA54" s="217">
        <f t="shared" si="9"/>
        <v>0</v>
      </c>
      <c r="BB54" s="185">
        <v>0</v>
      </c>
      <c r="BC54" s="185">
        <v>0</v>
      </c>
      <c r="BD54" s="217">
        <f t="shared" si="10"/>
        <v>0</v>
      </c>
      <c r="BE54" s="185">
        <v>0</v>
      </c>
      <c r="BF54" s="185">
        <v>0</v>
      </c>
      <c r="BG54" s="217">
        <f t="shared" si="11"/>
        <v>39018</v>
      </c>
      <c r="BH54" s="185">
        <v>19354</v>
      </c>
      <c r="BI54" s="185">
        <v>19664</v>
      </c>
      <c r="BJ54" s="6">
        <v>0</v>
      </c>
      <c r="BK54" s="185">
        <v>0</v>
      </c>
      <c r="BL54" s="217">
        <f t="shared" si="12"/>
        <v>0</v>
      </c>
      <c r="BM54" s="185">
        <v>0</v>
      </c>
      <c r="BN54" s="185">
        <v>0</v>
      </c>
      <c r="BO54" s="185">
        <v>0</v>
      </c>
      <c r="BP54" s="6">
        <v>0</v>
      </c>
      <c r="BQ54" s="217">
        <f t="shared" si="13"/>
        <v>791123</v>
      </c>
    </row>
    <row r="55" spans="1:69" ht="31.5" x14ac:dyDescent="0.25">
      <c r="A55" s="4" t="s">
        <v>110</v>
      </c>
      <c r="B55" s="2" t="s">
        <v>53</v>
      </c>
      <c r="C55" s="5" t="s">
        <v>111</v>
      </c>
      <c r="D55" s="5">
        <v>0</v>
      </c>
      <c r="E55" s="48">
        <f t="shared" si="0"/>
        <v>0</v>
      </c>
      <c r="F55" s="184">
        <v>0</v>
      </c>
      <c r="G55" s="184">
        <v>0</v>
      </c>
      <c r="H55" s="48">
        <f t="shared" si="1"/>
        <v>50720</v>
      </c>
      <c r="I55" s="184">
        <v>0</v>
      </c>
      <c r="J55" s="184">
        <v>0</v>
      </c>
      <c r="K55" s="184">
        <v>50720</v>
      </c>
      <c r="L55" s="48">
        <f t="shared" si="2"/>
        <v>910393</v>
      </c>
      <c r="M55" s="184">
        <v>483160</v>
      </c>
      <c r="N55" s="184">
        <v>272948</v>
      </c>
      <c r="O55" s="184">
        <v>110821</v>
      </c>
      <c r="P55" s="184">
        <v>0</v>
      </c>
      <c r="Q55" s="184">
        <v>0</v>
      </c>
      <c r="R55" s="184">
        <v>43464</v>
      </c>
      <c r="S55" s="184">
        <v>0</v>
      </c>
      <c r="T55" s="48">
        <f t="shared" si="3"/>
        <v>717846</v>
      </c>
      <c r="U55" s="185">
        <v>245994</v>
      </c>
      <c r="V55" s="185">
        <v>0</v>
      </c>
      <c r="W55" s="185">
        <v>471852</v>
      </c>
      <c r="X55" s="185">
        <v>0</v>
      </c>
      <c r="Y55" s="217">
        <f t="shared" si="4"/>
        <v>8471</v>
      </c>
      <c r="Z55" s="185">
        <v>8471</v>
      </c>
      <c r="AA55" s="185">
        <v>0</v>
      </c>
      <c r="AB55" s="185">
        <v>0</v>
      </c>
      <c r="AC55" s="185">
        <v>0</v>
      </c>
      <c r="AD55" s="217">
        <f t="shared" si="5"/>
        <v>5183</v>
      </c>
      <c r="AE55" s="185">
        <v>5183</v>
      </c>
      <c r="AF55" s="185">
        <v>0</v>
      </c>
      <c r="AG55" s="217">
        <f t="shared" si="6"/>
        <v>33333</v>
      </c>
      <c r="AH55" s="185">
        <v>12024</v>
      </c>
      <c r="AI55" s="185">
        <v>21309</v>
      </c>
      <c r="AJ55" s="185">
        <v>0</v>
      </c>
      <c r="AK55" s="185">
        <v>0</v>
      </c>
      <c r="AL55" s="185">
        <v>0</v>
      </c>
      <c r="AM55" s="185">
        <v>0</v>
      </c>
      <c r="AN55" s="217">
        <f t="shared" si="7"/>
        <v>505</v>
      </c>
      <c r="AO55" s="185">
        <v>0</v>
      </c>
      <c r="AP55" s="185">
        <v>505</v>
      </c>
      <c r="AQ55" s="185">
        <v>0</v>
      </c>
      <c r="AR55" s="185">
        <v>0</v>
      </c>
      <c r="AS55" s="185">
        <v>0</v>
      </c>
      <c r="AT55" s="217">
        <f t="shared" si="8"/>
        <v>61085</v>
      </c>
      <c r="AU55" s="185">
        <v>61085</v>
      </c>
      <c r="AV55" s="185">
        <v>0</v>
      </c>
      <c r="AW55" s="186">
        <v>0</v>
      </c>
      <c r="AX55" s="186">
        <v>0</v>
      </c>
      <c r="AY55" s="186">
        <v>0</v>
      </c>
      <c r="AZ55" s="6">
        <v>15029</v>
      </c>
      <c r="BA55" s="217">
        <f t="shared" si="9"/>
        <v>0</v>
      </c>
      <c r="BB55" s="185">
        <v>0</v>
      </c>
      <c r="BC55" s="185">
        <v>0</v>
      </c>
      <c r="BD55" s="217">
        <f t="shared" si="10"/>
        <v>700</v>
      </c>
      <c r="BE55" s="185">
        <v>700</v>
      </c>
      <c r="BF55" s="185">
        <v>0</v>
      </c>
      <c r="BG55" s="217">
        <f t="shared" si="11"/>
        <v>35003</v>
      </c>
      <c r="BH55" s="185">
        <v>26985</v>
      </c>
      <c r="BI55" s="185">
        <v>8018</v>
      </c>
      <c r="BJ55" s="6">
        <v>0</v>
      </c>
      <c r="BK55" s="185">
        <v>0</v>
      </c>
      <c r="BL55" s="217">
        <f t="shared" si="12"/>
        <v>0</v>
      </c>
      <c r="BM55" s="185">
        <v>0</v>
      </c>
      <c r="BN55" s="185">
        <v>0</v>
      </c>
      <c r="BO55" s="185">
        <v>0</v>
      </c>
      <c r="BP55" s="6">
        <v>0</v>
      </c>
      <c r="BQ55" s="217">
        <f t="shared" si="13"/>
        <v>1838268</v>
      </c>
    </row>
    <row r="56" spans="1:69" ht="31.5" x14ac:dyDescent="0.25">
      <c r="A56" s="4" t="s">
        <v>112</v>
      </c>
      <c r="B56" s="2" t="s">
        <v>53</v>
      </c>
      <c r="C56" s="5" t="s">
        <v>113</v>
      </c>
      <c r="D56" s="5">
        <v>0</v>
      </c>
      <c r="E56" s="48">
        <f t="shared" si="0"/>
        <v>0</v>
      </c>
      <c r="F56" s="184">
        <v>0</v>
      </c>
      <c r="G56" s="184">
        <v>0</v>
      </c>
      <c r="H56" s="48">
        <f t="shared" si="1"/>
        <v>17</v>
      </c>
      <c r="I56" s="184">
        <v>17</v>
      </c>
      <c r="J56" s="184">
        <v>0</v>
      </c>
      <c r="K56" s="184">
        <v>0</v>
      </c>
      <c r="L56" s="48">
        <f t="shared" si="2"/>
        <v>1314962</v>
      </c>
      <c r="M56" s="184">
        <v>0</v>
      </c>
      <c r="N56" s="184">
        <v>961959</v>
      </c>
      <c r="O56" s="184">
        <v>353003</v>
      </c>
      <c r="P56" s="184">
        <v>0</v>
      </c>
      <c r="Q56" s="184">
        <v>0</v>
      </c>
      <c r="R56" s="184">
        <v>0</v>
      </c>
      <c r="S56" s="184">
        <v>0</v>
      </c>
      <c r="T56" s="48">
        <f t="shared" si="3"/>
        <v>697650</v>
      </c>
      <c r="U56" s="185">
        <v>248299</v>
      </c>
      <c r="V56" s="185">
        <v>0</v>
      </c>
      <c r="W56" s="185">
        <v>449351</v>
      </c>
      <c r="X56" s="185">
        <v>0</v>
      </c>
      <c r="Y56" s="217">
        <f t="shared" si="4"/>
        <v>6037</v>
      </c>
      <c r="Z56" s="185">
        <v>6037</v>
      </c>
      <c r="AA56" s="185">
        <v>0</v>
      </c>
      <c r="AB56" s="185">
        <v>0</v>
      </c>
      <c r="AC56" s="185">
        <v>0</v>
      </c>
      <c r="AD56" s="217">
        <f t="shared" si="5"/>
        <v>7756</v>
      </c>
      <c r="AE56" s="185">
        <v>7756</v>
      </c>
      <c r="AF56" s="185">
        <v>0</v>
      </c>
      <c r="AG56" s="217">
        <f t="shared" si="6"/>
        <v>40169</v>
      </c>
      <c r="AH56" s="185">
        <v>14490</v>
      </c>
      <c r="AI56" s="185">
        <v>25679</v>
      </c>
      <c r="AJ56" s="185">
        <v>0</v>
      </c>
      <c r="AK56" s="185">
        <v>0</v>
      </c>
      <c r="AL56" s="185">
        <v>0</v>
      </c>
      <c r="AM56" s="185">
        <v>0</v>
      </c>
      <c r="AN56" s="217">
        <f t="shared" si="7"/>
        <v>2406</v>
      </c>
      <c r="AO56" s="185">
        <v>0</v>
      </c>
      <c r="AP56" s="185">
        <v>2406</v>
      </c>
      <c r="AQ56" s="185">
        <v>0</v>
      </c>
      <c r="AR56" s="185">
        <v>0</v>
      </c>
      <c r="AS56" s="185">
        <v>0</v>
      </c>
      <c r="AT56" s="217">
        <f t="shared" si="8"/>
        <v>91701</v>
      </c>
      <c r="AU56" s="185">
        <v>88187</v>
      </c>
      <c r="AV56" s="185">
        <v>0</v>
      </c>
      <c r="AW56" s="186">
        <v>0</v>
      </c>
      <c r="AX56" s="186">
        <v>3514</v>
      </c>
      <c r="AY56" s="186">
        <v>0</v>
      </c>
      <c r="AZ56" s="6">
        <v>28173</v>
      </c>
      <c r="BA56" s="217">
        <f t="shared" si="9"/>
        <v>0</v>
      </c>
      <c r="BB56" s="185">
        <v>0</v>
      </c>
      <c r="BC56" s="185">
        <v>0</v>
      </c>
      <c r="BD56" s="217">
        <f t="shared" si="10"/>
        <v>0</v>
      </c>
      <c r="BE56" s="185">
        <v>0</v>
      </c>
      <c r="BF56" s="185">
        <v>0</v>
      </c>
      <c r="BG56" s="217">
        <f t="shared" si="11"/>
        <v>72269</v>
      </c>
      <c r="BH56" s="185">
        <v>28122</v>
      </c>
      <c r="BI56" s="185">
        <v>44147</v>
      </c>
      <c r="BJ56" s="6">
        <v>0</v>
      </c>
      <c r="BK56" s="185">
        <v>0</v>
      </c>
      <c r="BL56" s="217">
        <f t="shared" si="12"/>
        <v>0</v>
      </c>
      <c r="BM56" s="185">
        <v>0</v>
      </c>
      <c r="BN56" s="185">
        <v>0</v>
      </c>
      <c r="BO56" s="185">
        <v>0</v>
      </c>
      <c r="BP56" s="6">
        <v>0</v>
      </c>
      <c r="BQ56" s="217">
        <f t="shared" si="13"/>
        <v>2261140</v>
      </c>
    </row>
    <row r="57" spans="1:69" ht="31.5" x14ac:dyDescent="0.25">
      <c r="A57" s="4" t="s">
        <v>114</v>
      </c>
      <c r="B57" s="2" t="s">
        <v>53</v>
      </c>
      <c r="C57" s="5" t="s">
        <v>115</v>
      </c>
      <c r="D57" s="5">
        <v>0</v>
      </c>
      <c r="E57" s="48">
        <f t="shared" si="0"/>
        <v>0</v>
      </c>
      <c r="F57" s="184">
        <v>0</v>
      </c>
      <c r="G57" s="184">
        <v>0</v>
      </c>
      <c r="H57" s="48">
        <f t="shared" si="1"/>
        <v>0</v>
      </c>
      <c r="I57" s="184">
        <v>0</v>
      </c>
      <c r="J57" s="184">
        <v>0</v>
      </c>
      <c r="K57" s="184">
        <v>0</v>
      </c>
      <c r="L57" s="48">
        <f t="shared" si="2"/>
        <v>319270</v>
      </c>
      <c r="M57" s="184">
        <v>177916</v>
      </c>
      <c r="N57" s="184">
        <v>100509</v>
      </c>
      <c r="O57" s="184">
        <v>40845</v>
      </c>
      <c r="P57" s="184">
        <v>0</v>
      </c>
      <c r="Q57" s="184">
        <v>0</v>
      </c>
      <c r="R57" s="184">
        <v>0</v>
      </c>
      <c r="S57" s="184">
        <v>0</v>
      </c>
      <c r="T57" s="48">
        <f t="shared" si="3"/>
        <v>254122</v>
      </c>
      <c r="U57" s="185">
        <v>94383</v>
      </c>
      <c r="V57" s="185">
        <v>0</v>
      </c>
      <c r="W57" s="185">
        <v>159739</v>
      </c>
      <c r="X57" s="185">
        <v>0</v>
      </c>
      <c r="Y57" s="217">
        <f t="shared" si="4"/>
        <v>5265</v>
      </c>
      <c r="Z57" s="185">
        <v>5265</v>
      </c>
      <c r="AA57" s="185">
        <v>0</v>
      </c>
      <c r="AB57" s="185">
        <v>0</v>
      </c>
      <c r="AC57" s="185">
        <v>0</v>
      </c>
      <c r="AD57" s="217">
        <f t="shared" si="5"/>
        <v>5501</v>
      </c>
      <c r="AE57" s="185">
        <v>5501</v>
      </c>
      <c r="AF57" s="185">
        <v>0</v>
      </c>
      <c r="AG57" s="217">
        <f t="shared" si="6"/>
        <v>57248</v>
      </c>
      <c r="AH57" s="185">
        <v>20650</v>
      </c>
      <c r="AI57" s="185">
        <v>36598</v>
      </c>
      <c r="AJ57" s="185">
        <v>0</v>
      </c>
      <c r="AK57" s="185">
        <v>0</v>
      </c>
      <c r="AL57" s="185">
        <v>0</v>
      </c>
      <c r="AM57" s="185">
        <v>0</v>
      </c>
      <c r="AN57" s="217">
        <f t="shared" si="7"/>
        <v>975</v>
      </c>
      <c r="AO57" s="185">
        <v>0</v>
      </c>
      <c r="AP57" s="185">
        <v>975</v>
      </c>
      <c r="AQ57" s="185">
        <v>0</v>
      </c>
      <c r="AR57" s="185">
        <v>0</v>
      </c>
      <c r="AS57" s="185">
        <v>0</v>
      </c>
      <c r="AT57" s="217">
        <f t="shared" si="8"/>
        <v>61125</v>
      </c>
      <c r="AU57" s="185">
        <v>61125</v>
      </c>
      <c r="AV57" s="185">
        <v>0</v>
      </c>
      <c r="AW57" s="186">
        <v>0</v>
      </c>
      <c r="AX57" s="186">
        <v>0</v>
      </c>
      <c r="AY57" s="186">
        <v>0</v>
      </c>
      <c r="AZ57" s="6">
        <v>7869</v>
      </c>
      <c r="BA57" s="217">
        <f t="shared" si="9"/>
        <v>0</v>
      </c>
      <c r="BB57" s="185">
        <v>0</v>
      </c>
      <c r="BC57" s="185">
        <v>0</v>
      </c>
      <c r="BD57" s="217">
        <f t="shared" si="10"/>
        <v>0</v>
      </c>
      <c r="BE57" s="185">
        <v>0</v>
      </c>
      <c r="BF57" s="185">
        <v>0</v>
      </c>
      <c r="BG57" s="217">
        <f t="shared" si="11"/>
        <v>16711</v>
      </c>
      <c r="BH57" s="185">
        <v>10331</v>
      </c>
      <c r="BI57" s="185">
        <v>6380</v>
      </c>
      <c r="BJ57" s="6">
        <v>0</v>
      </c>
      <c r="BK57" s="185">
        <v>0</v>
      </c>
      <c r="BL57" s="217">
        <f t="shared" si="12"/>
        <v>0</v>
      </c>
      <c r="BM57" s="185">
        <v>0</v>
      </c>
      <c r="BN57" s="185">
        <v>0</v>
      </c>
      <c r="BO57" s="185">
        <v>0</v>
      </c>
      <c r="BP57" s="6">
        <v>0</v>
      </c>
      <c r="BQ57" s="217">
        <f t="shared" si="13"/>
        <v>728086</v>
      </c>
    </row>
    <row r="58" spans="1:69" ht="31.5" x14ac:dyDescent="0.25">
      <c r="A58" s="4" t="s">
        <v>116</v>
      </c>
      <c r="B58" s="2" t="s">
        <v>53</v>
      </c>
      <c r="C58" s="5" t="s">
        <v>117</v>
      </c>
      <c r="D58" s="5">
        <v>0</v>
      </c>
      <c r="E58" s="48">
        <f t="shared" si="0"/>
        <v>0</v>
      </c>
      <c r="F58" s="184">
        <v>0</v>
      </c>
      <c r="G58" s="184">
        <v>0</v>
      </c>
      <c r="H58" s="48">
        <f t="shared" si="1"/>
        <v>210</v>
      </c>
      <c r="I58" s="184">
        <v>210</v>
      </c>
      <c r="J58" s="184">
        <v>0</v>
      </c>
      <c r="K58" s="184">
        <v>0</v>
      </c>
      <c r="L58" s="48">
        <f t="shared" si="2"/>
        <v>875218</v>
      </c>
      <c r="M58" s="184">
        <v>490306</v>
      </c>
      <c r="N58" s="184">
        <v>276984</v>
      </c>
      <c r="O58" s="184">
        <v>107928</v>
      </c>
      <c r="P58" s="184">
        <v>0</v>
      </c>
      <c r="Q58" s="184">
        <v>0</v>
      </c>
      <c r="R58" s="184">
        <v>0</v>
      </c>
      <c r="S58" s="184">
        <v>0</v>
      </c>
      <c r="T58" s="48">
        <f t="shared" si="3"/>
        <v>505130</v>
      </c>
      <c r="U58" s="185">
        <v>142037</v>
      </c>
      <c r="V58" s="185">
        <v>0</v>
      </c>
      <c r="W58" s="185">
        <v>363093</v>
      </c>
      <c r="X58" s="185">
        <v>0</v>
      </c>
      <c r="Y58" s="217">
        <f t="shared" si="4"/>
        <v>4901</v>
      </c>
      <c r="Z58" s="185">
        <v>4901</v>
      </c>
      <c r="AA58" s="185">
        <v>0</v>
      </c>
      <c r="AB58" s="185">
        <v>0</v>
      </c>
      <c r="AC58" s="185">
        <v>0</v>
      </c>
      <c r="AD58" s="217">
        <f t="shared" si="5"/>
        <v>4329</v>
      </c>
      <c r="AE58" s="185">
        <v>4329</v>
      </c>
      <c r="AF58" s="185">
        <v>0</v>
      </c>
      <c r="AG58" s="217">
        <f t="shared" si="6"/>
        <v>44562</v>
      </c>
      <c r="AH58" s="185">
        <v>16074</v>
      </c>
      <c r="AI58" s="185">
        <v>28488</v>
      </c>
      <c r="AJ58" s="185">
        <v>0</v>
      </c>
      <c r="AK58" s="185">
        <v>0</v>
      </c>
      <c r="AL58" s="185">
        <v>0</v>
      </c>
      <c r="AM58" s="185">
        <v>0</v>
      </c>
      <c r="AN58" s="217">
        <f t="shared" si="7"/>
        <v>603</v>
      </c>
      <c r="AO58" s="185">
        <v>0</v>
      </c>
      <c r="AP58" s="185">
        <v>473</v>
      </c>
      <c r="AQ58" s="185">
        <v>0</v>
      </c>
      <c r="AR58" s="185">
        <v>130</v>
      </c>
      <c r="AS58" s="185">
        <v>0</v>
      </c>
      <c r="AT58" s="217">
        <f t="shared" si="8"/>
        <v>50385</v>
      </c>
      <c r="AU58" s="185">
        <v>50385</v>
      </c>
      <c r="AV58" s="185">
        <v>0</v>
      </c>
      <c r="AW58" s="186">
        <v>0</v>
      </c>
      <c r="AX58" s="186">
        <v>0</v>
      </c>
      <c r="AY58" s="186">
        <v>0</v>
      </c>
      <c r="AZ58" s="6">
        <v>20007</v>
      </c>
      <c r="BA58" s="217">
        <f t="shared" si="9"/>
        <v>0</v>
      </c>
      <c r="BB58" s="185">
        <v>0</v>
      </c>
      <c r="BC58" s="185">
        <v>0</v>
      </c>
      <c r="BD58" s="217">
        <f t="shared" si="10"/>
        <v>4957</v>
      </c>
      <c r="BE58" s="185">
        <v>4957</v>
      </c>
      <c r="BF58" s="185">
        <v>0</v>
      </c>
      <c r="BG58" s="217">
        <f t="shared" si="11"/>
        <v>14306</v>
      </c>
      <c r="BH58" s="185">
        <v>8844</v>
      </c>
      <c r="BI58" s="185">
        <v>5462</v>
      </c>
      <c r="BJ58" s="6">
        <v>0</v>
      </c>
      <c r="BK58" s="185">
        <v>0</v>
      </c>
      <c r="BL58" s="217">
        <f t="shared" si="12"/>
        <v>0</v>
      </c>
      <c r="BM58" s="185">
        <v>0</v>
      </c>
      <c r="BN58" s="185">
        <v>0</v>
      </c>
      <c r="BO58" s="185">
        <v>0</v>
      </c>
      <c r="BP58" s="6">
        <v>0</v>
      </c>
      <c r="BQ58" s="217">
        <f t="shared" si="13"/>
        <v>1524608</v>
      </c>
    </row>
    <row r="59" spans="1:69" ht="31.5" x14ac:dyDescent="0.25">
      <c r="A59" s="4" t="s">
        <v>118</v>
      </c>
      <c r="B59" s="2" t="s">
        <v>53</v>
      </c>
      <c r="C59" s="5" t="s">
        <v>119</v>
      </c>
      <c r="D59" s="5">
        <v>0</v>
      </c>
      <c r="E59" s="48">
        <f t="shared" si="0"/>
        <v>0</v>
      </c>
      <c r="F59" s="184">
        <v>0</v>
      </c>
      <c r="G59" s="184">
        <v>0</v>
      </c>
      <c r="H59" s="48">
        <f t="shared" si="1"/>
        <v>0</v>
      </c>
      <c r="I59" s="184">
        <v>0</v>
      </c>
      <c r="J59" s="184">
        <v>0</v>
      </c>
      <c r="K59" s="184">
        <v>0</v>
      </c>
      <c r="L59" s="48">
        <f t="shared" si="2"/>
        <v>514646</v>
      </c>
      <c r="M59" s="184">
        <v>288013</v>
      </c>
      <c r="N59" s="184">
        <v>162705</v>
      </c>
      <c r="O59" s="184">
        <v>63928</v>
      </c>
      <c r="P59" s="184">
        <v>0</v>
      </c>
      <c r="Q59" s="184">
        <v>0</v>
      </c>
      <c r="R59" s="184">
        <v>0</v>
      </c>
      <c r="S59" s="184">
        <v>0</v>
      </c>
      <c r="T59" s="48">
        <f t="shared" si="3"/>
        <v>285130</v>
      </c>
      <c r="U59" s="185">
        <v>103871</v>
      </c>
      <c r="V59" s="185">
        <v>0</v>
      </c>
      <c r="W59" s="185">
        <v>181259</v>
      </c>
      <c r="X59" s="185">
        <v>0</v>
      </c>
      <c r="Y59" s="217">
        <f t="shared" si="4"/>
        <v>3556</v>
      </c>
      <c r="Z59" s="185">
        <v>3556</v>
      </c>
      <c r="AA59" s="185">
        <v>0</v>
      </c>
      <c r="AB59" s="185">
        <v>0</v>
      </c>
      <c r="AC59" s="185">
        <v>0</v>
      </c>
      <c r="AD59" s="217">
        <f t="shared" si="5"/>
        <v>2325</v>
      </c>
      <c r="AE59" s="185">
        <v>2325</v>
      </c>
      <c r="AF59" s="185">
        <v>0</v>
      </c>
      <c r="AG59" s="217">
        <f t="shared" si="6"/>
        <v>3589</v>
      </c>
      <c r="AH59" s="185">
        <v>1295</v>
      </c>
      <c r="AI59" s="185">
        <v>2294</v>
      </c>
      <c r="AJ59" s="185">
        <v>0</v>
      </c>
      <c r="AK59" s="185">
        <v>0</v>
      </c>
      <c r="AL59" s="185">
        <v>0</v>
      </c>
      <c r="AM59" s="185">
        <v>0</v>
      </c>
      <c r="AN59" s="217">
        <f t="shared" si="7"/>
        <v>39</v>
      </c>
      <c r="AO59" s="185">
        <v>0</v>
      </c>
      <c r="AP59" s="185">
        <v>39</v>
      </c>
      <c r="AQ59" s="185">
        <v>0</v>
      </c>
      <c r="AR59" s="185">
        <v>0</v>
      </c>
      <c r="AS59" s="185">
        <v>0</v>
      </c>
      <c r="AT59" s="217">
        <f t="shared" si="8"/>
        <v>27422</v>
      </c>
      <c r="AU59" s="185">
        <v>27422</v>
      </c>
      <c r="AV59" s="185">
        <v>0</v>
      </c>
      <c r="AW59" s="186">
        <v>0</v>
      </c>
      <c r="AX59" s="186">
        <v>0</v>
      </c>
      <c r="AY59" s="186">
        <v>0</v>
      </c>
      <c r="AZ59" s="6">
        <v>8085</v>
      </c>
      <c r="BA59" s="217">
        <f t="shared" si="9"/>
        <v>0</v>
      </c>
      <c r="BB59" s="185">
        <v>0</v>
      </c>
      <c r="BC59" s="185">
        <v>0</v>
      </c>
      <c r="BD59" s="217">
        <f t="shared" si="10"/>
        <v>0</v>
      </c>
      <c r="BE59" s="185">
        <v>0</v>
      </c>
      <c r="BF59" s="185">
        <v>0</v>
      </c>
      <c r="BG59" s="217">
        <f t="shared" si="11"/>
        <v>8481</v>
      </c>
      <c r="BH59" s="185">
        <v>5891</v>
      </c>
      <c r="BI59" s="185">
        <v>2590</v>
      </c>
      <c r="BJ59" s="6">
        <v>0</v>
      </c>
      <c r="BK59" s="185">
        <v>0</v>
      </c>
      <c r="BL59" s="217">
        <f t="shared" si="12"/>
        <v>0</v>
      </c>
      <c r="BM59" s="185">
        <v>0</v>
      </c>
      <c r="BN59" s="185">
        <v>0</v>
      </c>
      <c r="BO59" s="185">
        <v>0</v>
      </c>
      <c r="BP59" s="6">
        <v>0</v>
      </c>
      <c r="BQ59" s="217">
        <f t="shared" si="13"/>
        <v>853273</v>
      </c>
    </row>
    <row r="60" spans="1:69" ht="31.5" x14ac:dyDescent="0.25">
      <c r="A60" s="4" t="s">
        <v>120</v>
      </c>
      <c r="B60" s="2" t="s">
        <v>121</v>
      </c>
      <c r="C60" s="5" t="s">
        <v>122</v>
      </c>
      <c r="D60" s="5">
        <v>0</v>
      </c>
      <c r="E60" s="48">
        <f t="shared" si="0"/>
        <v>0</v>
      </c>
      <c r="F60" s="184">
        <v>0</v>
      </c>
      <c r="G60" s="184">
        <v>0</v>
      </c>
      <c r="H60" s="48">
        <f t="shared" si="1"/>
        <v>0</v>
      </c>
      <c r="I60" s="184">
        <v>0</v>
      </c>
      <c r="J60" s="184">
        <v>0</v>
      </c>
      <c r="K60" s="184">
        <v>0</v>
      </c>
      <c r="L60" s="48">
        <f t="shared" si="2"/>
        <v>234913</v>
      </c>
      <c r="M60" s="184">
        <v>131009</v>
      </c>
      <c r="N60" s="184">
        <v>74009</v>
      </c>
      <c r="O60" s="184">
        <v>29895</v>
      </c>
      <c r="P60" s="184">
        <v>0</v>
      </c>
      <c r="Q60" s="184">
        <v>0</v>
      </c>
      <c r="R60" s="184">
        <v>0</v>
      </c>
      <c r="S60" s="184">
        <v>0</v>
      </c>
      <c r="T60" s="48">
        <f t="shared" si="3"/>
        <v>168022</v>
      </c>
      <c r="U60" s="185">
        <v>60068</v>
      </c>
      <c r="V60" s="185">
        <v>0</v>
      </c>
      <c r="W60" s="185">
        <v>107954</v>
      </c>
      <c r="X60" s="185">
        <v>0</v>
      </c>
      <c r="Y60" s="217">
        <f t="shared" si="4"/>
        <v>2294</v>
      </c>
      <c r="Z60" s="185">
        <v>2294</v>
      </c>
      <c r="AA60" s="185">
        <v>0</v>
      </c>
      <c r="AB60" s="185">
        <v>0</v>
      </c>
      <c r="AC60" s="185">
        <v>0</v>
      </c>
      <c r="AD60" s="217">
        <f t="shared" si="5"/>
        <v>898</v>
      </c>
      <c r="AE60" s="185">
        <v>898</v>
      </c>
      <c r="AF60" s="185">
        <v>0</v>
      </c>
      <c r="AG60" s="217">
        <f t="shared" si="6"/>
        <v>29912</v>
      </c>
      <c r="AH60" s="185">
        <v>10790</v>
      </c>
      <c r="AI60" s="185">
        <v>19122</v>
      </c>
      <c r="AJ60" s="185">
        <v>0</v>
      </c>
      <c r="AK60" s="185">
        <v>0</v>
      </c>
      <c r="AL60" s="185">
        <v>0</v>
      </c>
      <c r="AM60" s="185">
        <v>0</v>
      </c>
      <c r="AN60" s="217">
        <f t="shared" si="7"/>
        <v>220</v>
      </c>
      <c r="AO60" s="185">
        <v>0</v>
      </c>
      <c r="AP60" s="185">
        <v>220</v>
      </c>
      <c r="AQ60" s="185">
        <v>0</v>
      </c>
      <c r="AR60" s="185">
        <v>0</v>
      </c>
      <c r="AS60" s="185">
        <v>0</v>
      </c>
      <c r="AT60" s="217">
        <f t="shared" si="8"/>
        <v>12389</v>
      </c>
      <c r="AU60" s="185">
        <v>12389</v>
      </c>
      <c r="AV60" s="185">
        <v>0</v>
      </c>
      <c r="AW60" s="186">
        <v>0</v>
      </c>
      <c r="AX60" s="186">
        <v>0</v>
      </c>
      <c r="AY60" s="186">
        <v>0</v>
      </c>
      <c r="AZ60" s="6">
        <v>6902</v>
      </c>
      <c r="BA60" s="217">
        <f t="shared" si="9"/>
        <v>0</v>
      </c>
      <c r="BB60" s="185">
        <v>0</v>
      </c>
      <c r="BC60" s="185">
        <v>0</v>
      </c>
      <c r="BD60" s="217">
        <f t="shared" si="10"/>
        <v>3565</v>
      </c>
      <c r="BE60" s="185">
        <v>3565</v>
      </c>
      <c r="BF60" s="185">
        <v>0</v>
      </c>
      <c r="BG60" s="217">
        <f t="shared" si="11"/>
        <v>18234</v>
      </c>
      <c r="BH60" s="185">
        <v>4311</v>
      </c>
      <c r="BI60" s="185">
        <v>13923</v>
      </c>
      <c r="BJ60" s="6">
        <v>0</v>
      </c>
      <c r="BK60" s="185">
        <v>0</v>
      </c>
      <c r="BL60" s="217">
        <f t="shared" si="12"/>
        <v>0</v>
      </c>
      <c r="BM60" s="185">
        <v>0</v>
      </c>
      <c r="BN60" s="185">
        <v>0</v>
      </c>
      <c r="BO60" s="185">
        <v>0</v>
      </c>
      <c r="BP60" s="6">
        <v>0</v>
      </c>
      <c r="BQ60" s="217">
        <f t="shared" si="13"/>
        <v>477349</v>
      </c>
    </row>
    <row r="61" spans="1:69" ht="31.5" x14ac:dyDescent="0.25">
      <c r="A61" s="4" t="s">
        <v>123</v>
      </c>
      <c r="B61" s="2" t="s">
        <v>121</v>
      </c>
      <c r="C61" s="5" t="s">
        <v>124</v>
      </c>
      <c r="D61" s="5">
        <v>0</v>
      </c>
      <c r="E61" s="48">
        <f t="shared" si="0"/>
        <v>0</v>
      </c>
      <c r="F61" s="184">
        <v>0</v>
      </c>
      <c r="G61" s="184">
        <v>0</v>
      </c>
      <c r="H61" s="48">
        <f t="shared" si="1"/>
        <v>0</v>
      </c>
      <c r="I61" s="184">
        <v>0</v>
      </c>
      <c r="J61" s="184">
        <v>0</v>
      </c>
      <c r="K61" s="184">
        <v>0</v>
      </c>
      <c r="L61" s="48">
        <f t="shared" si="2"/>
        <v>433803</v>
      </c>
      <c r="M61" s="184">
        <v>242132</v>
      </c>
      <c r="N61" s="184">
        <v>136785</v>
      </c>
      <c r="O61" s="184">
        <v>54886</v>
      </c>
      <c r="P61" s="184">
        <v>0</v>
      </c>
      <c r="Q61" s="184">
        <v>0</v>
      </c>
      <c r="R61" s="184">
        <v>0</v>
      </c>
      <c r="S61" s="184">
        <v>0</v>
      </c>
      <c r="T61" s="48">
        <f t="shared" si="3"/>
        <v>333902</v>
      </c>
      <c r="U61" s="185">
        <v>102806</v>
      </c>
      <c r="V61" s="185">
        <v>0</v>
      </c>
      <c r="W61" s="185">
        <v>231096</v>
      </c>
      <c r="X61" s="185">
        <v>0</v>
      </c>
      <c r="Y61" s="217">
        <f t="shared" si="4"/>
        <v>4351</v>
      </c>
      <c r="Z61" s="185">
        <v>1412</v>
      </c>
      <c r="AA61" s="185">
        <v>2939</v>
      </c>
      <c r="AB61" s="185">
        <v>0</v>
      </c>
      <c r="AC61" s="185">
        <v>0</v>
      </c>
      <c r="AD61" s="217">
        <f t="shared" si="5"/>
        <v>2657</v>
      </c>
      <c r="AE61" s="185">
        <v>2657</v>
      </c>
      <c r="AF61" s="185">
        <v>0</v>
      </c>
      <c r="AG61" s="217">
        <f t="shared" si="6"/>
        <v>56865</v>
      </c>
      <c r="AH61" s="185">
        <v>20512</v>
      </c>
      <c r="AI61" s="185">
        <v>36353</v>
      </c>
      <c r="AJ61" s="185">
        <v>0</v>
      </c>
      <c r="AK61" s="185">
        <v>0</v>
      </c>
      <c r="AL61" s="185">
        <v>0</v>
      </c>
      <c r="AM61" s="185">
        <v>0</v>
      </c>
      <c r="AN61" s="217">
        <f t="shared" si="7"/>
        <v>510</v>
      </c>
      <c r="AO61" s="185">
        <v>0</v>
      </c>
      <c r="AP61" s="185">
        <v>510</v>
      </c>
      <c r="AQ61" s="185">
        <v>0</v>
      </c>
      <c r="AR61" s="185">
        <v>0</v>
      </c>
      <c r="AS61" s="185">
        <v>0</v>
      </c>
      <c r="AT61" s="217">
        <f t="shared" si="8"/>
        <v>35550</v>
      </c>
      <c r="AU61" s="185">
        <v>35550</v>
      </c>
      <c r="AV61" s="185">
        <v>0</v>
      </c>
      <c r="AW61" s="186">
        <v>0</v>
      </c>
      <c r="AX61" s="186">
        <v>0</v>
      </c>
      <c r="AY61" s="186">
        <v>0</v>
      </c>
      <c r="AZ61" s="6">
        <v>7674</v>
      </c>
      <c r="BA61" s="217">
        <f t="shared" si="9"/>
        <v>0</v>
      </c>
      <c r="BB61" s="185">
        <v>0</v>
      </c>
      <c r="BC61" s="185">
        <v>0</v>
      </c>
      <c r="BD61" s="217">
        <f t="shared" si="10"/>
        <v>0</v>
      </c>
      <c r="BE61" s="185">
        <v>0</v>
      </c>
      <c r="BF61" s="185">
        <v>0</v>
      </c>
      <c r="BG61" s="217">
        <f t="shared" si="11"/>
        <v>25756</v>
      </c>
      <c r="BH61" s="185">
        <v>25756</v>
      </c>
      <c r="BI61" s="185">
        <v>0</v>
      </c>
      <c r="BJ61" s="6">
        <v>0</v>
      </c>
      <c r="BK61" s="185">
        <v>0</v>
      </c>
      <c r="BL61" s="217">
        <f t="shared" si="12"/>
        <v>0</v>
      </c>
      <c r="BM61" s="185">
        <v>0</v>
      </c>
      <c r="BN61" s="185">
        <v>0</v>
      </c>
      <c r="BO61" s="185">
        <v>0</v>
      </c>
      <c r="BP61" s="6">
        <v>0</v>
      </c>
      <c r="BQ61" s="217">
        <f t="shared" si="13"/>
        <v>901068</v>
      </c>
    </row>
    <row r="62" spans="1:69" ht="31.5" x14ac:dyDescent="0.25">
      <c r="A62" s="4" t="s">
        <v>125</v>
      </c>
      <c r="B62" s="2" t="s">
        <v>121</v>
      </c>
      <c r="C62" s="5" t="s">
        <v>55</v>
      </c>
      <c r="D62" s="5">
        <v>0</v>
      </c>
      <c r="E62" s="48">
        <f t="shared" si="0"/>
        <v>0</v>
      </c>
      <c r="F62" s="184">
        <v>0</v>
      </c>
      <c r="G62" s="184">
        <v>0</v>
      </c>
      <c r="H62" s="48">
        <f t="shared" si="1"/>
        <v>0</v>
      </c>
      <c r="I62" s="184">
        <v>0</v>
      </c>
      <c r="J62" s="184">
        <v>0</v>
      </c>
      <c r="K62" s="184">
        <v>0</v>
      </c>
      <c r="L62" s="48">
        <f t="shared" si="2"/>
        <v>10769</v>
      </c>
      <c r="M62" s="184">
        <v>0</v>
      </c>
      <c r="N62" s="184">
        <v>0</v>
      </c>
      <c r="O62" s="184">
        <v>10769</v>
      </c>
      <c r="P62" s="184">
        <v>0</v>
      </c>
      <c r="Q62" s="184">
        <v>0</v>
      </c>
      <c r="R62" s="184">
        <v>0</v>
      </c>
      <c r="S62" s="184">
        <v>0</v>
      </c>
      <c r="T62" s="48">
        <f t="shared" si="3"/>
        <v>467219</v>
      </c>
      <c r="U62" s="185">
        <v>133144</v>
      </c>
      <c r="V62" s="185">
        <v>0</v>
      </c>
      <c r="W62" s="185">
        <v>334075</v>
      </c>
      <c r="X62" s="185">
        <v>0</v>
      </c>
      <c r="Y62" s="217">
        <f t="shared" si="4"/>
        <v>7629</v>
      </c>
      <c r="Z62" s="185">
        <v>7629</v>
      </c>
      <c r="AA62" s="185">
        <v>0</v>
      </c>
      <c r="AB62" s="185">
        <v>0</v>
      </c>
      <c r="AC62" s="185">
        <v>0</v>
      </c>
      <c r="AD62" s="217">
        <f t="shared" si="5"/>
        <v>6566</v>
      </c>
      <c r="AE62" s="185">
        <v>6566</v>
      </c>
      <c r="AF62" s="185">
        <v>0</v>
      </c>
      <c r="AG62" s="217">
        <f t="shared" si="6"/>
        <v>125000</v>
      </c>
      <c r="AH62" s="185">
        <v>45089</v>
      </c>
      <c r="AI62" s="185">
        <v>79911</v>
      </c>
      <c r="AJ62" s="185">
        <v>0</v>
      </c>
      <c r="AK62" s="185">
        <v>0</v>
      </c>
      <c r="AL62" s="185">
        <v>0</v>
      </c>
      <c r="AM62" s="185">
        <v>0</v>
      </c>
      <c r="AN62" s="217">
        <f t="shared" si="7"/>
        <v>1115</v>
      </c>
      <c r="AO62" s="185">
        <v>0</v>
      </c>
      <c r="AP62" s="185">
        <v>1115</v>
      </c>
      <c r="AQ62" s="185">
        <v>0</v>
      </c>
      <c r="AR62" s="185">
        <v>0</v>
      </c>
      <c r="AS62" s="185">
        <v>0</v>
      </c>
      <c r="AT62" s="217">
        <f t="shared" si="8"/>
        <v>76557</v>
      </c>
      <c r="AU62" s="185">
        <v>76557</v>
      </c>
      <c r="AV62" s="185">
        <v>0</v>
      </c>
      <c r="AW62" s="186">
        <v>0</v>
      </c>
      <c r="AX62" s="186">
        <v>0</v>
      </c>
      <c r="AY62" s="186">
        <v>0</v>
      </c>
      <c r="AZ62" s="6">
        <v>12737</v>
      </c>
      <c r="BA62" s="217">
        <f t="shared" si="9"/>
        <v>0</v>
      </c>
      <c r="BB62" s="185">
        <v>0</v>
      </c>
      <c r="BC62" s="185">
        <v>0</v>
      </c>
      <c r="BD62" s="217">
        <f t="shared" si="10"/>
        <v>0</v>
      </c>
      <c r="BE62" s="185">
        <v>0</v>
      </c>
      <c r="BF62" s="185">
        <v>0</v>
      </c>
      <c r="BG62" s="217">
        <f t="shared" si="11"/>
        <v>49604</v>
      </c>
      <c r="BH62" s="185">
        <v>40513</v>
      </c>
      <c r="BI62" s="185">
        <v>9091</v>
      </c>
      <c r="BJ62" s="6">
        <v>0</v>
      </c>
      <c r="BK62" s="185">
        <v>0</v>
      </c>
      <c r="BL62" s="217">
        <f t="shared" si="12"/>
        <v>0</v>
      </c>
      <c r="BM62" s="185">
        <v>0</v>
      </c>
      <c r="BN62" s="185">
        <v>0</v>
      </c>
      <c r="BO62" s="185">
        <v>0</v>
      </c>
      <c r="BP62" s="6">
        <v>0</v>
      </c>
      <c r="BQ62" s="217">
        <f t="shared" si="13"/>
        <v>757196</v>
      </c>
    </row>
    <row r="63" spans="1:69" ht="31.5" x14ac:dyDescent="0.25">
      <c r="A63" s="4" t="s">
        <v>126</v>
      </c>
      <c r="B63" s="2" t="s">
        <v>121</v>
      </c>
      <c r="C63" s="5" t="s">
        <v>127</v>
      </c>
      <c r="D63" s="5">
        <v>0</v>
      </c>
      <c r="E63" s="48">
        <f t="shared" si="0"/>
        <v>0</v>
      </c>
      <c r="F63" s="184">
        <v>0</v>
      </c>
      <c r="G63" s="184">
        <v>0</v>
      </c>
      <c r="H63" s="48">
        <f t="shared" si="1"/>
        <v>0</v>
      </c>
      <c r="I63" s="184">
        <v>0</v>
      </c>
      <c r="J63" s="184">
        <v>0</v>
      </c>
      <c r="K63" s="184">
        <v>0</v>
      </c>
      <c r="L63" s="48">
        <f t="shared" si="2"/>
        <v>662245</v>
      </c>
      <c r="M63" s="184">
        <v>369702</v>
      </c>
      <c r="N63" s="184">
        <v>208853</v>
      </c>
      <c r="O63" s="184">
        <v>83690</v>
      </c>
      <c r="P63" s="184">
        <v>0</v>
      </c>
      <c r="Q63" s="184">
        <v>0</v>
      </c>
      <c r="R63" s="184">
        <v>0</v>
      </c>
      <c r="S63" s="184">
        <v>0</v>
      </c>
      <c r="T63" s="48">
        <f t="shared" si="3"/>
        <v>485609</v>
      </c>
      <c r="U63" s="185">
        <v>155934</v>
      </c>
      <c r="V63" s="185">
        <v>0</v>
      </c>
      <c r="W63" s="185">
        <v>329675</v>
      </c>
      <c r="X63" s="185">
        <v>0</v>
      </c>
      <c r="Y63" s="217">
        <f t="shared" si="4"/>
        <v>1943</v>
      </c>
      <c r="Z63" s="185">
        <v>1943</v>
      </c>
      <c r="AA63" s="185">
        <v>0</v>
      </c>
      <c r="AB63" s="185">
        <v>0</v>
      </c>
      <c r="AC63" s="185">
        <v>0</v>
      </c>
      <c r="AD63" s="217">
        <f t="shared" si="5"/>
        <v>2407</v>
      </c>
      <c r="AE63" s="185">
        <v>2407</v>
      </c>
      <c r="AF63" s="185">
        <v>0</v>
      </c>
      <c r="AG63" s="217">
        <f t="shared" si="6"/>
        <v>22282</v>
      </c>
      <c r="AH63" s="185">
        <v>8038</v>
      </c>
      <c r="AI63" s="185">
        <v>14244</v>
      </c>
      <c r="AJ63" s="185">
        <v>0</v>
      </c>
      <c r="AK63" s="185">
        <v>0</v>
      </c>
      <c r="AL63" s="185">
        <v>0</v>
      </c>
      <c r="AM63" s="185">
        <v>0</v>
      </c>
      <c r="AN63" s="217">
        <f t="shared" si="7"/>
        <v>178</v>
      </c>
      <c r="AO63" s="185">
        <v>0</v>
      </c>
      <c r="AP63" s="185">
        <v>178</v>
      </c>
      <c r="AQ63" s="185">
        <v>0</v>
      </c>
      <c r="AR63" s="185">
        <v>0</v>
      </c>
      <c r="AS63" s="185">
        <v>0</v>
      </c>
      <c r="AT63" s="217">
        <f t="shared" si="8"/>
        <v>29537</v>
      </c>
      <c r="AU63" s="185">
        <v>29537</v>
      </c>
      <c r="AV63" s="185">
        <v>0</v>
      </c>
      <c r="AW63" s="186">
        <v>0</v>
      </c>
      <c r="AX63" s="186">
        <v>0</v>
      </c>
      <c r="AY63" s="186">
        <v>0</v>
      </c>
      <c r="AZ63" s="6">
        <v>10982</v>
      </c>
      <c r="BA63" s="217">
        <f t="shared" si="9"/>
        <v>0</v>
      </c>
      <c r="BB63" s="185">
        <v>0</v>
      </c>
      <c r="BC63" s="185">
        <v>0</v>
      </c>
      <c r="BD63" s="217">
        <f t="shared" si="10"/>
        <v>0</v>
      </c>
      <c r="BE63" s="185">
        <v>0</v>
      </c>
      <c r="BF63" s="185">
        <v>0</v>
      </c>
      <c r="BG63" s="217">
        <f t="shared" si="11"/>
        <v>34395</v>
      </c>
      <c r="BH63" s="185">
        <v>8131</v>
      </c>
      <c r="BI63" s="185">
        <v>26264</v>
      </c>
      <c r="BJ63" s="6">
        <v>0</v>
      </c>
      <c r="BK63" s="185">
        <v>0</v>
      </c>
      <c r="BL63" s="217">
        <f t="shared" si="12"/>
        <v>0</v>
      </c>
      <c r="BM63" s="185">
        <v>0</v>
      </c>
      <c r="BN63" s="185">
        <v>0</v>
      </c>
      <c r="BO63" s="185">
        <v>0</v>
      </c>
      <c r="BP63" s="6">
        <v>0</v>
      </c>
      <c r="BQ63" s="217">
        <f t="shared" si="13"/>
        <v>1249578</v>
      </c>
    </row>
    <row r="64" spans="1:69" ht="31.5" x14ac:dyDescent="0.25">
      <c r="A64" s="4" t="s">
        <v>128</v>
      </c>
      <c r="B64" s="2" t="s">
        <v>121</v>
      </c>
      <c r="C64" s="5" t="s">
        <v>59</v>
      </c>
      <c r="D64" s="5">
        <v>0</v>
      </c>
      <c r="E64" s="48">
        <f t="shared" si="0"/>
        <v>0</v>
      </c>
      <c r="F64" s="184">
        <v>0</v>
      </c>
      <c r="G64" s="184">
        <v>0</v>
      </c>
      <c r="H64" s="48">
        <f t="shared" si="1"/>
        <v>63</v>
      </c>
      <c r="I64" s="184">
        <v>9</v>
      </c>
      <c r="J64" s="184">
        <v>54</v>
      </c>
      <c r="K64" s="184">
        <v>0</v>
      </c>
      <c r="L64" s="48">
        <f t="shared" si="2"/>
        <v>466635</v>
      </c>
      <c r="M64" s="184">
        <v>260700</v>
      </c>
      <c r="N64" s="184">
        <v>147275</v>
      </c>
      <c r="O64" s="184">
        <v>58660</v>
      </c>
      <c r="P64" s="184">
        <v>0</v>
      </c>
      <c r="Q64" s="184">
        <v>0</v>
      </c>
      <c r="R64" s="184">
        <v>0</v>
      </c>
      <c r="S64" s="184">
        <v>0</v>
      </c>
      <c r="T64" s="48">
        <f t="shared" si="3"/>
        <v>307256</v>
      </c>
      <c r="U64" s="185">
        <v>102315</v>
      </c>
      <c r="V64" s="185">
        <v>0</v>
      </c>
      <c r="W64" s="185">
        <v>204941</v>
      </c>
      <c r="X64" s="185">
        <v>0</v>
      </c>
      <c r="Y64" s="217">
        <f t="shared" si="4"/>
        <v>4844</v>
      </c>
      <c r="Z64" s="185">
        <v>4844</v>
      </c>
      <c r="AA64" s="185">
        <v>0</v>
      </c>
      <c r="AB64" s="185">
        <v>0</v>
      </c>
      <c r="AC64" s="185">
        <v>0</v>
      </c>
      <c r="AD64" s="217">
        <f t="shared" si="5"/>
        <v>3139</v>
      </c>
      <c r="AE64" s="185">
        <v>3139</v>
      </c>
      <c r="AF64" s="185">
        <v>0</v>
      </c>
      <c r="AG64" s="217">
        <f t="shared" si="6"/>
        <v>10794</v>
      </c>
      <c r="AH64" s="185">
        <v>3894</v>
      </c>
      <c r="AI64" s="185">
        <v>6900</v>
      </c>
      <c r="AJ64" s="185">
        <v>0</v>
      </c>
      <c r="AK64" s="185">
        <v>0</v>
      </c>
      <c r="AL64" s="185">
        <v>0</v>
      </c>
      <c r="AM64" s="185">
        <v>0</v>
      </c>
      <c r="AN64" s="217">
        <f t="shared" si="7"/>
        <v>0</v>
      </c>
      <c r="AO64" s="185">
        <v>0</v>
      </c>
      <c r="AP64" s="185">
        <v>0</v>
      </c>
      <c r="AQ64" s="185">
        <v>0</v>
      </c>
      <c r="AR64" s="185">
        <v>0</v>
      </c>
      <c r="AS64" s="185">
        <v>0</v>
      </c>
      <c r="AT64" s="217">
        <f t="shared" si="8"/>
        <v>27270</v>
      </c>
      <c r="AU64" s="185">
        <v>27270</v>
      </c>
      <c r="AV64" s="185">
        <v>0</v>
      </c>
      <c r="AW64" s="186">
        <v>0</v>
      </c>
      <c r="AX64" s="186">
        <v>0</v>
      </c>
      <c r="AY64" s="186">
        <v>0</v>
      </c>
      <c r="AZ64" s="6">
        <v>7203</v>
      </c>
      <c r="BA64" s="217">
        <f t="shared" si="9"/>
        <v>0</v>
      </c>
      <c r="BB64" s="185">
        <v>0</v>
      </c>
      <c r="BC64" s="185">
        <v>0</v>
      </c>
      <c r="BD64" s="217">
        <f t="shared" si="10"/>
        <v>3015</v>
      </c>
      <c r="BE64" s="185">
        <v>3015</v>
      </c>
      <c r="BF64" s="185">
        <v>0</v>
      </c>
      <c r="BG64" s="217">
        <f t="shared" si="11"/>
        <v>14547</v>
      </c>
      <c r="BH64" s="185">
        <v>3661</v>
      </c>
      <c r="BI64" s="185">
        <v>10886</v>
      </c>
      <c r="BJ64" s="6">
        <v>0</v>
      </c>
      <c r="BK64" s="185">
        <v>0</v>
      </c>
      <c r="BL64" s="217">
        <f t="shared" si="12"/>
        <v>0</v>
      </c>
      <c r="BM64" s="185">
        <v>0</v>
      </c>
      <c r="BN64" s="185">
        <v>0</v>
      </c>
      <c r="BO64" s="185">
        <v>0</v>
      </c>
      <c r="BP64" s="6">
        <v>0</v>
      </c>
      <c r="BQ64" s="217">
        <f t="shared" si="13"/>
        <v>844766</v>
      </c>
    </row>
    <row r="65" spans="1:69" ht="31.5" x14ac:dyDescent="0.25">
      <c r="A65" s="4" t="s">
        <v>129</v>
      </c>
      <c r="B65" s="2" t="s">
        <v>121</v>
      </c>
      <c r="C65" s="5" t="s">
        <v>130</v>
      </c>
      <c r="D65" s="5">
        <v>0</v>
      </c>
      <c r="E65" s="48">
        <f t="shared" si="0"/>
        <v>0</v>
      </c>
      <c r="F65" s="184">
        <v>0</v>
      </c>
      <c r="G65" s="184">
        <v>0</v>
      </c>
      <c r="H65" s="48">
        <f t="shared" si="1"/>
        <v>90</v>
      </c>
      <c r="I65" s="184">
        <v>90</v>
      </c>
      <c r="J65" s="184">
        <v>0</v>
      </c>
      <c r="K65" s="184">
        <v>0</v>
      </c>
      <c r="L65" s="48">
        <f t="shared" si="2"/>
        <v>175867</v>
      </c>
      <c r="M65" s="184">
        <v>98238</v>
      </c>
      <c r="N65" s="184">
        <v>55497</v>
      </c>
      <c r="O65" s="184">
        <v>22132</v>
      </c>
      <c r="P65" s="184">
        <v>0</v>
      </c>
      <c r="Q65" s="184">
        <v>0</v>
      </c>
      <c r="R65" s="184">
        <v>0</v>
      </c>
      <c r="S65" s="184">
        <v>0</v>
      </c>
      <c r="T65" s="48">
        <f t="shared" si="3"/>
        <v>108422</v>
      </c>
      <c r="U65" s="185">
        <v>35112</v>
      </c>
      <c r="V65" s="185">
        <v>0</v>
      </c>
      <c r="W65" s="185">
        <v>73310</v>
      </c>
      <c r="X65" s="185">
        <v>0</v>
      </c>
      <c r="Y65" s="217">
        <f t="shared" si="4"/>
        <v>1096</v>
      </c>
      <c r="Z65" s="185">
        <v>1096</v>
      </c>
      <c r="AA65" s="185">
        <v>0</v>
      </c>
      <c r="AB65" s="185">
        <v>0</v>
      </c>
      <c r="AC65" s="185">
        <v>0</v>
      </c>
      <c r="AD65" s="217">
        <f t="shared" si="5"/>
        <v>933</v>
      </c>
      <c r="AE65" s="185">
        <v>933</v>
      </c>
      <c r="AF65" s="185">
        <v>0</v>
      </c>
      <c r="AG65" s="217">
        <f t="shared" si="6"/>
        <v>27829</v>
      </c>
      <c r="AH65" s="185">
        <v>10039</v>
      </c>
      <c r="AI65" s="185">
        <v>17790</v>
      </c>
      <c r="AJ65" s="185">
        <v>0</v>
      </c>
      <c r="AK65" s="185">
        <v>0</v>
      </c>
      <c r="AL65" s="185">
        <v>0</v>
      </c>
      <c r="AM65" s="185">
        <v>0</v>
      </c>
      <c r="AN65" s="217">
        <f t="shared" si="7"/>
        <v>162</v>
      </c>
      <c r="AO65" s="185">
        <v>0</v>
      </c>
      <c r="AP65" s="185">
        <v>162</v>
      </c>
      <c r="AQ65" s="185">
        <v>0</v>
      </c>
      <c r="AR65" s="185">
        <v>0</v>
      </c>
      <c r="AS65" s="185">
        <v>0</v>
      </c>
      <c r="AT65" s="217">
        <f t="shared" si="8"/>
        <v>10413</v>
      </c>
      <c r="AU65" s="185">
        <v>10413</v>
      </c>
      <c r="AV65" s="185">
        <v>0</v>
      </c>
      <c r="AW65" s="186">
        <v>0</v>
      </c>
      <c r="AX65" s="186">
        <v>0</v>
      </c>
      <c r="AY65" s="186">
        <v>0</v>
      </c>
      <c r="AZ65" s="6">
        <v>6902</v>
      </c>
      <c r="BA65" s="217">
        <f t="shared" si="9"/>
        <v>0</v>
      </c>
      <c r="BB65" s="185">
        <v>0</v>
      </c>
      <c r="BC65" s="185">
        <v>0</v>
      </c>
      <c r="BD65" s="217">
        <f t="shared" si="10"/>
        <v>0</v>
      </c>
      <c r="BE65" s="185">
        <v>0</v>
      </c>
      <c r="BF65" s="185">
        <v>0</v>
      </c>
      <c r="BG65" s="217">
        <f t="shared" si="11"/>
        <v>5695</v>
      </c>
      <c r="BH65" s="185">
        <v>5695</v>
      </c>
      <c r="BI65" s="185">
        <v>0</v>
      </c>
      <c r="BJ65" s="6">
        <v>0</v>
      </c>
      <c r="BK65" s="185">
        <v>0</v>
      </c>
      <c r="BL65" s="217">
        <f t="shared" si="12"/>
        <v>0</v>
      </c>
      <c r="BM65" s="185">
        <v>0</v>
      </c>
      <c r="BN65" s="185">
        <v>0</v>
      </c>
      <c r="BO65" s="185">
        <v>0</v>
      </c>
      <c r="BP65" s="6">
        <v>0</v>
      </c>
      <c r="BQ65" s="217">
        <f t="shared" si="13"/>
        <v>337409</v>
      </c>
    </row>
    <row r="66" spans="1:69" ht="31.5" x14ac:dyDescent="0.25">
      <c r="A66" s="4" t="s">
        <v>131</v>
      </c>
      <c r="B66" s="2" t="s">
        <v>121</v>
      </c>
      <c r="C66" s="5" t="s">
        <v>132</v>
      </c>
      <c r="D66" s="5">
        <v>0</v>
      </c>
      <c r="E66" s="48">
        <f t="shared" si="0"/>
        <v>0</v>
      </c>
      <c r="F66" s="184">
        <v>0</v>
      </c>
      <c r="G66" s="184">
        <v>0</v>
      </c>
      <c r="H66" s="48">
        <f t="shared" si="1"/>
        <v>0</v>
      </c>
      <c r="I66" s="184">
        <v>0</v>
      </c>
      <c r="J66" s="184">
        <v>0</v>
      </c>
      <c r="K66" s="184">
        <v>0</v>
      </c>
      <c r="L66" s="48">
        <f t="shared" si="2"/>
        <v>287671</v>
      </c>
      <c r="M66" s="184">
        <v>160698</v>
      </c>
      <c r="N66" s="184">
        <v>90782</v>
      </c>
      <c r="O66" s="184">
        <v>36191</v>
      </c>
      <c r="P66" s="184">
        <v>0</v>
      </c>
      <c r="Q66" s="184">
        <v>0</v>
      </c>
      <c r="R66" s="184">
        <v>0</v>
      </c>
      <c r="S66" s="184">
        <v>0</v>
      </c>
      <c r="T66" s="48">
        <f t="shared" si="3"/>
        <v>229222</v>
      </c>
      <c r="U66" s="185">
        <v>67282</v>
      </c>
      <c r="V66" s="185">
        <v>0</v>
      </c>
      <c r="W66" s="185">
        <v>161940</v>
      </c>
      <c r="X66" s="185">
        <v>0</v>
      </c>
      <c r="Y66" s="217">
        <f t="shared" si="4"/>
        <v>1615</v>
      </c>
      <c r="Z66" s="185">
        <v>1615</v>
      </c>
      <c r="AA66" s="185">
        <v>0</v>
      </c>
      <c r="AB66" s="185">
        <v>0</v>
      </c>
      <c r="AC66" s="185">
        <v>0</v>
      </c>
      <c r="AD66" s="217">
        <f t="shared" si="5"/>
        <v>1448</v>
      </c>
      <c r="AE66" s="185">
        <v>1448</v>
      </c>
      <c r="AF66" s="185">
        <v>0</v>
      </c>
      <c r="AG66" s="217">
        <f t="shared" si="6"/>
        <v>12729</v>
      </c>
      <c r="AH66" s="185">
        <v>4592</v>
      </c>
      <c r="AI66" s="185">
        <v>8137</v>
      </c>
      <c r="AJ66" s="185">
        <v>0</v>
      </c>
      <c r="AK66" s="185">
        <v>0</v>
      </c>
      <c r="AL66" s="185">
        <v>0</v>
      </c>
      <c r="AM66" s="185">
        <v>0</v>
      </c>
      <c r="AN66" s="217">
        <f t="shared" si="7"/>
        <v>0</v>
      </c>
      <c r="AO66" s="185">
        <v>0</v>
      </c>
      <c r="AP66" s="185">
        <v>0</v>
      </c>
      <c r="AQ66" s="185">
        <v>0</v>
      </c>
      <c r="AR66" s="185">
        <v>0</v>
      </c>
      <c r="AS66" s="185">
        <v>0</v>
      </c>
      <c r="AT66" s="217">
        <f t="shared" si="8"/>
        <v>16959</v>
      </c>
      <c r="AU66" s="185">
        <v>16959</v>
      </c>
      <c r="AV66" s="185">
        <v>0</v>
      </c>
      <c r="AW66" s="186">
        <v>0</v>
      </c>
      <c r="AX66" s="186">
        <v>0</v>
      </c>
      <c r="AY66" s="186">
        <v>0</v>
      </c>
      <c r="AZ66" s="6">
        <v>6902</v>
      </c>
      <c r="BA66" s="217">
        <f t="shared" si="9"/>
        <v>0</v>
      </c>
      <c r="BB66" s="185">
        <v>0</v>
      </c>
      <c r="BC66" s="185">
        <v>0</v>
      </c>
      <c r="BD66" s="217">
        <f t="shared" si="10"/>
        <v>0</v>
      </c>
      <c r="BE66" s="185">
        <v>0</v>
      </c>
      <c r="BF66" s="185">
        <v>0</v>
      </c>
      <c r="BG66" s="217">
        <f t="shared" si="11"/>
        <v>14850</v>
      </c>
      <c r="BH66" s="185">
        <v>3511</v>
      </c>
      <c r="BI66" s="185">
        <v>11339</v>
      </c>
      <c r="BJ66" s="6">
        <v>0</v>
      </c>
      <c r="BK66" s="185">
        <v>0</v>
      </c>
      <c r="BL66" s="217">
        <f t="shared" si="12"/>
        <v>0</v>
      </c>
      <c r="BM66" s="185">
        <v>0</v>
      </c>
      <c r="BN66" s="185">
        <v>0</v>
      </c>
      <c r="BO66" s="185">
        <v>0</v>
      </c>
      <c r="BP66" s="6">
        <v>0</v>
      </c>
      <c r="BQ66" s="217">
        <f t="shared" si="13"/>
        <v>571396</v>
      </c>
    </row>
    <row r="67" spans="1:69" ht="31.5" x14ac:dyDescent="0.25">
      <c r="A67" s="4" t="s">
        <v>133</v>
      </c>
      <c r="B67" s="2" t="s">
        <v>121</v>
      </c>
      <c r="C67" s="5" t="s">
        <v>134</v>
      </c>
      <c r="D67" s="5">
        <v>0</v>
      </c>
      <c r="E67" s="48">
        <f t="shared" si="0"/>
        <v>0</v>
      </c>
      <c r="F67" s="184">
        <v>0</v>
      </c>
      <c r="G67" s="184">
        <v>0</v>
      </c>
      <c r="H67" s="48">
        <f t="shared" si="1"/>
        <v>0</v>
      </c>
      <c r="I67" s="184">
        <v>0</v>
      </c>
      <c r="J67" s="184">
        <v>0</v>
      </c>
      <c r="K67" s="184">
        <v>0</v>
      </c>
      <c r="L67" s="48">
        <f t="shared" si="2"/>
        <v>190245</v>
      </c>
      <c r="M67" s="184">
        <v>106330</v>
      </c>
      <c r="N67" s="184">
        <v>60068</v>
      </c>
      <c r="O67" s="184">
        <v>23847</v>
      </c>
      <c r="P67" s="184">
        <v>0</v>
      </c>
      <c r="Q67" s="184">
        <v>0</v>
      </c>
      <c r="R67" s="184">
        <v>0</v>
      </c>
      <c r="S67" s="184">
        <v>0</v>
      </c>
      <c r="T67" s="48">
        <f t="shared" si="3"/>
        <v>101707</v>
      </c>
      <c r="U67" s="185">
        <v>23542</v>
      </c>
      <c r="V67" s="185">
        <v>0</v>
      </c>
      <c r="W67" s="185">
        <v>78165</v>
      </c>
      <c r="X67" s="185">
        <v>0</v>
      </c>
      <c r="Y67" s="217">
        <f t="shared" si="4"/>
        <v>871</v>
      </c>
      <c r="Z67" s="185">
        <v>871</v>
      </c>
      <c r="AA67" s="185">
        <v>0</v>
      </c>
      <c r="AB67" s="185">
        <v>0</v>
      </c>
      <c r="AC67" s="185">
        <v>0</v>
      </c>
      <c r="AD67" s="217">
        <f t="shared" si="5"/>
        <v>664</v>
      </c>
      <c r="AE67" s="185">
        <v>664</v>
      </c>
      <c r="AF67" s="185">
        <v>0</v>
      </c>
      <c r="AG67" s="217">
        <f t="shared" si="6"/>
        <v>13839</v>
      </c>
      <c r="AH67" s="185">
        <v>4992</v>
      </c>
      <c r="AI67" s="185">
        <v>8847</v>
      </c>
      <c r="AJ67" s="185">
        <v>0</v>
      </c>
      <c r="AK67" s="185">
        <v>0</v>
      </c>
      <c r="AL67" s="185">
        <v>0</v>
      </c>
      <c r="AM67" s="185">
        <v>0</v>
      </c>
      <c r="AN67" s="217">
        <f t="shared" si="7"/>
        <v>726</v>
      </c>
      <c r="AO67" s="185">
        <v>0</v>
      </c>
      <c r="AP67" s="185">
        <v>726</v>
      </c>
      <c r="AQ67" s="185">
        <v>0</v>
      </c>
      <c r="AR67" s="185">
        <v>0</v>
      </c>
      <c r="AS67" s="185">
        <v>0</v>
      </c>
      <c r="AT67" s="217">
        <f t="shared" si="8"/>
        <v>10791</v>
      </c>
      <c r="AU67" s="185">
        <v>10791</v>
      </c>
      <c r="AV67" s="185">
        <v>0</v>
      </c>
      <c r="AW67" s="186">
        <v>0</v>
      </c>
      <c r="AX67" s="186">
        <v>0</v>
      </c>
      <c r="AY67" s="186">
        <v>0</v>
      </c>
      <c r="AZ67" s="6">
        <v>6902</v>
      </c>
      <c r="BA67" s="217">
        <f t="shared" si="9"/>
        <v>0</v>
      </c>
      <c r="BB67" s="185">
        <v>0</v>
      </c>
      <c r="BC67" s="185">
        <v>0</v>
      </c>
      <c r="BD67" s="217">
        <f t="shared" si="10"/>
        <v>0</v>
      </c>
      <c r="BE67" s="185">
        <v>0</v>
      </c>
      <c r="BF67" s="185">
        <v>0</v>
      </c>
      <c r="BG67" s="217">
        <f t="shared" si="11"/>
        <v>1469</v>
      </c>
      <c r="BH67" s="185">
        <v>1469</v>
      </c>
      <c r="BI67" s="185">
        <v>0</v>
      </c>
      <c r="BJ67" s="6">
        <v>0</v>
      </c>
      <c r="BK67" s="185">
        <v>0</v>
      </c>
      <c r="BL67" s="217">
        <f t="shared" si="12"/>
        <v>0</v>
      </c>
      <c r="BM67" s="185">
        <v>0</v>
      </c>
      <c r="BN67" s="185">
        <v>0</v>
      </c>
      <c r="BO67" s="185">
        <v>0</v>
      </c>
      <c r="BP67" s="6">
        <v>0</v>
      </c>
      <c r="BQ67" s="217">
        <f t="shared" si="13"/>
        <v>327214</v>
      </c>
    </row>
    <row r="68" spans="1:69" ht="31.5" x14ac:dyDescent="0.25">
      <c r="A68" s="4" t="s">
        <v>135</v>
      </c>
      <c r="B68" s="2" t="s">
        <v>121</v>
      </c>
      <c r="C68" s="5" t="s">
        <v>136</v>
      </c>
      <c r="D68" s="5">
        <v>0</v>
      </c>
      <c r="E68" s="48">
        <f t="shared" si="0"/>
        <v>0</v>
      </c>
      <c r="F68" s="184">
        <v>0</v>
      </c>
      <c r="G68" s="184">
        <v>0</v>
      </c>
      <c r="H68" s="48">
        <f t="shared" si="1"/>
        <v>30</v>
      </c>
      <c r="I68" s="184">
        <v>30</v>
      </c>
      <c r="J68" s="184">
        <v>0</v>
      </c>
      <c r="K68" s="184">
        <v>0</v>
      </c>
      <c r="L68" s="48">
        <f t="shared" si="2"/>
        <v>728941</v>
      </c>
      <c r="M68" s="184">
        <v>409444</v>
      </c>
      <c r="N68" s="184">
        <v>231304</v>
      </c>
      <c r="O68" s="184">
        <v>88193</v>
      </c>
      <c r="P68" s="184">
        <v>0</v>
      </c>
      <c r="Q68" s="184">
        <v>0</v>
      </c>
      <c r="R68" s="184">
        <v>0</v>
      </c>
      <c r="S68" s="184">
        <v>0</v>
      </c>
      <c r="T68" s="48">
        <f t="shared" si="3"/>
        <v>276292</v>
      </c>
      <c r="U68" s="185">
        <v>78794</v>
      </c>
      <c r="V68" s="185">
        <v>0</v>
      </c>
      <c r="W68" s="185">
        <v>197498</v>
      </c>
      <c r="X68" s="185">
        <v>0</v>
      </c>
      <c r="Y68" s="217">
        <f t="shared" si="4"/>
        <v>3495</v>
      </c>
      <c r="Z68" s="185">
        <v>1996</v>
      </c>
      <c r="AA68" s="185">
        <v>1499</v>
      </c>
      <c r="AB68" s="185">
        <v>0</v>
      </c>
      <c r="AC68" s="185">
        <v>0</v>
      </c>
      <c r="AD68" s="217">
        <f t="shared" si="5"/>
        <v>1872</v>
      </c>
      <c r="AE68" s="185">
        <v>1872</v>
      </c>
      <c r="AF68" s="185">
        <v>0</v>
      </c>
      <c r="AG68" s="217">
        <f t="shared" si="6"/>
        <v>0</v>
      </c>
      <c r="AH68" s="185">
        <v>0</v>
      </c>
      <c r="AI68" s="185">
        <v>0</v>
      </c>
      <c r="AJ68" s="185">
        <v>0</v>
      </c>
      <c r="AK68" s="185">
        <v>0</v>
      </c>
      <c r="AL68" s="185">
        <v>0</v>
      </c>
      <c r="AM68" s="185">
        <v>0</v>
      </c>
      <c r="AN68" s="217">
        <f t="shared" si="7"/>
        <v>0</v>
      </c>
      <c r="AO68" s="185">
        <v>0</v>
      </c>
      <c r="AP68" s="185">
        <v>0</v>
      </c>
      <c r="AQ68" s="185">
        <v>0</v>
      </c>
      <c r="AR68" s="185">
        <v>0</v>
      </c>
      <c r="AS68" s="185">
        <v>0</v>
      </c>
      <c r="AT68" s="217">
        <f t="shared" si="8"/>
        <v>23188</v>
      </c>
      <c r="AU68" s="185">
        <v>23188</v>
      </c>
      <c r="AV68" s="185">
        <v>0</v>
      </c>
      <c r="AW68" s="186">
        <v>0</v>
      </c>
      <c r="AX68" s="186">
        <v>0</v>
      </c>
      <c r="AY68" s="186">
        <v>0</v>
      </c>
      <c r="AZ68" s="6">
        <v>12667</v>
      </c>
      <c r="BA68" s="217">
        <f t="shared" si="9"/>
        <v>0</v>
      </c>
      <c r="BB68" s="185">
        <v>0</v>
      </c>
      <c r="BC68" s="185">
        <v>0</v>
      </c>
      <c r="BD68" s="217">
        <f t="shared" si="10"/>
        <v>0</v>
      </c>
      <c r="BE68" s="185">
        <v>0</v>
      </c>
      <c r="BF68" s="185">
        <v>0</v>
      </c>
      <c r="BG68" s="217">
        <f t="shared" si="11"/>
        <v>7833</v>
      </c>
      <c r="BH68" s="185">
        <v>4244</v>
      </c>
      <c r="BI68" s="185">
        <v>3589</v>
      </c>
      <c r="BJ68" s="6">
        <v>0</v>
      </c>
      <c r="BK68" s="185">
        <v>0</v>
      </c>
      <c r="BL68" s="217">
        <f t="shared" si="12"/>
        <v>0</v>
      </c>
      <c r="BM68" s="185">
        <v>0</v>
      </c>
      <c r="BN68" s="185">
        <v>0</v>
      </c>
      <c r="BO68" s="185">
        <v>0</v>
      </c>
      <c r="BP68" s="6">
        <v>0</v>
      </c>
      <c r="BQ68" s="217">
        <f t="shared" si="13"/>
        <v>1054318</v>
      </c>
    </row>
    <row r="69" spans="1:69" ht="31.5" x14ac:dyDescent="0.25">
      <c r="A69" s="4" t="s">
        <v>137</v>
      </c>
      <c r="B69" s="2" t="s">
        <v>121</v>
      </c>
      <c r="C69" s="5" t="s">
        <v>61</v>
      </c>
      <c r="D69" s="5">
        <v>0</v>
      </c>
      <c r="E69" s="48">
        <f t="shared" si="0"/>
        <v>0</v>
      </c>
      <c r="F69" s="184">
        <v>0</v>
      </c>
      <c r="G69" s="184">
        <v>0</v>
      </c>
      <c r="H69" s="48">
        <f t="shared" si="1"/>
        <v>30</v>
      </c>
      <c r="I69" s="184">
        <v>30</v>
      </c>
      <c r="J69" s="184">
        <v>0</v>
      </c>
      <c r="K69" s="184">
        <v>0</v>
      </c>
      <c r="L69" s="48">
        <f t="shared" si="2"/>
        <v>1203863</v>
      </c>
      <c r="M69" s="184">
        <v>676899</v>
      </c>
      <c r="N69" s="184">
        <v>382395</v>
      </c>
      <c r="O69" s="184">
        <v>144569</v>
      </c>
      <c r="P69" s="184">
        <v>0</v>
      </c>
      <c r="Q69" s="184">
        <v>0</v>
      </c>
      <c r="R69" s="184">
        <v>0</v>
      </c>
      <c r="S69" s="184">
        <v>0</v>
      </c>
      <c r="T69" s="48">
        <f t="shared" si="3"/>
        <v>401191</v>
      </c>
      <c r="U69" s="185">
        <v>128476</v>
      </c>
      <c r="V69" s="185">
        <v>0</v>
      </c>
      <c r="W69" s="185">
        <v>272715</v>
      </c>
      <c r="X69" s="185">
        <v>0</v>
      </c>
      <c r="Y69" s="217">
        <f t="shared" si="4"/>
        <v>2551</v>
      </c>
      <c r="Z69" s="185">
        <v>2551</v>
      </c>
      <c r="AA69" s="185">
        <v>0</v>
      </c>
      <c r="AB69" s="185">
        <v>0</v>
      </c>
      <c r="AC69" s="185">
        <v>0</v>
      </c>
      <c r="AD69" s="217">
        <f t="shared" si="5"/>
        <v>2306</v>
      </c>
      <c r="AE69" s="185">
        <v>2254</v>
      </c>
      <c r="AF69" s="185">
        <v>52</v>
      </c>
      <c r="AG69" s="217">
        <f t="shared" si="6"/>
        <v>19986</v>
      </c>
      <c r="AH69" s="185">
        <v>7210</v>
      </c>
      <c r="AI69" s="185">
        <v>12776</v>
      </c>
      <c r="AJ69" s="185">
        <v>0</v>
      </c>
      <c r="AK69" s="185">
        <v>0</v>
      </c>
      <c r="AL69" s="185">
        <v>0</v>
      </c>
      <c r="AM69" s="185">
        <v>0</v>
      </c>
      <c r="AN69" s="217">
        <f t="shared" si="7"/>
        <v>103</v>
      </c>
      <c r="AO69" s="185">
        <v>0</v>
      </c>
      <c r="AP69" s="185">
        <v>103</v>
      </c>
      <c r="AQ69" s="185">
        <v>0</v>
      </c>
      <c r="AR69" s="185">
        <v>0</v>
      </c>
      <c r="AS69" s="185">
        <v>0</v>
      </c>
      <c r="AT69" s="217">
        <f t="shared" si="8"/>
        <v>26488</v>
      </c>
      <c r="AU69" s="185">
        <v>26022</v>
      </c>
      <c r="AV69" s="185">
        <v>0</v>
      </c>
      <c r="AW69" s="186">
        <v>466</v>
      </c>
      <c r="AX69" s="186">
        <v>0</v>
      </c>
      <c r="AY69" s="186">
        <v>0</v>
      </c>
      <c r="AZ69" s="6">
        <v>11315</v>
      </c>
      <c r="BA69" s="217">
        <f t="shared" si="9"/>
        <v>0</v>
      </c>
      <c r="BB69" s="185">
        <v>0</v>
      </c>
      <c r="BC69" s="185">
        <v>0</v>
      </c>
      <c r="BD69" s="217">
        <f t="shared" si="10"/>
        <v>0</v>
      </c>
      <c r="BE69" s="185">
        <v>0</v>
      </c>
      <c r="BF69" s="185">
        <v>0</v>
      </c>
      <c r="BG69" s="217">
        <f t="shared" si="11"/>
        <v>23220</v>
      </c>
      <c r="BH69" s="185">
        <v>23220</v>
      </c>
      <c r="BI69" s="185">
        <v>0</v>
      </c>
      <c r="BJ69" s="6">
        <v>0</v>
      </c>
      <c r="BK69" s="185">
        <v>0</v>
      </c>
      <c r="BL69" s="217">
        <f t="shared" si="12"/>
        <v>0</v>
      </c>
      <c r="BM69" s="185">
        <v>0</v>
      </c>
      <c r="BN69" s="185">
        <v>0</v>
      </c>
      <c r="BO69" s="185">
        <v>0</v>
      </c>
      <c r="BP69" s="6">
        <v>0</v>
      </c>
      <c r="BQ69" s="217">
        <f t="shared" si="13"/>
        <v>1691053</v>
      </c>
    </row>
    <row r="70" spans="1:69" ht="31.5" x14ac:dyDescent="0.25">
      <c r="A70" s="4" t="s">
        <v>138</v>
      </c>
      <c r="B70" s="2" t="s">
        <v>121</v>
      </c>
      <c r="C70" s="5" t="s">
        <v>139</v>
      </c>
      <c r="D70" s="5">
        <v>94</v>
      </c>
      <c r="E70" s="48">
        <f t="shared" si="0"/>
        <v>0</v>
      </c>
      <c r="F70" s="184">
        <v>0</v>
      </c>
      <c r="G70" s="184">
        <v>0</v>
      </c>
      <c r="H70" s="48">
        <f t="shared" si="1"/>
        <v>0</v>
      </c>
      <c r="I70" s="184">
        <v>0</v>
      </c>
      <c r="J70" s="184">
        <v>0</v>
      </c>
      <c r="K70" s="184">
        <v>0</v>
      </c>
      <c r="L70" s="48">
        <f t="shared" si="2"/>
        <v>327821</v>
      </c>
      <c r="M70" s="184">
        <v>181781</v>
      </c>
      <c r="N70" s="184">
        <v>102692</v>
      </c>
      <c r="O70" s="184">
        <v>43348</v>
      </c>
      <c r="P70" s="184">
        <v>0</v>
      </c>
      <c r="Q70" s="184">
        <v>0</v>
      </c>
      <c r="R70" s="184">
        <v>0</v>
      </c>
      <c r="S70" s="184">
        <v>0</v>
      </c>
      <c r="T70" s="48">
        <f t="shared" si="3"/>
        <v>225579</v>
      </c>
      <c r="U70" s="185">
        <v>84684</v>
      </c>
      <c r="V70" s="185">
        <v>0</v>
      </c>
      <c r="W70" s="185">
        <v>140895</v>
      </c>
      <c r="X70" s="185">
        <v>0</v>
      </c>
      <c r="Y70" s="217">
        <f t="shared" si="4"/>
        <v>3274</v>
      </c>
      <c r="Z70" s="185">
        <v>3274</v>
      </c>
      <c r="AA70" s="185">
        <v>0</v>
      </c>
      <c r="AB70" s="185">
        <v>0</v>
      </c>
      <c r="AC70" s="185">
        <v>0</v>
      </c>
      <c r="AD70" s="217">
        <f t="shared" si="5"/>
        <v>3602</v>
      </c>
      <c r="AE70" s="185">
        <v>3602</v>
      </c>
      <c r="AF70" s="185">
        <v>0</v>
      </c>
      <c r="AG70" s="217">
        <f t="shared" si="6"/>
        <v>14791</v>
      </c>
      <c r="AH70" s="185">
        <v>5336</v>
      </c>
      <c r="AI70" s="185">
        <v>9455</v>
      </c>
      <c r="AJ70" s="185">
        <v>0</v>
      </c>
      <c r="AK70" s="185">
        <v>0</v>
      </c>
      <c r="AL70" s="185">
        <v>0</v>
      </c>
      <c r="AM70" s="185">
        <v>0</v>
      </c>
      <c r="AN70" s="217">
        <f t="shared" si="7"/>
        <v>192</v>
      </c>
      <c r="AO70" s="185">
        <v>0</v>
      </c>
      <c r="AP70" s="185">
        <v>192</v>
      </c>
      <c r="AQ70" s="185">
        <v>0</v>
      </c>
      <c r="AR70" s="185">
        <v>0</v>
      </c>
      <c r="AS70" s="185">
        <v>0</v>
      </c>
      <c r="AT70" s="217">
        <f t="shared" si="8"/>
        <v>44405</v>
      </c>
      <c r="AU70" s="185">
        <v>44405</v>
      </c>
      <c r="AV70" s="185">
        <v>0</v>
      </c>
      <c r="AW70" s="186">
        <v>0</v>
      </c>
      <c r="AX70" s="186">
        <v>0</v>
      </c>
      <c r="AY70" s="186">
        <v>0</v>
      </c>
      <c r="AZ70" s="6">
        <v>7808</v>
      </c>
      <c r="BA70" s="217">
        <f t="shared" si="9"/>
        <v>0</v>
      </c>
      <c r="BB70" s="185">
        <v>0</v>
      </c>
      <c r="BC70" s="185">
        <v>0</v>
      </c>
      <c r="BD70" s="217">
        <f t="shared" si="10"/>
        <v>0</v>
      </c>
      <c r="BE70" s="185">
        <v>0</v>
      </c>
      <c r="BF70" s="185">
        <v>0</v>
      </c>
      <c r="BG70" s="217">
        <f t="shared" si="11"/>
        <v>22667</v>
      </c>
      <c r="BH70" s="185">
        <v>5359</v>
      </c>
      <c r="BI70" s="185">
        <v>17308</v>
      </c>
      <c r="BJ70" s="6">
        <v>0</v>
      </c>
      <c r="BK70" s="185">
        <v>0</v>
      </c>
      <c r="BL70" s="217">
        <f t="shared" si="12"/>
        <v>0</v>
      </c>
      <c r="BM70" s="185">
        <v>0</v>
      </c>
      <c r="BN70" s="185">
        <v>0</v>
      </c>
      <c r="BO70" s="185">
        <v>0</v>
      </c>
      <c r="BP70" s="6">
        <v>0</v>
      </c>
      <c r="BQ70" s="217">
        <f t="shared" si="13"/>
        <v>650233</v>
      </c>
    </row>
    <row r="71" spans="1:69" ht="31.5" x14ac:dyDescent="0.25">
      <c r="A71" s="4" t="s">
        <v>140</v>
      </c>
      <c r="B71" s="2" t="s">
        <v>121</v>
      </c>
      <c r="C71" s="5" t="s">
        <v>62</v>
      </c>
      <c r="D71" s="5">
        <v>0</v>
      </c>
      <c r="E71" s="48">
        <f t="shared" si="0"/>
        <v>0</v>
      </c>
      <c r="F71" s="184">
        <v>0</v>
      </c>
      <c r="G71" s="184">
        <v>0</v>
      </c>
      <c r="H71" s="48">
        <f t="shared" si="1"/>
        <v>0</v>
      </c>
      <c r="I71" s="184">
        <v>0</v>
      </c>
      <c r="J71" s="184">
        <v>0</v>
      </c>
      <c r="K71" s="184">
        <v>0</v>
      </c>
      <c r="L71" s="48">
        <f t="shared" si="2"/>
        <v>291764</v>
      </c>
      <c r="M71" s="184">
        <v>161872</v>
      </c>
      <c r="N71" s="184">
        <v>91445</v>
      </c>
      <c r="O71" s="184">
        <v>38447</v>
      </c>
      <c r="P71" s="184">
        <v>0</v>
      </c>
      <c r="Q71" s="184">
        <v>0</v>
      </c>
      <c r="R71" s="184">
        <v>0</v>
      </c>
      <c r="S71" s="184">
        <v>0</v>
      </c>
      <c r="T71" s="48">
        <f t="shared" si="3"/>
        <v>261863</v>
      </c>
      <c r="U71" s="185">
        <v>76702</v>
      </c>
      <c r="V71" s="185">
        <v>0</v>
      </c>
      <c r="W71" s="185">
        <v>185161</v>
      </c>
      <c r="X71" s="185">
        <v>0</v>
      </c>
      <c r="Y71" s="217">
        <f t="shared" si="4"/>
        <v>1474</v>
      </c>
      <c r="Z71" s="185">
        <v>1474</v>
      </c>
      <c r="AA71" s="185">
        <v>0</v>
      </c>
      <c r="AB71" s="185">
        <v>0</v>
      </c>
      <c r="AC71" s="185">
        <v>0</v>
      </c>
      <c r="AD71" s="217">
        <f t="shared" si="5"/>
        <v>3859</v>
      </c>
      <c r="AE71" s="185">
        <v>3859</v>
      </c>
      <c r="AF71" s="185">
        <v>0</v>
      </c>
      <c r="AG71" s="217">
        <f t="shared" si="6"/>
        <v>52105</v>
      </c>
      <c r="AH71" s="185">
        <v>18795</v>
      </c>
      <c r="AI71" s="185">
        <v>33310</v>
      </c>
      <c r="AJ71" s="185">
        <v>0</v>
      </c>
      <c r="AK71" s="185">
        <v>0</v>
      </c>
      <c r="AL71" s="185">
        <v>0</v>
      </c>
      <c r="AM71" s="185">
        <v>0</v>
      </c>
      <c r="AN71" s="217">
        <f t="shared" si="7"/>
        <v>16</v>
      </c>
      <c r="AO71" s="185">
        <v>0</v>
      </c>
      <c r="AP71" s="185">
        <v>16</v>
      </c>
      <c r="AQ71" s="185">
        <v>0</v>
      </c>
      <c r="AR71" s="185">
        <v>0</v>
      </c>
      <c r="AS71" s="185">
        <v>0</v>
      </c>
      <c r="AT71" s="217">
        <f t="shared" si="8"/>
        <v>58260</v>
      </c>
      <c r="AU71" s="185">
        <v>58260</v>
      </c>
      <c r="AV71" s="185">
        <v>0</v>
      </c>
      <c r="AW71" s="186">
        <v>0</v>
      </c>
      <c r="AX71" s="186">
        <v>0</v>
      </c>
      <c r="AY71" s="186">
        <v>0</v>
      </c>
      <c r="AZ71" s="6">
        <v>8292</v>
      </c>
      <c r="BA71" s="217">
        <f t="shared" si="9"/>
        <v>0</v>
      </c>
      <c r="BB71" s="185">
        <v>0</v>
      </c>
      <c r="BC71" s="185">
        <v>0</v>
      </c>
      <c r="BD71" s="217">
        <f t="shared" si="10"/>
        <v>0</v>
      </c>
      <c r="BE71" s="185">
        <v>0</v>
      </c>
      <c r="BF71" s="185">
        <v>0</v>
      </c>
      <c r="BG71" s="217">
        <f t="shared" si="11"/>
        <v>14463</v>
      </c>
      <c r="BH71" s="185">
        <v>8941</v>
      </c>
      <c r="BI71" s="185">
        <v>5522</v>
      </c>
      <c r="BJ71" s="6">
        <v>0</v>
      </c>
      <c r="BK71" s="185">
        <v>0</v>
      </c>
      <c r="BL71" s="217">
        <f t="shared" si="12"/>
        <v>0</v>
      </c>
      <c r="BM71" s="185">
        <v>0</v>
      </c>
      <c r="BN71" s="185">
        <v>0</v>
      </c>
      <c r="BO71" s="185">
        <v>0</v>
      </c>
      <c r="BP71" s="6">
        <v>0</v>
      </c>
      <c r="BQ71" s="217">
        <f t="shared" si="13"/>
        <v>692096</v>
      </c>
    </row>
    <row r="72" spans="1:69" ht="31.5" x14ac:dyDescent="0.25">
      <c r="A72" s="4" t="s">
        <v>141</v>
      </c>
      <c r="B72" s="2" t="s">
        <v>121</v>
      </c>
      <c r="C72" s="5" t="s">
        <v>63</v>
      </c>
      <c r="D72" s="5">
        <v>0</v>
      </c>
      <c r="E72" s="48">
        <f t="shared" si="0"/>
        <v>1000</v>
      </c>
      <c r="F72" s="184">
        <v>0</v>
      </c>
      <c r="G72" s="184">
        <v>1000</v>
      </c>
      <c r="H72" s="48">
        <f t="shared" si="1"/>
        <v>0</v>
      </c>
      <c r="I72" s="184">
        <v>0</v>
      </c>
      <c r="J72" s="184">
        <v>0</v>
      </c>
      <c r="K72" s="184">
        <v>0</v>
      </c>
      <c r="L72" s="48">
        <f t="shared" si="2"/>
        <v>671955</v>
      </c>
      <c r="M72" s="184">
        <v>375750</v>
      </c>
      <c r="N72" s="184">
        <v>212270</v>
      </c>
      <c r="O72" s="184">
        <v>83935</v>
      </c>
      <c r="P72" s="184">
        <v>0</v>
      </c>
      <c r="Q72" s="184">
        <v>0</v>
      </c>
      <c r="R72" s="184">
        <v>0</v>
      </c>
      <c r="S72" s="184">
        <v>0</v>
      </c>
      <c r="T72" s="48">
        <f t="shared" si="3"/>
        <v>393613</v>
      </c>
      <c r="U72" s="185">
        <v>116509</v>
      </c>
      <c r="V72" s="185">
        <v>0</v>
      </c>
      <c r="W72" s="185">
        <v>277104</v>
      </c>
      <c r="X72" s="185">
        <v>0</v>
      </c>
      <c r="Y72" s="217">
        <f t="shared" si="4"/>
        <v>3644</v>
      </c>
      <c r="Z72" s="185">
        <v>3644</v>
      </c>
      <c r="AA72" s="185">
        <v>0</v>
      </c>
      <c r="AB72" s="185">
        <v>0</v>
      </c>
      <c r="AC72" s="185">
        <v>0</v>
      </c>
      <c r="AD72" s="217">
        <f t="shared" si="5"/>
        <v>3595</v>
      </c>
      <c r="AE72" s="185">
        <v>3595</v>
      </c>
      <c r="AF72" s="185">
        <v>0</v>
      </c>
      <c r="AG72" s="217">
        <f t="shared" si="6"/>
        <v>54714</v>
      </c>
      <c r="AH72" s="185">
        <v>19736</v>
      </c>
      <c r="AI72" s="185">
        <v>34978</v>
      </c>
      <c r="AJ72" s="185">
        <v>0</v>
      </c>
      <c r="AK72" s="185">
        <v>0</v>
      </c>
      <c r="AL72" s="185">
        <v>0</v>
      </c>
      <c r="AM72" s="185">
        <v>0</v>
      </c>
      <c r="AN72" s="217">
        <f t="shared" si="7"/>
        <v>125</v>
      </c>
      <c r="AO72" s="185">
        <v>0</v>
      </c>
      <c r="AP72" s="185">
        <v>125</v>
      </c>
      <c r="AQ72" s="185">
        <v>0</v>
      </c>
      <c r="AR72" s="185">
        <v>0</v>
      </c>
      <c r="AS72" s="185">
        <v>0</v>
      </c>
      <c r="AT72" s="217">
        <f t="shared" si="8"/>
        <v>36549</v>
      </c>
      <c r="AU72" s="185">
        <v>36549</v>
      </c>
      <c r="AV72" s="185">
        <v>0</v>
      </c>
      <c r="AW72" s="186">
        <v>0</v>
      </c>
      <c r="AX72" s="186">
        <v>0</v>
      </c>
      <c r="AY72" s="186">
        <v>0</v>
      </c>
      <c r="AZ72" s="6">
        <v>12824</v>
      </c>
      <c r="BA72" s="217">
        <f t="shared" si="9"/>
        <v>0</v>
      </c>
      <c r="BB72" s="185">
        <v>0</v>
      </c>
      <c r="BC72" s="185">
        <v>0</v>
      </c>
      <c r="BD72" s="217">
        <f t="shared" si="10"/>
        <v>0</v>
      </c>
      <c r="BE72" s="185">
        <v>0</v>
      </c>
      <c r="BF72" s="185">
        <v>0</v>
      </c>
      <c r="BG72" s="217">
        <f t="shared" si="11"/>
        <v>13283</v>
      </c>
      <c r="BH72" s="185">
        <v>13283</v>
      </c>
      <c r="BI72" s="185">
        <v>0</v>
      </c>
      <c r="BJ72" s="6">
        <v>0</v>
      </c>
      <c r="BK72" s="185">
        <v>0</v>
      </c>
      <c r="BL72" s="217">
        <f t="shared" si="12"/>
        <v>0</v>
      </c>
      <c r="BM72" s="185">
        <v>0</v>
      </c>
      <c r="BN72" s="185">
        <v>0</v>
      </c>
      <c r="BO72" s="185">
        <v>0</v>
      </c>
      <c r="BP72" s="6">
        <v>0</v>
      </c>
      <c r="BQ72" s="217">
        <f t="shared" si="13"/>
        <v>1191302</v>
      </c>
    </row>
    <row r="73" spans="1:69" ht="31.5" x14ac:dyDescent="0.25">
      <c r="A73" s="4" t="s">
        <v>142</v>
      </c>
      <c r="B73" s="2" t="s">
        <v>121</v>
      </c>
      <c r="C73" s="5" t="s">
        <v>143</v>
      </c>
      <c r="D73" s="5">
        <v>0</v>
      </c>
      <c r="E73" s="48">
        <f t="shared" si="0"/>
        <v>0</v>
      </c>
      <c r="F73" s="184">
        <v>0</v>
      </c>
      <c r="G73" s="184">
        <v>0</v>
      </c>
      <c r="H73" s="48">
        <f t="shared" si="1"/>
        <v>0</v>
      </c>
      <c r="I73" s="184">
        <v>0</v>
      </c>
      <c r="J73" s="184">
        <v>0</v>
      </c>
      <c r="K73" s="184">
        <v>0</v>
      </c>
      <c r="L73" s="48">
        <f t="shared" si="2"/>
        <v>471952</v>
      </c>
      <c r="M73" s="184">
        <v>265253</v>
      </c>
      <c r="N73" s="184">
        <v>149847</v>
      </c>
      <c r="O73" s="184">
        <v>56852</v>
      </c>
      <c r="P73" s="184">
        <v>0</v>
      </c>
      <c r="Q73" s="184">
        <v>0</v>
      </c>
      <c r="R73" s="184">
        <v>0</v>
      </c>
      <c r="S73" s="184">
        <v>0</v>
      </c>
      <c r="T73" s="48">
        <f t="shared" si="3"/>
        <v>164413</v>
      </c>
      <c r="U73" s="185">
        <v>52375</v>
      </c>
      <c r="V73" s="185">
        <v>0</v>
      </c>
      <c r="W73" s="185">
        <v>112038</v>
      </c>
      <c r="X73" s="185">
        <v>0</v>
      </c>
      <c r="Y73" s="217">
        <f t="shared" si="4"/>
        <v>2551</v>
      </c>
      <c r="Z73" s="185">
        <v>2551</v>
      </c>
      <c r="AA73" s="185">
        <v>0</v>
      </c>
      <c r="AB73" s="185">
        <v>0</v>
      </c>
      <c r="AC73" s="185">
        <v>0</v>
      </c>
      <c r="AD73" s="217">
        <f t="shared" si="5"/>
        <v>1652</v>
      </c>
      <c r="AE73" s="185">
        <v>1652</v>
      </c>
      <c r="AF73" s="185">
        <v>0</v>
      </c>
      <c r="AG73" s="217">
        <f t="shared" si="6"/>
        <v>4512</v>
      </c>
      <c r="AH73" s="185">
        <v>1628</v>
      </c>
      <c r="AI73" s="185">
        <v>2884</v>
      </c>
      <c r="AJ73" s="185">
        <v>0</v>
      </c>
      <c r="AK73" s="185">
        <v>0</v>
      </c>
      <c r="AL73" s="185">
        <v>0</v>
      </c>
      <c r="AM73" s="185">
        <v>0</v>
      </c>
      <c r="AN73" s="217">
        <f t="shared" si="7"/>
        <v>217</v>
      </c>
      <c r="AO73" s="185">
        <v>0</v>
      </c>
      <c r="AP73" s="185">
        <v>217</v>
      </c>
      <c r="AQ73" s="185">
        <v>0</v>
      </c>
      <c r="AR73" s="185">
        <v>0</v>
      </c>
      <c r="AS73" s="185">
        <v>0</v>
      </c>
      <c r="AT73" s="217">
        <f t="shared" si="8"/>
        <v>18816</v>
      </c>
      <c r="AU73" s="185">
        <v>18816</v>
      </c>
      <c r="AV73" s="185">
        <v>0</v>
      </c>
      <c r="AW73" s="186">
        <v>0</v>
      </c>
      <c r="AX73" s="186">
        <v>0</v>
      </c>
      <c r="AY73" s="186">
        <v>0</v>
      </c>
      <c r="AZ73" s="6">
        <v>7303</v>
      </c>
      <c r="BA73" s="217">
        <f t="shared" si="9"/>
        <v>0</v>
      </c>
      <c r="BB73" s="185">
        <v>0</v>
      </c>
      <c r="BC73" s="185">
        <v>0</v>
      </c>
      <c r="BD73" s="217">
        <f t="shared" si="10"/>
        <v>1339</v>
      </c>
      <c r="BE73" s="185">
        <v>1339</v>
      </c>
      <c r="BF73" s="185">
        <v>0</v>
      </c>
      <c r="BG73" s="217">
        <f t="shared" si="11"/>
        <v>5987</v>
      </c>
      <c r="BH73" s="185">
        <v>3702</v>
      </c>
      <c r="BI73" s="185">
        <v>2285</v>
      </c>
      <c r="BJ73" s="6">
        <v>0</v>
      </c>
      <c r="BK73" s="185">
        <v>0</v>
      </c>
      <c r="BL73" s="217">
        <f t="shared" si="12"/>
        <v>0</v>
      </c>
      <c r="BM73" s="185">
        <v>0</v>
      </c>
      <c r="BN73" s="185">
        <v>0</v>
      </c>
      <c r="BO73" s="185">
        <v>0</v>
      </c>
      <c r="BP73" s="6">
        <v>0</v>
      </c>
      <c r="BQ73" s="217">
        <f t="shared" si="13"/>
        <v>678742</v>
      </c>
    </row>
    <row r="74" spans="1:69" ht="31.5" x14ac:dyDescent="0.25">
      <c r="A74" s="4" t="s">
        <v>144</v>
      </c>
      <c r="B74" s="2" t="s">
        <v>121</v>
      </c>
      <c r="C74" s="5" t="s">
        <v>65</v>
      </c>
      <c r="D74" s="5">
        <v>0</v>
      </c>
      <c r="E74" s="48">
        <f t="shared" si="0"/>
        <v>0</v>
      </c>
      <c r="F74" s="184">
        <v>0</v>
      </c>
      <c r="G74" s="184">
        <v>0</v>
      </c>
      <c r="H74" s="48">
        <f t="shared" si="1"/>
        <v>0</v>
      </c>
      <c r="I74" s="184">
        <v>0</v>
      </c>
      <c r="J74" s="184">
        <v>0</v>
      </c>
      <c r="K74" s="184">
        <v>0</v>
      </c>
      <c r="L74" s="48">
        <f t="shared" si="2"/>
        <v>264979</v>
      </c>
      <c r="M74" s="184">
        <v>0</v>
      </c>
      <c r="N74" s="184">
        <v>191495</v>
      </c>
      <c r="O74" s="184">
        <v>73484</v>
      </c>
      <c r="P74" s="184">
        <v>0</v>
      </c>
      <c r="Q74" s="184">
        <v>0</v>
      </c>
      <c r="R74" s="184">
        <v>0</v>
      </c>
      <c r="S74" s="184">
        <v>0</v>
      </c>
      <c r="T74" s="48">
        <f t="shared" si="3"/>
        <v>269185</v>
      </c>
      <c r="U74" s="185">
        <v>83719</v>
      </c>
      <c r="V74" s="185">
        <v>0</v>
      </c>
      <c r="W74" s="185">
        <v>185466</v>
      </c>
      <c r="X74" s="185">
        <v>0</v>
      </c>
      <c r="Y74" s="217">
        <f t="shared" si="4"/>
        <v>2714</v>
      </c>
      <c r="Z74" s="185">
        <v>2714</v>
      </c>
      <c r="AA74" s="185">
        <v>0</v>
      </c>
      <c r="AB74" s="185">
        <v>0</v>
      </c>
      <c r="AC74" s="185">
        <v>0</v>
      </c>
      <c r="AD74" s="217">
        <f t="shared" si="5"/>
        <v>2424</v>
      </c>
      <c r="AE74" s="185">
        <v>2424</v>
      </c>
      <c r="AF74" s="185">
        <v>0</v>
      </c>
      <c r="AG74" s="217">
        <f t="shared" si="6"/>
        <v>5666</v>
      </c>
      <c r="AH74" s="185">
        <v>2044</v>
      </c>
      <c r="AI74" s="185">
        <v>3622</v>
      </c>
      <c r="AJ74" s="185">
        <v>0</v>
      </c>
      <c r="AK74" s="185">
        <v>0</v>
      </c>
      <c r="AL74" s="185">
        <v>0</v>
      </c>
      <c r="AM74" s="185">
        <v>0</v>
      </c>
      <c r="AN74" s="217">
        <f t="shared" si="7"/>
        <v>268</v>
      </c>
      <c r="AO74" s="185">
        <v>0</v>
      </c>
      <c r="AP74" s="185">
        <v>268</v>
      </c>
      <c r="AQ74" s="185">
        <v>0</v>
      </c>
      <c r="AR74" s="185">
        <v>0</v>
      </c>
      <c r="AS74" s="185">
        <v>0</v>
      </c>
      <c r="AT74" s="217">
        <f t="shared" si="8"/>
        <v>24194</v>
      </c>
      <c r="AU74" s="185">
        <v>24194</v>
      </c>
      <c r="AV74" s="185">
        <v>0</v>
      </c>
      <c r="AW74" s="186">
        <v>0</v>
      </c>
      <c r="AX74" s="186">
        <v>0</v>
      </c>
      <c r="AY74" s="186">
        <v>0</v>
      </c>
      <c r="AZ74" s="6">
        <v>9486</v>
      </c>
      <c r="BA74" s="217">
        <f t="shared" si="9"/>
        <v>0</v>
      </c>
      <c r="BB74" s="185">
        <v>0</v>
      </c>
      <c r="BC74" s="185">
        <v>0</v>
      </c>
      <c r="BD74" s="217">
        <f t="shared" si="10"/>
        <v>0</v>
      </c>
      <c r="BE74" s="185">
        <v>0</v>
      </c>
      <c r="BF74" s="185">
        <v>0</v>
      </c>
      <c r="BG74" s="217">
        <f t="shared" si="11"/>
        <v>19841</v>
      </c>
      <c r="BH74" s="185">
        <v>9235</v>
      </c>
      <c r="BI74" s="185">
        <v>10606</v>
      </c>
      <c r="BJ74" s="6">
        <v>0</v>
      </c>
      <c r="BK74" s="185">
        <v>0</v>
      </c>
      <c r="BL74" s="217">
        <f t="shared" si="12"/>
        <v>0</v>
      </c>
      <c r="BM74" s="185">
        <v>0</v>
      </c>
      <c r="BN74" s="185">
        <v>0</v>
      </c>
      <c r="BO74" s="185">
        <v>0</v>
      </c>
      <c r="BP74" s="6">
        <v>0</v>
      </c>
      <c r="BQ74" s="217">
        <f t="shared" si="13"/>
        <v>598757</v>
      </c>
    </row>
    <row r="75" spans="1:69" ht="31.5" x14ac:dyDescent="0.25">
      <c r="A75" s="4" t="s">
        <v>145</v>
      </c>
      <c r="B75" s="2" t="s">
        <v>121</v>
      </c>
      <c r="C75" s="5" t="s">
        <v>146</v>
      </c>
      <c r="D75" s="5">
        <v>0</v>
      </c>
      <c r="E75" s="48">
        <f t="shared" si="0"/>
        <v>0</v>
      </c>
      <c r="F75" s="184">
        <v>0</v>
      </c>
      <c r="G75" s="184">
        <v>0</v>
      </c>
      <c r="H75" s="48">
        <f t="shared" si="1"/>
        <v>0</v>
      </c>
      <c r="I75" s="184">
        <v>0</v>
      </c>
      <c r="J75" s="184">
        <v>0</v>
      </c>
      <c r="K75" s="184">
        <v>0</v>
      </c>
      <c r="L75" s="48">
        <f t="shared" si="2"/>
        <v>178687</v>
      </c>
      <c r="M75" s="184">
        <v>99589</v>
      </c>
      <c r="N75" s="184">
        <v>56260</v>
      </c>
      <c r="O75" s="184">
        <v>22838</v>
      </c>
      <c r="P75" s="184">
        <v>0</v>
      </c>
      <c r="Q75" s="184">
        <v>0</v>
      </c>
      <c r="R75" s="184">
        <v>0</v>
      </c>
      <c r="S75" s="184">
        <v>0</v>
      </c>
      <c r="T75" s="48">
        <f t="shared" si="3"/>
        <v>162916</v>
      </c>
      <c r="U75" s="185">
        <v>57996</v>
      </c>
      <c r="V75" s="185">
        <v>0</v>
      </c>
      <c r="W75" s="185">
        <v>104920</v>
      </c>
      <c r="X75" s="185">
        <v>0</v>
      </c>
      <c r="Y75" s="217">
        <f t="shared" si="4"/>
        <v>3961</v>
      </c>
      <c r="Z75" s="185">
        <v>3961</v>
      </c>
      <c r="AA75" s="185">
        <v>0</v>
      </c>
      <c r="AB75" s="185">
        <v>0</v>
      </c>
      <c r="AC75" s="185">
        <v>0</v>
      </c>
      <c r="AD75" s="217">
        <f t="shared" si="5"/>
        <v>1648</v>
      </c>
      <c r="AE75" s="185">
        <v>1648</v>
      </c>
      <c r="AF75" s="185">
        <v>0</v>
      </c>
      <c r="AG75" s="217">
        <f t="shared" si="6"/>
        <v>24409</v>
      </c>
      <c r="AH75" s="185">
        <v>8805</v>
      </c>
      <c r="AI75" s="185">
        <v>15604</v>
      </c>
      <c r="AJ75" s="185">
        <v>0</v>
      </c>
      <c r="AK75" s="185">
        <v>0</v>
      </c>
      <c r="AL75" s="185">
        <v>0</v>
      </c>
      <c r="AM75" s="185">
        <v>0</v>
      </c>
      <c r="AN75" s="217">
        <f t="shared" si="7"/>
        <v>36</v>
      </c>
      <c r="AO75" s="185">
        <v>0</v>
      </c>
      <c r="AP75" s="185">
        <v>36</v>
      </c>
      <c r="AQ75" s="185">
        <v>0</v>
      </c>
      <c r="AR75" s="185">
        <v>0</v>
      </c>
      <c r="AS75" s="185">
        <v>0</v>
      </c>
      <c r="AT75" s="217">
        <f t="shared" si="8"/>
        <v>20791</v>
      </c>
      <c r="AU75" s="185">
        <v>20791</v>
      </c>
      <c r="AV75" s="185">
        <v>0</v>
      </c>
      <c r="AW75" s="186">
        <v>0</v>
      </c>
      <c r="AX75" s="186">
        <v>0</v>
      </c>
      <c r="AY75" s="186">
        <v>0</v>
      </c>
      <c r="AZ75" s="6">
        <v>6902</v>
      </c>
      <c r="BA75" s="217">
        <f t="shared" si="9"/>
        <v>0</v>
      </c>
      <c r="BB75" s="185">
        <v>0</v>
      </c>
      <c r="BC75" s="185">
        <v>0</v>
      </c>
      <c r="BD75" s="217">
        <f t="shared" si="10"/>
        <v>0</v>
      </c>
      <c r="BE75" s="185">
        <v>0</v>
      </c>
      <c r="BF75" s="185">
        <v>0</v>
      </c>
      <c r="BG75" s="217">
        <f t="shared" si="11"/>
        <v>12445</v>
      </c>
      <c r="BH75" s="185">
        <v>2942</v>
      </c>
      <c r="BI75" s="185">
        <v>9503</v>
      </c>
      <c r="BJ75" s="6">
        <v>0</v>
      </c>
      <c r="BK75" s="185">
        <v>0</v>
      </c>
      <c r="BL75" s="217">
        <f t="shared" si="12"/>
        <v>0</v>
      </c>
      <c r="BM75" s="185">
        <v>0</v>
      </c>
      <c r="BN75" s="185">
        <v>0</v>
      </c>
      <c r="BO75" s="185">
        <v>0</v>
      </c>
      <c r="BP75" s="6">
        <v>0</v>
      </c>
      <c r="BQ75" s="217">
        <f t="shared" si="13"/>
        <v>411795</v>
      </c>
    </row>
    <row r="76" spans="1:69" ht="31.5" x14ac:dyDescent="0.25">
      <c r="A76" s="4" t="s">
        <v>147</v>
      </c>
      <c r="B76" s="2" t="s">
        <v>121</v>
      </c>
      <c r="C76" s="5" t="s">
        <v>148</v>
      </c>
      <c r="D76" s="5">
        <v>0</v>
      </c>
      <c r="E76" s="48">
        <f t="shared" ref="E76:E126" si="14">G76+F76</f>
        <v>0</v>
      </c>
      <c r="F76" s="184">
        <v>0</v>
      </c>
      <c r="G76" s="184">
        <v>0</v>
      </c>
      <c r="H76" s="48">
        <f t="shared" ref="H76:H126" si="15">K76+J76+I76</f>
        <v>0</v>
      </c>
      <c r="I76" s="184">
        <v>0</v>
      </c>
      <c r="J76" s="184">
        <v>0</v>
      </c>
      <c r="K76" s="184">
        <v>0</v>
      </c>
      <c r="L76" s="48">
        <f t="shared" ref="L76:L126" si="16">S76+R76+Q76+P76+O76+N76+M76</f>
        <v>488350</v>
      </c>
      <c r="M76" s="184">
        <v>0</v>
      </c>
      <c r="N76" s="184">
        <v>355313</v>
      </c>
      <c r="O76" s="184">
        <v>133037</v>
      </c>
      <c r="P76" s="184">
        <v>0</v>
      </c>
      <c r="Q76" s="184">
        <v>0</v>
      </c>
      <c r="R76" s="184">
        <v>0</v>
      </c>
      <c r="S76" s="184">
        <v>0</v>
      </c>
      <c r="T76" s="48">
        <f t="shared" ref="T76:T126" si="17">X76+W76+V76+U76</f>
        <v>325974</v>
      </c>
      <c r="U76" s="185">
        <v>103715</v>
      </c>
      <c r="V76" s="185">
        <v>0</v>
      </c>
      <c r="W76" s="185">
        <v>222259</v>
      </c>
      <c r="X76" s="185">
        <v>0</v>
      </c>
      <c r="Y76" s="217">
        <f t="shared" ref="Y76:Y126" si="18">AC76+AB76+AA76+Z76</f>
        <v>3160</v>
      </c>
      <c r="Z76" s="185">
        <v>3160</v>
      </c>
      <c r="AA76" s="185">
        <v>0</v>
      </c>
      <c r="AB76" s="185">
        <v>0</v>
      </c>
      <c r="AC76" s="185">
        <v>0</v>
      </c>
      <c r="AD76" s="217">
        <f t="shared" ref="AD76:AD126" si="19">AF76+AE76</f>
        <v>4602</v>
      </c>
      <c r="AE76" s="185">
        <v>4602</v>
      </c>
      <c r="AF76" s="185">
        <v>0</v>
      </c>
      <c r="AG76" s="217">
        <f t="shared" ref="AG76:AG126" si="20">AM76+AL76+AK76+AJ76+AI76+AH76</f>
        <v>86588</v>
      </c>
      <c r="AH76" s="185">
        <v>31233</v>
      </c>
      <c r="AI76" s="185">
        <v>55355</v>
      </c>
      <c r="AJ76" s="185">
        <v>0</v>
      </c>
      <c r="AK76" s="185">
        <v>0</v>
      </c>
      <c r="AL76" s="185">
        <v>0</v>
      </c>
      <c r="AM76" s="185">
        <v>0</v>
      </c>
      <c r="AN76" s="217">
        <f t="shared" ref="AN76:AN126" si="21">AS76+AR76+AQ76+AP76+AO76</f>
        <v>2271</v>
      </c>
      <c r="AO76" s="185">
        <v>0</v>
      </c>
      <c r="AP76" s="185">
        <v>2271</v>
      </c>
      <c r="AQ76" s="185">
        <v>0</v>
      </c>
      <c r="AR76" s="185">
        <v>0</v>
      </c>
      <c r="AS76" s="185">
        <v>0</v>
      </c>
      <c r="AT76" s="217">
        <f t="shared" ref="AT76:AT126" si="22">AY76+AX76+AW76+AV76+AU76</f>
        <v>53773</v>
      </c>
      <c r="AU76" s="185">
        <v>53773</v>
      </c>
      <c r="AV76" s="185">
        <v>0</v>
      </c>
      <c r="AW76" s="186">
        <v>0</v>
      </c>
      <c r="AX76" s="186">
        <v>0</v>
      </c>
      <c r="AY76" s="186">
        <v>0</v>
      </c>
      <c r="AZ76" s="6">
        <v>8129</v>
      </c>
      <c r="BA76" s="217">
        <f t="shared" ref="BA76:BA126" si="23">BC76+BB76</f>
        <v>0</v>
      </c>
      <c r="BB76" s="185">
        <v>0</v>
      </c>
      <c r="BC76" s="185">
        <v>0</v>
      </c>
      <c r="BD76" s="217">
        <f t="shared" ref="BD76:BD126" si="24">BF76+BE76</f>
        <v>0</v>
      </c>
      <c r="BE76" s="185">
        <v>0</v>
      </c>
      <c r="BF76" s="185">
        <v>0</v>
      </c>
      <c r="BG76" s="217">
        <f t="shared" ref="BG76:BG126" si="25">BI76+BH76</f>
        <v>28567</v>
      </c>
      <c r="BH76" s="185">
        <v>17661</v>
      </c>
      <c r="BI76" s="185">
        <v>10906</v>
      </c>
      <c r="BJ76" s="6">
        <v>0</v>
      </c>
      <c r="BK76" s="185">
        <v>0</v>
      </c>
      <c r="BL76" s="217">
        <f t="shared" ref="BL76:BL126" si="26">BN76+BM76</f>
        <v>0</v>
      </c>
      <c r="BM76" s="185">
        <v>0</v>
      </c>
      <c r="BN76" s="185">
        <v>0</v>
      </c>
      <c r="BO76" s="185">
        <v>0</v>
      </c>
      <c r="BP76" s="6">
        <v>0</v>
      </c>
      <c r="BQ76" s="217">
        <f t="shared" ref="BQ76:BQ126" si="27">BP76+BO76+BL76+BK76+BJ76+BG76+BD76+BA76+AZ76+AT76+AN76+AG76+AD76+Y76+T76+L76+H76+E76+D76</f>
        <v>1001414</v>
      </c>
    </row>
    <row r="77" spans="1:69" ht="31.5" x14ac:dyDescent="0.25">
      <c r="A77" s="4" t="s">
        <v>149</v>
      </c>
      <c r="B77" s="2" t="s">
        <v>121</v>
      </c>
      <c r="C77" s="5" t="s">
        <v>150</v>
      </c>
      <c r="D77" s="5">
        <v>0</v>
      </c>
      <c r="E77" s="48">
        <f t="shared" si="14"/>
        <v>0</v>
      </c>
      <c r="F77" s="184">
        <v>0</v>
      </c>
      <c r="G77" s="184">
        <v>0</v>
      </c>
      <c r="H77" s="48">
        <f t="shared" si="15"/>
        <v>0</v>
      </c>
      <c r="I77" s="184">
        <v>0</v>
      </c>
      <c r="J77" s="184">
        <v>0</v>
      </c>
      <c r="K77" s="184">
        <v>0</v>
      </c>
      <c r="L77" s="48">
        <f t="shared" si="16"/>
        <v>577997</v>
      </c>
      <c r="M77" s="184">
        <v>323885</v>
      </c>
      <c r="N77" s="184">
        <v>182969</v>
      </c>
      <c r="O77" s="184">
        <v>71143</v>
      </c>
      <c r="P77" s="184">
        <v>0</v>
      </c>
      <c r="Q77" s="184">
        <v>0</v>
      </c>
      <c r="R77" s="184">
        <v>0</v>
      </c>
      <c r="S77" s="184">
        <v>0</v>
      </c>
      <c r="T77" s="48">
        <f t="shared" si="17"/>
        <v>359435</v>
      </c>
      <c r="U77" s="185">
        <v>113713</v>
      </c>
      <c r="V77" s="185">
        <v>0</v>
      </c>
      <c r="W77" s="185">
        <v>245722</v>
      </c>
      <c r="X77" s="185">
        <v>0</v>
      </c>
      <c r="Y77" s="217">
        <f t="shared" si="18"/>
        <v>1266</v>
      </c>
      <c r="Z77" s="185">
        <v>1266</v>
      </c>
      <c r="AA77" s="185">
        <v>0</v>
      </c>
      <c r="AB77" s="185">
        <v>0</v>
      </c>
      <c r="AC77" s="185">
        <v>0</v>
      </c>
      <c r="AD77" s="217">
        <f t="shared" si="19"/>
        <v>1128</v>
      </c>
      <c r="AE77" s="185">
        <v>1128</v>
      </c>
      <c r="AF77" s="185">
        <v>0</v>
      </c>
      <c r="AG77" s="217">
        <f t="shared" si="20"/>
        <v>10625</v>
      </c>
      <c r="AH77" s="185">
        <v>3833</v>
      </c>
      <c r="AI77" s="185">
        <v>6792</v>
      </c>
      <c r="AJ77" s="185">
        <v>0</v>
      </c>
      <c r="AK77" s="185">
        <v>0</v>
      </c>
      <c r="AL77" s="185">
        <v>0</v>
      </c>
      <c r="AM77" s="185">
        <v>0</v>
      </c>
      <c r="AN77" s="217">
        <f t="shared" si="21"/>
        <v>0</v>
      </c>
      <c r="AO77" s="185">
        <v>0</v>
      </c>
      <c r="AP77" s="185">
        <v>0</v>
      </c>
      <c r="AQ77" s="185">
        <v>0</v>
      </c>
      <c r="AR77" s="185">
        <v>0</v>
      </c>
      <c r="AS77" s="185">
        <v>0</v>
      </c>
      <c r="AT77" s="217">
        <f t="shared" si="22"/>
        <v>15000</v>
      </c>
      <c r="AU77" s="185">
        <v>15000</v>
      </c>
      <c r="AV77" s="185">
        <v>0</v>
      </c>
      <c r="AW77" s="186">
        <v>0</v>
      </c>
      <c r="AX77" s="186">
        <v>0</v>
      </c>
      <c r="AY77" s="186">
        <v>0</v>
      </c>
      <c r="AZ77" s="6">
        <v>7329</v>
      </c>
      <c r="BA77" s="217">
        <f t="shared" si="23"/>
        <v>0</v>
      </c>
      <c r="BB77" s="185">
        <v>0</v>
      </c>
      <c r="BC77" s="185">
        <v>0</v>
      </c>
      <c r="BD77" s="217">
        <f t="shared" si="24"/>
        <v>0</v>
      </c>
      <c r="BE77" s="185">
        <v>0</v>
      </c>
      <c r="BF77" s="185">
        <v>0</v>
      </c>
      <c r="BG77" s="217">
        <f t="shared" si="25"/>
        <v>12980</v>
      </c>
      <c r="BH77" s="185">
        <v>4060</v>
      </c>
      <c r="BI77" s="185">
        <v>8920</v>
      </c>
      <c r="BJ77" s="6">
        <v>0</v>
      </c>
      <c r="BK77" s="185">
        <v>0</v>
      </c>
      <c r="BL77" s="217">
        <f t="shared" si="26"/>
        <v>0</v>
      </c>
      <c r="BM77" s="185">
        <v>0</v>
      </c>
      <c r="BN77" s="185">
        <v>0</v>
      </c>
      <c r="BO77" s="185">
        <v>0</v>
      </c>
      <c r="BP77" s="6">
        <v>0</v>
      </c>
      <c r="BQ77" s="217">
        <f t="shared" si="27"/>
        <v>985760</v>
      </c>
    </row>
    <row r="78" spans="1:69" ht="31.5" x14ac:dyDescent="0.25">
      <c r="A78" s="4" t="s">
        <v>151</v>
      </c>
      <c r="B78" s="2" t="s">
        <v>121</v>
      </c>
      <c r="C78" s="5" t="s">
        <v>152</v>
      </c>
      <c r="D78" s="5">
        <v>0</v>
      </c>
      <c r="E78" s="48">
        <f t="shared" si="14"/>
        <v>0</v>
      </c>
      <c r="F78" s="184">
        <v>0</v>
      </c>
      <c r="G78" s="184">
        <v>0</v>
      </c>
      <c r="H78" s="48">
        <f t="shared" si="15"/>
        <v>31700</v>
      </c>
      <c r="I78" s="184">
        <v>0</v>
      </c>
      <c r="J78" s="184">
        <v>0</v>
      </c>
      <c r="K78" s="184">
        <v>31700</v>
      </c>
      <c r="L78" s="48">
        <f t="shared" si="16"/>
        <v>78586</v>
      </c>
      <c r="M78" s="184">
        <v>42185</v>
      </c>
      <c r="N78" s="184">
        <v>23831</v>
      </c>
      <c r="O78" s="184">
        <v>12570</v>
      </c>
      <c r="P78" s="184">
        <v>0</v>
      </c>
      <c r="Q78" s="184">
        <v>0</v>
      </c>
      <c r="R78" s="184">
        <v>0</v>
      </c>
      <c r="S78" s="184">
        <v>0</v>
      </c>
      <c r="T78" s="48">
        <f t="shared" si="17"/>
        <v>221951</v>
      </c>
      <c r="U78" s="185">
        <v>75851</v>
      </c>
      <c r="V78" s="185">
        <v>0</v>
      </c>
      <c r="W78" s="185">
        <v>146100</v>
      </c>
      <c r="X78" s="185">
        <v>0</v>
      </c>
      <c r="Y78" s="217">
        <f t="shared" si="18"/>
        <v>2996</v>
      </c>
      <c r="Z78" s="185">
        <v>2996</v>
      </c>
      <c r="AA78" s="185">
        <v>0</v>
      </c>
      <c r="AB78" s="185">
        <v>0</v>
      </c>
      <c r="AC78" s="185">
        <v>0</v>
      </c>
      <c r="AD78" s="217">
        <f t="shared" si="19"/>
        <v>3134</v>
      </c>
      <c r="AE78" s="185">
        <v>3134</v>
      </c>
      <c r="AF78" s="185">
        <v>0</v>
      </c>
      <c r="AG78" s="217">
        <f t="shared" si="20"/>
        <v>25808</v>
      </c>
      <c r="AH78" s="185">
        <v>9310</v>
      </c>
      <c r="AI78" s="185">
        <v>16498</v>
      </c>
      <c r="AJ78" s="185">
        <v>0</v>
      </c>
      <c r="AK78" s="185">
        <v>0</v>
      </c>
      <c r="AL78" s="185">
        <v>0</v>
      </c>
      <c r="AM78" s="185">
        <v>0</v>
      </c>
      <c r="AN78" s="217">
        <f t="shared" si="21"/>
        <v>231</v>
      </c>
      <c r="AO78" s="185">
        <v>0</v>
      </c>
      <c r="AP78" s="185">
        <v>231</v>
      </c>
      <c r="AQ78" s="185">
        <v>0</v>
      </c>
      <c r="AR78" s="185">
        <v>0</v>
      </c>
      <c r="AS78" s="185">
        <v>0</v>
      </c>
      <c r="AT78" s="217">
        <f t="shared" si="22"/>
        <v>33912</v>
      </c>
      <c r="AU78" s="185">
        <v>33912</v>
      </c>
      <c r="AV78" s="185">
        <v>0</v>
      </c>
      <c r="AW78" s="186">
        <v>0</v>
      </c>
      <c r="AX78" s="186">
        <v>0</v>
      </c>
      <c r="AY78" s="186">
        <v>0</v>
      </c>
      <c r="AZ78" s="6">
        <v>6902</v>
      </c>
      <c r="BA78" s="217">
        <f t="shared" si="23"/>
        <v>0</v>
      </c>
      <c r="BB78" s="185">
        <v>0</v>
      </c>
      <c r="BC78" s="185">
        <v>0</v>
      </c>
      <c r="BD78" s="217">
        <f t="shared" si="24"/>
        <v>0</v>
      </c>
      <c r="BE78" s="185">
        <v>0</v>
      </c>
      <c r="BF78" s="185">
        <v>0</v>
      </c>
      <c r="BG78" s="217">
        <f t="shared" si="25"/>
        <v>9201</v>
      </c>
      <c r="BH78" s="185">
        <v>9201</v>
      </c>
      <c r="BI78" s="185">
        <v>0</v>
      </c>
      <c r="BJ78" s="6">
        <v>0</v>
      </c>
      <c r="BK78" s="185">
        <v>0</v>
      </c>
      <c r="BL78" s="217">
        <f t="shared" si="26"/>
        <v>0</v>
      </c>
      <c r="BM78" s="185">
        <v>0</v>
      </c>
      <c r="BN78" s="185">
        <v>0</v>
      </c>
      <c r="BO78" s="185">
        <v>0</v>
      </c>
      <c r="BP78" s="6">
        <v>0</v>
      </c>
      <c r="BQ78" s="217">
        <f t="shared" si="27"/>
        <v>414421</v>
      </c>
    </row>
    <row r="79" spans="1:69" ht="31.5" x14ac:dyDescent="0.25">
      <c r="A79" s="4" t="s">
        <v>153</v>
      </c>
      <c r="B79" s="2" t="s">
        <v>121</v>
      </c>
      <c r="C79" s="5" t="s">
        <v>154</v>
      </c>
      <c r="D79" s="5">
        <v>0</v>
      </c>
      <c r="E79" s="48">
        <f t="shared" si="14"/>
        <v>0</v>
      </c>
      <c r="F79" s="184">
        <v>0</v>
      </c>
      <c r="G79" s="184">
        <v>0</v>
      </c>
      <c r="H79" s="48">
        <f t="shared" si="15"/>
        <v>0</v>
      </c>
      <c r="I79" s="184">
        <v>0</v>
      </c>
      <c r="J79" s="184">
        <v>0</v>
      </c>
      <c r="K79" s="184">
        <v>0</v>
      </c>
      <c r="L79" s="48">
        <f t="shared" si="16"/>
        <v>399661</v>
      </c>
      <c r="M79" s="184">
        <v>222762</v>
      </c>
      <c r="N79" s="184">
        <v>125844</v>
      </c>
      <c r="O79" s="184">
        <v>51055</v>
      </c>
      <c r="P79" s="184">
        <v>0</v>
      </c>
      <c r="Q79" s="184">
        <v>0</v>
      </c>
      <c r="R79" s="184">
        <v>0</v>
      </c>
      <c r="S79" s="184">
        <v>0</v>
      </c>
      <c r="T79" s="48">
        <f t="shared" si="17"/>
        <v>306890</v>
      </c>
      <c r="U79" s="185">
        <v>99667</v>
      </c>
      <c r="V79" s="185">
        <v>0</v>
      </c>
      <c r="W79" s="185">
        <v>207223</v>
      </c>
      <c r="X79" s="185">
        <v>0</v>
      </c>
      <c r="Y79" s="217">
        <f t="shared" si="18"/>
        <v>2919</v>
      </c>
      <c r="Z79" s="185">
        <v>2919</v>
      </c>
      <c r="AA79" s="185">
        <v>0</v>
      </c>
      <c r="AB79" s="185">
        <v>0</v>
      </c>
      <c r="AC79" s="185">
        <v>0</v>
      </c>
      <c r="AD79" s="217">
        <f t="shared" si="19"/>
        <v>1604</v>
      </c>
      <c r="AE79" s="185">
        <v>1604</v>
      </c>
      <c r="AF79" s="185">
        <v>0</v>
      </c>
      <c r="AG79" s="217">
        <f t="shared" si="20"/>
        <v>25000</v>
      </c>
      <c r="AH79" s="185">
        <v>9018</v>
      </c>
      <c r="AI79" s="185">
        <v>15982</v>
      </c>
      <c r="AJ79" s="185">
        <v>0</v>
      </c>
      <c r="AK79" s="185">
        <v>0</v>
      </c>
      <c r="AL79" s="185">
        <v>0</v>
      </c>
      <c r="AM79" s="185">
        <v>0</v>
      </c>
      <c r="AN79" s="217">
        <f t="shared" si="21"/>
        <v>113</v>
      </c>
      <c r="AO79" s="185">
        <v>0</v>
      </c>
      <c r="AP79" s="185">
        <v>113</v>
      </c>
      <c r="AQ79" s="185">
        <v>0</v>
      </c>
      <c r="AR79" s="185">
        <v>0</v>
      </c>
      <c r="AS79" s="185">
        <v>0</v>
      </c>
      <c r="AT79" s="217">
        <f t="shared" si="22"/>
        <v>24000</v>
      </c>
      <c r="AU79" s="185">
        <v>24000</v>
      </c>
      <c r="AV79" s="185">
        <v>0</v>
      </c>
      <c r="AW79" s="186">
        <v>0</v>
      </c>
      <c r="AX79" s="186">
        <v>0</v>
      </c>
      <c r="AY79" s="186">
        <v>0</v>
      </c>
      <c r="AZ79" s="6">
        <v>6902</v>
      </c>
      <c r="BA79" s="217">
        <f t="shared" si="23"/>
        <v>0</v>
      </c>
      <c r="BB79" s="185">
        <v>0</v>
      </c>
      <c r="BC79" s="185">
        <v>0</v>
      </c>
      <c r="BD79" s="217">
        <f t="shared" si="24"/>
        <v>0</v>
      </c>
      <c r="BE79" s="185">
        <v>0</v>
      </c>
      <c r="BF79" s="185">
        <v>0</v>
      </c>
      <c r="BG79" s="217">
        <f t="shared" si="25"/>
        <v>35496</v>
      </c>
      <c r="BH79" s="185">
        <v>8392</v>
      </c>
      <c r="BI79" s="185">
        <v>27104</v>
      </c>
      <c r="BJ79" s="6">
        <v>0</v>
      </c>
      <c r="BK79" s="185">
        <v>0</v>
      </c>
      <c r="BL79" s="217">
        <f t="shared" si="26"/>
        <v>0</v>
      </c>
      <c r="BM79" s="185">
        <v>0</v>
      </c>
      <c r="BN79" s="185">
        <v>0</v>
      </c>
      <c r="BO79" s="185">
        <v>0</v>
      </c>
      <c r="BP79" s="6">
        <v>0</v>
      </c>
      <c r="BQ79" s="217">
        <f t="shared" si="27"/>
        <v>802585</v>
      </c>
    </row>
    <row r="80" spans="1:69" ht="31.5" x14ac:dyDescent="0.25">
      <c r="A80" s="4" t="s">
        <v>155</v>
      </c>
      <c r="B80" s="2" t="s">
        <v>121</v>
      </c>
      <c r="C80" s="5" t="s">
        <v>68</v>
      </c>
      <c r="D80" s="5">
        <v>0</v>
      </c>
      <c r="E80" s="48">
        <f t="shared" si="14"/>
        <v>0</v>
      </c>
      <c r="F80" s="184">
        <v>0</v>
      </c>
      <c r="G80" s="184">
        <v>0</v>
      </c>
      <c r="H80" s="48">
        <f t="shared" si="15"/>
        <v>90</v>
      </c>
      <c r="I80" s="184">
        <v>0</v>
      </c>
      <c r="J80" s="184">
        <v>90</v>
      </c>
      <c r="K80" s="184">
        <v>0</v>
      </c>
      <c r="L80" s="48">
        <f t="shared" si="16"/>
        <v>626368</v>
      </c>
      <c r="M80" s="184">
        <v>300337</v>
      </c>
      <c r="N80" s="184">
        <v>169667</v>
      </c>
      <c r="O80" s="184">
        <v>71920</v>
      </c>
      <c r="P80" s="184">
        <v>0</v>
      </c>
      <c r="Q80" s="184">
        <v>79673</v>
      </c>
      <c r="R80" s="184">
        <v>4771</v>
      </c>
      <c r="S80" s="184">
        <v>0</v>
      </c>
      <c r="T80" s="48">
        <f t="shared" si="17"/>
        <v>509471</v>
      </c>
      <c r="U80" s="185">
        <v>179388</v>
      </c>
      <c r="V80" s="185">
        <v>0</v>
      </c>
      <c r="W80" s="185">
        <v>330083</v>
      </c>
      <c r="X80" s="185">
        <v>0</v>
      </c>
      <c r="Y80" s="217">
        <f t="shared" si="18"/>
        <v>3370</v>
      </c>
      <c r="Z80" s="185">
        <v>3370</v>
      </c>
      <c r="AA80" s="185">
        <v>0</v>
      </c>
      <c r="AB80" s="185">
        <v>0</v>
      </c>
      <c r="AC80" s="185">
        <v>0</v>
      </c>
      <c r="AD80" s="217">
        <f t="shared" si="19"/>
        <v>2552</v>
      </c>
      <c r="AE80" s="185">
        <v>2552</v>
      </c>
      <c r="AF80" s="185">
        <v>0</v>
      </c>
      <c r="AG80" s="217">
        <f t="shared" si="20"/>
        <v>17267</v>
      </c>
      <c r="AH80" s="185">
        <v>6229</v>
      </c>
      <c r="AI80" s="185">
        <v>11038</v>
      </c>
      <c r="AJ80" s="185">
        <v>0</v>
      </c>
      <c r="AK80" s="185">
        <v>0</v>
      </c>
      <c r="AL80" s="185">
        <v>0</v>
      </c>
      <c r="AM80" s="185">
        <v>0</v>
      </c>
      <c r="AN80" s="217">
        <f t="shared" si="21"/>
        <v>0</v>
      </c>
      <c r="AO80" s="185">
        <v>0</v>
      </c>
      <c r="AP80" s="185">
        <v>0</v>
      </c>
      <c r="AQ80" s="185">
        <v>0</v>
      </c>
      <c r="AR80" s="185">
        <v>0</v>
      </c>
      <c r="AS80" s="185">
        <v>0</v>
      </c>
      <c r="AT80" s="217">
        <f t="shared" si="22"/>
        <v>29522</v>
      </c>
      <c r="AU80" s="185">
        <v>29522</v>
      </c>
      <c r="AV80" s="185">
        <v>0</v>
      </c>
      <c r="AW80" s="186">
        <v>0</v>
      </c>
      <c r="AX80" s="186">
        <v>0</v>
      </c>
      <c r="AY80" s="186">
        <v>0</v>
      </c>
      <c r="AZ80" s="6">
        <v>14789</v>
      </c>
      <c r="BA80" s="217">
        <f t="shared" si="23"/>
        <v>0</v>
      </c>
      <c r="BB80" s="185">
        <v>0</v>
      </c>
      <c r="BC80" s="185">
        <v>0</v>
      </c>
      <c r="BD80" s="217">
        <f t="shared" si="24"/>
        <v>2100</v>
      </c>
      <c r="BE80" s="185">
        <v>2100</v>
      </c>
      <c r="BF80" s="185">
        <v>0</v>
      </c>
      <c r="BG80" s="217">
        <f t="shared" si="25"/>
        <v>32428</v>
      </c>
      <c r="BH80" s="185">
        <v>22523</v>
      </c>
      <c r="BI80" s="185">
        <v>9905</v>
      </c>
      <c r="BJ80" s="6">
        <v>0</v>
      </c>
      <c r="BK80" s="185">
        <v>0</v>
      </c>
      <c r="BL80" s="217">
        <f t="shared" si="26"/>
        <v>0</v>
      </c>
      <c r="BM80" s="185">
        <v>0</v>
      </c>
      <c r="BN80" s="185">
        <v>0</v>
      </c>
      <c r="BO80" s="185">
        <v>0</v>
      </c>
      <c r="BP80" s="6">
        <v>0</v>
      </c>
      <c r="BQ80" s="217">
        <f t="shared" si="27"/>
        <v>1237957</v>
      </c>
    </row>
    <row r="81" spans="1:69" ht="31.5" x14ac:dyDescent="0.25">
      <c r="A81" s="4" t="s">
        <v>156</v>
      </c>
      <c r="B81" s="2" t="s">
        <v>121</v>
      </c>
      <c r="C81" s="5" t="s">
        <v>157</v>
      </c>
      <c r="D81" s="5">
        <v>0</v>
      </c>
      <c r="E81" s="48">
        <f t="shared" si="14"/>
        <v>0</v>
      </c>
      <c r="F81" s="184">
        <v>0</v>
      </c>
      <c r="G81" s="184">
        <v>0</v>
      </c>
      <c r="H81" s="48">
        <f t="shared" si="15"/>
        <v>32334</v>
      </c>
      <c r="I81" s="184">
        <v>0</v>
      </c>
      <c r="J81" s="184">
        <v>0</v>
      </c>
      <c r="K81" s="184">
        <v>32334</v>
      </c>
      <c r="L81" s="48">
        <f t="shared" si="16"/>
        <v>276099</v>
      </c>
      <c r="M81" s="184">
        <v>141383</v>
      </c>
      <c r="N81" s="184">
        <v>79871</v>
      </c>
      <c r="O81" s="184">
        <v>35845</v>
      </c>
      <c r="P81" s="184">
        <v>0</v>
      </c>
      <c r="Q81" s="184">
        <v>0</v>
      </c>
      <c r="R81" s="184">
        <v>0</v>
      </c>
      <c r="S81" s="184">
        <v>19000</v>
      </c>
      <c r="T81" s="48">
        <f t="shared" si="17"/>
        <v>341183</v>
      </c>
      <c r="U81" s="185">
        <v>108990</v>
      </c>
      <c r="V81" s="185">
        <v>0</v>
      </c>
      <c r="W81" s="185">
        <v>232193</v>
      </c>
      <c r="X81" s="185">
        <v>0</v>
      </c>
      <c r="Y81" s="217">
        <f t="shared" si="18"/>
        <v>3864</v>
      </c>
      <c r="Z81" s="185">
        <v>3864</v>
      </c>
      <c r="AA81" s="185">
        <v>0</v>
      </c>
      <c r="AB81" s="185">
        <v>0</v>
      </c>
      <c r="AC81" s="185">
        <v>0</v>
      </c>
      <c r="AD81" s="217">
        <f t="shared" si="19"/>
        <v>767</v>
      </c>
      <c r="AE81" s="185">
        <v>767</v>
      </c>
      <c r="AF81" s="185">
        <v>0</v>
      </c>
      <c r="AG81" s="217">
        <f t="shared" si="20"/>
        <v>21914</v>
      </c>
      <c r="AH81" s="185">
        <v>7905</v>
      </c>
      <c r="AI81" s="185">
        <v>14009</v>
      </c>
      <c r="AJ81" s="185">
        <v>0</v>
      </c>
      <c r="AK81" s="185">
        <v>0</v>
      </c>
      <c r="AL81" s="185">
        <v>0</v>
      </c>
      <c r="AM81" s="185">
        <v>0</v>
      </c>
      <c r="AN81" s="217">
        <f t="shared" si="21"/>
        <v>313</v>
      </c>
      <c r="AO81" s="185">
        <v>0</v>
      </c>
      <c r="AP81" s="185">
        <v>313</v>
      </c>
      <c r="AQ81" s="185">
        <v>0</v>
      </c>
      <c r="AR81" s="185">
        <v>0</v>
      </c>
      <c r="AS81" s="185">
        <v>0</v>
      </c>
      <c r="AT81" s="217">
        <f t="shared" si="22"/>
        <v>9224</v>
      </c>
      <c r="AU81" s="185">
        <v>9224</v>
      </c>
      <c r="AV81" s="185">
        <v>0</v>
      </c>
      <c r="AW81" s="186">
        <v>0</v>
      </c>
      <c r="AX81" s="186">
        <v>0</v>
      </c>
      <c r="AY81" s="186">
        <v>0</v>
      </c>
      <c r="AZ81" s="6">
        <v>8407</v>
      </c>
      <c r="BA81" s="217">
        <f t="shared" si="23"/>
        <v>0</v>
      </c>
      <c r="BB81" s="185">
        <v>0</v>
      </c>
      <c r="BC81" s="185">
        <v>0</v>
      </c>
      <c r="BD81" s="217">
        <f t="shared" si="24"/>
        <v>0</v>
      </c>
      <c r="BE81" s="185">
        <v>0</v>
      </c>
      <c r="BF81" s="185">
        <v>0</v>
      </c>
      <c r="BG81" s="217">
        <f t="shared" si="25"/>
        <v>6655</v>
      </c>
      <c r="BH81" s="185">
        <v>6655</v>
      </c>
      <c r="BI81" s="185">
        <v>0</v>
      </c>
      <c r="BJ81" s="6">
        <v>0</v>
      </c>
      <c r="BK81" s="185">
        <v>0</v>
      </c>
      <c r="BL81" s="217">
        <f t="shared" si="26"/>
        <v>0</v>
      </c>
      <c r="BM81" s="185">
        <v>0</v>
      </c>
      <c r="BN81" s="185">
        <v>0</v>
      </c>
      <c r="BO81" s="185">
        <v>0</v>
      </c>
      <c r="BP81" s="6">
        <v>0</v>
      </c>
      <c r="BQ81" s="217">
        <f t="shared" si="27"/>
        <v>700760</v>
      </c>
    </row>
    <row r="82" spans="1:69" ht="31.5" x14ac:dyDescent="0.25">
      <c r="A82" s="4" t="s">
        <v>158</v>
      </c>
      <c r="B82" s="2" t="s">
        <v>121</v>
      </c>
      <c r="C82" s="5" t="s">
        <v>159</v>
      </c>
      <c r="D82" s="5">
        <v>0</v>
      </c>
      <c r="E82" s="48">
        <f t="shared" si="14"/>
        <v>0</v>
      </c>
      <c r="F82" s="184">
        <v>0</v>
      </c>
      <c r="G82" s="184">
        <v>0</v>
      </c>
      <c r="H82" s="48">
        <f t="shared" si="15"/>
        <v>83778</v>
      </c>
      <c r="I82" s="184">
        <v>90</v>
      </c>
      <c r="J82" s="184">
        <v>0</v>
      </c>
      <c r="K82" s="184">
        <v>83688</v>
      </c>
      <c r="L82" s="48">
        <f t="shared" si="16"/>
        <v>255360</v>
      </c>
      <c r="M82" s="184">
        <v>142618</v>
      </c>
      <c r="N82" s="184">
        <v>80568</v>
      </c>
      <c r="O82" s="184">
        <v>32174</v>
      </c>
      <c r="P82" s="184">
        <v>0</v>
      </c>
      <c r="Q82" s="184">
        <v>0</v>
      </c>
      <c r="R82" s="184">
        <v>0</v>
      </c>
      <c r="S82" s="184">
        <v>0</v>
      </c>
      <c r="T82" s="48">
        <f t="shared" si="17"/>
        <v>162820</v>
      </c>
      <c r="U82" s="185">
        <v>57936</v>
      </c>
      <c r="V82" s="185">
        <v>0</v>
      </c>
      <c r="W82" s="185">
        <v>104884</v>
      </c>
      <c r="X82" s="185">
        <v>0</v>
      </c>
      <c r="Y82" s="217">
        <f t="shared" si="18"/>
        <v>858</v>
      </c>
      <c r="Z82" s="185">
        <v>858</v>
      </c>
      <c r="AA82" s="185">
        <v>0</v>
      </c>
      <c r="AB82" s="185">
        <v>0</v>
      </c>
      <c r="AC82" s="185">
        <v>0</v>
      </c>
      <c r="AD82" s="217">
        <f t="shared" si="19"/>
        <v>595</v>
      </c>
      <c r="AE82" s="185">
        <v>595</v>
      </c>
      <c r="AF82" s="185">
        <v>0</v>
      </c>
      <c r="AG82" s="217">
        <f t="shared" si="20"/>
        <v>6447</v>
      </c>
      <c r="AH82" s="185">
        <v>2326</v>
      </c>
      <c r="AI82" s="185">
        <v>4121</v>
      </c>
      <c r="AJ82" s="185">
        <v>0</v>
      </c>
      <c r="AK82" s="185">
        <v>0</v>
      </c>
      <c r="AL82" s="185">
        <v>0</v>
      </c>
      <c r="AM82" s="185">
        <v>0</v>
      </c>
      <c r="AN82" s="217">
        <f t="shared" si="21"/>
        <v>39</v>
      </c>
      <c r="AO82" s="185">
        <v>0</v>
      </c>
      <c r="AP82" s="185">
        <v>39</v>
      </c>
      <c r="AQ82" s="185">
        <v>0</v>
      </c>
      <c r="AR82" s="185">
        <v>0</v>
      </c>
      <c r="AS82" s="185">
        <v>0</v>
      </c>
      <c r="AT82" s="217">
        <f t="shared" si="22"/>
        <v>9024</v>
      </c>
      <c r="AU82" s="185">
        <v>9024</v>
      </c>
      <c r="AV82" s="185">
        <v>0</v>
      </c>
      <c r="AW82" s="186">
        <v>0</v>
      </c>
      <c r="AX82" s="186">
        <v>0</v>
      </c>
      <c r="AY82" s="186">
        <v>0</v>
      </c>
      <c r="AZ82" s="6">
        <v>6902</v>
      </c>
      <c r="BA82" s="217">
        <f t="shared" si="23"/>
        <v>0</v>
      </c>
      <c r="BB82" s="185">
        <v>0</v>
      </c>
      <c r="BC82" s="185">
        <v>0</v>
      </c>
      <c r="BD82" s="217">
        <f t="shared" si="24"/>
        <v>0</v>
      </c>
      <c r="BE82" s="185">
        <v>0</v>
      </c>
      <c r="BF82" s="185">
        <v>0</v>
      </c>
      <c r="BG82" s="217">
        <f t="shared" si="25"/>
        <v>10035</v>
      </c>
      <c r="BH82" s="185">
        <v>10035</v>
      </c>
      <c r="BI82" s="185">
        <v>0</v>
      </c>
      <c r="BJ82" s="6">
        <v>0</v>
      </c>
      <c r="BK82" s="185">
        <v>0</v>
      </c>
      <c r="BL82" s="217">
        <f t="shared" si="26"/>
        <v>0</v>
      </c>
      <c r="BM82" s="185">
        <v>0</v>
      </c>
      <c r="BN82" s="185">
        <v>0</v>
      </c>
      <c r="BO82" s="185">
        <v>0</v>
      </c>
      <c r="BP82" s="6">
        <v>0</v>
      </c>
      <c r="BQ82" s="217">
        <f t="shared" si="27"/>
        <v>535858</v>
      </c>
    </row>
    <row r="83" spans="1:69" ht="31.5" x14ac:dyDescent="0.25">
      <c r="A83" s="4" t="s">
        <v>160</v>
      </c>
      <c r="B83" s="2" t="s">
        <v>121</v>
      </c>
      <c r="C83" s="5" t="s">
        <v>161</v>
      </c>
      <c r="D83" s="5">
        <v>0</v>
      </c>
      <c r="E83" s="48">
        <f t="shared" si="14"/>
        <v>0</v>
      </c>
      <c r="F83" s="184">
        <v>0</v>
      </c>
      <c r="G83" s="184">
        <v>0</v>
      </c>
      <c r="H83" s="48">
        <f t="shared" si="15"/>
        <v>0</v>
      </c>
      <c r="I83" s="184">
        <v>0</v>
      </c>
      <c r="J83" s="184">
        <v>0</v>
      </c>
      <c r="K83" s="184">
        <v>0</v>
      </c>
      <c r="L83" s="48">
        <f t="shared" si="16"/>
        <v>199116</v>
      </c>
      <c r="M83" s="184">
        <v>111069</v>
      </c>
      <c r="N83" s="184">
        <v>62745</v>
      </c>
      <c r="O83" s="184">
        <v>25302</v>
      </c>
      <c r="P83" s="184">
        <v>0</v>
      </c>
      <c r="Q83" s="184">
        <v>0</v>
      </c>
      <c r="R83" s="184">
        <v>0</v>
      </c>
      <c r="S83" s="184">
        <v>0</v>
      </c>
      <c r="T83" s="48">
        <f t="shared" si="17"/>
        <v>134145</v>
      </c>
      <c r="U83" s="185">
        <v>48990</v>
      </c>
      <c r="V83" s="185">
        <v>0</v>
      </c>
      <c r="W83" s="185">
        <v>85155</v>
      </c>
      <c r="X83" s="185">
        <v>0</v>
      </c>
      <c r="Y83" s="217">
        <f t="shared" si="18"/>
        <v>2035</v>
      </c>
      <c r="Z83" s="185">
        <v>2035</v>
      </c>
      <c r="AA83" s="185">
        <v>0</v>
      </c>
      <c r="AB83" s="185">
        <v>0</v>
      </c>
      <c r="AC83" s="185">
        <v>0</v>
      </c>
      <c r="AD83" s="217">
        <f t="shared" si="19"/>
        <v>1246</v>
      </c>
      <c r="AE83" s="185">
        <v>1246</v>
      </c>
      <c r="AF83" s="185">
        <v>0</v>
      </c>
      <c r="AG83" s="217">
        <f t="shared" si="20"/>
        <v>1214</v>
      </c>
      <c r="AH83" s="185">
        <v>438</v>
      </c>
      <c r="AI83" s="185">
        <v>776</v>
      </c>
      <c r="AJ83" s="185">
        <v>0</v>
      </c>
      <c r="AK83" s="185">
        <v>0</v>
      </c>
      <c r="AL83" s="185">
        <v>0</v>
      </c>
      <c r="AM83" s="185">
        <v>0</v>
      </c>
      <c r="AN83" s="217">
        <f t="shared" si="21"/>
        <v>102</v>
      </c>
      <c r="AO83" s="185">
        <v>0</v>
      </c>
      <c r="AP83" s="185">
        <v>102</v>
      </c>
      <c r="AQ83" s="185">
        <v>0</v>
      </c>
      <c r="AR83" s="185">
        <v>0</v>
      </c>
      <c r="AS83" s="185">
        <v>0</v>
      </c>
      <c r="AT83" s="217">
        <f t="shared" si="22"/>
        <v>18395</v>
      </c>
      <c r="AU83" s="185">
        <v>18395</v>
      </c>
      <c r="AV83" s="185">
        <v>0</v>
      </c>
      <c r="AW83" s="186">
        <v>0</v>
      </c>
      <c r="AX83" s="186">
        <v>0</v>
      </c>
      <c r="AY83" s="186">
        <v>0</v>
      </c>
      <c r="AZ83" s="6">
        <v>6902</v>
      </c>
      <c r="BA83" s="217">
        <f t="shared" si="23"/>
        <v>0</v>
      </c>
      <c r="BB83" s="185">
        <v>0</v>
      </c>
      <c r="BC83" s="185">
        <v>0</v>
      </c>
      <c r="BD83" s="217">
        <f t="shared" si="24"/>
        <v>0</v>
      </c>
      <c r="BE83" s="185">
        <v>0</v>
      </c>
      <c r="BF83" s="185">
        <v>0</v>
      </c>
      <c r="BG83" s="217">
        <f t="shared" si="25"/>
        <v>5475</v>
      </c>
      <c r="BH83" s="185">
        <v>2130</v>
      </c>
      <c r="BI83" s="185">
        <v>3345</v>
      </c>
      <c r="BJ83" s="6">
        <v>0</v>
      </c>
      <c r="BK83" s="185">
        <v>0</v>
      </c>
      <c r="BL83" s="217">
        <f t="shared" si="26"/>
        <v>0</v>
      </c>
      <c r="BM83" s="185">
        <v>0</v>
      </c>
      <c r="BN83" s="185">
        <v>0</v>
      </c>
      <c r="BO83" s="185">
        <v>0</v>
      </c>
      <c r="BP83" s="6">
        <v>0</v>
      </c>
      <c r="BQ83" s="217">
        <f t="shared" si="27"/>
        <v>368630</v>
      </c>
    </row>
    <row r="84" spans="1:69" ht="31.5" x14ac:dyDescent="0.25">
      <c r="A84" s="4" t="s">
        <v>162</v>
      </c>
      <c r="B84" s="2" t="s">
        <v>121</v>
      </c>
      <c r="C84" s="5" t="s">
        <v>163</v>
      </c>
      <c r="D84" s="5">
        <v>0</v>
      </c>
      <c r="E84" s="48">
        <f t="shared" si="14"/>
        <v>0</v>
      </c>
      <c r="F84" s="184">
        <v>0</v>
      </c>
      <c r="G84" s="184">
        <v>0</v>
      </c>
      <c r="H84" s="48">
        <f t="shared" si="15"/>
        <v>59596</v>
      </c>
      <c r="I84" s="184">
        <v>0</v>
      </c>
      <c r="J84" s="184">
        <v>0</v>
      </c>
      <c r="K84" s="184">
        <v>59596</v>
      </c>
      <c r="L84" s="48">
        <f t="shared" si="16"/>
        <v>185824</v>
      </c>
      <c r="M84" s="184">
        <v>102942</v>
      </c>
      <c r="N84" s="184">
        <v>58154</v>
      </c>
      <c r="O84" s="184">
        <v>24728</v>
      </c>
      <c r="P84" s="184">
        <v>0</v>
      </c>
      <c r="Q84" s="184">
        <v>0</v>
      </c>
      <c r="R84" s="184">
        <v>0</v>
      </c>
      <c r="S84" s="184">
        <v>0</v>
      </c>
      <c r="T84" s="48">
        <f t="shared" si="17"/>
        <v>214784</v>
      </c>
      <c r="U84" s="185">
        <v>58159</v>
      </c>
      <c r="V84" s="185">
        <v>0</v>
      </c>
      <c r="W84" s="185">
        <v>156625</v>
      </c>
      <c r="X84" s="185">
        <v>0</v>
      </c>
      <c r="Y84" s="217">
        <f t="shared" si="18"/>
        <v>2215</v>
      </c>
      <c r="Z84" s="185">
        <v>2215</v>
      </c>
      <c r="AA84" s="185">
        <v>0</v>
      </c>
      <c r="AB84" s="185">
        <v>0</v>
      </c>
      <c r="AC84" s="185">
        <v>0</v>
      </c>
      <c r="AD84" s="217">
        <f t="shared" si="19"/>
        <v>1415</v>
      </c>
      <c r="AE84" s="185">
        <v>1415</v>
      </c>
      <c r="AF84" s="185">
        <v>0</v>
      </c>
      <c r="AG84" s="217">
        <f t="shared" si="20"/>
        <v>0</v>
      </c>
      <c r="AH84" s="185">
        <v>0</v>
      </c>
      <c r="AI84" s="185">
        <v>0</v>
      </c>
      <c r="AJ84" s="185">
        <v>0</v>
      </c>
      <c r="AK84" s="185">
        <v>0</v>
      </c>
      <c r="AL84" s="185">
        <v>0</v>
      </c>
      <c r="AM84" s="185">
        <v>0</v>
      </c>
      <c r="AN84" s="217">
        <f t="shared" si="21"/>
        <v>209</v>
      </c>
      <c r="AO84" s="185">
        <v>0</v>
      </c>
      <c r="AP84" s="185">
        <v>209</v>
      </c>
      <c r="AQ84" s="185">
        <v>0</v>
      </c>
      <c r="AR84" s="185">
        <v>0</v>
      </c>
      <c r="AS84" s="185">
        <v>0</v>
      </c>
      <c r="AT84" s="217">
        <f t="shared" si="22"/>
        <v>17253</v>
      </c>
      <c r="AU84" s="185">
        <v>17253</v>
      </c>
      <c r="AV84" s="185">
        <v>0</v>
      </c>
      <c r="AW84" s="186">
        <v>0</v>
      </c>
      <c r="AX84" s="186">
        <v>0</v>
      </c>
      <c r="AY84" s="186">
        <v>0</v>
      </c>
      <c r="AZ84" s="6">
        <v>6902</v>
      </c>
      <c r="BA84" s="217">
        <f t="shared" si="23"/>
        <v>0</v>
      </c>
      <c r="BB84" s="185">
        <v>0</v>
      </c>
      <c r="BC84" s="185">
        <v>0</v>
      </c>
      <c r="BD84" s="217">
        <f t="shared" si="24"/>
        <v>0</v>
      </c>
      <c r="BE84" s="185">
        <v>0</v>
      </c>
      <c r="BF84" s="185">
        <v>0</v>
      </c>
      <c r="BG84" s="217">
        <f t="shared" si="25"/>
        <v>13262</v>
      </c>
      <c r="BH84" s="185">
        <v>8199</v>
      </c>
      <c r="BI84" s="185">
        <v>5063</v>
      </c>
      <c r="BJ84" s="6">
        <v>0</v>
      </c>
      <c r="BK84" s="185">
        <v>0</v>
      </c>
      <c r="BL84" s="217">
        <f t="shared" si="26"/>
        <v>0</v>
      </c>
      <c r="BM84" s="185">
        <v>0</v>
      </c>
      <c r="BN84" s="185">
        <v>0</v>
      </c>
      <c r="BO84" s="185">
        <v>0</v>
      </c>
      <c r="BP84" s="6">
        <v>0</v>
      </c>
      <c r="BQ84" s="217">
        <f t="shared" si="27"/>
        <v>501460</v>
      </c>
    </row>
    <row r="85" spans="1:69" ht="31.5" x14ac:dyDescent="0.25">
      <c r="A85" s="4" t="s">
        <v>164</v>
      </c>
      <c r="B85" s="2" t="s">
        <v>121</v>
      </c>
      <c r="C85" s="5" t="s">
        <v>165</v>
      </c>
      <c r="D85" s="5">
        <v>0</v>
      </c>
      <c r="E85" s="48">
        <f t="shared" si="14"/>
        <v>0</v>
      </c>
      <c r="F85" s="184">
        <v>0</v>
      </c>
      <c r="G85" s="184">
        <v>0</v>
      </c>
      <c r="H85" s="48">
        <f t="shared" si="15"/>
        <v>30</v>
      </c>
      <c r="I85" s="184">
        <v>30</v>
      </c>
      <c r="J85" s="184">
        <v>0</v>
      </c>
      <c r="K85" s="184">
        <v>0</v>
      </c>
      <c r="L85" s="48">
        <f t="shared" si="16"/>
        <v>519714</v>
      </c>
      <c r="M85" s="184">
        <v>291806</v>
      </c>
      <c r="N85" s="184">
        <v>164848</v>
      </c>
      <c r="O85" s="184">
        <v>63060</v>
      </c>
      <c r="P85" s="184">
        <v>0</v>
      </c>
      <c r="Q85" s="184">
        <v>0</v>
      </c>
      <c r="R85" s="184">
        <v>0</v>
      </c>
      <c r="S85" s="184">
        <v>0</v>
      </c>
      <c r="T85" s="48">
        <f t="shared" si="17"/>
        <v>202034</v>
      </c>
      <c r="U85" s="185">
        <v>58711</v>
      </c>
      <c r="V85" s="185">
        <v>0</v>
      </c>
      <c r="W85" s="185">
        <v>143323</v>
      </c>
      <c r="X85" s="185">
        <v>0</v>
      </c>
      <c r="Y85" s="217">
        <f t="shared" si="18"/>
        <v>2925</v>
      </c>
      <c r="Z85" s="185">
        <v>2925</v>
      </c>
      <c r="AA85" s="185">
        <v>0</v>
      </c>
      <c r="AB85" s="185">
        <v>0</v>
      </c>
      <c r="AC85" s="185">
        <v>0</v>
      </c>
      <c r="AD85" s="217">
        <f t="shared" si="19"/>
        <v>1935</v>
      </c>
      <c r="AE85" s="185">
        <v>1935</v>
      </c>
      <c r="AF85" s="185">
        <v>0</v>
      </c>
      <c r="AG85" s="217">
        <f t="shared" si="20"/>
        <v>4730</v>
      </c>
      <c r="AH85" s="185">
        <v>1707</v>
      </c>
      <c r="AI85" s="185">
        <v>3023</v>
      </c>
      <c r="AJ85" s="185">
        <v>0</v>
      </c>
      <c r="AK85" s="185">
        <v>0</v>
      </c>
      <c r="AL85" s="185">
        <v>0</v>
      </c>
      <c r="AM85" s="185">
        <v>0</v>
      </c>
      <c r="AN85" s="217">
        <f t="shared" si="21"/>
        <v>0</v>
      </c>
      <c r="AO85" s="185">
        <v>0</v>
      </c>
      <c r="AP85" s="185">
        <v>0</v>
      </c>
      <c r="AQ85" s="185">
        <v>0</v>
      </c>
      <c r="AR85" s="185">
        <v>0</v>
      </c>
      <c r="AS85" s="185">
        <v>0</v>
      </c>
      <c r="AT85" s="217">
        <f t="shared" si="22"/>
        <v>21969</v>
      </c>
      <c r="AU85" s="185">
        <v>21969</v>
      </c>
      <c r="AV85" s="185">
        <v>0</v>
      </c>
      <c r="AW85" s="186">
        <v>0</v>
      </c>
      <c r="AX85" s="186">
        <v>0</v>
      </c>
      <c r="AY85" s="186">
        <v>0</v>
      </c>
      <c r="AZ85" s="6">
        <v>8069</v>
      </c>
      <c r="BA85" s="217">
        <f t="shared" si="23"/>
        <v>0</v>
      </c>
      <c r="BB85" s="185">
        <v>0</v>
      </c>
      <c r="BC85" s="185">
        <v>0</v>
      </c>
      <c r="BD85" s="217">
        <f t="shared" si="24"/>
        <v>0</v>
      </c>
      <c r="BE85" s="185">
        <v>0</v>
      </c>
      <c r="BF85" s="185">
        <v>0</v>
      </c>
      <c r="BG85" s="217">
        <f t="shared" si="25"/>
        <v>14315</v>
      </c>
      <c r="BH85" s="185">
        <v>3384</v>
      </c>
      <c r="BI85" s="185">
        <v>10931</v>
      </c>
      <c r="BJ85" s="6">
        <v>0</v>
      </c>
      <c r="BK85" s="185">
        <v>2366</v>
      </c>
      <c r="BL85" s="217">
        <f t="shared" si="26"/>
        <v>8390</v>
      </c>
      <c r="BM85" s="185">
        <v>8390</v>
      </c>
      <c r="BN85" s="185">
        <v>0</v>
      </c>
      <c r="BO85" s="185">
        <v>0</v>
      </c>
      <c r="BP85" s="6">
        <v>0</v>
      </c>
      <c r="BQ85" s="217">
        <f t="shared" si="27"/>
        <v>786477</v>
      </c>
    </row>
    <row r="86" spans="1:69" ht="31.5" x14ac:dyDescent="0.25">
      <c r="A86" s="4" t="s">
        <v>166</v>
      </c>
      <c r="B86" s="2" t="s">
        <v>121</v>
      </c>
      <c r="C86" s="5" t="s">
        <v>167</v>
      </c>
      <c r="D86" s="5">
        <v>0</v>
      </c>
      <c r="E86" s="48">
        <f t="shared" si="14"/>
        <v>1200</v>
      </c>
      <c r="F86" s="184">
        <v>1200</v>
      </c>
      <c r="G86" s="184">
        <v>0</v>
      </c>
      <c r="H86" s="48">
        <f t="shared" si="15"/>
        <v>0</v>
      </c>
      <c r="I86" s="184">
        <v>0</v>
      </c>
      <c r="J86" s="184">
        <v>0</v>
      </c>
      <c r="K86" s="184">
        <v>0</v>
      </c>
      <c r="L86" s="48">
        <f t="shared" si="16"/>
        <v>978070</v>
      </c>
      <c r="M86" s="184">
        <v>550595</v>
      </c>
      <c r="N86" s="184">
        <v>311044</v>
      </c>
      <c r="O86" s="184">
        <v>116431</v>
      </c>
      <c r="P86" s="184">
        <v>0</v>
      </c>
      <c r="Q86" s="184">
        <v>0</v>
      </c>
      <c r="R86" s="184">
        <v>0</v>
      </c>
      <c r="S86" s="184">
        <v>0</v>
      </c>
      <c r="T86" s="48">
        <f t="shared" si="17"/>
        <v>181195</v>
      </c>
      <c r="U86" s="185">
        <v>57411</v>
      </c>
      <c r="V86" s="185">
        <v>0</v>
      </c>
      <c r="W86" s="185">
        <v>123784</v>
      </c>
      <c r="X86" s="185">
        <v>0</v>
      </c>
      <c r="Y86" s="217">
        <f t="shared" si="18"/>
        <v>211</v>
      </c>
      <c r="Z86" s="185">
        <v>211</v>
      </c>
      <c r="AA86" s="185">
        <v>0</v>
      </c>
      <c r="AB86" s="185">
        <v>0</v>
      </c>
      <c r="AC86" s="185">
        <v>0</v>
      </c>
      <c r="AD86" s="217">
        <f t="shared" si="19"/>
        <v>1711</v>
      </c>
      <c r="AE86" s="185">
        <v>1711</v>
      </c>
      <c r="AF86" s="185">
        <v>0</v>
      </c>
      <c r="AG86" s="217">
        <f t="shared" si="20"/>
        <v>30353</v>
      </c>
      <c r="AH86" s="185">
        <v>10949</v>
      </c>
      <c r="AI86" s="185">
        <v>19404</v>
      </c>
      <c r="AJ86" s="185">
        <v>0</v>
      </c>
      <c r="AK86" s="185">
        <v>0</v>
      </c>
      <c r="AL86" s="185">
        <v>0</v>
      </c>
      <c r="AM86" s="185">
        <v>0</v>
      </c>
      <c r="AN86" s="217">
        <f t="shared" si="21"/>
        <v>90</v>
      </c>
      <c r="AO86" s="185">
        <v>0</v>
      </c>
      <c r="AP86" s="185">
        <v>90</v>
      </c>
      <c r="AQ86" s="185">
        <v>0</v>
      </c>
      <c r="AR86" s="185">
        <v>0</v>
      </c>
      <c r="AS86" s="185">
        <v>0</v>
      </c>
      <c r="AT86" s="217">
        <f t="shared" si="22"/>
        <v>16370</v>
      </c>
      <c r="AU86" s="185">
        <v>16370</v>
      </c>
      <c r="AV86" s="185">
        <v>0</v>
      </c>
      <c r="AW86" s="186">
        <v>0</v>
      </c>
      <c r="AX86" s="186">
        <v>0</v>
      </c>
      <c r="AY86" s="186">
        <v>0</v>
      </c>
      <c r="AZ86" s="6">
        <v>8127</v>
      </c>
      <c r="BA86" s="217">
        <f t="shared" si="23"/>
        <v>0</v>
      </c>
      <c r="BB86" s="185">
        <v>0</v>
      </c>
      <c r="BC86" s="185">
        <v>0</v>
      </c>
      <c r="BD86" s="217">
        <f t="shared" si="24"/>
        <v>0</v>
      </c>
      <c r="BE86" s="185">
        <v>0</v>
      </c>
      <c r="BF86" s="185">
        <v>0</v>
      </c>
      <c r="BG86" s="217">
        <f t="shared" si="25"/>
        <v>16408</v>
      </c>
      <c r="BH86" s="185">
        <v>11397</v>
      </c>
      <c r="BI86" s="185">
        <v>5011</v>
      </c>
      <c r="BJ86" s="6">
        <v>0</v>
      </c>
      <c r="BK86" s="185">
        <v>0</v>
      </c>
      <c r="BL86" s="217">
        <f t="shared" si="26"/>
        <v>0</v>
      </c>
      <c r="BM86" s="185">
        <v>0</v>
      </c>
      <c r="BN86" s="185">
        <v>0</v>
      </c>
      <c r="BO86" s="185">
        <v>0</v>
      </c>
      <c r="BP86" s="6">
        <v>0</v>
      </c>
      <c r="BQ86" s="217">
        <f t="shared" si="27"/>
        <v>1233735</v>
      </c>
    </row>
    <row r="87" spans="1:69" ht="31.5" x14ac:dyDescent="0.25">
      <c r="A87" s="4" t="s">
        <v>168</v>
      </c>
      <c r="B87" s="2" t="s">
        <v>121</v>
      </c>
      <c r="C87" s="5" t="s">
        <v>70</v>
      </c>
      <c r="D87" s="5">
        <v>0</v>
      </c>
      <c r="E87" s="48">
        <f t="shared" si="14"/>
        <v>2000</v>
      </c>
      <c r="F87" s="184">
        <v>0</v>
      </c>
      <c r="G87" s="184">
        <v>2000</v>
      </c>
      <c r="H87" s="48">
        <f t="shared" si="15"/>
        <v>60</v>
      </c>
      <c r="I87" s="184">
        <v>0</v>
      </c>
      <c r="J87" s="184">
        <v>60</v>
      </c>
      <c r="K87" s="184">
        <v>0</v>
      </c>
      <c r="L87" s="48">
        <f t="shared" si="16"/>
        <v>593748</v>
      </c>
      <c r="M87" s="184">
        <v>331627</v>
      </c>
      <c r="N87" s="184">
        <v>187344</v>
      </c>
      <c r="O87" s="184">
        <v>74777</v>
      </c>
      <c r="P87" s="184">
        <v>0</v>
      </c>
      <c r="Q87" s="184">
        <v>0</v>
      </c>
      <c r="R87" s="184">
        <v>0</v>
      </c>
      <c r="S87" s="184">
        <v>0</v>
      </c>
      <c r="T87" s="48">
        <f t="shared" si="17"/>
        <v>367662</v>
      </c>
      <c r="U87" s="185">
        <v>99394</v>
      </c>
      <c r="V87" s="185">
        <v>0</v>
      </c>
      <c r="W87" s="185">
        <v>268268</v>
      </c>
      <c r="X87" s="185">
        <v>0</v>
      </c>
      <c r="Y87" s="217">
        <f t="shared" si="18"/>
        <v>3200</v>
      </c>
      <c r="Z87" s="185">
        <v>3200</v>
      </c>
      <c r="AA87" s="185">
        <v>0</v>
      </c>
      <c r="AB87" s="185">
        <v>0</v>
      </c>
      <c r="AC87" s="185">
        <v>0</v>
      </c>
      <c r="AD87" s="217">
        <f t="shared" si="19"/>
        <v>4747</v>
      </c>
      <c r="AE87" s="185">
        <v>4747</v>
      </c>
      <c r="AF87" s="185">
        <v>0</v>
      </c>
      <c r="AG87" s="217">
        <f t="shared" si="20"/>
        <v>81582</v>
      </c>
      <c r="AH87" s="185">
        <v>29428</v>
      </c>
      <c r="AI87" s="185">
        <v>52154</v>
      </c>
      <c r="AJ87" s="185">
        <v>0</v>
      </c>
      <c r="AK87" s="185">
        <v>0</v>
      </c>
      <c r="AL87" s="185">
        <v>0</v>
      </c>
      <c r="AM87" s="185">
        <v>0</v>
      </c>
      <c r="AN87" s="217">
        <f t="shared" si="21"/>
        <v>35</v>
      </c>
      <c r="AO87" s="185">
        <v>0</v>
      </c>
      <c r="AP87" s="185">
        <v>35</v>
      </c>
      <c r="AQ87" s="185">
        <v>0</v>
      </c>
      <c r="AR87" s="185">
        <v>0</v>
      </c>
      <c r="AS87" s="185">
        <v>0</v>
      </c>
      <c r="AT87" s="217">
        <f t="shared" si="22"/>
        <v>57254</v>
      </c>
      <c r="AU87" s="185">
        <v>57254</v>
      </c>
      <c r="AV87" s="185">
        <v>0</v>
      </c>
      <c r="AW87" s="186">
        <v>0</v>
      </c>
      <c r="AX87" s="186">
        <v>0</v>
      </c>
      <c r="AY87" s="186">
        <v>0</v>
      </c>
      <c r="AZ87" s="6">
        <v>9708</v>
      </c>
      <c r="BA87" s="217">
        <f t="shared" si="23"/>
        <v>0</v>
      </c>
      <c r="BB87" s="185">
        <v>0</v>
      </c>
      <c r="BC87" s="185">
        <v>0</v>
      </c>
      <c r="BD87" s="217">
        <f t="shared" si="24"/>
        <v>0</v>
      </c>
      <c r="BE87" s="185">
        <v>0</v>
      </c>
      <c r="BF87" s="185">
        <v>0</v>
      </c>
      <c r="BG87" s="217">
        <f t="shared" si="25"/>
        <v>45413</v>
      </c>
      <c r="BH87" s="185">
        <v>31542</v>
      </c>
      <c r="BI87" s="185">
        <v>13871</v>
      </c>
      <c r="BJ87" s="6">
        <v>0</v>
      </c>
      <c r="BK87" s="185">
        <v>0</v>
      </c>
      <c r="BL87" s="217">
        <f t="shared" si="26"/>
        <v>0</v>
      </c>
      <c r="BM87" s="185">
        <v>0</v>
      </c>
      <c r="BN87" s="185">
        <v>0</v>
      </c>
      <c r="BO87" s="185">
        <v>0</v>
      </c>
      <c r="BP87" s="6">
        <v>0</v>
      </c>
      <c r="BQ87" s="217">
        <f t="shared" si="27"/>
        <v>1165409</v>
      </c>
    </row>
    <row r="88" spans="1:69" ht="31.5" x14ac:dyDescent="0.25">
      <c r="A88" s="4" t="s">
        <v>169</v>
      </c>
      <c r="B88" s="2" t="s">
        <v>121</v>
      </c>
      <c r="C88" s="5" t="s">
        <v>170</v>
      </c>
      <c r="D88" s="5">
        <v>0</v>
      </c>
      <c r="E88" s="48">
        <f t="shared" si="14"/>
        <v>0</v>
      </c>
      <c r="F88" s="184">
        <v>0</v>
      </c>
      <c r="G88" s="184">
        <v>0</v>
      </c>
      <c r="H88" s="48">
        <f t="shared" si="15"/>
        <v>90</v>
      </c>
      <c r="I88" s="184">
        <v>0</v>
      </c>
      <c r="J88" s="184">
        <v>90</v>
      </c>
      <c r="K88" s="184">
        <v>0</v>
      </c>
      <c r="L88" s="48">
        <f t="shared" si="16"/>
        <v>214607</v>
      </c>
      <c r="M88" s="184">
        <v>120194</v>
      </c>
      <c r="N88" s="184">
        <v>67900</v>
      </c>
      <c r="O88" s="184">
        <v>26513</v>
      </c>
      <c r="P88" s="184">
        <v>0</v>
      </c>
      <c r="Q88" s="184">
        <v>0</v>
      </c>
      <c r="R88" s="184">
        <v>0</v>
      </c>
      <c r="S88" s="184">
        <v>0</v>
      </c>
      <c r="T88" s="48">
        <f t="shared" si="17"/>
        <v>163515</v>
      </c>
      <c r="U88" s="185">
        <v>35590</v>
      </c>
      <c r="V88" s="185">
        <v>0</v>
      </c>
      <c r="W88" s="185">
        <v>127925</v>
      </c>
      <c r="X88" s="185">
        <v>0</v>
      </c>
      <c r="Y88" s="217">
        <f t="shared" si="18"/>
        <v>1802</v>
      </c>
      <c r="Z88" s="185">
        <v>1802</v>
      </c>
      <c r="AA88" s="185">
        <v>0</v>
      </c>
      <c r="AB88" s="185">
        <v>0</v>
      </c>
      <c r="AC88" s="185">
        <v>0</v>
      </c>
      <c r="AD88" s="217">
        <f t="shared" si="19"/>
        <v>772</v>
      </c>
      <c r="AE88" s="185">
        <v>772</v>
      </c>
      <c r="AF88" s="185">
        <v>0</v>
      </c>
      <c r="AG88" s="217">
        <f t="shared" si="20"/>
        <v>9868</v>
      </c>
      <c r="AH88" s="185">
        <v>0</v>
      </c>
      <c r="AI88" s="185">
        <v>0</v>
      </c>
      <c r="AJ88" s="185">
        <v>0</v>
      </c>
      <c r="AK88" s="185">
        <v>2587</v>
      </c>
      <c r="AL88" s="185">
        <v>7281</v>
      </c>
      <c r="AM88" s="185">
        <v>0</v>
      </c>
      <c r="AN88" s="217">
        <f t="shared" si="21"/>
        <v>76</v>
      </c>
      <c r="AO88" s="185">
        <v>5</v>
      </c>
      <c r="AP88" s="185">
        <v>71</v>
      </c>
      <c r="AQ88" s="185">
        <v>0</v>
      </c>
      <c r="AR88" s="185">
        <v>0</v>
      </c>
      <c r="AS88" s="185">
        <v>0</v>
      </c>
      <c r="AT88" s="217">
        <f t="shared" si="22"/>
        <v>16077</v>
      </c>
      <c r="AU88" s="185">
        <v>16077</v>
      </c>
      <c r="AV88" s="185">
        <v>0</v>
      </c>
      <c r="AW88" s="186">
        <v>0</v>
      </c>
      <c r="AX88" s="186">
        <v>0</v>
      </c>
      <c r="AY88" s="186">
        <v>0</v>
      </c>
      <c r="AZ88" s="6">
        <v>6902</v>
      </c>
      <c r="BA88" s="217">
        <f t="shared" si="23"/>
        <v>0</v>
      </c>
      <c r="BB88" s="185">
        <v>0</v>
      </c>
      <c r="BC88" s="185">
        <v>0</v>
      </c>
      <c r="BD88" s="217">
        <f t="shared" si="24"/>
        <v>1421</v>
      </c>
      <c r="BE88" s="185">
        <v>1421</v>
      </c>
      <c r="BF88" s="185">
        <v>0</v>
      </c>
      <c r="BG88" s="217">
        <f t="shared" si="25"/>
        <v>7643</v>
      </c>
      <c r="BH88" s="185">
        <v>1807</v>
      </c>
      <c r="BI88" s="185">
        <v>5836</v>
      </c>
      <c r="BJ88" s="6">
        <v>0</v>
      </c>
      <c r="BK88" s="185">
        <v>0</v>
      </c>
      <c r="BL88" s="217">
        <f t="shared" si="26"/>
        <v>0</v>
      </c>
      <c r="BM88" s="185">
        <v>0</v>
      </c>
      <c r="BN88" s="185">
        <v>0</v>
      </c>
      <c r="BO88" s="185">
        <v>0</v>
      </c>
      <c r="BP88" s="6">
        <v>0</v>
      </c>
      <c r="BQ88" s="217">
        <f t="shared" si="27"/>
        <v>422773</v>
      </c>
    </row>
    <row r="89" spans="1:69" ht="31.5" x14ac:dyDescent="0.25">
      <c r="A89" s="4" t="s">
        <v>171</v>
      </c>
      <c r="B89" s="2" t="s">
        <v>121</v>
      </c>
      <c r="C89" s="5" t="s">
        <v>172</v>
      </c>
      <c r="D89" s="5">
        <v>0</v>
      </c>
      <c r="E89" s="48">
        <f t="shared" si="14"/>
        <v>0</v>
      </c>
      <c r="F89" s="184">
        <v>0</v>
      </c>
      <c r="G89" s="184">
        <v>0</v>
      </c>
      <c r="H89" s="48">
        <f t="shared" si="15"/>
        <v>0</v>
      </c>
      <c r="I89" s="184">
        <v>0</v>
      </c>
      <c r="J89" s="184">
        <v>0</v>
      </c>
      <c r="K89" s="184">
        <v>0</v>
      </c>
      <c r="L89" s="48">
        <f t="shared" si="16"/>
        <v>162451</v>
      </c>
      <c r="M89" s="184">
        <v>90561</v>
      </c>
      <c r="N89" s="184">
        <v>51160</v>
      </c>
      <c r="O89" s="184">
        <v>20730</v>
      </c>
      <c r="P89" s="184">
        <v>0</v>
      </c>
      <c r="Q89" s="184">
        <v>0</v>
      </c>
      <c r="R89" s="184">
        <v>0</v>
      </c>
      <c r="S89" s="184">
        <v>0</v>
      </c>
      <c r="T89" s="48">
        <f t="shared" si="17"/>
        <v>117734</v>
      </c>
      <c r="U89" s="185">
        <v>33232</v>
      </c>
      <c r="V89" s="185">
        <v>0</v>
      </c>
      <c r="W89" s="185">
        <v>84502</v>
      </c>
      <c r="X89" s="185">
        <v>0</v>
      </c>
      <c r="Y89" s="217">
        <f t="shared" si="18"/>
        <v>1029</v>
      </c>
      <c r="Z89" s="185">
        <v>1029</v>
      </c>
      <c r="AA89" s="185">
        <v>0</v>
      </c>
      <c r="AB89" s="185">
        <v>0</v>
      </c>
      <c r="AC89" s="185">
        <v>0</v>
      </c>
      <c r="AD89" s="217">
        <f t="shared" si="19"/>
        <v>938</v>
      </c>
      <c r="AE89" s="185">
        <v>938</v>
      </c>
      <c r="AF89" s="185">
        <v>0</v>
      </c>
      <c r="AG89" s="217">
        <f t="shared" si="20"/>
        <v>1025</v>
      </c>
      <c r="AH89" s="185">
        <v>370</v>
      </c>
      <c r="AI89" s="185">
        <v>655</v>
      </c>
      <c r="AJ89" s="185">
        <v>0</v>
      </c>
      <c r="AK89" s="185">
        <v>0</v>
      </c>
      <c r="AL89" s="185">
        <v>0</v>
      </c>
      <c r="AM89" s="185">
        <v>0</v>
      </c>
      <c r="AN89" s="217">
        <f t="shared" si="21"/>
        <v>0</v>
      </c>
      <c r="AO89" s="185">
        <v>0</v>
      </c>
      <c r="AP89" s="185">
        <v>0</v>
      </c>
      <c r="AQ89" s="185">
        <v>0</v>
      </c>
      <c r="AR89" s="185">
        <v>0</v>
      </c>
      <c r="AS89" s="185">
        <v>0</v>
      </c>
      <c r="AT89" s="217">
        <f t="shared" si="22"/>
        <v>12111</v>
      </c>
      <c r="AU89" s="185">
        <v>12111</v>
      </c>
      <c r="AV89" s="185">
        <v>0</v>
      </c>
      <c r="AW89" s="186">
        <v>0</v>
      </c>
      <c r="AX89" s="186">
        <v>0</v>
      </c>
      <c r="AY89" s="186">
        <v>0</v>
      </c>
      <c r="AZ89" s="6">
        <v>6902</v>
      </c>
      <c r="BA89" s="217">
        <f t="shared" si="23"/>
        <v>0</v>
      </c>
      <c r="BB89" s="185">
        <v>0</v>
      </c>
      <c r="BC89" s="185">
        <v>0</v>
      </c>
      <c r="BD89" s="217">
        <f t="shared" si="24"/>
        <v>0</v>
      </c>
      <c r="BE89" s="185">
        <v>0</v>
      </c>
      <c r="BF89" s="185">
        <v>0</v>
      </c>
      <c r="BG89" s="217">
        <f t="shared" si="25"/>
        <v>5974</v>
      </c>
      <c r="BH89" s="185">
        <v>3374</v>
      </c>
      <c r="BI89" s="185">
        <v>2600</v>
      </c>
      <c r="BJ89" s="6">
        <v>0</v>
      </c>
      <c r="BK89" s="185">
        <v>0</v>
      </c>
      <c r="BL89" s="217">
        <f t="shared" si="26"/>
        <v>0</v>
      </c>
      <c r="BM89" s="185">
        <v>0</v>
      </c>
      <c r="BN89" s="185">
        <v>0</v>
      </c>
      <c r="BO89" s="185">
        <v>0</v>
      </c>
      <c r="BP89" s="6">
        <v>0</v>
      </c>
      <c r="BQ89" s="217">
        <f t="shared" si="27"/>
        <v>308164</v>
      </c>
    </row>
    <row r="90" spans="1:69" ht="31.5" x14ac:dyDescent="0.25">
      <c r="A90" s="4" t="s">
        <v>173</v>
      </c>
      <c r="B90" s="2" t="s">
        <v>121</v>
      </c>
      <c r="C90" s="5" t="s">
        <v>174</v>
      </c>
      <c r="D90" s="5">
        <v>0</v>
      </c>
      <c r="E90" s="48">
        <f t="shared" si="14"/>
        <v>0</v>
      </c>
      <c r="F90" s="184">
        <v>0</v>
      </c>
      <c r="G90" s="184">
        <v>0</v>
      </c>
      <c r="H90" s="48">
        <f t="shared" si="15"/>
        <v>46282</v>
      </c>
      <c r="I90" s="184">
        <v>0</v>
      </c>
      <c r="J90" s="184">
        <v>0</v>
      </c>
      <c r="K90" s="184">
        <v>46282</v>
      </c>
      <c r="L90" s="48">
        <f t="shared" si="16"/>
        <v>321202</v>
      </c>
      <c r="M90" s="184">
        <v>179599</v>
      </c>
      <c r="N90" s="184">
        <v>101459</v>
      </c>
      <c r="O90" s="184">
        <v>40144</v>
      </c>
      <c r="P90" s="184">
        <v>0</v>
      </c>
      <c r="Q90" s="184">
        <v>0</v>
      </c>
      <c r="R90" s="184">
        <v>0</v>
      </c>
      <c r="S90" s="184">
        <v>0</v>
      </c>
      <c r="T90" s="48">
        <f t="shared" si="17"/>
        <v>201789</v>
      </c>
      <c r="U90" s="185">
        <v>45863</v>
      </c>
      <c r="V90" s="185">
        <v>0</v>
      </c>
      <c r="W90" s="185">
        <v>155926</v>
      </c>
      <c r="X90" s="185">
        <v>0</v>
      </c>
      <c r="Y90" s="217">
        <f t="shared" si="18"/>
        <v>1161</v>
      </c>
      <c r="Z90" s="185">
        <v>1161</v>
      </c>
      <c r="AA90" s="185">
        <v>0</v>
      </c>
      <c r="AB90" s="185">
        <v>0</v>
      </c>
      <c r="AC90" s="185">
        <v>0</v>
      </c>
      <c r="AD90" s="217">
        <f t="shared" si="19"/>
        <v>1529</v>
      </c>
      <c r="AE90" s="185">
        <v>1529</v>
      </c>
      <c r="AF90" s="185">
        <v>0</v>
      </c>
      <c r="AG90" s="217">
        <f t="shared" si="20"/>
        <v>59791</v>
      </c>
      <c r="AH90" s="185">
        <v>21568</v>
      </c>
      <c r="AI90" s="185">
        <v>38223</v>
      </c>
      <c r="AJ90" s="185">
        <v>0</v>
      </c>
      <c r="AK90" s="185">
        <v>0</v>
      </c>
      <c r="AL90" s="185">
        <v>0</v>
      </c>
      <c r="AM90" s="185">
        <v>0</v>
      </c>
      <c r="AN90" s="217">
        <f t="shared" si="21"/>
        <v>348</v>
      </c>
      <c r="AO90" s="185">
        <v>0</v>
      </c>
      <c r="AP90" s="185">
        <v>348</v>
      </c>
      <c r="AQ90" s="185">
        <v>0</v>
      </c>
      <c r="AR90" s="185">
        <v>0</v>
      </c>
      <c r="AS90" s="185">
        <v>0</v>
      </c>
      <c r="AT90" s="217">
        <f t="shared" si="22"/>
        <v>18869</v>
      </c>
      <c r="AU90" s="185">
        <v>18869</v>
      </c>
      <c r="AV90" s="185">
        <v>0</v>
      </c>
      <c r="AW90" s="186">
        <v>0</v>
      </c>
      <c r="AX90" s="186">
        <v>0</v>
      </c>
      <c r="AY90" s="186">
        <v>0</v>
      </c>
      <c r="AZ90" s="6">
        <v>6902</v>
      </c>
      <c r="BA90" s="217">
        <f t="shared" si="23"/>
        <v>0</v>
      </c>
      <c r="BB90" s="185">
        <v>0</v>
      </c>
      <c r="BC90" s="185">
        <v>0</v>
      </c>
      <c r="BD90" s="217">
        <f t="shared" si="24"/>
        <v>0</v>
      </c>
      <c r="BE90" s="185">
        <v>0</v>
      </c>
      <c r="BF90" s="185">
        <v>0</v>
      </c>
      <c r="BG90" s="217">
        <f t="shared" si="25"/>
        <v>10432</v>
      </c>
      <c r="BH90" s="185">
        <v>2466</v>
      </c>
      <c r="BI90" s="185">
        <v>7966</v>
      </c>
      <c r="BJ90" s="6">
        <v>0</v>
      </c>
      <c r="BK90" s="185">
        <v>0</v>
      </c>
      <c r="BL90" s="217">
        <f t="shared" si="26"/>
        <v>0</v>
      </c>
      <c r="BM90" s="185">
        <v>0</v>
      </c>
      <c r="BN90" s="185">
        <v>0</v>
      </c>
      <c r="BO90" s="185">
        <v>0</v>
      </c>
      <c r="BP90" s="6">
        <v>0</v>
      </c>
      <c r="BQ90" s="217">
        <f t="shared" si="27"/>
        <v>668305</v>
      </c>
    </row>
    <row r="91" spans="1:69" ht="31.5" x14ac:dyDescent="0.25">
      <c r="A91" s="4" t="s">
        <v>175</v>
      </c>
      <c r="B91" s="2" t="s">
        <v>121</v>
      </c>
      <c r="C91" s="5" t="s">
        <v>176</v>
      </c>
      <c r="D91" s="5">
        <v>0</v>
      </c>
      <c r="E91" s="48">
        <f t="shared" si="14"/>
        <v>0</v>
      </c>
      <c r="F91" s="184">
        <v>0</v>
      </c>
      <c r="G91" s="184">
        <v>0</v>
      </c>
      <c r="H91" s="48">
        <f t="shared" si="15"/>
        <v>0</v>
      </c>
      <c r="I91" s="184">
        <v>0</v>
      </c>
      <c r="J91" s="184">
        <v>0</v>
      </c>
      <c r="K91" s="184">
        <v>0</v>
      </c>
      <c r="L91" s="48">
        <f t="shared" si="16"/>
        <v>403528</v>
      </c>
      <c r="M91" s="184">
        <v>225175</v>
      </c>
      <c r="N91" s="184">
        <v>127206</v>
      </c>
      <c r="O91" s="184">
        <v>51147</v>
      </c>
      <c r="P91" s="184">
        <v>0</v>
      </c>
      <c r="Q91" s="184">
        <v>0</v>
      </c>
      <c r="R91" s="184">
        <v>0</v>
      </c>
      <c r="S91" s="184">
        <v>0</v>
      </c>
      <c r="T91" s="48">
        <f t="shared" si="17"/>
        <v>272808</v>
      </c>
      <c r="U91" s="185">
        <v>84992</v>
      </c>
      <c r="V91" s="185">
        <v>0</v>
      </c>
      <c r="W91" s="185">
        <v>187816</v>
      </c>
      <c r="X91" s="185">
        <v>0</v>
      </c>
      <c r="Y91" s="217">
        <f t="shared" si="18"/>
        <v>1708</v>
      </c>
      <c r="Z91" s="185">
        <v>1708</v>
      </c>
      <c r="AA91" s="185">
        <v>0</v>
      </c>
      <c r="AB91" s="185">
        <v>0</v>
      </c>
      <c r="AC91" s="185">
        <v>0</v>
      </c>
      <c r="AD91" s="217">
        <f t="shared" si="19"/>
        <v>2604</v>
      </c>
      <c r="AE91" s="185">
        <v>2604</v>
      </c>
      <c r="AF91" s="185">
        <v>0</v>
      </c>
      <c r="AG91" s="217">
        <f t="shared" si="20"/>
        <v>0</v>
      </c>
      <c r="AH91" s="185">
        <v>0</v>
      </c>
      <c r="AI91" s="185">
        <v>0</v>
      </c>
      <c r="AJ91" s="185">
        <v>0</v>
      </c>
      <c r="AK91" s="185">
        <v>0</v>
      </c>
      <c r="AL91" s="185">
        <v>0</v>
      </c>
      <c r="AM91" s="185">
        <v>0</v>
      </c>
      <c r="AN91" s="217">
        <f t="shared" si="21"/>
        <v>0</v>
      </c>
      <c r="AO91" s="185">
        <v>0</v>
      </c>
      <c r="AP91" s="185">
        <v>0</v>
      </c>
      <c r="AQ91" s="185">
        <v>0</v>
      </c>
      <c r="AR91" s="185">
        <v>0</v>
      </c>
      <c r="AS91" s="185">
        <v>0</v>
      </c>
      <c r="AT91" s="217">
        <f t="shared" si="22"/>
        <v>32463</v>
      </c>
      <c r="AU91" s="185">
        <v>32463</v>
      </c>
      <c r="AV91" s="185">
        <v>0</v>
      </c>
      <c r="AW91" s="186">
        <v>0</v>
      </c>
      <c r="AX91" s="186">
        <v>0</v>
      </c>
      <c r="AY91" s="186">
        <v>0</v>
      </c>
      <c r="AZ91" s="6">
        <v>7202</v>
      </c>
      <c r="BA91" s="217">
        <f t="shared" si="23"/>
        <v>0</v>
      </c>
      <c r="BB91" s="185">
        <v>0</v>
      </c>
      <c r="BC91" s="185">
        <v>0</v>
      </c>
      <c r="BD91" s="217">
        <f t="shared" si="24"/>
        <v>0</v>
      </c>
      <c r="BE91" s="185">
        <v>0</v>
      </c>
      <c r="BF91" s="185">
        <v>0</v>
      </c>
      <c r="BG91" s="217">
        <f t="shared" si="25"/>
        <v>7840</v>
      </c>
      <c r="BH91" s="185">
        <v>1853</v>
      </c>
      <c r="BI91" s="185">
        <v>5987</v>
      </c>
      <c r="BJ91" s="6">
        <v>0</v>
      </c>
      <c r="BK91" s="185">
        <v>0</v>
      </c>
      <c r="BL91" s="217">
        <f t="shared" si="26"/>
        <v>0</v>
      </c>
      <c r="BM91" s="185">
        <v>0</v>
      </c>
      <c r="BN91" s="185">
        <v>0</v>
      </c>
      <c r="BO91" s="185">
        <v>0</v>
      </c>
      <c r="BP91" s="6">
        <v>0</v>
      </c>
      <c r="BQ91" s="217">
        <f t="shared" si="27"/>
        <v>728153</v>
      </c>
    </row>
    <row r="92" spans="1:69" ht="31.5" x14ac:dyDescent="0.25">
      <c r="A92" s="4" t="s">
        <v>177</v>
      </c>
      <c r="B92" s="2" t="s">
        <v>121</v>
      </c>
      <c r="C92" s="5" t="s">
        <v>178</v>
      </c>
      <c r="D92" s="5">
        <v>0</v>
      </c>
      <c r="E92" s="48">
        <f t="shared" si="14"/>
        <v>0</v>
      </c>
      <c r="F92" s="184">
        <v>0</v>
      </c>
      <c r="G92" s="184">
        <v>0</v>
      </c>
      <c r="H92" s="48">
        <f t="shared" si="15"/>
        <v>0</v>
      </c>
      <c r="I92" s="184">
        <v>0</v>
      </c>
      <c r="J92" s="184">
        <v>0</v>
      </c>
      <c r="K92" s="184">
        <v>0</v>
      </c>
      <c r="L92" s="48">
        <f t="shared" si="16"/>
        <v>210063</v>
      </c>
      <c r="M92" s="184">
        <v>117503</v>
      </c>
      <c r="N92" s="184">
        <v>66380</v>
      </c>
      <c r="O92" s="184">
        <v>26180</v>
      </c>
      <c r="P92" s="184">
        <v>0</v>
      </c>
      <c r="Q92" s="184">
        <v>0</v>
      </c>
      <c r="R92" s="184">
        <v>0</v>
      </c>
      <c r="S92" s="184">
        <v>0</v>
      </c>
      <c r="T92" s="48">
        <f t="shared" si="17"/>
        <v>119876</v>
      </c>
      <c r="U92" s="185">
        <v>38966</v>
      </c>
      <c r="V92" s="185">
        <v>0</v>
      </c>
      <c r="W92" s="185">
        <v>67910</v>
      </c>
      <c r="X92" s="185">
        <v>13000</v>
      </c>
      <c r="Y92" s="217">
        <f t="shared" si="18"/>
        <v>1123</v>
      </c>
      <c r="Z92" s="185">
        <v>1039</v>
      </c>
      <c r="AA92" s="185">
        <v>84</v>
      </c>
      <c r="AB92" s="185">
        <v>0</v>
      </c>
      <c r="AC92" s="185">
        <v>0</v>
      </c>
      <c r="AD92" s="217">
        <f t="shared" si="19"/>
        <v>1098</v>
      </c>
      <c r="AE92" s="185">
        <v>1098</v>
      </c>
      <c r="AF92" s="185">
        <v>0</v>
      </c>
      <c r="AG92" s="217">
        <f t="shared" si="20"/>
        <v>4000</v>
      </c>
      <c r="AH92" s="185">
        <v>1443</v>
      </c>
      <c r="AI92" s="185">
        <v>2557</v>
      </c>
      <c r="AJ92" s="185">
        <v>0</v>
      </c>
      <c r="AK92" s="185">
        <v>0</v>
      </c>
      <c r="AL92" s="185">
        <v>0</v>
      </c>
      <c r="AM92" s="185">
        <v>0</v>
      </c>
      <c r="AN92" s="217">
        <f t="shared" si="21"/>
        <v>0</v>
      </c>
      <c r="AO92" s="185">
        <v>0</v>
      </c>
      <c r="AP92" s="185">
        <v>0</v>
      </c>
      <c r="AQ92" s="185">
        <v>0</v>
      </c>
      <c r="AR92" s="185">
        <v>0</v>
      </c>
      <c r="AS92" s="185">
        <v>0</v>
      </c>
      <c r="AT92" s="217">
        <f t="shared" si="22"/>
        <v>11327</v>
      </c>
      <c r="AU92" s="185">
        <v>11327</v>
      </c>
      <c r="AV92" s="185">
        <v>0</v>
      </c>
      <c r="AW92" s="186">
        <v>0</v>
      </c>
      <c r="AX92" s="186">
        <v>0</v>
      </c>
      <c r="AY92" s="186">
        <v>0</v>
      </c>
      <c r="AZ92" s="6">
        <v>6902</v>
      </c>
      <c r="BA92" s="217">
        <f t="shared" si="23"/>
        <v>0</v>
      </c>
      <c r="BB92" s="185">
        <v>0</v>
      </c>
      <c r="BC92" s="185">
        <v>0</v>
      </c>
      <c r="BD92" s="217">
        <f t="shared" si="24"/>
        <v>0</v>
      </c>
      <c r="BE92" s="185">
        <v>0</v>
      </c>
      <c r="BF92" s="185">
        <v>0</v>
      </c>
      <c r="BG92" s="217">
        <f t="shared" si="25"/>
        <v>12912</v>
      </c>
      <c r="BH92" s="185">
        <v>3053</v>
      </c>
      <c r="BI92" s="185">
        <v>9859</v>
      </c>
      <c r="BJ92" s="6">
        <v>0</v>
      </c>
      <c r="BK92" s="185">
        <v>0</v>
      </c>
      <c r="BL92" s="217">
        <f t="shared" si="26"/>
        <v>0</v>
      </c>
      <c r="BM92" s="185">
        <v>0</v>
      </c>
      <c r="BN92" s="185">
        <v>0</v>
      </c>
      <c r="BO92" s="185">
        <v>0</v>
      </c>
      <c r="BP92" s="6">
        <v>0</v>
      </c>
      <c r="BQ92" s="217">
        <f t="shared" si="27"/>
        <v>367301</v>
      </c>
    </row>
    <row r="93" spans="1:69" s="16" customFormat="1" ht="31.5" x14ac:dyDescent="0.25">
      <c r="A93" s="4" t="s">
        <v>179</v>
      </c>
      <c r="B93" s="2" t="s">
        <v>121</v>
      </c>
      <c r="C93" s="5" t="s">
        <v>180</v>
      </c>
      <c r="D93" s="5">
        <v>0</v>
      </c>
      <c r="E93" s="48">
        <f t="shared" si="14"/>
        <v>0</v>
      </c>
      <c r="F93" s="184">
        <v>0</v>
      </c>
      <c r="G93" s="184">
        <v>0</v>
      </c>
      <c r="H93" s="48">
        <f t="shared" si="15"/>
        <v>0</v>
      </c>
      <c r="I93" s="184">
        <v>0</v>
      </c>
      <c r="J93" s="184">
        <v>0</v>
      </c>
      <c r="K93" s="184">
        <v>0</v>
      </c>
      <c r="L93" s="48">
        <f t="shared" si="16"/>
        <v>485724</v>
      </c>
      <c r="M93" s="184">
        <v>270497</v>
      </c>
      <c r="N93" s="184">
        <v>152810</v>
      </c>
      <c r="O93" s="184">
        <v>62417</v>
      </c>
      <c r="P93" s="184">
        <v>0</v>
      </c>
      <c r="Q93" s="184">
        <v>0</v>
      </c>
      <c r="R93" s="184">
        <v>0</v>
      </c>
      <c r="S93" s="184">
        <v>0</v>
      </c>
      <c r="T93" s="48">
        <f t="shared" si="17"/>
        <v>460850</v>
      </c>
      <c r="U93" s="185">
        <v>161222</v>
      </c>
      <c r="V93" s="185">
        <v>0</v>
      </c>
      <c r="W93" s="185">
        <v>299628</v>
      </c>
      <c r="X93" s="185">
        <v>0</v>
      </c>
      <c r="Y93" s="217">
        <f t="shared" si="18"/>
        <v>3181</v>
      </c>
      <c r="Z93" s="185">
        <v>3181</v>
      </c>
      <c r="AA93" s="185">
        <v>0</v>
      </c>
      <c r="AB93" s="185">
        <v>0</v>
      </c>
      <c r="AC93" s="185">
        <v>0</v>
      </c>
      <c r="AD93" s="217">
        <f t="shared" si="19"/>
        <v>1952</v>
      </c>
      <c r="AE93" s="185">
        <v>1952</v>
      </c>
      <c r="AF93" s="185">
        <v>0</v>
      </c>
      <c r="AG93" s="217">
        <f t="shared" si="20"/>
        <v>36164</v>
      </c>
      <c r="AH93" s="185">
        <v>13045</v>
      </c>
      <c r="AI93" s="185">
        <v>23119</v>
      </c>
      <c r="AJ93" s="185">
        <v>0</v>
      </c>
      <c r="AK93" s="185">
        <v>0</v>
      </c>
      <c r="AL93" s="185">
        <v>0</v>
      </c>
      <c r="AM93" s="185">
        <v>0</v>
      </c>
      <c r="AN93" s="217">
        <f t="shared" si="21"/>
        <v>70</v>
      </c>
      <c r="AO93" s="185">
        <v>0</v>
      </c>
      <c r="AP93" s="185">
        <v>70</v>
      </c>
      <c r="AQ93" s="185">
        <v>0</v>
      </c>
      <c r="AR93" s="185">
        <v>0</v>
      </c>
      <c r="AS93" s="185">
        <v>0</v>
      </c>
      <c r="AT93" s="217">
        <f t="shared" si="22"/>
        <v>25668</v>
      </c>
      <c r="AU93" s="185">
        <v>25668</v>
      </c>
      <c r="AV93" s="185">
        <v>0</v>
      </c>
      <c r="AW93" s="186">
        <v>0</v>
      </c>
      <c r="AX93" s="186">
        <v>0</v>
      </c>
      <c r="AY93" s="186">
        <v>0</v>
      </c>
      <c r="AZ93" s="6">
        <v>10403</v>
      </c>
      <c r="BA93" s="217">
        <f t="shared" si="23"/>
        <v>0</v>
      </c>
      <c r="BB93" s="185">
        <v>0</v>
      </c>
      <c r="BC93" s="185">
        <v>0</v>
      </c>
      <c r="BD93" s="217">
        <f t="shared" si="24"/>
        <v>16872</v>
      </c>
      <c r="BE93" s="185">
        <v>16872</v>
      </c>
      <c r="BF93" s="185">
        <v>0</v>
      </c>
      <c r="BG93" s="217">
        <f t="shared" si="25"/>
        <v>26955</v>
      </c>
      <c r="BH93" s="185">
        <v>26955</v>
      </c>
      <c r="BI93" s="185">
        <v>0</v>
      </c>
      <c r="BJ93" s="6">
        <v>0</v>
      </c>
      <c r="BK93" s="185">
        <v>7900</v>
      </c>
      <c r="BL93" s="217">
        <f t="shared" si="26"/>
        <v>0</v>
      </c>
      <c r="BM93" s="185">
        <v>0</v>
      </c>
      <c r="BN93" s="185">
        <v>0</v>
      </c>
      <c r="BO93" s="185">
        <v>0</v>
      </c>
      <c r="BP93" s="6">
        <v>0</v>
      </c>
      <c r="BQ93" s="217">
        <f t="shared" si="27"/>
        <v>1075739</v>
      </c>
    </row>
    <row r="94" spans="1:69" ht="31.5" x14ac:dyDescent="0.25">
      <c r="A94" s="4" t="s">
        <v>181</v>
      </c>
      <c r="B94" s="2" t="s">
        <v>121</v>
      </c>
      <c r="C94" s="5" t="s">
        <v>182</v>
      </c>
      <c r="D94" s="5">
        <v>0</v>
      </c>
      <c r="E94" s="48">
        <f t="shared" si="14"/>
        <v>0</v>
      </c>
      <c r="F94" s="184">
        <v>0</v>
      </c>
      <c r="G94" s="184">
        <v>0</v>
      </c>
      <c r="H94" s="48">
        <f t="shared" si="15"/>
        <v>0</v>
      </c>
      <c r="I94" s="184">
        <v>0</v>
      </c>
      <c r="J94" s="184">
        <v>0</v>
      </c>
      <c r="K94" s="184">
        <v>0</v>
      </c>
      <c r="L94" s="48">
        <f t="shared" si="16"/>
        <v>186286</v>
      </c>
      <c r="M94" s="184">
        <v>103759</v>
      </c>
      <c r="N94" s="184">
        <v>58615</v>
      </c>
      <c r="O94" s="184">
        <v>23912</v>
      </c>
      <c r="P94" s="184">
        <v>0</v>
      </c>
      <c r="Q94" s="184">
        <v>0</v>
      </c>
      <c r="R94" s="184">
        <v>0</v>
      </c>
      <c r="S94" s="184">
        <v>0</v>
      </c>
      <c r="T94" s="48">
        <f t="shared" si="17"/>
        <v>178280</v>
      </c>
      <c r="U94" s="185">
        <v>84376</v>
      </c>
      <c r="V94" s="185">
        <v>0</v>
      </c>
      <c r="W94" s="185">
        <v>93904</v>
      </c>
      <c r="X94" s="185">
        <v>0</v>
      </c>
      <c r="Y94" s="217">
        <f t="shared" si="18"/>
        <v>3220</v>
      </c>
      <c r="Z94" s="185">
        <v>1917</v>
      </c>
      <c r="AA94" s="185">
        <v>1303</v>
      </c>
      <c r="AB94" s="185">
        <v>0</v>
      </c>
      <c r="AC94" s="185">
        <v>0</v>
      </c>
      <c r="AD94" s="217">
        <f t="shared" si="19"/>
        <v>1388</v>
      </c>
      <c r="AE94" s="185">
        <v>1388</v>
      </c>
      <c r="AF94" s="185">
        <v>0</v>
      </c>
      <c r="AG94" s="217">
        <f t="shared" si="20"/>
        <v>1963</v>
      </c>
      <c r="AH94" s="185">
        <v>709</v>
      </c>
      <c r="AI94" s="185">
        <v>1254</v>
      </c>
      <c r="AJ94" s="185">
        <v>0</v>
      </c>
      <c r="AK94" s="185">
        <v>0</v>
      </c>
      <c r="AL94" s="185">
        <v>0</v>
      </c>
      <c r="AM94" s="185">
        <v>0</v>
      </c>
      <c r="AN94" s="217">
        <f t="shared" si="21"/>
        <v>609</v>
      </c>
      <c r="AO94" s="185">
        <v>0</v>
      </c>
      <c r="AP94" s="185">
        <v>609</v>
      </c>
      <c r="AQ94" s="185">
        <v>0</v>
      </c>
      <c r="AR94" s="185">
        <v>0</v>
      </c>
      <c r="AS94" s="185">
        <v>0</v>
      </c>
      <c r="AT94" s="217">
        <f t="shared" si="22"/>
        <v>16303</v>
      </c>
      <c r="AU94" s="185">
        <v>16303</v>
      </c>
      <c r="AV94" s="185">
        <v>0</v>
      </c>
      <c r="AW94" s="186">
        <v>0</v>
      </c>
      <c r="AX94" s="186">
        <v>0</v>
      </c>
      <c r="AY94" s="186">
        <v>0</v>
      </c>
      <c r="AZ94" s="6">
        <v>6902</v>
      </c>
      <c r="BA94" s="217">
        <f t="shared" si="23"/>
        <v>0</v>
      </c>
      <c r="BB94" s="185">
        <v>0</v>
      </c>
      <c r="BC94" s="185">
        <v>0</v>
      </c>
      <c r="BD94" s="217">
        <f t="shared" si="24"/>
        <v>0</v>
      </c>
      <c r="BE94" s="185">
        <v>0</v>
      </c>
      <c r="BF94" s="185">
        <v>0</v>
      </c>
      <c r="BG94" s="217">
        <f t="shared" si="25"/>
        <v>10087</v>
      </c>
      <c r="BH94" s="185">
        <v>2385</v>
      </c>
      <c r="BI94" s="185">
        <v>7702</v>
      </c>
      <c r="BJ94" s="6">
        <v>0</v>
      </c>
      <c r="BK94" s="185">
        <v>0</v>
      </c>
      <c r="BL94" s="217">
        <f t="shared" si="26"/>
        <v>0</v>
      </c>
      <c r="BM94" s="185">
        <v>0</v>
      </c>
      <c r="BN94" s="185">
        <v>0</v>
      </c>
      <c r="BO94" s="185">
        <v>0</v>
      </c>
      <c r="BP94" s="6">
        <v>0</v>
      </c>
      <c r="BQ94" s="217">
        <f t="shared" si="27"/>
        <v>405038</v>
      </c>
    </row>
    <row r="95" spans="1:69" ht="31.5" x14ac:dyDescent="0.25">
      <c r="A95" s="4" t="s">
        <v>183</v>
      </c>
      <c r="B95" s="2" t="s">
        <v>121</v>
      </c>
      <c r="C95" s="5" t="s">
        <v>73</v>
      </c>
      <c r="D95" s="5">
        <v>0</v>
      </c>
      <c r="E95" s="48">
        <f t="shared" si="14"/>
        <v>2000</v>
      </c>
      <c r="F95" s="184">
        <v>2000</v>
      </c>
      <c r="G95" s="184">
        <v>0</v>
      </c>
      <c r="H95" s="48">
        <f t="shared" si="15"/>
        <v>180</v>
      </c>
      <c r="I95" s="184">
        <v>0</v>
      </c>
      <c r="J95" s="184">
        <v>180</v>
      </c>
      <c r="K95" s="184">
        <v>0</v>
      </c>
      <c r="L95" s="48">
        <f t="shared" si="16"/>
        <v>454470</v>
      </c>
      <c r="M95" s="184">
        <v>253990</v>
      </c>
      <c r="N95" s="184">
        <v>143485</v>
      </c>
      <c r="O95" s="184">
        <v>56995</v>
      </c>
      <c r="P95" s="184">
        <v>0</v>
      </c>
      <c r="Q95" s="184">
        <v>0</v>
      </c>
      <c r="R95" s="184">
        <v>0</v>
      </c>
      <c r="S95" s="184">
        <v>0</v>
      </c>
      <c r="T95" s="48">
        <f t="shared" si="17"/>
        <v>260940</v>
      </c>
      <c r="U95" s="185">
        <v>93379</v>
      </c>
      <c r="V95" s="185">
        <v>0</v>
      </c>
      <c r="W95" s="185">
        <v>167561</v>
      </c>
      <c r="X95" s="185">
        <v>0</v>
      </c>
      <c r="Y95" s="217">
        <f t="shared" si="18"/>
        <v>5639</v>
      </c>
      <c r="Z95" s="185">
        <v>5639</v>
      </c>
      <c r="AA95" s="185">
        <v>0</v>
      </c>
      <c r="AB95" s="185">
        <v>0</v>
      </c>
      <c r="AC95" s="185">
        <v>0</v>
      </c>
      <c r="AD95" s="217">
        <f t="shared" si="19"/>
        <v>2194</v>
      </c>
      <c r="AE95" s="185">
        <v>2194</v>
      </c>
      <c r="AF95" s="185">
        <v>0</v>
      </c>
      <c r="AG95" s="217">
        <f t="shared" si="20"/>
        <v>4880</v>
      </c>
      <c r="AH95" s="185">
        <v>1761</v>
      </c>
      <c r="AI95" s="185">
        <v>3119</v>
      </c>
      <c r="AJ95" s="185">
        <v>0</v>
      </c>
      <c r="AK95" s="185">
        <v>0</v>
      </c>
      <c r="AL95" s="185">
        <v>0</v>
      </c>
      <c r="AM95" s="185">
        <v>0</v>
      </c>
      <c r="AN95" s="217">
        <f t="shared" si="21"/>
        <v>180</v>
      </c>
      <c r="AO95" s="185">
        <v>0</v>
      </c>
      <c r="AP95" s="185">
        <v>180</v>
      </c>
      <c r="AQ95" s="185">
        <v>0</v>
      </c>
      <c r="AR95" s="185">
        <v>0</v>
      </c>
      <c r="AS95" s="185">
        <v>0</v>
      </c>
      <c r="AT95" s="217">
        <f t="shared" si="22"/>
        <v>24855</v>
      </c>
      <c r="AU95" s="185">
        <v>24855</v>
      </c>
      <c r="AV95" s="185">
        <v>0</v>
      </c>
      <c r="AW95" s="186">
        <v>0</v>
      </c>
      <c r="AX95" s="186">
        <v>0</v>
      </c>
      <c r="AY95" s="186">
        <v>0</v>
      </c>
      <c r="AZ95" s="6">
        <v>7840</v>
      </c>
      <c r="BA95" s="217">
        <f t="shared" si="23"/>
        <v>0</v>
      </c>
      <c r="BB95" s="185">
        <v>0</v>
      </c>
      <c r="BC95" s="185">
        <v>0</v>
      </c>
      <c r="BD95" s="217">
        <f t="shared" si="24"/>
        <v>0</v>
      </c>
      <c r="BE95" s="185">
        <v>0</v>
      </c>
      <c r="BF95" s="185">
        <v>0</v>
      </c>
      <c r="BG95" s="217">
        <f t="shared" si="25"/>
        <v>15254</v>
      </c>
      <c r="BH95" s="185">
        <v>11177</v>
      </c>
      <c r="BI95" s="185">
        <v>4077</v>
      </c>
      <c r="BJ95" s="6">
        <v>0</v>
      </c>
      <c r="BK95" s="185">
        <v>0</v>
      </c>
      <c r="BL95" s="217">
        <f t="shared" si="26"/>
        <v>0</v>
      </c>
      <c r="BM95" s="185">
        <v>0</v>
      </c>
      <c r="BN95" s="185">
        <v>0</v>
      </c>
      <c r="BO95" s="185">
        <v>0</v>
      </c>
      <c r="BP95" s="6">
        <v>0</v>
      </c>
      <c r="BQ95" s="217">
        <f t="shared" si="27"/>
        <v>778432</v>
      </c>
    </row>
    <row r="96" spans="1:69" ht="31.5" x14ac:dyDescent="0.25">
      <c r="A96" s="4" t="s">
        <v>184</v>
      </c>
      <c r="B96" s="2" t="s">
        <v>121</v>
      </c>
      <c r="C96" s="5" t="s">
        <v>75</v>
      </c>
      <c r="D96" s="5">
        <v>0</v>
      </c>
      <c r="E96" s="48">
        <f t="shared" si="14"/>
        <v>0</v>
      </c>
      <c r="F96" s="184">
        <v>0</v>
      </c>
      <c r="G96" s="184">
        <v>0</v>
      </c>
      <c r="H96" s="48">
        <f t="shared" si="15"/>
        <v>18</v>
      </c>
      <c r="I96" s="184">
        <v>18</v>
      </c>
      <c r="J96" s="184">
        <v>0</v>
      </c>
      <c r="K96" s="184">
        <v>0</v>
      </c>
      <c r="L96" s="48">
        <f t="shared" si="16"/>
        <v>608212</v>
      </c>
      <c r="M96" s="184">
        <v>339738</v>
      </c>
      <c r="N96" s="184">
        <v>191926</v>
      </c>
      <c r="O96" s="184">
        <v>76548</v>
      </c>
      <c r="P96" s="184">
        <v>0</v>
      </c>
      <c r="Q96" s="184">
        <v>0</v>
      </c>
      <c r="R96" s="184">
        <v>0</v>
      </c>
      <c r="S96" s="184">
        <v>0</v>
      </c>
      <c r="T96" s="48">
        <f t="shared" si="17"/>
        <v>387266</v>
      </c>
      <c r="U96" s="185">
        <v>114283</v>
      </c>
      <c r="V96" s="185">
        <v>0</v>
      </c>
      <c r="W96" s="185">
        <v>272983</v>
      </c>
      <c r="X96" s="185">
        <v>0</v>
      </c>
      <c r="Y96" s="217">
        <f t="shared" si="18"/>
        <v>1615</v>
      </c>
      <c r="Z96" s="185">
        <v>1615</v>
      </c>
      <c r="AA96" s="185">
        <v>0</v>
      </c>
      <c r="AB96" s="185">
        <v>0</v>
      </c>
      <c r="AC96" s="185">
        <v>0</v>
      </c>
      <c r="AD96" s="217">
        <f t="shared" si="19"/>
        <v>1664</v>
      </c>
      <c r="AE96" s="185">
        <v>1664</v>
      </c>
      <c r="AF96" s="185">
        <v>0</v>
      </c>
      <c r="AG96" s="217">
        <f t="shared" si="20"/>
        <v>26454</v>
      </c>
      <c r="AH96" s="185">
        <v>9543</v>
      </c>
      <c r="AI96" s="185">
        <v>16911</v>
      </c>
      <c r="AJ96" s="185">
        <v>0</v>
      </c>
      <c r="AK96" s="185">
        <v>0</v>
      </c>
      <c r="AL96" s="185">
        <v>0</v>
      </c>
      <c r="AM96" s="185">
        <v>0</v>
      </c>
      <c r="AN96" s="217">
        <f t="shared" si="21"/>
        <v>109</v>
      </c>
      <c r="AO96" s="185">
        <v>0</v>
      </c>
      <c r="AP96" s="185">
        <v>109</v>
      </c>
      <c r="AQ96" s="185">
        <v>0</v>
      </c>
      <c r="AR96" s="185">
        <v>0</v>
      </c>
      <c r="AS96" s="185">
        <v>0</v>
      </c>
      <c r="AT96" s="217">
        <f t="shared" si="22"/>
        <v>22435</v>
      </c>
      <c r="AU96" s="185">
        <v>22039</v>
      </c>
      <c r="AV96" s="185">
        <v>0</v>
      </c>
      <c r="AW96" s="186">
        <v>0</v>
      </c>
      <c r="AX96" s="186">
        <v>396</v>
      </c>
      <c r="AY96" s="186">
        <v>0</v>
      </c>
      <c r="AZ96" s="6">
        <v>12216</v>
      </c>
      <c r="BA96" s="217">
        <f t="shared" si="23"/>
        <v>0</v>
      </c>
      <c r="BB96" s="185">
        <v>0</v>
      </c>
      <c r="BC96" s="185">
        <v>0</v>
      </c>
      <c r="BD96" s="217">
        <f t="shared" si="24"/>
        <v>0</v>
      </c>
      <c r="BE96" s="185">
        <v>0</v>
      </c>
      <c r="BF96" s="185">
        <v>0</v>
      </c>
      <c r="BG96" s="217">
        <f t="shared" si="25"/>
        <v>24480</v>
      </c>
      <c r="BH96" s="185">
        <v>5787</v>
      </c>
      <c r="BI96" s="185">
        <v>18693</v>
      </c>
      <c r="BJ96" s="6">
        <v>0</v>
      </c>
      <c r="BK96" s="185">
        <v>0</v>
      </c>
      <c r="BL96" s="217">
        <f t="shared" si="26"/>
        <v>0</v>
      </c>
      <c r="BM96" s="185">
        <v>0</v>
      </c>
      <c r="BN96" s="185">
        <v>0</v>
      </c>
      <c r="BO96" s="185">
        <v>0</v>
      </c>
      <c r="BP96" s="6">
        <v>0</v>
      </c>
      <c r="BQ96" s="217">
        <f t="shared" si="27"/>
        <v>1084469</v>
      </c>
    </row>
    <row r="97" spans="1:69" ht="31.5" x14ac:dyDescent="0.25">
      <c r="A97" s="4" t="s">
        <v>185</v>
      </c>
      <c r="B97" s="2" t="s">
        <v>121</v>
      </c>
      <c r="C97" s="5" t="s">
        <v>186</v>
      </c>
      <c r="D97" s="5">
        <v>0</v>
      </c>
      <c r="E97" s="48">
        <f t="shared" si="14"/>
        <v>0</v>
      </c>
      <c r="F97" s="184">
        <v>0</v>
      </c>
      <c r="G97" s="184">
        <v>0</v>
      </c>
      <c r="H97" s="48">
        <f t="shared" si="15"/>
        <v>67204</v>
      </c>
      <c r="I97" s="184">
        <v>0</v>
      </c>
      <c r="J97" s="184">
        <v>0</v>
      </c>
      <c r="K97" s="184">
        <v>67204</v>
      </c>
      <c r="L97" s="48">
        <f t="shared" si="16"/>
        <v>277273</v>
      </c>
      <c r="M97" s="184">
        <v>155383</v>
      </c>
      <c r="N97" s="184">
        <v>87779</v>
      </c>
      <c r="O97" s="184">
        <v>34111</v>
      </c>
      <c r="P97" s="184">
        <v>0</v>
      </c>
      <c r="Q97" s="184">
        <v>0</v>
      </c>
      <c r="R97" s="184">
        <v>0</v>
      </c>
      <c r="S97" s="184">
        <v>0</v>
      </c>
      <c r="T97" s="48">
        <f t="shared" si="17"/>
        <v>132917</v>
      </c>
      <c r="U97" s="185">
        <v>36495</v>
      </c>
      <c r="V97" s="185">
        <v>0</v>
      </c>
      <c r="W97" s="185">
        <v>96422</v>
      </c>
      <c r="X97" s="185">
        <v>0</v>
      </c>
      <c r="Y97" s="217">
        <f t="shared" si="18"/>
        <v>983</v>
      </c>
      <c r="Z97" s="185">
        <v>983</v>
      </c>
      <c r="AA97" s="185">
        <v>0</v>
      </c>
      <c r="AB97" s="185">
        <v>0</v>
      </c>
      <c r="AC97" s="185">
        <v>0</v>
      </c>
      <c r="AD97" s="217">
        <f t="shared" si="19"/>
        <v>1084</v>
      </c>
      <c r="AE97" s="185">
        <v>1084</v>
      </c>
      <c r="AF97" s="185">
        <v>0</v>
      </c>
      <c r="AG97" s="217">
        <f t="shared" si="20"/>
        <v>31853</v>
      </c>
      <c r="AH97" s="185">
        <v>11490</v>
      </c>
      <c r="AI97" s="185">
        <v>20363</v>
      </c>
      <c r="AJ97" s="185">
        <v>0</v>
      </c>
      <c r="AK97" s="185">
        <v>0</v>
      </c>
      <c r="AL97" s="185">
        <v>0</v>
      </c>
      <c r="AM97" s="185">
        <v>0</v>
      </c>
      <c r="AN97" s="217">
        <f t="shared" si="21"/>
        <v>55</v>
      </c>
      <c r="AO97" s="185">
        <v>0</v>
      </c>
      <c r="AP97" s="185">
        <v>55</v>
      </c>
      <c r="AQ97" s="185">
        <v>0</v>
      </c>
      <c r="AR97" s="185">
        <v>0</v>
      </c>
      <c r="AS97" s="185">
        <v>0</v>
      </c>
      <c r="AT97" s="217">
        <f t="shared" si="22"/>
        <v>11684</v>
      </c>
      <c r="AU97" s="185">
        <v>11684</v>
      </c>
      <c r="AV97" s="185">
        <v>0</v>
      </c>
      <c r="AW97" s="186">
        <v>0</v>
      </c>
      <c r="AX97" s="186">
        <v>0</v>
      </c>
      <c r="AY97" s="186">
        <v>0</v>
      </c>
      <c r="AZ97" s="6">
        <v>6902</v>
      </c>
      <c r="BA97" s="217">
        <f t="shared" si="23"/>
        <v>0</v>
      </c>
      <c r="BB97" s="185">
        <v>0</v>
      </c>
      <c r="BC97" s="185">
        <v>0</v>
      </c>
      <c r="BD97" s="217">
        <f t="shared" si="24"/>
        <v>0</v>
      </c>
      <c r="BE97" s="185">
        <v>0</v>
      </c>
      <c r="BF97" s="185">
        <v>0</v>
      </c>
      <c r="BG97" s="217">
        <f t="shared" si="25"/>
        <v>9637</v>
      </c>
      <c r="BH97" s="185">
        <v>9637</v>
      </c>
      <c r="BI97" s="185">
        <v>0</v>
      </c>
      <c r="BJ97" s="6">
        <v>0</v>
      </c>
      <c r="BK97" s="185">
        <v>0</v>
      </c>
      <c r="BL97" s="217">
        <f t="shared" si="26"/>
        <v>0</v>
      </c>
      <c r="BM97" s="185">
        <v>0</v>
      </c>
      <c r="BN97" s="185">
        <v>0</v>
      </c>
      <c r="BO97" s="185">
        <v>0</v>
      </c>
      <c r="BP97" s="6">
        <v>0</v>
      </c>
      <c r="BQ97" s="217">
        <f t="shared" si="27"/>
        <v>539592</v>
      </c>
    </row>
    <row r="98" spans="1:69" ht="31.5" x14ac:dyDescent="0.25">
      <c r="A98" s="4" t="s">
        <v>187</v>
      </c>
      <c r="B98" s="2" t="s">
        <v>121</v>
      </c>
      <c r="C98" s="5" t="s">
        <v>188</v>
      </c>
      <c r="D98" s="5">
        <v>0</v>
      </c>
      <c r="E98" s="48">
        <f t="shared" si="14"/>
        <v>0</v>
      </c>
      <c r="F98" s="184">
        <v>0</v>
      </c>
      <c r="G98" s="184">
        <v>0</v>
      </c>
      <c r="H98" s="48">
        <f t="shared" si="15"/>
        <v>0</v>
      </c>
      <c r="I98" s="184">
        <v>0</v>
      </c>
      <c r="J98" s="184">
        <v>0</v>
      </c>
      <c r="K98" s="184">
        <v>0</v>
      </c>
      <c r="L98" s="48">
        <f t="shared" si="16"/>
        <v>717413</v>
      </c>
      <c r="M98" s="184">
        <v>404282</v>
      </c>
      <c r="N98" s="184">
        <v>228387</v>
      </c>
      <c r="O98" s="184">
        <v>84744</v>
      </c>
      <c r="P98" s="184">
        <v>0</v>
      </c>
      <c r="Q98" s="184">
        <v>0</v>
      </c>
      <c r="R98" s="184">
        <v>0</v>
      </c>
      <c r="S98" s="184">
        <v>0</v>
      </c>
      <c r="T98" s="48">
        <f t="shared" si="17"/>
        <v>222860</v>
      </c>
      <c r="U98" s="185">
        <v>63735</v>
      </c>
      <c r="V98" s="185">
        <v>0</v>
      </c>
      <c r="W98" s="185">
        <v>159125</v>
      </c>
      <c r="X98" s="185">
        <v>0</v>
      </c>
      <c r="Y98" s="217">
        <f t="shared" si="18"/>
        <v>2341</v>
      </c>
      <c r="Z98" s="185">
        <v>2341</v>
      </c>
      <c r="AA98" s="185">
        <v>0</v>
      </c>
      <c r="AB98" s="185">
        <v>0</v>
      </c>
      <c r="AC98" s="185">
        <v>0</v>
      </c>
      <c r="AD98" s="217">
        <f t="shared" si="19"/>
        <v>1464</v>
      </c>
      <c r="AE98" s="185">
        <v>1464</v>
      </c>
      <c r="AF98" s="185">
        <v>0</v>
      </c>
      <c r="AG98" s="217">
        <f t="shared" si="20"/>
        <v>27076</v>
      </c>
      <c r="AH98" s="185">
        <v>9767</v>
      </c>
      <c r="AI98" s="185">
        <v>17309</v>
      </c>
      <c r="AJ98" s="185">
        <v>0</v>
      </c>
      <c r="AK98" s="185">
        <v>0</v>
      </c>
      <c r="AL98" s="185">
        <v>0</v>
      </c>
      <c r="AM98" s="185">
        <v>0</v>
      </c>
      <c r="AN98" s="217">
        <f t="shared" si="21"/>
        <v>87</v>
      </c>
      <c r="AO98" s="185">
        <v>0</v>
      </c>
      <c r="AP98" s="185">
        <v>87</v>
      </c>
      <c r="AQ98" s="185">
        <v>0</v>
      </c>
      <c r="AR98" s="185">
        <v>0</v>
      </c>
      <c r="AS98" s="185">
        <v>0</v>
      </c>
      <c r="AT98" s="217">
        <f t="shared" si="22"/>
        <v>22956</v>
      </c>
      <c r="AU98" s="185">
        <v>22956</v>
      </c>
      <c r="AV98" s="185">
        <v>0</v>
      </c>
      <c r="AW98" s="186">
        <v>0</v>
      </c>
      <c r="AX98" s="186">
        <v>0</v>
      </c>
      <c r="AY98" s="186">
        <v>0</v>
      </c>
      <c r="AZ98" s="6">
        <v>6902</v>
      </c>
      <c r="BA98" s="217">
        <f t="shared" si="23"/>
        <v>0</v>
      </c>
      <c r="BB98" s="185">
        <v>0</v>
      </c>
      <c r="BC98" s="185">
        <v>0</v>
      </c>
      <c r="BD98" s="217">
        <f t="shared" si="24"/>
        <v>0</v>
      </c>
      <c r="BE98" s="185">
        <v>0</v>
      </c>
      <c r="BF98" s="185">
        <v>0</v>
      </c>
      <c r="BG98" s="217">
        <f t="shared" si="25"/>
        <v>12842</v>
      </c>
      <c r="BH98" s="185">
        <v>9606</v>
      </c>
      <c r="BI98" s="185">
        <v>3236</v>
      </c>
      <c r="BJ98" s="6">
        <v>0</v>
      </c>
      <c r="BK98" s="185">
        <v>0</v>
      </c>
      <c r="BL98" s="217">
        <f t="shared" si="26"/>
        <v>0</v>
      </c>
      <c r="BM98" s="185">
        <v>0</v>
      </c>
      <c r="BN98" s="185">
        <v>0</v>
      </c>
      <c r="BO98" s="185">
        <v>0</v>
      </c>
      <c r="BP98" s="6">
        <v>0</v>
      </c>
      <c r="BQ98" s="217">
        <f t="shared" si="27"/>
        <v>1013941</v>
      </c>
    </row>
    <row r="99" spans="1:69" ht="31.5" x14ac:dyDescent="0.25">
      <c r="A99" s="4" t="s">
        <v>189</v>
      </c>
      <c r="B99" s="2" t="s">
        <v>121</v>
      </c>
      <c r="C99" s="5" t="s">
        <v>190</v>
      </c>
      <c r="D99" s="5">
        <v>0</v>
      </c>
      <c r="E99" s="48">
        <f t="shared" si="14"/>
        <v>0</v>
      </c>
      <c r="F99" s="184">
        <v>0</v>
      </c>
      <c r="G99" s="184">
        <v>0</v>
      </c>
      <c r="H99" s="48">
        <f t="shared" si="15"/>
        <v>0</v>
      </c>
      <c r="I99" s="184">
        <v>0</v>
      </c>
      <c r="J99" s="184">
        <v>0</v>
      </c>
      <c r="K99" s="184">
        <v>0</v>
      </c>
      <c r="L99" s="48">
        <f t="shared" si="16"/>
        <v>410890</v>
      </c>
      <c r="M99" s="184">
        <v>229938</v>
      </c>
      <c r="N99" s="184">
        <v>129897</v>
      </c>
      <c r="O99" s="184">
        <v>51055</v>
      </c>
      <c r="P99" s="184">
        <v>0</v>
      </c>
      <c r="Q99" s="184">
        <v>0</v>
      </c>
      <c r="R99" s="184">
        <v>0</v>
      </c>
      <c r="S99" s="184">
        <v>0</v>
      </c>
      <c r="T99" s="48">
        <f t="shared" si="17"/>
        <v>316058</v>
      </c>
      <c r="U99" s="185">
        <v>96969</v>
      </c>
      <c r="V99" s="185">
        <v>0</v>
      </c>
      <c r="W99" s="185">
        <v>219089</v>
      </c>
      <c r="X99" s="185">
        <v>0</v>
      </c>
      <c r="Y99" s="217">
        <f t="shared" si="18"/>
        <v>4688</v>
      </c>
      <c r="Z99" s="185">
        <v>4688</v>
      </c>
      <c r="AA99" s="185">
        <v>0</v>
      </c>
      <c r="AB99" s="185">
        <v>0</v>
      </c>
      <c r="AC99" s="185">
        <v>0</v>
      </c>
      <c r="AD99" s="217">
        <f t="shared" si="19"/>
        <v>2654</v>
      </c>
      <c r="AE99" s="185">
        <v>2654</v>
      </c>
      <c r="AF99" s="185">
        <v>0</v>
      </c>
      <c r="AG99" s="217">
        <f t="shared" si="20"/>
        <v>2000</v>
      </c>
      <c r="AH99" s="185">
        <v>722</v>
      </c>
      <c r="AI99" s="185">
        <v>1278</v>
      </c>
      <c r="AJ99" s="185">
        <v>0</v>
      </c>
      <c r="AK99" s="185">
        <v>0</v>
      </c>
      <c r="AL99" s="185">
        <v>0</v>
      </c>
      <c r="AM99" s="185">
        <v>0</v>
      </c>
      <c r="AN99" s="217">
        <f t="shared" si="21"/>
        <v>336</v>
      </c>
      <c r="AO99" s="185">
        <v>0</v>
      </c>
      <c r="AP99" s="185">
        <v>336</v>
      </c>
      <c r="AQ99" s="185">
        <v>0</v>
      </c>
      <c r="AR99" s="185">
        <v>0</v>
      </c>
      <c r="AS99" s="185">
        <v>0</v>
      </c>
      <c r="AT99" s="217">
        <f t="shared" si="22"/>
        <v>30415</v>
      </c>
      <c r="AU99" s="185">
        <v>30415</v>
      </c>
      <c r="AV99" s="185">
        <v>0</v>
      </c>
      <c r="AW99" s="186">
        <v>0</v>
      </c>
      <c r="AX99" s="186">
        <v>0</v>
      </c>
      <c r="AY99" s="186">
        <v>0</v>
      </c>
      <c r="AZ99" s="6">
        <v>7398</v>
      </c>
      <c r="BA99" s="217">
        <f t="shared" si="23"/>
        <v>0</v>
      </c>
      <c r="BB99" s="185">
        <v>0</v>
      </c>
      <c r="BC99" s="185">
        <v>0</v>
      </c>
      <c r="BD99" s="217">
        <f t="shared" si="24"/>
        <v>0</v>
      </c>
      <c r="BE99" s="185">
        <v>0</v>
      </c>
      <c r="BF99" s="185">
        <v>0</v>
      </c>
      <c r="BG99" s="217">
        <f t="shared" si="25"/>
        <v>14939</v>
      </c>
      <c r="BH99" s="185">
        <v>11517</v>
      </c>
      <c r="BI99" s="185">
        <v>3422</v>
      </c>
      <c r="BJ99" s="6">
        <v>0</v>
      </c>
      <c r="BK99" s="185">
        <v>0</v>
      </c>
      <c r="BL99" s="217">
        <f t="shared" si="26"/>
        <v>0</v>
      </c>
      <c r="BM99" s="185">
        <v>0</v>
      </c>
      <c r="BN99" s="185">
        <v>0</v>
      </c>
      <c r="BO99" s="185">
        <v>0</v>
      </c>
      <c r="BP99" s="6">
        <v>0</v>
      </c>
      <c r="BQ99" s="217">
        <f t="shared" si="27"/>
        <v>789378</v>
      </c>
    </row>
    <row r="100" spans="1:69" ht="31.5" x14ac:dyDescent="0.25">
      <c r="A100" s="4" t="s">
        <v>191</v>
      </c>
      <c r="B100" s="2" t="s">
        <v>121</v>
      </c>
      <c r="C100" s="5" t="s">
        <v>192</v>
      </c>
      <c r="D100" s="5">
        <v>0</v>
      </c>
      <c r="E100" s="48">
        <f t="shared" si="14"/>
        <v>0</v>
      </c>
      <c r="F100" s="184">
        <v>0</v>
      </c>
      <c r="G100" s="184">
        <v>0</v>
      </c>
      <c r="H100" s="48">
        <f t="shared" si="15"/>
        <v>0</v>
      </c>
      <c r="I100" s="184">
        <v>0</v>
      </c>
      <c r="J100" s="184">
        <v>0</v>
      </c>
      <c r="K100" s="184">
        <v>0</v>
      </c>
      <c r="L100" s="48">
        <f t="shared" si="16"/>
        <v>417182</v>
      </c>
      <c r="M100" s="184">
        <v>234187</v>
      </c>
      <c r="N100" s="184">
        <v>132297</v>
      </c>
      <c r="O100" s="184">
        <v>50698</v>
      </c>
      <c r="P100" s="184">
        <v>0</v>
      </c>
      <c r="Q100" s="184">
        <v>0</v>
      </c>
      <c r="R100" s="184">
        <v>0</v>
      </c>
      <c r="S100" s="184">
        <v>0</v>
      </c>
      <c r="T100" s="48">
        <f t="shared" si="17"/>
        <v>212786</v>
      </c>
      <c r="U100" s="185">
        <v>62354</v>
      </c>
      <c r="V100" s="185">
        <v>0</v>
      </c>
      <c r="W100" s="185">
        <v>150432</v>
      </c>
      <c r="X100" s="185">
        <v>0</v>
      </c>
      <c r="Y100" s="217">
        <f t="shared" si="18"/>
        <v>2069</v>
      </c>
      <c r="Z100" s="185">
        <v>2069</v>
      </c>
      <c r="AA100" s="185">
        <v>0</v>
      </c>
      <c r="AB100" s="185">
        <v>0</v>
      </c>
      <c r="AC100" s="185">
        <v>0</v>
      </c>
      <c r="AD100" s="217">
        <f t="shared" si="19"/>
        <v>1676</v>
      </c>
      <c r="AE100" s="185">
        <v>1676</v>
      </c>
      <c r="AF100" s="185">
        <v>0</v>
      </c>
      <c r="AG100" s="217">
        <f t="shared" si="20"/>
        <v>51059</v>
      </c>
      <c r="AH100" s="185">
        <v>18418</v>
      </c>
      <c r="AI100" s="185">
        <v>32641</v>
      </c>
      <c r="AJ100" s="185">
        <v>0</v>
      </c>
      <c r="AK100" s="185">
        <v>0</v>
      </c>
      <c r="AL100" s="185">
        <v>0</v>
      </c>
      <c r="AM100" s="185">
        <v>0</v>
      </c>
      <c r="AN100" s="217">
        <f t="shared" si="21"/>
        <v>145</v>
      </c>
      <c r="AO100" s="185">
        <v>0</v>
      </c>
      <c r="AP100" s="185">
        <v>145</v>
      </c>
      <c r="AQ100" s="185">
        <v>0</v>
      </c>
      <c r="AR100" s="185">
        <v>0</v>
      </c>
      <c r="AS100" s="185">
        <v>0</v>
      </c>
      <c r="AT100" s="217">
        <f t="shared" si="22"/>
        <v>20708</v>
      </c>
      <c r="AU100" s="185">
        <v>20708</v>
      </c>
      <c r="AV100" s="185">
        <v>0</v>
      </c>
      <c r="AW100" s="186">
        <v>0</v>
      </c>
      <c r="AX100" s="186">
        <v>0</v>
      </c>
      <c r="AY100" s="186">
        <v>0</v>
      </c>
      <c r="AZ100" s="6">
        <v>6902</v>
      </c>
      <c r="BA100" s="217">
        <f t="shared" si="23"/>
        <v>0</v>
      </c>
      <c r="BB100" s="185">
        <v>0</v>
      </c>
      <c r="BC100" s="185">
        <v>0</v>
      </c>
      <c r="BD100" s="217">
        <f t="shared" si="24"/>
        <v>0</v>
      </c>
      <c r="BE100" s="185">
        <v>0</v>
      </c>
      <c r="BF100" s="185">
        <v>0</v>
      </c>
      <c r="BG100" s="217">
        <f t="shared" si="25"/>
        <v>19235</v>
      </c>
      <c r="BH100" s="185">
        <v>4547</v>
      </c>
      <c r="BI100" s="185">
        <v>14688</v>
      </c>
      <c r="BJ100" s="6">
        <v>0</v>
      </c>
      <c r="BK100" s="185">
        <v>0</v>
      </c>
      <c r="BL100" s="217">
        <f t="shared" si="26"/>
        <v>0</v>
      </c>
      <c r="BM100" s="185">
        <v>0</v>
      </c>
      <c r="BN100" s="185">
        <v>0</v>
      </c>
      <c r="BO100" s="185">
        <v>0</v>
      </c>
      <c r="BP100" s="6">
        <v>0</v>
      </c>
      <c r="BQ100" s="217">
        <f t="shared" si="27"/>
        <v>731762</v>
      </c>
    </row>
    <row r="101" spans="1:69" ht="31.5" x14ac:dyDescent="0.25">
      <c r="A101" s="4" t="s">
        <v>193</v>
      </c>
      <c r="B101" s="2" t="s">
        <v>121</v>
      </c>
      <c r="C101" s="5" t="s">
        <v>194</v>
      </c>
      <c r="D101" s="5">
        <v>0</v>
      </c>
      <c r="E101" s="48">
        <f t="shared" si="14"/>
        <v>0</v>
      </c>
      <c r="F101" s="184">
        <v>0</v>
      </c>
      <c r="G101" s="184">
        <v>0</v>
      </c>
      <c r="H101" s="48">
        <f t="shared" si="15"/>
        <v>0</v>
      </c>
      <c r="I101" s="184">
        <v>0</v>
      </c>
      <c r="J101" s="184">
        <v>0</v>
      </c>
      <c r="K101" s="184">
        <v>0</v>
      </c>
      <c r="L101" s="48">
        <f t="shared" si="16"/>
        <v>220251</v>
      </c>
      <c r="M101" s="184">
        <v>123442</v>
      </c>
      <c r="N101" s="184">
        <v>69735</v>
      </c>
      <c r="O101" s="184">
        <v>27074</v>
      </c>
      <c r="P101" s="184">
        <v>0</v>
      </c>
      <c r="Q101" s="184">
        <v>0</v>
      </c>
      <c r="R101" s="184">
        <v>0</v>
      </c>
      <c r="S101" s="184">
        <v>0</v>
      </c>
      <c r="T101" s="48">
        <f t="shared" si="17"/>
        <v>134716</v>
      </c>
      <c r="U101" s="185">
        <v>35446</v>
      </c>
      <c r="V101" s="185">
        <v>0</v>
      </c>
      <c r="W101" s="185">
        <v>99270</v>
      </c>
      <c r="X101" s="185">
        <v>0</v>
      </c>
      <c r="Y101" s="217">
        <f t="shared" si="18"/>
        <v>744</v>
      </c>
      <c r="Z101" s="185">
        <v>744</v>
      </c>
      <c r="AA101" s="185">
        <v>0</v>
      </c>
      <c r="AB101" s="185">
        <v>0</v>
      </c>
      <c r="AC101" s="185">
        <v>0</v>
      </c>
      <c r="AD101" s="217">
        <f t="shared" si="19"/>
        <v>1531</v>
      </c>
      <c r="AE101" s="185">
        <v>1531</v>
      </c>
      <c r="AF101" s="185">
        <v>0</v>
      </c>
      <c r="AG101" s="217">
        <f t="shared" si="20"/>
        <v>6000</v>
      </c>
      <c r="AH101" s="185">
        <v>2165</v>
      </c>
      <c r="AI101" s="185">
        <v>3835</v>
      </c>
      <c r="AJ101" s="185">
        <v>0</v>
      </c>
      <c r="AK101" s="185">
        <v>0</v>
      </c>
      <c r="AL101" s="185">
        <v>0</v>
      </c>
      <c r="AM101" s="185">
        <v>0</v>
      </c>
      <c r="AN101" s="217">
        <f t="shared" si="21"/>
        <v>117</v>
      </c>
      <c r="AO101" s="185">
        <v>0</v>
      </c>
      <c r="AP101" s="185">
        <v>117</v>
      </c>
      <c r="AQ101" s="185">
        <v>0</v>
      </c>
      <c r="AR101" s="185">
        <v>0</v>
      </c>
      <c r="AS101" s="185">
        <v>0</v>
      </c>
      <c r="AT101" s="217">
        <f t="shared" si="22"/>
        <v>20786</v>
      </c>
      <c r="AU101" s="185">
        <v>20786</v>
      </c>
      <c r="AV101" s="185">
        <v>0</v>
      </c>
      <c r="AW101" s="186">
        <v>0</v>
      </c>
      <c r="AX101" s="186">
        <v>0</v>
      </c>
      <c r="AY101" s="186">
        <v>0</v>
      </c>
      <c r="AZ101" s="6">
        <v>6902</v>
      </c>
      <c r="BA101" s="217">
        <f t="shared" si="23"/>
        <v>0</v>
      </c>
      <c r="BB101" s="185">
        <v>0</v>
      </c>
      <c r="BC101" s="185">
        <v>0</v>
      </c>
      <c r="BD101" s="217">
        <f t="shared" si="24"/>
        <v>0</v>
      </c>
      <c r="BE101" s="185">
        <v>0</v>
      </c>
      <c r="BF101" s="185">
        <v>0</v>
      </c>
      <c r="BG101" s="217">
        <f t="shared" si="25"/>
        <v>7064</v>
      </c>
      <c r="BH101" s="185">
        <v>7064</v>
      </c>
      <c r="BI101" s="185">
        <v>0</v>
      </c>
      <c r="BJ101" s="6">
        <v>0</v>
      </c>
      <c r="BK101" s="185">
        <v>0</v>
      </c>
      <c r="BL101" s="217">
        <f t="shared" si="26"/>
        <v>0</v>
      </c>
      <c r="BM101" s="185">
        <v>0</v>
      </c>
      <c r="BN101" s="185">
        <v>0</v>
      </c>
      <c r="BO101" s="185">
        <v>0</v>
      </c>
      <c r="BP101" s="6">
        <v>0</v>
      </c>
      <c r="BQ101" s="217">
        <f t="shared" si="27"/>
        <v>398111</v>
      </c>
    </row>
    <row r="102" spans="1:69" ht="31.5" x14ac:dyDescent="0.25">
      <c r="A102" s="4" t="s">
        <v>195</v>
      </c>
      <c r="B102" s="2" t="s">
        <v>121</v>
      </c>
      <c r="C102" s="5" t="s">
        <v>196</v>
      </c>
      <c r="D102" s="5">
        <v>0</v>
      </c>
      <c r="E102" s="48">
        <f t="shared" si="14"/>
        <v>800</v>
      </c>
      <c r="F102" s="184">
        <v>800</v>
      </c>
      <c r="G102" s="184">
        <v>0</v>
      </c>
      <c r="H102" s="48">
        <f t="shared" si="15"/>
        <v>0</v>
      </c>
      <c r="I102" s="184">
        <v>0</v>
      </c>
      <c r="J102" s="184">
        <v>0</v>
      </c>
      <c r="K102" s="184">
        <v>0</v>
      </c>
      <c r="L102" s="48">
        <f t="shared" si="16"/>
        <v>301413</v>
      </c>
      <c r="M102" s="184">
        <v>169202</v>
      </c>
      <c r="N102" s="184">
        <v>95586</v>
      </c>
      <c r="O102" s="184">
        <v>36625</v>
      </c>
      <c r="P102" s="184">
        <v>0</v>
      </c>
      <c r="Q102" s="184">
        <v>0</v>
      </c>
      <c r="R102" s="184">
        <v>0</v>
      </c>
      <c r="S102" s="184">
        <v>0</v>
      </c>
      <c r="T102" s="48">
        <f t="shared" si="17"/>
        <v>165680</v>
      </c>
      <c r="U102" s="185">
        <v>75489</v>
      </c>
      <c r="V102" s="185">
        <v>0</v>
      </c>
      <c r="W102" s="185">
        <v>90191</v>
      </c>
      <c r="X102" s="185">
        <v>0</v>
      </c>
      <c r="Y102" s="217">
        <f t="shared" si="18"/>
        <v>1287</v>
      </c>
      <c r="Z102" s="185">
        <v>1287</v>
      </c>
      <c r="AA102" s="185">
        <v>0</v>
      </c>
      <c r="AB102" s="185">
        <v>0</v>
      </c>
      <c r="AC102" s="185">
        <v>0</v>
      </c>
      <c r="AD102" s="217">
        <f t="shared" si="19"/>
        <v>867</v>
      </c>
      <c r="AE102" s="185">
        <v>867</v>
      </c>
      <c r="AF102" s="185">
        <v>0</v>
      </c>
      <c r="AG102" s="217">
        <f t="shared" si="20"/>
        <v>0</v>
      </c>
      <c r="AH102" s="185">
        <v>0</v>
      </c>
      <c r="AI102" s="185">
        <v>0</v>
      </c>
      <c r="AJ102" s="185">
        <v>0</v>
      </c>
      <c r="AK102" s="185">
        <v>0</v>
      </c>
      <c r="AL102" s="185">
        <v>0</v>
      </c>
      <c r="AM102" s="185">
        <v>0</v>
      </c>
      <c r="AN102" s="217">
        <f t="shared" si="21"/>
        <v>188</v>
      </c>
      <c r="AO102" s="185">
        <v>0</v>
      </c>
      <c r="AP102" s="185">
        <v>188</v>
      </c>
      <c r="AQ102" s="185">
        <v>0</v>
      </c>
      <c r="AR102" s="185">
        <v>0</v>
      </c>
      <c r="AS102" s="185">
        <v>0</v>
      </c>
      <c r="AT102" s="217">
        <f t="shared" si="22"/>
        <v>8843</v>
      </c>
      <c r="AU102" s="185">
        <v>8843</v>
      </c>
      <c r="AV102" s="185">
        <v>0</v>
      </c>
      <c r="AW102" s="186">
        <v>0</v>
      </c>
      <c r="AX102" s="186">
        <v>0</v>
      </c>
      <c r="AY102" s="186">
        <v>0</v>
      </c>
      <c r="AZ102" s="6">
        <v>6902</v>
      </c>
      <c r="BA102" s="217">
        <f t="shared" si="23"/>
        <v>0</v>
      </c>
      <c r="BB102" s="185">
        <v>0</v>
      </c>
      <c r="BC102" s="185">
        <v>0</v>
      </c>
      <c r="BD102" s="217">
        <f t="shared" si="24"/>
        <v>0</v>
      </c>
      <c r="BE102" s="185">
        <v>0</v>
      </c>
      <c r="BF102" s="185">
        <v>0</v>
      </c>
      <c r="BG102" s="217">
        <f t="shared" si="25"/>
        <v>10308</v>
      </c>
      <c r="BH102" s="185">
        <v>2437</v>
      </c>
      <c r="BI102" s="185">
        <v>7871</v>
      </c>
      <c r="BJ102" s="6">
        <v>0</v>
      </c>
      <c r="BK102" s="185">
        <v>0</v>
      </c>
      <c r="BL102" s="217">
        <f t="shared" si="26"/>
        <v>0</v>
      </c>
      <c r="BM102" s="185">
        <v>0</v>
      </c>
      <c r="BN102" s="185">
        <v>0</v>
      </c>
      <c r="BO102" s="185">
        <v>0</v>
      </c>
      <c r="BP102" s="6">
        <v>0</v>
      </c>
      <c r="BQ102" s="217">
        <f t="shared" si="27"/>
        <v>496288</v>
      </c>
    </row>
    <row r="103" spans="1:69" ht="31.5" x14ac:dyDescent="0.25">
      <c r="A103" s="4" t="s">
        <v>197</v>
      </c>
      <c r="B103" s="2" t="s">
        <v>121</v>
      </c>
      <c r="C103" s="5" t="s">
        <v>81</v>
      </c>
      <c r="D103" s="5">
        <v>0</v>
      </c>
      <c r="E103" s="48">
        <f t="shared" si="14"/>
        <v>0</v>
      </c>
      <c r="F103" s="184">
        <v>0</v>
      </c>
      <c r="G103" s="184">
        <v>0</v>
      </c>
      <c r="H103" s="48">
        <f t="shared" si="15"/>
        <v>0</v>
      </c>
      <c r="I103" s="184">
        <v>0</v>
      </c>
      <c r="J103" s="184">
        <v>0</v>
      </c>
      <c r="K103" s="184">
        <v>0</v>
      </c>
      <c r="L103" s="48">
        <f t="shared" si="16"/>
        <v>612799</v>
      </c>
      <c r="M103" s="184">
        <v>343489</v>
      </c>
      <c r="N103" s="184">
        <v>194045</v>
      </c>
      <c r="O103" s="184">
        <v>75265</v>
      </c>
      <c r="P103" s="184">
        <v>0</v>
      </c>
      <c r="Q103" s="184">
        <v>0</v>
      </c>
      <c r="R103" s="184">
        <v>0</v>
      </c>
      <c r="S103" s="184">
        <v>0</v>
      </c>
      <c r="T103" s="48">
        <f t="shared" si="17"/>
        <v>280722</v>
      </c>
      <c r="U103" s="185">
        <v>95950</v>
      </c>
      <c r="V103" s="185">
        <v>0</v>
      </c>
      <c r="W103" s="185">
        <v>184772</v>
      </c>
      <c r="X103" s="185">
        <v>0</v>
      </c>
      <c r="Y103" s="217">
        <f t="shared" si="18"/>
        <v>2153</v>
      </c>
      <c r="Z103" s="185">
        <v>2153</v>
      </c>
      <c r="AA103" s="185">
        <v>0</v>
      </c>
      <c r="AB103" s="185">
        <v>0</v>
      </c>
      <c r="AC103" s="185">
        <v>0</v>
      </c>
      <c r="AD103" s="217">
        <f t="shared" si="19"/>
        <v>2665</v>
      </c>
      <c r="AE103" s="185">
        <v>2665</v>
      </c>
      <c r="AF103" s="185">
        <v>0</v>
      </c>
      <c r="AG103" s="217">
        <f t="shared" si="20"/>
        <v>65009</v>
      </c>
      <c r="AH103" s="185">
        <v>23450</v>
      </c>
      <c r="AI103" s="185">
        <v>41559</v>
      </c>
      <c r="AJ103" s="185">
        <v>0</v>
      </c>
      <c r="AK103" s="185">
        <v>0</v>
      </c>
      <c r="AL103" s="185">
        <v>0</v>
      </c>
      <c r="AM103" s="185">
        <v>0</v>
      </c>
      <c r="AN103" s="217">
        <f t="shared" si="21"/>
        <v>512</v>
      </c>
      <c r="AO103" s="185">
        <v>0</v>
      </c>
      <c r="AP103" s="185">
        <v>512</v>
      </c>
      <c r="AQ103" s="185">
        <v>0</v>
      </c>
      <c r="AR103" s="185">
        <v>0</v>
      </c>
      <c r="AS103" s="185">
        <v>0</v>
      </c>
      <c r="AT103" s="217">
        <f t="shared" si="22"/>
        <v>29283</v>
      </c>
      <c r="AU103" s="185">
        <v>29283</v>
      </c>
      <c r="AV103" s="185">
        <v>0</v>
      </c>
      <c r="AW103" s="186">
        <v>0</v>
      </c>
      <c r="AX103" s="186">
        <v>0</v>
      </c>
      <c r="AY103" s="186">
        <v>0</v>
      </c>
      <c r="AZ103" s="6">
        <v>9141</v>
      </c>
      <c r="BA103" s="217">
        <f t="shared" si="23"/>
        <v>0</v>
      </c>
      <c r="BB103" s="185">
        <v>0</v>
      </c>
      <c r="BC103" s="185">
        <v>0</v>
      </c>
      <c r="BD103" s="217">
        <f t="shared" si="24"/>
        <v>0</v>
      </c>
      <c r="BE103" s="185">
        <v>0</v>
      </c>
      <c r="BF103" s="185">
        <v>0</v>
      </c>
      <c r="BG103" s="217">
        <f t="shared" si="25"/>
        <v>29656</v>
      </c>
      <c r="BH103" s="185">
        <v>18333</v>
      </c>
      <c r="BI103" s="185">
        <v>11323</v>
      </c>
      <c r="BJ103" s="6">
        <v>0</v>
      </c>
      <c r="BK103" s="185">
        <v>0</v>
      </c>
      <c r="BL103" s="217">
        <f t="shared" si="26"/>
        <v>0</v>
      </c>
      <c r="BM103" s="185">
        <v>0</v>
      </c>
      <c r="BN103" s="185">
        <v>0</v>
      </c>
      <c r="BO103" s="185">
        <v>0</v>
      </c>
      <c r="BP103" s="6">
        <v>0</v>
      </c>
      <c r="BQ103" s="217">
        <f t="shared" si="27"/>
        <v>1031940</v>
      </c>
    </row>
    <row r="104" spans="1:69" ht="31.5" x14ac:dyDescent="0.25">
      <c r="A104" s="4" t="s">
        <v>198</v>
      </c>
      <c r="B104" s="2" t="s">
        <v>121</v>
      </c>
      <c r="C104" s="5" t="s">
        <v>83</v>
      </c>
      <c r="D104" s="5">
        <v>0</v>
      </c>
      <c r="E104" s="48">
        <f t="shared" si="14"/>
        <v>3000</v>
      </c>
      <c r="F104" s="184">
        <v>0</v>
      </c>
      <c r="G104" s="184">
        <v>3000</v>
      </c>
      <c r="H104" s="48">
        <f t="shared" si="15"/>
        <v>0</v>
      </c>
      <c r="I104" s="184">
        <v>0</v>
      </c>
      <c r="J104" s="184">
        <v>0</v>
      </c>
      <c r="K104" s="184">
        <v>0</v>
      </c>
      <c r="L104" s="48">
        <f t="shared" si="16"/>
        <v>642492</v>
      </c>
      <c r="M104" s="184">
        <v>359894</v>
      </c>
      <c r="N104" s="184">
        <v>203312</v>
      </c>
      <c r="O104" s="184">
        <v>79286</v>
      </c>
      <c r="P104" s="184">
        <v>0</v>
      </c>
      <c r="Q104" s="184">
        <v>0</v>
      </c>
      <c r="R104" s="184">
        <v>0</v>
      </c>
      <c r="S104" s="184">
        <v>0</v>
      </c>
      <c r="T104" s="48">
        <f t="shared" si="17"/>
        <v>453388</v>
      </c>
      <c r="U104" s="185">
        <v>131466</v>
      </c>
      <c r="V104" s="185">
        <v>0</v>
      </c>
      <c r="W104" s="185">
        <v>321922</v>
      </c>
      <c r="X104" s="185">
        <v>0</v>
      </c>
      <c r="Y104" s="217">
        <f t="shared" si="18"/>
        <v>2901</v>
      </c>
      <c r="Z104" s="185">
        <v>2901</v>
      </c>
      <c r="AA104" s="185">
        <v>0</v>
      </c>
      <c r="AB104" s="185">
        <v>0</v>
      </c>
      <c r="AC104" s="185">
        <v>0</v>
      </c>
      <c r="AD104" s="217">
        <f t="shared" si="19"/>
        <v>2361</v>
      </c>
      <c r="AE104" s="185">
        <v>2361</v>
      </c>
      <c r="AF104" s="185">
        <v>0</v>
      </c>
      <c r="AG104" s="217">
        <f t="shared" si="20"/>
        <v>21082</v>
      </c>
      <c r="AH104" s="185">
        <v>7605</v>
      </c>
      <c r="AI104" s="185">
        <v>13477</v>
      </c>
      <c r="AJ104" s="185">
        <v>0</v>
      </c>
      <c r="AK104" s="185">
        <v>0</v>
      </c>
      <c r="AL104" s="185">
        <v>0</v>
      </c>
      <c r="AM104" s="185">
        <v>0</v>
      </c>
      <c r="AN104" s="217">
        <f t="shared" si="21"/>
        <v>128</v>
      </c>
      <c r="AO104" s="185">
        <v>0</v>
      </c>
      <c r="AP104" s="185">
        <v>128</v>
      </c>
      <c r="AQ104" s="185">
        <v>0</v>
      </c>
      <c r="AR104" s="185">
        <v>0</v>
      </c>
      <c r="AS104" s="185">
        <v>0</v>
      </c>
      <c r="AT104" s="217">
        <f t="shared" si="22"/>
        <v>28288</v>
      </c>
      <c r="AU104" s="185">
        <v>28288</v>
      </c>
      <c r="AV104" s="185">
        <v>0</v>
      </c>
      <c r="AW104" s="186">
        <v>0</v>
      </c>
      <c r="AX104" s="186">
        <v>0</v>
      </c>
      <c r="AY104" s="186">
        <v>0</v>
      </c>
      <c r="AZ104" s="6">
        <v>9277</v>
      </c>
      <c r="BA104" s="217">
        <f t="shared" si="23"/>
        <v>0</v>
      </c>
      <c r="BB104" s="185">
        <v>0</v>
      </c>
      <c r="BC104" s="185">
        <v>0</v>
      </c>
      <c r="BD104" s="217">
        <f t="shared" si="24"/>
        <v>0</v>
      </c>
      <c r="BE104" s="185">
        <v>0</v>
      </c>
      <c r="BF104" s="185">
        <v>0</v>
      </c>
      <c r="BG104" s="217">
        <f t="shared" si="25"/>
        <v>20582</v>
      </c>
      <c r="BH104" s="185">
        <v>4866</v>
      </c>
      <c r="BI104" s="185">
        <v>15716</v>
      </c>
      <c r="BJ104" s="6">
        <v>0</v>
      </c>
      <c r="BK104" s="185">
        <v>0</v>
      </c>
      <c r="BL104" s="217">
        <f t="shared" si="26"/>
        <v>0</v>
      </c>
      <c r="BM104" s="185">
        <v>0</v>
      </c>
      <c r="BN104" s="185">
        <v>0</v>
      </c>
      <c r="BO104" s="185">
        <v>0</v>
      </c>
      <c r="BP104" s="6">
        <v>0</v>
      </c>
      <c r="BQ104" s="217">
        <f t="shared" si="27"/>
        <v>1183499</v>
      </c>
    </row>
    <row r="105" spans="1:69" ht="31.5" x14ac:dyDescent="0.25">
      <c r="A105" s="4" t="s">
        <v>199</v>
      </c>
      <c r="B105" s="2" t="s">
        <v>121</v>
      </c>
      <c r="C105" s="5" t="s">
        <v>93</v>
      </c>
      <c r="D105" s="5">
        <v>0</v>
      </c>
      <c r="E105" s="48">
        <f t="shared" si="14"/>
        <v>0</v>
      </c>
      <c r="F105" s="184">
        <v>0</v>
      </c>
      <c r="G105" s="184">
        <v>0</v>
      </c>
      <c r="H105" s="48">
        <f t="shared" si="15"/>
        <v>58328</v>
      </c>
      <c r="I105" s="184">
        <v>0</v>
      </c>
      <c r="J105" s="184">
        <v>0</v>
      </c>
      <c r="K105" s="184">
        <v>58328</v>
      </c>
      <c r="L105" s="48">
        <f t="shared" si="16"/>
        <v>1181219</v>
      </c>
      <c r="M105" s="184">
        <v>661661</v>
      </c>
      <c r="N105" s="184">
        <v>373787</v>
      </c>
      <c r="O105" s="184">
        <v>145771</v>
      </c>
      <c r="P105" s="184">
        <v>0</v>
      </c>
      <c r="Q105" s="184">
        <v>0</v>
      </c>
      <c r="R105" s="184">
        <v>0</v>
      </c>
      <c r="S105" s="184">
        <v>0</v>
      </c>
      <c r="T105" s="48">
        <f t="shared" si="17"/>
        <v>706482</v>
      </c>
      <c r="U105" s="185">
        <v>229521</v>
      </c>
      <c r="V105" s="185">
        <v>0</v>
      </c>
      <c r="W105" s="185">
        <v>476961</v>
      </c>
      <c r="X105" s="185">
        <v>0</v>
      </c>
      <c r="Y105" s="217">
        <f t="shared" si="18"/>
        <v>6700</v>
      </c>
      <c r="Z105" s="185">
        <v>6700</v>
      </c>
      <c r="AA105" s="185">
        <v>0</v>
      </c>
      <c r="AB105" s="185">
        <v>0</v>
      </c>
      <c r="AC105" s="185">
        <v>0</v>
      </c>
      <c r="AD105" s="217">
        <f t="shared" si="19"/>
        <v>8531</v>
      </c>
      <c r="AE105" s="185">
        <v>8531</v>
      </c>
      <c r="AF105" s="185">
        <v>0</v>
      </c>
      <c r="AG105" s="217">
        <f t="shared" si="20"/>
        <v>25530</v>
      </c>
      <c r="AH105" s="185">
        <v>9209</v>
      </c>
      <c r="AI105" s="185">
        <v>16321</v>
      </c>
      <c r="AJ105" s="185">
        <v>0</v>
      </c>
      <c r="AK105" s="185">
        <v>0</v>
      </c>
      <c r="AL105" s="185">
        <v>0</v>
      </c>
      <c r="AM105" s="185">
        <v>0</v>
      </c>
      <c r="AN105" s="217">
        <f t="shared" si="21"/>
        <v>340</v>
      </c>
      <c r="AO105" s="185">
        <v>0</v>
      </c>
      <c r="AP105" s="185">
        <v>340</v>
      </c>
      <c r="AQ105" s="185">
        <v>0</v>
      </c>
      <c r="AR105" s="185">
        <v>0</v>
      </c>
      <c r="AS105" s="185">
        <v>0</v>
      </c>
      <c r="AT105" s="217">
        <f t="shared" si="22"/>
        <v>83775</v>
      </c>
      <c r="AU105" s="185">
        <v>83775</v>
      </c>
      <c r="AV105" s="185">
        <v>0</v>
      </c>
      <c r="AW105" s="186">
        <v>0</v>
      </c>
      <c r="AX105" s="186">
        <v>0</v>
      </c>
      <c r="AY105" s="186">
        <v>0</v>
      </c>
      <c r="AZ105" s="6">
        <v>18201</v>
      </c>
      <c r="BA105" s="217">
        <f t="shared" si="23"/>
        <v>0</v>
      </c>
      <c r="BB105" s="185">
        <v>0</v>
      </c>
      <c r="BC105" s="185">
        <v>0</v>
      </c>
      <c r="BD105" s="217">
        <f t="shared" si="24"/>
        <v>0</v>
      </c>
      <c r="BE105" s="185">
        <v>0</v>
      </c>
      <c r="BF105" s="185">
        <v>0</v>
      </c>
      <c r="BG105" s="217">
        <f t="shared" si="25"/>
        <v>15092</v>
      </c>
      <c r="BH105" s="185">
        <v>15092</v>
      </c>
      <c r="BI105" s="185">
        <v>0</v>
      </c>
      <c r="BJ105" s="6">
        <v>0</v>
      </c>
      <c r="BK105" s="185">
        <v>0</v>
      </c>
      <c r="BL105" s="217">
        <f t="shared" si="26"/>
        <v>0</v>
      </c>
      <c r="BM105" s="185">
        <v>0</v>
      </c>
      <c r="BN105" s="185">
        <v>0</v>
      </c>
      <c r="BO105" s="185">
        <v>0</v>
      </c>
      <c r="BP105" s="6">
        <v>0</v>
      </c>
      <c r="BQ105" s="217">
        <f t="shared" si="27"/>
        <v>2104198</v>
      </c>
    </row>
    <row r="106" spans="1:69" ht="31.5" x14ac:dyDescent="0.25">
      <c r="A106" s="4" t="s">
        <v>200</v>
      </c>
      <c r="B106" s="2" t="s">
        <v>121</v>
      </c>
      <c r="C106" s="5" t="s">
        <v>201</v>
      </c>
      <c r="D106" s="5">
        <v>0</v>
      </c>
      <c r="E106" s="48">
        <f t="shared" si="14"/>
        <v>0</v>
      </c>
      <c r="F106" s="184">
        <v>0</v>
      </c>
      <c r="G106" s="184">
        <v>0</v>
      </c>
      <c r="H106" s="48">
        <f t="shared" si="15"/>
        <v>38100</v>
      </c>
      <c r="I106" s="184">
        <v>30</v>
      </c>
      <c r="J106" s="184">
        <v>30</v>
      </c>
      <c r="K106" s="184">
        <v>38040</v>
      </c>
      <c r="L106" s="48">
        <f t="shared" si="16"/>
        <v>476185</v>
      </c>
      <c r="M106" s="184">
        <v>265761</v>
      </c>
      <c r="N106" s="184">
        <v>150134</v>
      </c>
      <c r="O106" s="184">
        <v>60290</v>
      </c>
      <c r="P106" s="184">
        <v>0</v>
      </c>
      <c r="Q106" s="184">
        <v>0</v>
      </c>
      <c r="R106" s="184">
        <v>0</v>
      </c>
      <c r="S106" s="184">
        <v>0</v>
      </c>
      <c r="T106" s="48">
        <f t="shared" si="17"/>
        <v>310717</v>
      </c>
      <c r="U106" s="185">
        <v>94663</v>
      </c>
      <c r="V106" s="185">
        <v>0</v>
      </c>
      <c r="W106" s="185">
        <v>216054</v>
      </c>
      <c r="X106" s="185">
        <v>0</v>
      </c>
      <c r="Y106" s="217">
        <f t="shared" si="18"/>
        <v>1918</v>
      </c>
      <c r="Z106" s="185">
        <v>1918</v>
      </c>
      <c r="AA106" s="185">
        <v>0</v>
      </c>
      <c r="AB106" s="185">
        <v>0</v>
      </c>
      <c r="AC106" s="185">
        <v>0</v>
      </c>
      <c r="AD106" s="217">
        <f t="shared" si="19"/>
        <v>2753</v>
      </c>
      <c r="AE106" s="185">
        <v>2753</v>
      </c>
      <c r="AF106" s="185">
        <v>0</v>
      </c>
      <c r="AG106" s="217">
        <f t="shared" si="20"/>
        <v>13218</v>
      </c>
      <c r="AH106" s="185">
        <v>4768</v>
      </c>
      <c r="AI106" s="185">
        <v>8450</v>
      </c>
      <c r="AJ106" s="185">
        <v>0</v>
      </c>
      <c r="AK106" s="185">
        <v>0</v>
      </c>
      <c r="AL106" s="185">
        <v>0</v>
      </c>
      <c r="AM106" s="185">
        <v>0</v>
      </c>
      <c r="AN106" s="217">
        <f t="shared" si="21"/>
        <v>298</v>
      </c>
      <c r="AO106" s="185">
        <v>0</v>
      </c>
      <c r="AP106" s="185">
        <v>298</v>
      </c>
      <c r="AQ106" s="185">
        <v>0</v>
      </c>
      <c r="AR106" s="185">
        <v>0</v>
      </c>
      <c r="AS106" s="185">
        <v>0</v>
      </c>
      <c r="AT106" s="217">
        <f t="shared" si="22"/>
        <v>36236</v>
      </c>
      <c r="AU106" s="185">
        <v>36236</v>
      </c>
      <c r="AV106" s="185">
        <v>0</v>
      </c>
      <c r="AW106" s="186">
        <v>0</v>
      </c>
      <c r="AX106" s="186">
        <v>0</v>
      </c>
      <c r="AY106" s="186">
        <v>0</v>
      </c>
      <c r="AZ106" s="6">
        <v>8994</v>
      </c>
      <c r="BA106" s="217">
        <f t="shared" si="23"/>
        <v>0</v>
      </c>
      <c r="BB106" s="185">
        <v>0</v>
      </c>
      <c r="BC106" s="185">
        <v>0</v>
      </c>
      <c r="BD106" s="217">
        <f t="shared" si="24"/>
        <v>0</v>
      </c>
      <c r="BE106" s="185">
        <v>0</v>
      </c>
      <c r="BF106" s="185">
        <v>0</v>
      </c>
      <c r="BG106" s="217">
        <f t="shared" si="25"/>
        <v>21012</v>
      </c>
      <c r="BH106" s="185">
        <v>8176</v>
      </c>
      <c r="BI106" s="185">
        <v>12836</v>
      </c>
      <c r="BJ106" s="6">
        <v>0</v>
      </c>
      <c r="BK106" s="185">
        <v>0</v>
      </c>
      <c r="BL106" s="217">
        <f t="shared" si="26"/>
        <v>0</v>
      </c>
      <c r="BM106" s="185">
        <v>0</v>
      </c>
      <c r="BN106" s="185">
        <v>0</v>
      </c>
      <c r="BO106" s="185">
        <v>0</v>
      </c>
      <c r="BP106" s="6">
        <v>0</v>
      </c>
      <c r="BQ106" s="217">
        <f t="shared" si="27"/>
        <v>909431</v>
      </c>
    </row>
    <row r="107" spans="1:69" ht="31.5" x14ac:dyDescent="0.25">
      <c r="A107" s="4" t="s">
        <v>202</v>
      </c>
      <c r="B107" s="2" t="s">
        <v>121</v>
      </c>
      <c r="C107" s="5" t="s">
        <v>203</v>
      </c>
      <c r="D107" s="5">
        <v>0</v>
      </c>
      <c r="E107" s="48">
        <f t="shared" si="14"/>
        <v>0</v>
      </c>
      <c r="F107" s="184">
        <v>0</v>
      </c>
      <c r="G107" s="184">
        <v>0</v>
      </c>
      <c r="H107" s="48">
        <f t="shared" si="15"/>
        <v>0</v>
      </c>
      <c r="I107" s="184">
        <v>0</v>
      </c>
      <c r="J107" s="184">
        <v>0</v>
      </c>
      <c r="K107" s="184">
        <v>0</v>
      </c>
      <c r="L107" s="48">
        <f t="shared" si="16"/>
        <v>160610</v>
      </c>
      <c r="M107" s="184">
        <v>89554</v>
      </c>
      <c r="N107" s="184">
        <v>50592</v>
      </c>
      <c r="O107" s="184">
        <v>20464</v>
      </c>
      <c r="P107" s="184">
        <v>0</v>
      </c>
      <c r="Q107" s="184">
        <v>0</v>
      </c>
      <c r="R107" s="184">
        <v>0</v>
      </c>
      <c r="S107" s="184">
        <v>0</v>
      </c>
      <c r="T107" s="48">
        <f t="shared" si="17"/>
        <v>120233</v>
      </c>
      <c r="U107" s="185">
        <v>39644</v>
      </c>
      <c r="V107" s="185">
        <v>0</v>
      </c>
      <c r="W107" s="185">
        <v>80589</v>
      </c>
      <c r="X107" s="185">
        <v>0</v>
      </c>
      <c r="Y107" s="217">
        <f t="shared" si="18"/>
        <v>2223</v>
      </c>
      <c r="Z107" s="185">
        <v>2223</v>
      </c>
      <c r="AA107" s="185">
        <v>0</v>
      </c>
      <c r="AB107" s="185">
        <v>0</v>
      </c>
      <c r="AC107" s="185">
        <v>0</v>
      </c>
      <c r="AD107" s="217">
        <f t="shared" si="19"/>
        <v>0</v>
      </c>
      <c r="AE107" s="185">
        <v>0</v>
      </c>
      <c r="AF107" s="185">
        <v>0</v>
      </c>
      <c r="AG107" s="217">
        <f t="shared" si="20"/>
        <v>4000</v>
      </c>
      <c r="AH107" s="185">
        <v>0</v>
      </c>
      <c r="AI107" s="185">
        <v>0</v>
      </c>
      <c r="AJ107" s="185">
        <v>0</v>
      </c>
      <c r="AK107" s="185">
        <v>0</v>
      </c>
      <c r="AL107" s="185">
        <v>4000</v>
      </c>
      <c r="AM107" s="185">
        <v>0</v>
      </c>
      <c r="AN107" s="217">
        <f t="shared" si="21"/>
        <v>629</v>
      </c>
      <c r="AO107" s="185">
        <v>0</v>
      </c>
      <c r="AP107" s="185">
        <v>629</v>
      </c>
      <c r="AQ107" s="185">
        <v>0</v>
      </c>
      <c r="AR107" s="185">
        <v>0</v>
      </c>
      <c r="AS107" s="185">
        <v>0</v>
      </c>
      <c r="AT107" s="217">
        <f t="shared" si="22"/>
        <v>10324</v>
      </c>
      <c r="AU107" s="185">
        <v>10324</v>
      </c>
      <c r="AV107" s="185">
        <v>0</v>
      </c>
      <c r="AW107" s="186">
        <v>0</v>
      </c>
      <c r="AX107" s="186">
        <v>0</v>
      </c>
      <c r="AY107" s="186">
        <v>0</v>
      </c>
      <c r="AZ107" s="6">
        <v>6902</v>
      </c>
      <c r="BA107" s="217">
        <f t="shared" si="23"/>
        <v>0</v>
      </c>
      <c r="BB107" s="185">
        <v>0</v>
      </c>
      <c r="BC107" s="185">
        <v>0</v>
      </c>
      <c r="BD107" s="217">
        <f t="shared" si="24"/>
        <v>3647</v>
      </c>
      <c r="BE107" s="185">
        <v>3647</v>
      </c>
      <c r="BF107" s="185">
        <v>0</v>
      </c>
      <c r="BG107" s="217">
        <f t="shared" si="25"/>
        <v>10715</v>
      </c>
      <c r="BH107" s="185">
        <v>6624</v>
      </c>
      <c r="BI107" s="185">
        <v>4091</v>
      </c>
      <c r="BJ107" s="6">
        <v>0</v>
      </c>
      <c r="BK107" s="185">
        <v>0</v>
      </c>
      <c r="BL107" s="217">
        <f t="shared" si="26"/>
        <v>0</v>
      </c>
      <c r="BM107" s="185">
        <v>0</v>
      </c>
      <c r="BN107" s="185">
        <v>0</v>
      </c>
      <c r="BO107" s="185">
        <v>0</v>
      </c>
      <c r="BP107" s="6">
        <v>0</v>
      </c>
      <c r="BQ107" s="217">
        <f t="shared" si="27"/>
        <v>319283</v>
      </c>
    </row>
    <row r="108" spans="1:69" ht="31.5" x14ac:dyDescent="0.25">
      <c r="A108" s="4" t="s">
        <v>204</v>
      </c>
      <c r="B108" s="2" t="s">
        <v>121</v>
      </c>
      <c r="C108" s="5" t="s">
        <v>205</v>
      </c>
      <c r="D108" s="5">
        <v>0</v>
      </c>
      <c r="E108" s="48">
        <f t="shared" si="14"/>
        <v>600</v>
      </c>
      <c r="F108" s="184">
        <v>600</v>
      </c>
      <c r="G108" s="184">
        <v>0</v>
      </c>
      <c r="H108" s="48">
        <f t="shared" si="15"/>
        <v>30</v>
      </c>
      <c r="I108" s="184">
        <v>6</v>
      </c>
      <c r="J108" s="184">
        <v>24</v>
      </c>
      <c r="K108" s="184">
        <v>0</v>
      </c>
      <c r="L108" s="48">
        <f t="shared" si="16"/>
        <v>457050</v>
      </c>
      <c r="M108" s="184">
        <v>255629</v>
      </c>
      <c r="N108" s="184">
        <v>144411</v>
      </c>
      <c r="O108" s="184">
        <v>57010</v>
      </c>
      <c r="P108" s="184">
        <v>0</v>
      </c>
      <c r="Q108" s="184">
        <v>0</v>
      </c>
      <c r="R108" s="184">
        <v>0</v>
      </c>
      <c r="S108" s="184">
        <v>0</v>
      </c>
      <c r="T108" s="48">
        <f t="shared" si="17"/>
        <v>247551</v>
      </c>
      <c r="U108" s="185">
        <v>59792</v>
      </c>
      <c r="V108" s="185">
        <v>0</v>
      </c>
      <c r="W108" s="185">
        <v>187759</v>
      </c>
      <c r="X108" s="185">
        <v>0</v>
      </c>
      <c r="Y108" s="217">
        <f t="shared" si="18"/>
        <v>1451</v>
      </c>
      <c r="Z108" s="185">
        <v>1193</v>
      </c>
      <c r="AA108" s="185">
        <v>258</v>
      </c>
      <c r="AB108" s="185">
        <v>0</v>
      </c>
      <c r="AC108" s="185">
        <v>0</v>
      </c>
      <c r="AD108" s="217">
        <f t="shared" si="19"/>
        <v>999</v>
      </c>
      <c r="AE108" s="185">
        <v>999</v>
      </c>
      <c r="AF108" s="185">
        <v>0</v>
      </c>
      <c r="AG108" s="217">
        <f t="shared" si="20"/>
        <v>5764</v>
      </c>
      <c r="AH108" s="185">
        <v>2080</v>
      </c>
      <c r="AI108" s="185">
        <v>3684</v>
      </c>
      <c r="AJ108" s="185">
        <v>0</v>
      </c>
      <c r="AK108" s="185">
        <v>0</v>
      </c>
      <c r="AL108" s="185">
        <v>0</v>
      </c>
      <c r="AM108" s="185">
        <v>0</v>
      </c>
      <c r="AN108" s="217">
        <f t="shared" si="21"/>
        <v>231</v>
      </c>
      <c r="AO108" s="185">
        <v>0</v>
      </c>
      <c r="AP108" s="185">
        <v>231</v>
      </c>
      <c r="AQ108" s="185">
        <v>0</v>
      </c>
      <c r="AR108" s="185">
        <v>0</v>
      </c>
      <c r="AS108" s="185">
        <v>0</v>
      </c>
      <c r="AT108" s="217">
        <f t="shared" si="22"/>
        <v>12391</v>
      </c>
      <c r="AU108" s="185">
        <v>12391</v>
      </c>
      <c r="AV108" s="185">
        <v>0</v>
      </c>
      <c r="AW108" s="186">
        <v>0</v>
      </c>
      <c r="AX108" s="186">
        <v>0</v>
      </c>
      <c r="AY108" s="186">
        <v>0</v>
      </c>
      <c r="AZ108" s="6">
        <v>6902</v>
      </c>
      <c r="BA108" s="217">
        <f t="shared" si="23"/>
        <v>0</v>
      </c>
      <c r="BB108" s="185">
        <v>0</v>
      </c>
      <c r="BC108" s="185">
        <v>0</v>
      </c>
      <c r="BD108" s="217">
        <f t="shared" si="24"/>
        <v>0</v>
      </c>
      <c r="BE108" s="185">
        <v>0</v>
      </c>
      <c r="BF108" s="185">
        <v>0</v>
      </c>
      <c r="BG108" s="217">
        <f t="shared" si="25"/>
        <v>15332</v>
      </c>
      <c r="BH108" s="185">
        <v>15332</v>
      </c>
      <c r="BI108" s="185">
        <v>0</v>
      </c>
      <c r="BJ108" s="6">
        <v>0</v>
      </c>
      <c r="BK108" s="185">
        <v>0</v>
      </c>
      <c r="BL108" s="217">
        <f t="shared" si="26"/>
        <v>0</v>
      </c>
      <c r="BM108" s="185">
        <v>0</v>
      </c>
      <c r="BN108" s="185">
        <v>0</v>
      </c>
      <c r="BO108" s="185">
        <v>0</v>
      </c>
      <c r="BP108" s="6">
        <v>0</v>
      </c>
      <c r="BQ108" s="217">
        <f t="shared" si="27"/>
        <v>748301</v>
      </c>
    </row>
    <row r="109" spans="1:69" ht="31.5" x14ac:dyDescent="0.25">
      <c r="A109" s="4" t="s">
        <v>206</v>
      </c>
      <c r="B109" s="2" t="s">
        <v>121</v>
      </c>
      <c r="C109" s="5" t="s">
        <v>207</v>
      </c>
      <c r="D109" s="5">
        <v>0</v>
      </c>
      <c r="E109" s="48">
        <f t="shared" si="14"/>
        <v>0</v>
      </c>
      <c r="F109" s="184">
        <v>0</v>
      </c>
      <c r="G109" s="184">
        <v>0</v>
      </c>
      <c r="H109" s="48">
        <f t="shared" si="15"/>
        <v>0</v>
      </c>
      <c r="I109" s="184">
        <v>0</v>
      </c>
      <c r="J109" s="184">
        <v>0</v>
      </c>
      <c r="K109" s="184">
        <v>0</v>
      </c>
      <c r="L109" s="48">
        <f t="shared" si="16"/>
        <v>235525</v>
      </c>
      <c r="M109" s="184">
        <v>132052</v>
      </c>
      <c r="N109" s="184">
        <v>74600</v>
      </c>
      <c r="O109" s="184">
        <v>28873</v>
      </c>
      <c r="P109" s="184">
        <v>0</v>
      </c>
      <c r="Q109" s="184">
        <v>0</v>
      </c>
      <c r="R109" s="184">
        <v>0</v>
      </c>
      <c r="S109" s="184">
        <v>0</v>
      </c>
      <c r="T109" s="48">
        <f t="shared" si="17"/>
        <v>131762</v>
      </c>
      <c r="U109" s="185">
        <v>39334</v>
      </c>
      <c r="V109" s="185">
        <v>0</v>
      </c>
      <c r="W109" s="185">
        <v>92428</v>
      </c>
      <c r="X109" s="185">
        <v>0</v>
      </c>
      <c r="Y109" s="217">
        <f t="shared" si="18"/>
        <v>1099</v>
      </c>
      <c r="Z109" s="185">
        <v>1099</v>
      </c>
      <c r="AA109" s="185">
        <v>0</v>
      </c>
      <c r="AB109" s="185">
        <v>0</v>
      </c>
      <c r="AC109" s="185">
        <v>0</v>
      </c>
      <c r="AD109" s="217">
        <f t="shared" si="19"/>
        <v>460</v>
      </c>
      <c r="AE109" s="185">
        <v>460</v>
      </c>
      <c r="AF109" s="185">
        <v>0</v>
      </c>
      <c r="AG109" s="217">
        <f t="shared" si="20"/>
        <v>1255</v>
      </c>
      <c r="AH109" s="185">
        <v>453</v>
      </c>
      <c r="AI109" s="185">
        <v>767</v>
      </c>
      <c r="AJ109" s="185">
        <v>0</v>
      </c>
      <c r="AK109" s="185">
        <v>0</v>
      </c>
      <c r="AL109" s="185">
        <v>0</v>
      </c>
      <c r="AM109" s="185">
        <v>35</v>
      </c>
      <c r="AN109" s="217">
        <f t="shared" si="21"/>
        <v>0</v>
      </c>
      <c r="AO109" s="185">
        <v>0</v>
      </c>
      <c r="AP109" s="185">
        <v>0</v>
      </c>
      <c r="AQ109" s="185">
        <v>0</v>
      </c>
      <c r="AR109" s="185">
        <v>0</v>
      </c>
      <c r="AS109" s="185">
        <v>0</v>
      </c>
      <c r="AT109" s="217">
        <f t="shared" si="22"/>
        <v>3465</v>
      </c>
      <c r="AU109" s="185">
        <v>3465</v>
      </c>
      <c r="AV109" s="185">
        <v>0</v>
      </c>
      <c r="AW109" s="186">
        <v>0</v>
      </c>
      <c r="AX109" s="186">
        <v>0</v>
      </c>
      <c r="AY109" s="186">
        <v>0</v>
      </c>
      <c r="AZ109" s="6">
        <v>6902</v>
      </c>
      <c r="BA109" s="217">
        <f t="shared" si="23"/>
        <v>0</v>
      </c>
      <c r="BB109" s="185">
        <v>0</v>
      </c>
      <c r="BC109" s="185">
        <v>0</v>
      </c>
      <c r="BD109" s="217">
        <f t="shared" si="24"/>
        <v>0</v>
      </c>
      <c r="BE109" s="185">
        <v>0</v>
      </c>
      <c r="BF109" s="185">
        <v>0</v>
      </c>
      <c r="BG109" s="217">
        <f t="shared" si="25"/>
        <v>9762</v>
      </c>
      <c r="BH109" s="185">
        <v>2308</v>
      </c>
      <c r="BI109" s="185">
        <v>7454</v>
      </c>
      <c r="BJ109" s="6">
        <v>0</v>
      </c>
      <c r="BK109" s="185">
        <v>0</v>
      </c>
      <c r="BL109" s="217">
        <f t="shared" si="26"/>
        <v>0</v>
      </c>
      <c r="BM109" s="185">
        <v>0</v>
      </c>
      <c r="BN109" s="185">
        <v>0</v>
      </c>
      <c r="BO109" s="185">
        <v>0</v>
      </c>
      <c r="BP109" s="6">
        <v>0</v>
      </c>
      <c r="BQ109" s="217">
        <f t="shared" si="27"/>
        <v>390230</v>
      </c>
    </row>
    <row r="110" spans="1:69" ht="31.5" x14ac:dyDescent="0.25">
      <c r="A110" s="4" t="s">
        <v>208</v>
      </c>
      <c r="B110" s="2" t="s">
        <v>121</v>
      </c>
      <c r="C110" s="5" t="s">
        <v>209</v>
      </c>
      <c r="D110" s="5">
        <v>0</v>
      </c>
      <c r="E110" s="48">
        <f t="shared" si="14"/>
        <v>0</v>
      </c>
      <c r="F110" s="184">
        <v>0</v>
      </c>
      <c r="G110" s="184">
        <v>0</v>
      </c>
      <c r="H110" s="48">
        <f t="shared" si="15"/>
        <v>0</v>
      </c>
      <c r="I110" s="184">
        <v>0</v>
      </c>
      <c r="J110" s="184">
        <v>0</v>
      </c>
      <c r="K110" s="184">
        <v>0</v>
      </c>
      <c r="L110" s="48">
        <f t="shared" si="16"/>
        <v>496119</v>
      </c>
      <c r="M110" s="184">
        <v>276380</v>
      </c>
      <c r="N110" s="184">
        <v>156133</v>
      </c>
      <c r="O110" s="184">
        <v>63606</v>
      </c>
      <c r="P110" s="184">
        <v>0</v>
      </c>
      <c r="Q110" s="184">
        <v>0</v>
      </c>
      <c r="R110" s="184">
        <v>0</v>
      </c>
      <c r="S110" s="184">
        <v>0</v>
      </c>
      <c r="T110" s="48">
        <f t="shared" si="17"/>
        <v>300011</v>
      </c>
      <c r="U110" s="185">
        <v>91385</v>
      </c>
      <c r="V110" s="185">
        <v>0</v>
      </c>
      <c r="W110" s="185">
        <v>208626</v>
      </c>
      <c r="X110" s="185">
        <v>0</v>
      </c>
      <c r="Y110" s="217">
        <f t="shared" si="18"/>
        <v>2153</v>
      </c>
      <c r="Z110" s="185">
        <v>2153</v>
      </c>
      <c r="AA110" s="185">
        <v>0</v>
      </c>
      <c r="AB110" s="185">
        <v>0</v>
      </c>
      <c r="AC110" s="185">
        <v>0</v>
      </c>
      <c r="AD110" s="217">
        <f t="shared" si="19"/>
        <v>2420</v>
      </c>
      <c r="AE110" s="185">
        <v>2420</v>
      </c>
      <c r="AF110" s="185">
        <v>0</v>
      </c>
      <c r="AG110" s="217">
        <f t="shared" si="20"/>
        <v>12518</v>
      </c>
      <c r="AH110" s="185">
        <v>4516</v>
      </c>
      <c r="AI110" s="185">
        <v>8002</v>
      </c>
      <c r="AJ110" s="185">
        <v>0</v>
      </c>
      <c r="AK110" s="185">
        <v>0</v>
      </c>
      <c r="AL110" s="185">
        <v>0</v>
      </c>
      <c r="AM110" s="185">
        <v>0</v>
      </c>
      <c r="AN110" s="217">
        <f t="shared" si="21"/>
        <v>198</v>
      </c>
      <c r="AO110" s="185">
        <v>0</v>
      </c>
      <c r="AP110" s="185">
        <v>198</v>
      </c>
      <c r="AQ110" s="185">
        <v>0</v>
      </c>
      <c r="AR110" s="185">
        <v>0</v>
      </c>
      <c r="AS110" s="185">
        <v>0</v>
      </c>
      <c r="AT110" s="217">
        <f t="shared" si="22"/>
        <v>21620</v>
      </c>
      <c r="AU110" s="185">
        <v>21620</v>
      </c>
      <c r="AV110" s="185">
        <v>0</v>
      </c>
      <c r="AW110" s="186">
        <v>0</v>
      </c>
      <c r="AX110" s="186">
        <v>0</v>
      </c>
      <c r="AY110" s="186">
        <v>0</v>
      </c>
      <c r="AZ110" s="6">
        <v>8650</v>
      </c>
      <c r="BA110" s="217">
        <f t="shared" si="23"/>
        <v>0</v>
      </c>
      <c r="BB110" s="185">
        <v>0</v>
      </c>
      <c r="BC110" s="185">
        <v>0</v>
      </c>
      <c r="BD110" s="217">
        <f t="shared" si="24"/>
        <v>0</v>
      </c>
      <c r="BE110" s="185">
        <v>0</v>
      </c>
      <c r="BF110" s="185">
        <v>0</v>
      </c>
      <c r="BG110" s="217">
        <f t="shared" si="25"/>
        <v>28592</v>
      </c>
      <c r="BH110" s="185">
        <v>6759</v>
      </c>
      <c r="BI110" s="185">
        <v>21833</v>
      </c>
      <c r="BJ110" s="6">
        <v>0</v>
      </c>
      <c r="BK110" s="185">
        <v>0</v>
      </c>
      <c r="BL110" s="217">
        <f t="shared" si="26"/>
        <v>0</v>
      </c>
      <c r="BM110" s="185">
        <v>0</v>
      </c>
      <c r="BN110" s="185">
        <v>0</v>
      </c>
      <c r="BO110" s="185">
        <v>0</v>
      </c>
      <c r="BP110" s="6">
        <v>0</v>
      </c>
      <c r="BQ110" s="217">
        <f t="shared" si="27"/>
        <v>872281</v>
      </c>
    </row>
    <row r="111" spans="1:69" ht="31.5" x14ac:dyDescent="0.25">
      <c r="A111" s="4" t="s">
        <v>210</v>
      </c>
      <c r="B111" s="2" t="s">
        <v>121</v>
      </c>
      <c r="C111" s="5" t="s">
        <v>211</v>
      </c>
      <c r="D111" s="5">
        <v>0</v>
      </c>
      <c r="E111" s="48">
        <f t="shared" si="14"/>
        <v>0</v>
      </c>
      <c r="F111" s="184">
        <v>0</v>
      </c>
      <c r="G111" s="184">
        <v>0</v>
      </c>
      <c r="H111" s="48">
        <f t="shared" si="15"/>
        <v>152160</v>
      </c>
      <c r="I111" s="184">
        <v>0</v>
      </c>
      <c r="J111" s="184">
        <v>0</v>
      </c>
      <c r="K111" s="184">
        <v>152160</v>
      </c>
      <c r="L111" s="48">
        <f t="shared" si="16"/>
        <v>332465</v>
      </c>
      <c r="M111" s="184">
        <v>0</v>
      </c>
      <c r="N111" s="184">
        <v>241301</v>
      </c>
      <c r="O111" s="184">
        <v>91164</v>
      </c>
      <c r="P111" s="184">
        <v>0</v>
      </c>
      <c r="Q111" s="184">
        <v>0</v>
      </c>
      <c r="R111" s="184">
        <v>0</v>
      </c>
      <c r="S111" s="184">
        <v>0</v>
      </c>
      <c r="T111" s="48">
        <f t="shared" si="17"/>
        <v>258912</v>
      </c>
      <c r="U111" s="185">
        <v>96747</v>
      </c>
      <c r="V111" s="185">
        <v>0</v>
      </c>
      <c r="W111" s="185">
        <v>162165</v>
      </c>
      <c r="X111" s="185">
        <v>0</v>
      </c>
      <c r="Y111" s="217">
        <f t="shared" si="18"/>
        <v>5461</v>
      </c>
      <c r="Z111" s="185">
        <v>5461</v>
      </c>
      <c r="AA111" s="185">
        <v>0</v>
      </c>
      <c r="AB111" s="185">
        <v>0</v>
      </c>
      <c r="AC111" s="185">
        <v>0</v>
      </c>
      <c r="AD111" s="217">
        <f t="shared" si="19"/>
        <v>2642</v>
      </c>
      <c r="AE111" s="185">
        <v>2642</v>
      </c>
      <c r="AF111" s="185">
        <v>0</v>
      </c>
      <c r="AG111" s="217">
        <f t="shared" si="20"/>
        <v>43457</v>
      </c>
      <c r="AH111" s="185">
        <v>15676</v>
      </c>
      <c r="AI111" s="185">
        <v>27781</v>
      </c>
      <c r="AJ111" s="185">
        <v>0</v>
      </c>
      <c r="AK111" s="185">
        <v>0</v>
      </c>
      <c r="AL111" s="185">
        <v>0</v>
      </c>
      <c r="AM111" s="185">
        <v>0</v>
      </c>
      <c r="AN111" s="217">
        <f t="shared" si="21"/>
        <v>194</v>
      </c>
      <c r="AO111" s="185">
        <v>0</v>
      </c>
      <c r="AP111" s="185">
        <v>194</v>
      </c>
      <c r="AQ111" s="185">
        <v>0</v>
      </c>
      <c r="AR111" s="185">
        <v>0</v>
      </c>
      <c r="AS111" s="185">
        <v>0</v>
      </c>
      <c r="AT111" s="217">
        <f t="shared" si="22"/>
        <v>28964</v>
      </c>
      <c r="AU111" s="185">
        <v>28964</v>
      </c>
      <c r="AV111" s="185">
        <v>0</v>
      </c>
      <c r="AW111" s="186">
        <v>0</v>
      </c>
      <c r="AX111" s="186">
        <v>0</v>
      </c>
      <c r="AY111" s="186">
        <v>0</v>
      </c>
      <c r="AZ111" s="6">
        <v>9736</v>
      </c>
      <c r="BA111" s="217">
        <f t="shared" si="23"/>
        <v>0</v>
      </c>
      <c r="BB111" s="185">
        <v>0</v>
      </c>
      <c r="BC111" s="185">
        <v>0</v>
      </c>
      <c r="BD111" s="217">
        <f t="shared" si="24"/>
        <v>0</v>
      </c>
      <c r="BE111" s="185">
        <v>0</v>
      </c>
      <c r="BF111" s="185">
        <v>0</v>
      </c>
      <c r="BG111" s="217">
        <f t="shared" si="25"/>
        <v>18191</v>
      </c>
      <c r="BH111" s="185">
        <v>5273</v>
      </c>
      <c r="BI111" s="185">
        <v>12918</v>
      </c>
      <c r="BJ111" s="6">
        <v>0</v>
      </c>
      <c r="BK111" s="185">
        <v>0</v>
      </c>
      <c r="BL111" s="217">
        <f t="shared" si="26"/>
        <v>0</v>
      </c>
      <c r="BM111" s="185">
        <v>0</v>
      </c>
      <c r="BN111" s="185">
        <v>0</v>
      </c>
      <c r="BO111" s="185">
        <v>0</v>
      </c>
      <c r="BP111" s="6">
        <v>0</v>
      </c>
      <c r="BQ111" s="217">
        <f t="shared" si="27"/>
        <v>852182</v>
      </c>
    </row>
    <row r="112" spans="1:69" ht="31.5" x14ac:dyDescent="0.25">
      <c r="A112" s="4" t="s">
        <v>212</v>
      </c>
      <c r="B112" s="2" t="s">
        <v>121</v>
      </c>
      <c r="C112" s="5" t="s">
        <v>213</v>
      </c>
      <c r="D112" s="5">
        <v>0</v>
      </c>
      <c r="E112" s="48">
        <f t="shared" si="14"/>
        <v>0</v>
      </c>
      <c r="F112" s="184">
        <v>0</v>
      </c>
      <c r="G112" s="184">
        <v>0</v>
      </c>
      <c r="H112" s="48">
        <f t="shared" si="15"/>
        <v>50086</v>
      </c>
      <c r="I112" s="184">
        <v>0</v>
      </c>
      <c r="J112" s="184">
        <v>0</v>
      </c>
      <c r="K112" s="184">
        <v>50086</v>
      </c>
      <c r="L112" s="48">
        <f t="shared" si="16"/>
        <v>443443</v>
      </c>
      <c r="M112" s="184">
        <v>235763</v>
      </c>
      <c r="N112" s="184">
        <v>133187</v>
      </c>
      <c r="O112" s="184">
        <v>54493</v>
      </c>
      <c r="P112" s="184">
        <v>0</v>
      </c>
      <c r="Q112" s="184">
        <v>0</v>
      </c>
      <c r="R112" s="184">
        <v>0</v>
      </c>
      <c r="S112" s="184">
        <v>20000</v>
      </c>
      <c r="T112" s="48">
        <f t="shared" si="17"/>
        <v>291102</v>
      </c>
      <c r="U112" s="185">
        <v>96583</v>
      </c>
      <c r="V112" s="185">
        <v>0</v>
      </c>
      <c r="W112" s="185">
        <v>194519</v>
      </c>
      <c r="X112" s="185">
        <v>0</v>
      </c>
      <c r="Y112" s="217">
        <f t="shared" si="18"/>
        <v>2854</v>
      </c>
      <c r="Z112" s="185">
        <v>0</v>
      </c>
      <c r="AA112" s="185">
        <v>2854</v>
      </c>
      <c r="AB112" s="185">
        <v>0</v>
      </c>
      <c r="AC112" s="185">
        <v>0</v>
      </c>
      <c r="AD112" s="217">
        <f t="shared" si="19"/>
        <v>3223</v>
      </c>
      <c r="AE112" s="185">
        <v>3223</v>
      </c>
      <c r="AF112" s="185">
        <v>0</v>
      </c>
      <c r="AG112" s="217">
        <f t="shared" si="20"/>
        <v>0</v>
      </c>
      <c r="AH112" s="185">
        <v>0</v>
      </c>
      <c r="AI112" s="185">
        <v>0</v>
      </c>
      <c r="AJ112" s="185">
        <v>0</v>
      </c>
      <c r="AK112" s="185">
        <v>0</v>
      </c>
      <c r="AL112" s="185">
        <v>0</v>
      </c>
      <c r="AM112" s="185">
        <v>0</v>
      </c>
      <c r="AN112" s="217">
        <f t="shared" si="21"/>
        <v>0</v>
      </c>
      <c r="AO112" s="185">
        <v>0</v>
      </c>
      <c r="AP112" s="185">
        <v>0</v>
      </c>
      <c r="AQ112" s="185">
        <v>0</v>
      </c>
      <c r="AR112" s="185">
        <v>0</v>
      </c>
      <c r="AS112" s="185">
        <v>0</v>
      </c>
      <c r="AT112" s="217">
        <f t="shared" si="22"/>
        <v>34021</v>
      </c>
      <c r="AU112" s="185">
        <v>34021</v>
      </c>
      <c r="AV112" s="185">
        <v>0</v>
      </c>
      <c r="AW112" s="186">
        <v>0</v>
      </c>
      <c r="AX112" s="186">
        <v>0</v>
      </c>
      <c r="AY112" s="186">
        <v>0</v>
      </c>
      <c r="AZ112" s="6">
        <v>6902</v>
      </c>
      <c r="BA112" s="217">
        <f t="shared" si="23"/>
        <v>0</v>
      </c>
      <c r="BB112" s="185">
        <v>0</v>
      </c>
      <c r="BC112" s="185">
        <v>0</v>
      </c>
      <c r="BD112" s="217">
        <f t="shared" si="24"/>
        <v>0</v>
      </c>
      <c r="BE112" s="185">
        <v>0</v>
      </c>
      <c r="BF112" s="185">
        <v>0</v>
      </c>
      <c r="BG112" s="217">
        <f t="shared" si="25"/>
        <v>0</v>
      </c>
      <c r="BH112" s="185">
        <v>0</v>
      </c>
      <c r="BI112" s="185">
        <v>0</v>
      </c>
      <c r="BJ112" s="6">
        <v>0</v>
      </c>
      <c r="BK112" s="185">
        <v>0</v>
      </c>
      <c r="BL112" s="217">
        <f t="shared" si="26"/>
        <v>0</v>
      </c>
      <c r="BM112" s="185">
        <v>0</v>
      </c>
      <c r="BN112" s="185">
        <v>0</v>
      </c>
      <c r="BO112" s="185">
        <v>0</v>
      </c>
      <c r="BP112" s="6">
        <v>0</v>
      </c>
      <c r="BQ112" s="217">
        <f t="shared" si="27"/>
        <v>831631</v>
      </c>
    </row>
    <row r="113" spans="1:69" ht="31.5" x14ac:dyDescent="0.25">
      <c r="A113" s="4" t="s">
        <v>214</v>
      </c>
      <c r="B113" s="2" t="s">
        <v>121</v>
      </c>
      <c r="C113" s="5" t="s">
        <v>215</v>
      </c>
      <c r="D113" s="5">
        <v>0</v>
      </c>
      <c r="E113" s="48">
        <f t="shared" si="14"/>
        <v>0</v>
      </c>
      <c r="F113" s="184">
        <v>0</v>
      </c>
      <c r="G113" s="184">
        <v>0</v>
      </c>
      <c r="H113" s="48">
        <f t="shared" si="15"/>
        <v>0</v>
      </c>
      <c r="I113" s="184">
        <v>0</v>
      </c>
      <c r="J113" s="184">
        <v>0</v>
      </c>
      <c r="K113" s="184">
        <v>0</v>
      </c>
      <c r="L113" s="48">
        <f t="shared" si="16"/>
        <v>279053</v>
      </c>
      <c r="M113" s="184">
        <v>153849</v>
      </c>
      <c r="N113" s="184">
        <v>86913</v>
      </c>
      <c r="O113" s="184">
        <v>38291</v>
      </c>
      <c r="P113" s="184">
        <v>0</v>
      </c>
      <c r="Q113" s="184">
        <v>0</v>
      </c>
      <c r="R113" s="184">
        <v>0</v>
      </c>
      <c r="S113" s="184">
        <v>0</v>
      </c>
      <c r="T113" s="48">
        <f t="shared" si="17"/>
        <v>374412</v>
      </c>
      <c r="U113" s="185">
        <v>105839</v>
      </c>
      <c r="V113" s="185">
        <v>0</v>
      </c>
      <c r="W113" s="185">
        <v>268573</v>
      </c>
      <c r="X113" s="185">
        <v>0</v>
      </c>
      <c r="Y113" s="217">
        <f t="shared" si="18"/>
        <v>2452</v>
      </c>
      <c r="Z113" s="185">
        <v>2452</v>
      </c>
      <c r="AA113" s="185">
        <v>0</v>
      </c>
      <c r="AB113" s="185">
        <v>0</v>
      </c>
      <c r="AC113" s="185">
        <v>0</v>
      </c>
      <c r="AD113" s="217">
        <f t="shared" si="19"/>
        <v>1310</v>
      </c>
      <c r="AE113" s="185">
        <v>1310</v>
      </c>
      <c r="AF113" s="185">
        <v>0</v>
      </c>
      <c r="AG113" s="217">
        <f t="shared" si="20"/>
        <v>20739</v>
      </c>
      <c r="AH113" s="185">
        <v>7481</v>
      </c>
      <c r="AI113" s="185">
        <v>13258</v>
      </c>
      <c r="AJ113" s="185">
        <v>0</v>
      </c>
      <c r="AK113" s="185">
        <v>0</v>
      </c>
      <c r="AL113" s="185">
        <v>0</v>
      </c>
      <c r="AM113" s="185">
        <v>0</v>
      </c>
      <c r="AN113" s="217">
        <f t="shared" si="21"/>
        <v>69</v>
      </c>
      <c r="AO113" s="185">
        <v>0</v>
      </c>
      <c r="AP113" s="185">
        <v>69</v>
      </c>
      <c r="AQ113" s="185">
        <v>0</v>
      </c>
      <c r="AR113" s="185">
        <v>0</v>
      </c>
      <c r="AS113" s="185">
        <v>0</v>
      </c>
      <c r="AT113" s="217">
        <f t="shared" si="22"/>
        <v>15175</v>
      </c>
      <c r="AU113" s="185">
        <v>15175</v>
      </c>
      <c r="AV113" s="185">
        <v>0</v>
      </c>
      <c r="AW113" s="186">
        <v>0</v>
      </c>
      <c r="AX113" s="186">
        <v>0</v>
      </c>
      <c r="AY113" s="186">
        <v>0</v>
      </c>
      <c r="AZ113" s="6">
        <v>8368</v>
      </c>
      <c r="BA113" s="217">
        <f t="shared" si="23"/>
        <v>0</v>
      </c>
      <c r="BB113" s="185">
        <v>0</v>
      </c>
      <c r="BC113" s="185">
        <v>0</v>
      </c>
      <c r="BD113" s="217">
        <f t="shared" si="24"/>
        <v>0</v>
      </c>
      <c r="BE113" s="185">
        <v>0</v>
      </c>
      <c r="BF113" s="185">
        <v>0</v>
      </c>
      <c r="BG113" s="217">
        <f t="shared" si="25"/>
        <v>13478</v>
      </c>
      <c r="BH113" s="185">
        <v>8332</v>
      </c>
      <c r="BI113" s="185">
        <v>5146</v>
      </c>
      <c r="BJ113" s="6">
        <v>0</v>
      </c>
      <c r="BK113" s="185">
        <v>0</v>
      </c>
      <c r="BL113" s="217">
        <f t="shared" si="26"/>
        <v>0</v>
      </c>
      <c r="BM113" s="185">
        <v>0</v>
      </c>
      <c r="BN113" s="185">
        <v>0</v>
      </c>
      <c r="BO113" s="185">
        <v>0</v>
      </c>
      <c r="BP113" s="6">
        <v>0</v>
      </c>
      <c r="BQ113" s="217">
        <f t="shared" si="27"/>
        <v>715056</v>
      </c>
    </row>
    <row r="114" spans="1:69" ht="31.5" x14ac:dyDescent="0.25">
      <c r="A114" s="4" t="s">
        <v>216</v>
      </c>
      <c r="B114" s="2" t="s">
        <v>121</v>
      </c>
      <c r="C114" s="5" t="s">
        <v>217</v>
      </c>
      <c r="D114" s="5">
        <v>0</v>
      </c>
      <c r="E114" s="48">
        <f t="shared" si="14"/>
        <v>0</v>
      </c>
      <c r="F114" s="184">
        <v>0</v>
      </c>
      <c r="G114" s="184">
        <v>0</v>
      </c>
      <c r="H114" s="48">
        <f t="shared" si="15"/>
        <v>60864</v>
      </c>
      <c r="I114" s="184">
        <v>0</v>
      </c>
      <c r="J114" s="184">
        <v>0</v>
      </c>
      <c r="K114" s="184">
        <v>60864</v>
      </c>
      <c r="L114" s="48">
        <f t="shared" si="16"/>
        <v>229530</v>
      </c>
      <c r="M114" s="184">
        <v>127857</v>
      </c>
      <c r="N114" s="184">
        <v>72229</v>
      </c>
      <c r="O114" s="184">
        <v>29444</v>
      </c>
      <c r="P114" s="184">
        <v>0</v>
      </c>
      <c r="Q114" s="184">
        <v>0</v>
      </c>
      <c r="R114" s="184">
        <v>0</v>
      </c>
      <c r="S114" s="184">
        <v>0</v>
      </c>
      <c r="T114" s="48">
        <f t="shared" si="17"/>
        <v>185649</v>
      </c>
      <c r="U114" s="185">
        <v>68540</v>
      </c>
      <c r="V114" s="185">
        <v>0</v>
      </c>
      <c r="W114" s="185">
        <v>117109</v>
      </c>
      <c r="X114" s="185">
        <v>0</v>
      </c>
      <c r="Y114" s="217">
        <f t="shared" si="18"/>
        <v>1498</v>
      </c>
      <c r="Z114" s="185">
        <v>1498</v>
      </c>
      <c r="AA114" s="185">
        <v>0</v>
      </c>
      <c r="AB114" s="185">
        <v>0</v>
      </c>
      <c r="AC114" s="185">
        <v>0</v>
      </c>
      <c r="AD114" s="217">
        <f t="shared" si="19"/>
        <v>1435</v>
      </c>
      <c r="AE114" s="185">
        <v>1435</v>
      </c>
      <c r="AF114" s="185">
        <v>0</v>
      </c>
      <c r="AG114" s="217">
        <f t="shared" si="20"/>
        <v>68858</v>
      </c>
      <c r="AH114" s="185">
        <v>24838</v>
      </c>
      <c r="AI114" s="185">
        <v>44020</v>
      </c>
      <c r="AJ114" s="185">
        <v>0</v>
      </c>
      <c r="AK114" s="185">
        <v>0</v>
      </c>
      <c r="AL114" s="185">
        <v>0</v>
      </c>
      <c r="AM114" s="185">
        <v>0</v>
      </c>
      <c r="AN114" s="217">
        <f t="shared" si="21"/>
        <v>0</v>
      </c>
      <c r="AO114" s="185">
        <v>0</v>
      </c>
      <c r="AP114" s="185">
        <v>0</v>
      </c>
      <c r="AQ114" s="185">
        <v>0</v>
      </c>
      <c r="AR114" s="185">
        <v>0</v>
      </c>
      <c r="AS114" s="185">
        <v>0</v>
      </c>
      <c r="AT114" s="217">
        <f t="shared" si="22"/>
        <v>17211</v>
      </c>
      <c r="AU114" s="185">
        <v>17211</v>
      </c>
      <c r="AV114" s="185">
        <v>0</v>
      </c>
      <c r="AW114" s="186">
        <v>0</v>
      </c>
      <c r="AX114" s="186">
        <v>0</v>
      </c>
      <c r="AY114" s="186">
        <v>0</v>
      </c>
      <c r="AZ114" s="6">
        <v>6902</v>
      </c>
      <c r="BA114" s="217">
        <f t="shared" si="23"/>
        <v>0</v>
      </c>
      <c r="BB114" s="185">
        <v>0</v>
      </c>
      <c r="BC114" s="185">
        <v>0</v>
      </c>
      <c r="BD114" s="217">
        <f t="shared" si="24"/>
        <v>0</v>
      </c>
      <c r="BE114" s="185">
        <v>0</v>
      </c>
      <c r="BF114" s="185">
        <v>0</v>
      </c>
      <c r="BG114" s="217">
        <f t="shared" si="25"/>
        <v>3492</v>
      </c>
      <c r="BH114" s="185">
        <v>826</v>
      </c>
      <c r="BI114" s="185">
        <v>2666</v>
      </c>
      <c r="BJ114" s="6">
        <v>0</v>
      </c>
      <c r="BK114" s="185">
        <v>0</v>
      </c>
      <c r="BL114" s="217">
        <f t="shared" si="26"/>
        <v>0</v>
      </c>
      <c r="BM114" s="185">
        <v>0</v>
      </c>
      <c r="BN114" s="185">
        <v>0</v>
      </c>
      <c r="BO114" s="185">
        <v>0</v>
      </c>
      <c r="BP114" s="6">
        <v>0</v>
      </c>
      <c r="BQ114" s="217">
        <f t="shared" si="27"/>
        <v>575439</v>
      </c>
    </row>
    <row r="115" spans="1:69" ht="31.5" x14ac:dyDescent="0.25">
      <c r="A115" s="4" t="s">
        <v>218</v>
      </c>
      <c r="B115" s="2" t="s">
        <v>121</v>
      </c>
      <c r="C115" s="5" t="s">
        <v>219</v>
      </c>
      <c r="D115" s="5">
        <v>0</v>
      </c>
      <c r="E115" s="48">
        <f t="shared" si="14"/>
        <v>0</v>
      </c>
      <c r="F115" s="184">
        <v>0</v>
      </c>
      <c r="G115" s="184">
        <v>0</v>
      </c>
      <c r="H115" s="48">
        <f t="shared" si="15"/>
        <v>0</v>
      </c>
      <c r="I115" s="184">
        <v>0</v>
      </c>
      <c r="J115" s="184">
        <v>0</v>
      </c>
      <c r="K115" s="184">
        <v>0</v>
      </c>
      <c r="L115" s="48">
        <f t="shared" si="16"/>
        <v>247883</v>
      </c>
      <c r="M115" s="184">
        <v>137655</v>
      </c>
      <c r="N115" s="184">
        <v>77765</v>
      </c>
      <c r="O115" s="184">
        <v>32463</v>
      </c>
      <c r="P115" s="184">
        <v>0</v>
      </c>
      <c r="Q115" s="184">
        <v>0</v>
      </c>
      <c r="R115" s="184">
        <v>0</v>
      </c>
      <c r="S115" s="184">
        <v>0</v>
      </c>
      <c r="T115" s="48">
        <f t="shared" si="17"/>
        <v>185458</v>
      </c>
      <c r="U115" s="185">
        <v>68146</v>
      </c>
      <c r="V115" s="185">
        <v>0</v>
      </c>
      <c r="W115" s="185">
        <v>117312</v>
      </c>
      <c r="X115" s="185">
        <v>0</v>
      </c>
      <c r="Y115" s="217">
        <f t="shared" si="18"/>
        <v>1380</v>
      </c>
      <c r="Z115" s="185">
        <v>1380</v>
      </c>
      <c r="AA115" s="185">
        <v>0</v>
      </c>
      <c r="AB115" s="185">
        <v>0</v>
      </c>
      <c r="AC115" s="185">
        <v>0</v>
      </c>
      <c r="AD115" s="217">
        <f t="shared" si="19"/>
        <v>1306</v>
      </c>
      <c r="AE115" s="185">
        <v>1306</v>
      </c>
      <c r="AF115" s="185">
        <v>0</v>
      </c>
      <c r="AG115" s="217">
        <f t="shared" si="20"/>
        <v>6112</v>
      </c>
      <c r="AH115" s="185">
        <v>2205</v>
      </c>
      <c r="AI115" s="185">
        <v>3907</v>
      </c>
      <c r="AJ115" s="185">
        <v>0</v>
      </c>
      <c r="AK115" s="185">
        <v>0</v>
      </c>
      <c r="AL115" s="185">
        <v>0</v>
      </c>
      <c r="AM115" s="185">
        <v>0</v>
      </c>
      <c r="AN115" s="217">
        <f t="shared" si="21"/>
        <v>141</v>
      </c>
      <c r="AO115" s="185">
        <v>0</v>
      </c>
      <c r="AP115" s="185">
        <v>141</v>
      </c>
      <c r="AQ115" s="185">
        <v>0</v>
      </c>
      <c r="AR115" s="185">
        <v>0</v>
      </c>
      <c r="AS115" s="185">
        <v>0</v>
      </c>
      <c r="AT115" s="217">
        <f t="shared" si="22"/>
        <v>14047</v>
      </c>
      <c r="AU115" s="185">
        <v>14047</v>
      </c>
      <c r="AV115" s="185">
        <v>0</v>
      </c>
      <c r="AW115" s="186">
        <v>0</v>
      </c>
      <c r="AX115" s="186">
        <v>0</v>
      </c>
      <c r="AY115" s="186">
        <v>0</v>
      </c>
      <c r="AZ115" s="6">
        <v>6902</v>
      </c>
      <c r="BA115" s="217">
        <f t="shared" si="23"/>
        <v>0</v>
      </c>
      <c r="BB115" s="185">
        <v>0</v>
      </c>
      <c r="BC115" s="185">
        <v>0</v>
      </c>
      <c r="BD115" s="217">
        <f t="shared" si="24"/>
        <v>0</v>
      </c>
      <c r="BE115" s="185">
        <v>0</v>
      </c>
      <c r="BF115" s="185">
        <v>0</v>
      </c>
      <c r="BG115" s="217">
        <f t="shared" si="25"/>
        <v>22332</v>
      </c>
      <c r="BH115" s="185">
        <v>13806</v>
      </c>
      <c r="BI115" s="185">
        <v>8526</v>
      </c>
      <c r="BJ115" s="6">
        <v>0</v>
      </c>
      <c r="BK115" s="185">
        <v>0</v>
      </c>
      <c r="BL115" s="217">
        <f t="shared" si="26"/>
        <v>0</v>
      </c>
      <c r="BM115" s="185">
        <v>0</v>
      </c>
      <c r="BN115" s="185">
        <v>0</v>
      </c>
      <c r="BO115" s="185">
        <v>0</v>
      </c>
      <c r="BP115" s="6">
        <v>0</v>
      </c>
      <c r="BQ115" s="217">
        <f t="shared" si="27"/>
        <v>485561</v>
      </c>
    </row>
    <row r="116" spans="1:69" ht="31.5" x14ac:dyDescent="0.25">
      <c r="A116" s="4" t="s">
        <v>220</v>
      </c>
      <c r="B116" s="2" t="s">
        <v>121</v>
      </c>
      <c r="C116" s="5" t="s">
        <v>221</v>
      </c>
      <c r="D116" s="5">
        <v>0</v>
      </c>
      <c r="E116" s="48">
        <f t="shared" si="14"/>
        <v>0</v>
      </c>
      <c r="F116" s="184">
        <v>0</v>
      </c>
      <c r="G116" s="184">
        <v>0</v>
      </c>
      <c r="H116" s="48">
        <f t="shared" si="15"/>
        <v>0</v>
      </c>
      <c r="I116" s="184">
        <v>0</v>
      </c>
      <c r="J116" s="184">
        <v>0</v>
      </c>
      <c r="K116" s="184">
        <v>0</v>
      </c>
      <c r="L116" s="48">
        <f t="shared" si="16"/>
        <v>231367</v>
      </c>
      <c r="M116" s="184">
        <v>129027</v>
      </c>
      <c r="N116" s="184">
        <v>72891</v>
      </c>
      <c r="O116" s="184">
        <v>29449</v>
      </c>
      <c r="P116" s="184">
        <v>0</v>
      </c>
      <c r="Q116" s="184">
        <v>0</v>
      </c>
      <c r="R116" s="184">
        <v>0</v>
      </c>
      <c r="S116" s="184">
        <v>0</v>
      </c>
      <c r="T116" s="48">
        <f t="shared" si="17"/>
        <v>141261</v>
      </c>
      <c r="U116" s="185">
        <v>46793</v>
      </c>
      <c r="V116" s="185">
        <v>0</v>
      </c>
      <c r="W116" s="185">
        <v>94468</v>
      </c>
      <c r="X116" s="185">
        <v>0</v>
      </c>
      <c r="Y116" s="217">
        <f t="shared" si="18"/>
        <v>1637</v>
      </c>
      <c r="Z116" s="185">
        <v>1637</v>
      </c>
      <c r="AA116" s="185">
        <v>0</v>
      </c>
      <c r="AB116" s="185">
        <v>0</v>
      </c>
      <c r="AC116" s="185">
        <v>0</v>
      </c>
      <c r="AD116" s="217">
        <f t="shared" si="19"/>
        <v>1931</v>
      </c>
      <c r="AE116" s="185">
        <v>1931</v>
      </c>
      <c r="AF116" s="185">
        <v>0</v>
      </c>
      <c r="AG116" s="217">
        <f t="shared" si="20"/>
        <v>16537</v>
      </c>
      <c r="AH116" s="185">
        <v>5966</v>
      </c>
      <c r="AI116" s="185">
        <v>10571</v>
      </c>
      <c r="AJ116" s="185">
        <v>0</v>
      </c>
      <c r="AK116" s="185">
        <v>0</v>
      </c>
      <c r="AL116" s="185">
        <v>0</v>
      </c>
      <c r="AM116" s="185">
        <v>0</v>
      </c>
      <c r="AN116" s="217">
        <f t="shared" si="21"/>
        <v>230</v>
      </c>
      <c r="AO116" s="185">
        <v>0</v>
      </c>
      <c r="AP116" s="185">
        <v>230</v>
      </c>
      <c r="AQ116" s="185">
        <v>0</v>
      </c>
      <c r="AR116" s="185">
        <v>0</v>
      </c>
      <c r="AS116" s="185">
        <v>0</v>
      </c>
      <c r="AT116" s="217">
        <f t="shared" si="22"/>
        <v>21712</v>
      </c>
      <c r="AU116" s="185">
        <v>21712</v>
      </c>
      <c r="AV116" s="185">
        <v>0</v>
      </c>
      <c r="AW116" s="186">
        <v>0</v>
      </c>
      <c r="AX116" s="186">
        <v>0</v>
      </c>
      <c r="AY116" s="186">
        <v>0</v>
      </c>
      <c r="AZ116" s="6">
        <v>6902</v>
      </c>
      <c r="BA116" s="217">
        <f t="shared" si="23"/>
        <v>0</v>
      </c>
      <c r="BB116" s="185">
        <v>0</v>
      </c>
      <c r="BC116" s="185">
        <v>0</v>
      </c>
      <c r="BD116" s="217">
        <f t="shared" si="24"/>
        <v>0</v>
      </c>
      <c r="BE116" s="185">
        <v>0</v>
      </c>
      <c r="BF116" s="185">
        <v>0</v>
      </c>
      <c r="BG116" s="217">
        <f t="shared" si="25"/>
        <v>3157</v>
      </c>
      <c r="BH116" s="185">
        <v>2555</v>
      </c>
      <c r="BI116" s="185">
        <v>602</v>
      </c>
      <c r="BJ116" s="6">
        <v>0</v>
      </c>
      <c r="BK116" s="185">
        <v>0</v>
      </c>
      <c r="BL116" s="217">
        <f t="shared" si="26"/>
        <v>0</v>
      </c>
      <c r="BM116" s="185">
        <v>0</v>
      </c>
      <c r="BN116" s="185">
        <v>0</v>
      </c>
      <c r="BO116" s="185">
        <v>0</v>
      </c>
      <c r="BP116" s="6">
        <v>0</v>
      </c>
      <c r="BQ116" s="217">
        <f t="shared" si="27"/>
        <v>424734</v>
      </c>
    </row>
    <row r="117" spans="1:69" ht="31.5" x14ac:dyDescent="0.25">
      <c r="A117" s="4" t="s">
        <v>222</v>
      </c>
      <c r="B117" s="2" t="s">
        <v>121</v>
      </c>
      <c r="C117" s="5" t="s">
        <v>223</v>
      </c>
      <c r="D117" s="5">
        <v>0</v>
      </c>
      <c r="E117" s="48">
        <f t="shared" si="14"/>
        <v>0</v>
      </c>
      <c r="F117" s="184">
        <v>0</v>
      </c>
      <c r="G117" s="184">
        <v>0</v>
      </c>
      <c r="H117" s="48">
        <f t="shared" si="15"/>
        <v>0</v>
      </c>
      <c r="I117" s="184">
        <v>0</v>
      </c>
      <c r="J117" s="184">
        <v>0</v>
      </c>
      <c r="K117" s="184">
        <v>0</v>
      </c>
      <c r="L117" s="48">
        <f t="shared" si="16"/>
        <v>265229</v>
      </c>
      <c r="M117" s="184">
        <v>148159</v>
      </c>
      <c r="N117" s="184">
        <v>83699</v>
      </c>
      <c r="O117" s="184">
        <v>33371</v>
      </c>
      <c r="P117" s="184">
        <v>0</v>
      </c>
      <c r="Q117" s="184">
        <v>0</v>
      </c>
      <c r="R117" s="184">
        <v>0</v>
      </c>
      <c r="S117" s="184">
        <v>0</v>
      </c>
      <c r="T117" s="48">
        <f t="shared" si="17"/>
        <v>124946</v>
      </c>
      <c r="U117" s="185">
        <v>39704</v>
      </c>
      <c r="V117" s="185">
        <v>0</v>
      </c>
      <c r="W117" s="185">
        <v>85242</v>
      </c>
      <c r="X117" s="185">
        <v>0</v>
      </c>
      <c r="Y117" s="217">
        <f t="shared" si="18"/>
        <v>281</v>
      </c>
      <c r="Z117" s="185">
        <v>281</v>
      </c>
      <c r="AA117" s="185">
        <v>0</v>
      </c>
      <c r="AB117" s="185">
        <v>0</v>
      </c>
      <c r="AC117" s="185">
        <v>0</v>
      </c>
      <c r="AD117" s="217">
        <f t="shared" si="19"/>
        <v>2045</v>
      </c>
      <c r="AE117" s="185">
        <v>2045</v>
      </c>
      <c r="AF117" s="185">
        <v>0</v>
      </c>
      <c r="AG117" s="217">
        <f t="shared" si="20"/>
        <v>12485</v>
      </c>
      <c r="AH117" s="185">
        <v>4504</v>
      </c>
      <c r="AI117" s="185">
        <v>7981</v>
      </c>
      <c r="AJ117" s="185">
        <v>0</v>
      </c>
      <c r="AK117" s="185">
        <v>0</v>
      </c>
      <c r="AL117" s="185">
        <v>0</v>
      </c>
      <c r="AM117" s="185">
        <v>0</v>
      </c>
      <c r="AN117" s="217">
        <f t="shared" si="21"/>
        <v>312</v>
      </c>
      <c r="AO117" s="185">
        <v>0</v>
      </c>
      <c r="AP117" s="185">
        <v>312</v>
      </c>
      <c r="AQ117" s="185">
        <v>0</v>
      </c>
      <c r="AR117" s="185">
        <v>0</v>
      </c>
      <c r="AS117" s="185">
        <v>0</v>
      </c>
      <c r="AT117" s="217">
        <f t="shared" si="22"/>
        <v>15766</v>
      </c>
      <c r="AU117" s="185">
        <v>15766</v>
      </c>
      <c r="AV117" s="185">
        <v>0</v>
      </c>
      <c r="AW117" s="186">
        <v>0</v>
      </c>
      <c r="AX117" s="186">
        <v>0</v>
      </c>
      <c r="AY117" s="186">
        <v>0</v>
      </c>
      <c r="AZ117" s="6">
        <v>6902</v>
      </c>
      <c r="BA117" s="217">
        <f t="shared" si="23"/>
        <v>0</v>
      </c>
      <c r="BB117" s="185">
        <v>0</v>
      </c>
      <c r="BC117" s="185">
        <v>0</v>
      </c>
      <c r="BD117" s="217">
        <f t="shared" si="24"/>
        <v>0</v>
      </c>
      <c r="BE117" s="185">
        <v>0</v>
      </c>
      <c r="BF117" s="185">
        <v>0</v>
      </c>
      <c r="BG117" s="217">
        <f t="shared" si="25"/>
        <v>10131</v>
      </c>
      <c r="BH117" s="185">
        <v>3942</v>
      </c>
      <c r="BI117" s="185">
        <v>6189</v>
      </c>
      <c r="BJ117" s="6">
        <v>0</v>
      </c>
      <c r="BK117" s="185">
        <v>0</v>
      </c>
      <c r="BL117" s="217">
        <f t="shared" si="26"/>
        <v>0</v>
      </c>
      <c r="BM117" s="185">
        <v>0</v>
      </c>
      <c r="BN117" s="185">
        <v>0</v>
      </c>
      <c r="BO117" s="185">
        <v>0</v>
      </c>
      <c r="BP117" s="6">
        <v>0</v>
      </c>
      <c r="BQ117" s="217">
        <f t="shared" si="27"/>
        <v>438097</v>
      </c>
    </row>
    <row r="118" spans="1:69" ht="31.5" x14ac:dyDescent="0.25">
      <c r="A118" s="4" t="s">
        <v>224</v>
      </c>
      <c r="B118" s="2" t="s">
        <v>121</v>
      </c>
      <c r="C118" s="5" t="s">
        <v>225</v>
      </c>
      <c r="D118" s="5">
        <v>0</v>
      </c>
      <c r="E118" s="48">
        <f t="shared" si="14"/>
        <v>0</v>
      </c>
      <c r="F118" s="184">
        <v>0</v>
      </c>
      <c r="G118" s="184">
        <v>0</v>
      </c>
      <c r="H118" s="48">
        <f t="shared" si="15"/>
        <v>0</v>
      </c>
      <c r="I118" s="184">
        <v>0</v>
      </c>
      <c r="J118" s="184">
        <v>0</v>
      </c>
      <c r="K118" s="184">
        <v>0</v>
      </c>
      <c r="L118" s="48">
        <f t="shared" si="16"/>
        <v>1472951</v>
      </c>
      <c r="M118" s="184">
        <v>834413</v>
      </c>
      <c r="N118" s="184">
        <v>471378</v>
      </c>
      <c r="O118" s="184">
        <v>167160</v>
      </c>
      <c r="P118" s="184">
        <v>0</v>
      </c>
      <c r="Q118" s="184">
        <v>0</v>
      </c>
      <c r="R118" s="184">
        <v>0</v>
      </c>
      <c r="S118" s="184">
        <v>0</v>
      </c>
      <c r="T118" s="48">
        <f t="shared" si="17"/>
        <v>170080</v>
      </c>
      <c r="U118" s="185">
        <v>37047</v>
      </c>
      <c r="V118" s="185">
        <v>0</v>
      </c>
      <c r="W118" s="185">
        <v>133033</v>
      </c>
      <c r="X118" s="185">
        <v>0</v>
      </c>
      <c r="Y118" s="217">
        <f t="shared" si="18"/>
        <v>3605</v>
      </c>
      <c r="Z118" s="185">
        <v>3605</v>
      </c>
      <c r="AA118" s="185">
        <v>0</v>
      </c>
      <c r="AB118" s="185">
        <v>0</v>
      </c>
      <c r="AC118" s="185">
        <v>0</v>
      </c>
      <c r="AD118" s="217">
        <f t="shared" si="19"/>
        <v>540</v>
      </c>
      <c r="AE118" s="185">
        <v>540</v>
      </c>
      <c r="AF118" s="185">
        <v>0</v>
      </c>
      <c r="AG118" s="217">
        <f t="shared" si="20"/>
        <v>8039</v>
      </c>
      <c r="AH118" s="185">
        <v>2900</v>
      </c>
      <c r="AI118" s="185">
        <v>5139</v>
      </c>
      <c r="AJ118" s="185">
        <v>0</v>
      </c>
      <c r="AK118" s="185">
        <v>0</v>
      </c>
      <c r="AL118" s="185">
        <v>0</v>
      </c>
      <c r="AM118" s="185">
        <v>0</v>
      </c>
      <c r="AN118" s="217">
        <f t="shared" si="21"/>
        <v>28</v>
      </c>
      <c r="AO118" s="185">
        <v>0</v>
      </c>
      <c r="AP118" s="185">
        <v>28</v>
      </c>
      <c r="AQ118" s="185">
        <v>0</v>
      </c>
      <c r="AR118" s="185">
        <v>0</v>
      </c>
      <c r="AS118" s="185">
        <v>0</v>
      </c>
      <c r="AT118" s="217">
        <f t="shared" si="22"/>
        <v>10752</v>
      </c>
      <c r="AU118" s="185">
        <v>10752</v>
      </c>
      <c r="AV118" s="185">
        <v>0</v>
      </c>
      <c r="AW118" s="186">
        <v>0</v>
      </c>
      <c r="AX118" s="186">
        <v>0</v>
      </c>
      <c r="AY118" s="186">
        <v>0</v>
      </c>
      <c r="AZ118" s="6">
        <v>8511</v>
      </c>
      <c r="BA118" s="217">
        <f t="shared" si="23"/>
        <v>0</v>
      </c>
      <c r="BB118" s="185">
        <v>0</v>
      </c>
      <c r="BC118" s="185">
        <v>0</v>
      </c>
      <c r="BD118" s="217">
        <f t="shared" si="24"/>
        <v>0</v>
      </c>
      <c r="BE118" s="185">
        <v>0</v>
      </c>
      <c r="BF118" s="185">
        <v>0</v>
      </c>
      <c r="BG118" s="217">
        <f t="shared" si="25"/>
        <v>8007</v>
      </c>
      <c r="BH118" s="185">
        <v>1893</v>
      </c>
      <c r="BI118" s="185">
        <v>6114</v>
      </c>
      <c r="BJ118" s="6">
        <v>0</v>
      </c>
      <c r="BK118" s="185">
        <v>0</v>
      </c>
      <c r="BL118" s="217">
        <f t="shared" si="26"/>
        <v>0</v>
      </c>
      <c r="BM118" s="185">
        <v>0</v>
      </c>
      <c r="BN118" s="185">
        <v>0</v>
      </c>
      <c r="BO118" s="185">
        <v>0</v>
      </c>
      <c r="BP118" s="6">
        <v>0</v>
      </c>
      <c r="BQ118" s="217">
        <f t="shared" si="27"/>
        <v>1682513</v>
      </c>
    </row>
    <row r="119" spans="1:69" ht="31.5" x14ac:dyDescent="0.25">
      <c r="A119" s="4" t="s">
        <v>226</v>
      </c>
      <c r="B119" s="2" t="s">
        <v>121</v>
      </c>
      <c r="C119" s="5" t="s">
        <v>113</v>
      </c>
      <c r="D119" s="5">
        <v>0</v>
      </c>
      <c r="E119" s="48">
        <f t="shared" si="14"/>
        <v>0</v>
      </c>
      <c r="F119" s="184">
        <v>0</v>
      </c>
      <c r="G119" s="184">
        <v>0</v>
      </c>
      <c r="H119" s="48">
        <f t="shared" si="15"/>
        <v>0</v>
      </c>
      <c r="I119" s="184">
        <v>0</v>
      </c>
      <c r="J119" s="184">
        <v>0</v>
      </c>
      <c r="K119" s="184">
        <v>0</v>
      </c>
      <c r="L119" s="48">
        <f t="shared" si="16"/>
        <v>719191</v>
      </c>
      <c r="M119" s="184">
        <v>401094</v>
      </c>
      <c r="N119" s="184">
        <v>226587</v>
      </c>
      <c r="O119" s="184">
        <v>91510</v>
      </c>
      <c r="P119" s="184">
        <v>0</v>
      </c>
      <c r="Q119" s="184">
        <v>0</v>
      </c>
      <c r="R119" s="184">
        <v>0</v>
      </c>
      <c r="S119" s="184">
        <v>0</v>
      </c>
      <c r="T119" s="48">
        <f t="shared" si="17"/>
        <v>477468</v>
      </c>
      <c r="U119" s="185">
        <v>168490</v>
      </c>
      <c r="V119" s="185">
        <v>0</v>
      </c>
      <c r="W119" s="185">
        <v>308978</v>
      </c>
      <c r="X119" s="185">
        <v>0</v>
      </c>
      <c r="Y119" s="217">
        <f t="shared" si="18"/>
        <v>4348</v>
      </c>
      <c r="Z119" s="185">
        <v>4348</v>
      </c>
      <c r="AA119" s="185">
        <v>0</v>
      </c>
      <c r="AB119" s="185">
        <v>0</v>
      </c>
      <c r="AC119" s="185">
        <v>0</v>
      </c>
      <c r="AD119" s="217">
        <f t="shared" si="19"/>
        <v>4872</v>
      </c>
      <c r="AE119" s="185">
        <v>4872</v>
      </c>
      <c r="AF119" s="185">
        <v>0</v>
      </c>
      <c r="AG119" s="217">
        <f t="shared" si="20"/>
        <v>4525</v>
      </c>
      <c r="AH119" s="185">
        <v>1633</v>
      </c>
      <c r="AI119" s="185">
        <v>2892</v>
      </c>
      <c r="AJ119" s="185">
        <v>0</v>
      </c>
      <c r="AK119" s="185">
        <v>0</v>
      </c>
      <c r="AL119" s="185">
        <v>0</v>
      </c>
      <c r="AM119" s="185">
        <v>0</v>
      </c>
      <c r="AN119" s="217">
        <f t="shared" si="21"/>
        <v>0</v>
      </c>
      <c r="AO119" s="185">
        <v>0</v>
      </c>
      <c r="AP119" s="185">
        <v>0</v>
      </c>
      <c r="AQ119" s="185">
        <v>0</v>
      </c>
      <c r="AR119" s="185">
        <v>0</v>
      </c>
      <c r="AS119" s="185">
        <v>0</v>
      </c>
      <c r="AT119" s="217">
        <f t="shared" si="22"/>
        <v>57833</v>
      </c>
      <c r="AU119" s="185">
        <v>57833</v>
      </c>
      <c r="AV119" s="185">
        <v>0</v>
      </c>
      <c r="AW119" s="186">
        <v>0</v>
      </c>
      <c r="AX119" s="186">
        <v>0</v>
      </c>
      <c r="AY119" s="186">
        <v>0</v>
      </c>
      <c r="AZ119" s="6">
        <v>14089</v>
      </c>
      <c r="BA119" s="217">
        <f t="shared" si="23"/>
        <v>0</v>
      </c>
      <c r="BB119" s="185">
        <v>0</v>
      </c>
      <c r="BC119" s="185">
        <v>0</v>
      </c>
      <c r="BD119" s="217">
        <f t="shared" si="24"/>
        <v>0</v>
      </c>
      <c r="BE119" s="185">
        <v>0</v>
      </c>
      <c r="BF119" s="185">
        <v>0</v>
      </c>
      <c r="BG119" s="217">
        <f t="shared" si="25"/>
        <v>30510</v>
      </c>
      <c r="BH119" s="185">
        <v>18861</v>
      </c>
      <c r="BI119" s="185">
        <v>11649</v>
      </c>
      <c r="BJ119" s="6">
        <v>0</v>
      </c>
      <c r="BK119" s="185">
        <v>0</v>
      </c>
      <c r="BL119" s="217">
        <f t="shared" si="26"/>
        <v>0</v>
      </c>
      <c r="BM119" s="185">
        <v>0</v>
      </c>
      <c r="BN119" s="185">
        <v>0</v>
      </c>
      <c r="BO119" s="185">
        <v>0</v>
      </c>
      <c r="BP119" s="6">
        <v>0</v>
      </c>
      <c r="BQ119" s="217">
        <f t="shared" si="27"/>
        <v>1312836</v>
      </c>
    </row>
    <row r="120" spans="1:69" ht="31.5" x14ac:dyDescent="0.25">
      <c r="A120" s="4" t="s">
        <v>227</v>
      </c>
      <c r="B120" s="2" t="s">
        <v>121</v>
      </c>
      <c r="C120" s="5" t="s">
        <v>228</v>
      </c>
      <c r="D120" s="5">
        <v>0</v>
      </c>
      <c r="E120" s="48">
        <f t="shared" si="14"/>
        <v>0</v>
      </c>
      <c r="F120" s="184">
        <v>0</v>
      </c>
      <c r="G120" s="184">
        <v>0</v>
      </c>
      <c r="H120" s="48">
        <f t="shared" si="15"/>
        <v>0</v>
      </c>
      <c r="I120" s="184">
        <v>0</v>
      </c>
      <c r="J120" s="184">
        <v>0</v>
      </c>
      <c r="K120" s="184">
        <v>0</v>
      </c>
      <c r="L120" s="48">
        <f t="shared" si="16"/>
        <v>274978</v>
      </c>
      <c r="M120" s="184">
        <v>153631</v>
      </c>
      <c r="N120" s="184">
        <v>86789</v>
      </c>
      <c r="O120" s="184">
        <v>34558</v>
      </c>
      <c r="P120" s="184">
        <v>0</v>
      </c>
      <c r="Q120" s="184">
        <v>0</v>
      </c>
      <c r="R120" s="184">
        <v>0</v>
      </c>
      <c r="S120" s="184">
        <v>0</v>
      </c>
      <c r="T120" s="48">
        <f t="shared" si="17"/>
        <v>134951</v>
      </c>
      <c r="U120" s="185">
        <v>47481</v>
      </c>
      <c r="V120" s="185">
        <v>0</v>
      </c>
      <c r="W120" s="185">
        <v>87470</v>
      </c>
      <c r="X120" s="185">
        <v>0</v>
      </c>
      <c r="Y120" s="217">
        <f t="shared" si="18"/>
        <v>1191</v>
      </c>
      <c r="Z120" s="185">
        <v>1191</v>
      </c>
      <c r="AA120" s="185">
        <v>0</v>
      </c>
      <c r="AB120" s="185">
        <v>0</v>
      </c>
      <c r="AC120" s="185">
        <v>0</v>
      </c>
      <c r="AD120" s="217">
        <f t="shared" si="19"/>
        <v>1696</v>
      </c>
      <c r="AE120" s="185">
        <v>1696</v>
      </c>
      <c r="AF120" s="185">
        <v>0</v>
      </c>
      <c r="AG120" s="217">
        <f t="shared" si="20"/>
        <v>13028</v>
      </c>
      <c r="AH120" s="185">
        <v>4700</v>
      </c>
      <c r="AI120" s="185">
        <v>8328</v>
      </c>
      <c r="AJ120" s="185">
        <v>0</v>
      </c>
      <c r="AK120" s="185">
        <v>0</v>
      </c>
      <c r="AL120" s="185">
        <v>0</v>
      </c>
      <c r="AM120" s="185">
        <v>0</v>
      </c>
      <c r="AN120" s="217">
        <f t="shared" si="21"/>
        <v>20</v>
      </c>
      <c r="AO120" s="185">
        <v>0</v>
      </c>
      <c r="AP120" s="185">
        <v>20</v>
      </c>
      <c r="AQ120" s="185">
        <v>0</v>
      </c>
      <c r="AR120" s="185">
        <v>0</v>
      </c>
      <c r="AS120" s="185">
        <v>0</v>
      </c>
      <c r="AT120" s="217">
        <f t="shared" si="22"/>
        <v>18200</v>
      </c>
      <c r="AU120" s="185">
        <v>18200</v>
      </c>
      <c r="AV120" s="185">
        <v>0</v>
      </c>
      <c r="AW120" s="186">
        <v>0</v>
      </c>
      <c r="AX120" s="186">
        <v>0</v>
      </c>
      <c r="AY120" s="186">
        <v>0</v>
      </c>
      <c r="AZ120" s="6">
        <v>6902</v>
      </c>
      <c r="BA120" s="217">
        <f t="shared" si="23"/>
        <v>0</v>
      </c>
      <c r="BB120" s="185">
        <v>0</v>
      </c>
      <c r="BC120" s="185">
        <v>0</v>
      </c>
      <c r="BD120" s="217">
        <f t="shared" si="24"/>
        <v>0</v>
      </c>
      <c r="BE120" s="185">
        <v>0</v>
      </c>
      <c r="BF120" s="185">
        <v>0</v>
      </c>
      <c r="BG120" s="217">
        <f t="shared" si="25"/>
        <v>10395</v>
      </c>
      <c r="BH120" s="185">
        <v>6427</v>
      </c>
      <c r="BI120" s="185">
        <v>3968</v>
      </c>
      <c r="BJ120" s="6">
        <v>0</v>
      </c>
      <c r="BK120" s="185">
        <v>0</v>
      </c>
      <c r="BL120" s="217">
        <f t="shared" si="26"/>
        <v>0</v>
      </c>
      <c r="BM120" s="185">
        <v>0</v>
      </c>
      <c r="BN120" s="185">
        <v>0</v>
      </c>
      <c r="BO120" s="185">
        <v>0</v>
      </c>
      <c r="BP120" s="6">
        <v>0</v>
      </c>
      <c r="BQ120" s="217">
        <f t="shared" si="27"/>
        <v>461361</v>
      </c>
    </row>
    <row r="121" spans="1:69" ht="31.5" x14ac:dyDescent="0.25">
      <c r="A121" s="4" t="s">
        <v>229</v>
      </c>
      <c r="B121" s="2" t="s">
        <v>121</v>
      </c>
      <c r="C121" s="5" t="s">
        <v>230</v>
      </c>
      <c r="D121" s="5">
        <v>0</v>
      </c>
      <c r="E121" s="48">
        <f t="shared" si="14"/>
        <v>1000</v>
      </c>
      <c r="F121" s="184">
        <v>1000</v>
      </c>
      <c r="G121" s="184">
        <v>0</v>
      </c>
      <c r="H121" s="48">
        <f t="shared" si="15"/>
        <v>0</v>
      </c>
      <c r="I121" s="184">
        <v>0</v>
      </c>
      <c r="J121" s="184">
        <v>0</v>
      </c>
      <c r="K121" s="184">
        <v>0</v>
      </c>
      <c r="L121" s="48">
        <f t="shared" si="16"/>
        <v>6350</v>
      </c>
      <c r="M121" s="184">
        <v>0</v>
      </c>
      <c r="N121" s="184">
        <v>0</v>
      </c>
      <c r="O121" s="184">
        <v>6350</v>
      </c>
      <c r="P121" s="184">
        <v>0</v>
      </c>
      <c r="Q121" s="184">
        <v>0</v>
      </c>
      <c r="R121" s="184">
        <v>0</v>
      </c>
      <c r="S121" s="184">
        <v>0</v>
      </c>
      <c r="T121" s="48">
        <f t="shared" si="17"/>
        <v>282842</v>
      </c>
      <c r="U121" s="185">
        <v>94165</v>
      </c>
      <c r="V121" s="185">
        <v>0</v>
      </c>
      <c r="W121" s="185">
        <v>188677</v>
      </c>
      <c r="X121" s="185">
        <v>0</v>
      </c>
      <c r="Y121" s="217">
        <f t="shared" si="18"/>
        <v>4562</v>
      </c>
      <c r="Z121" s="185">
        <v>4562</v>
      </c>
      <c r="AA121" s="185">
        <v>0</v>
      </c>
      <c r="AB121" s="185">
        <v>0</v>
      </c>
      <c r="AC121" s="185">
        <v>0</v>
      </c>
      <c r="AD121" s="217">
        <f t="shared" si="19"/>
        <v>2783</v>
      </c>
      <c r="AE121" s="185">
        <v>2783</v>
      </c>
      <c r="AF121" s="185">
        <v>0</v>
      </c>
      <c r="AG121" s="217">
        <f t="shared" si="20"/>
        <v>614</v>
      </c>
      <c r="AH121" s="185">
        <v>222</v>
      </c>
      <c r="AI121" s="185">
        <v>392</v>
      </c>
      <c r="AJ121" s="185">
        <v>0</v>
      </c>
      <c r="AK121" s="185">
        <v>0</v>
      </c>
      <c r="AL121" s="185">
        <v>0</v>
      </c>
      <c r="AM121" s="185">
        <v>0</v>
      </c>
      <c r="AN121" s="217">
        <f t="shared" si="21"/>
        <v>0</v>
      </c>
      <c r="AO121" s="185">
        <v>0</v>
      </c>
      <c r="AP121" s="185">
        <v>0</v>
      </c>
      <c r="AQ121" s="185">
        <v>0</v>
      </c>
      <c r="AR121" s="185">
        <v>0</v>
      </c>
      <c r="AS121" s="185">
        <v>0</v>
      </c>
      <c r="AT121" s="217">
        <f t="shared" si="22"/>
        <v>31038</v>
      </c>
      <c r="AU121" s="185">
        <v>30240</v>
      </c>
      <c r="AV121" s="185">
        <v>798</v>
      </c>
      <c r="AW121" s="186">
        <v>0</v>
      </c>
      <c r="AX121" s="186">
        <v>0</v>
      </c>
      <c r="AY121" s="186">
        <v>0</v>
      </c>
      <c r="AZ121" s="6">
        <v>7004</v>
      </c>
      <c r="BA121" s="217">
        <f t="shared" si="23"/>
        <v>0</v>
      </c>
      <c r="BB121" s="185">
        <v>0</v>
      </c>
      <c r="BC121" s="185">
        <v>0</v>
      </c>
      <c r="BD121" s="217">
        <f t="shared" si="24"/>
        <v>0</v>
      </c>
      <c r="BE121" s="185">
        <v>0</v>
      </c>
      <c r="BF121" s="185">
        <v>0</v>
      </c>
      <c r="BG121" s="217">
        <f t="shared" si="25"/>
        <v>18516</v>
      </c>
      <c r="BH121" s="185">
        <v>17102</v>
      </c>
      <c r="BI121" s="185">
        <v>1414</v>
      </c>
      <c r="BJ121" s="6">
        <v>0</v>
      </c>
      <c r="BK121" s="185">
        <v>0</v>
      </c>
      <c r="BL121" s="217">
        <f t="shared" si="26"/>
        <v>0</v>
      </c>
      <c r="BM121" s="185">
        <v>0</v>
      </c>
      <c r="BN121" s="185">
        <v>0</v>
      </c>
      <c r="BO121" s="185">
        <v>0</v>
      </c>
      <c r="BP121" s="6">
        <v>0</v>
      </c>
      <c r="BQ121" s="217">
        <f t="shared" si="27"/>
        <v>354709</v>
      </c>
    </row>
    <row r="122" spans="1:69" ht="31.5" x14ac:dyDescent="0.25">
      <c r="A122" s="4" t="s">
        <v>231</v>
      </c>
      <c r="B122" s="2" t="s">
        <v>121</v>
      </c>
      <c r="C122" s="5" t="s">
        <v>232</v>
      </c>
      <c r="D122" s="5">
        <v>0</v>
      </c>
      <c r="E122" s="48">
        <f t="shared" si="14"/>
        <v>0</v>
      </c>
      <c r="F122" s="184">
        <v>0</v>
      </c>
      <c r="G122" s="184">
        <v>0</v>
      </c>
      <c r="H122" s="48">
        <f t="shared" si="15"/>
        <v>36138</v>
      </c>
      <c r="I122" s="184">
        <v>0</v>
      </c>
      <c r="J122" s="184">
        <v>0</v>
      </c>
      <c r="K122" s="184">
        <v>36138</v>
      </c>
      <c r="L122" s="48">
        <f t="shared" si="16"/>
        <v>265127</v>
      </c>
      <c r="M122" s="184">
        <v>147024</v>
      </c>
      <c r="N122" s="184">
        <v>83057</v>
      </c>
      <c r="O122" s="184">
        <v>33199</v>
      </c>
      <c r="P122" s="184">
        <v>0</v>
      </c>
      <c r="Q122" s="184">
        <v>0</v>
      </c>
      <c r="R122" s="184">
        <v>1847</v>
      </c>
      <c r="S122" s="184">
        <v>0</v>
      </c>
      <c r="T122" s="48">
        <f t="shared" si="17"/>
        <v>154407</v>
      </c>
      <c r="U122" s="185">
        <v>41227</v>
      </c>
      <c r="V122" s="185">
        <v>0</v>
      </c>
      <c r="W122" s="185">
        <v>113180</v>
      </c>
      <c r="X122" s="185">
        <v>0</v>
      </c>
      <c r="Y122" s="217">
        <f t="shared" si="18"/>
        <v>913</v>
      </c>
      <c r="Z122" s="185">
        <v>562</v>
      </c>
      <c r="AA122" s="185">
        <v>0</v>
      </c>
      <c r="AB122" s="185">
        <v>0</v>
      </c>
      <c r="AC122" s="185">
        <v>351</v>
      </c>
      <c r="AD122" s="217">
        <f t="shared" si="19"/>
        <v>634</v>
      </c>
      <c r="AE122" s="185">
        <v>634</v>
      </c>
      <c r="AF122" s="185">
        <v>0</v>
      </c>
      <c r="AG122" s="217">
        <f t="shared" si="20"/>
        <v>20919</v>
      </c>
      <c r="AH122" s="185">
        <v>7546</v>
      </c>
      <c r="AI122" s="185">
        <v>13373</v>
      </c>
      <c r="AJ122" s="185">
        <v>0</v>
      </c>
      <c r="AK122" s="185">
        <v>0</v>
      </c>
      <c r="AL122" s="185">
        <v>0</v>
      </c>
      <c r="AM122" s="185">
        <v>0</v>
      </c>
      <c r="AN122" s="217">
        <f t="shared" si="21"/>
        <v>187</v>
      </c>
      <c r="AO122" s="185">
        <v>0</v>
      </c>
      <c r="AP122" s="185">
        <v>187</v>
      </c>
      <c r="AQ122" s="185">
        <v>0</v>
      </c>
      <c r="AR122" s="185">
        <v>0</v>
      </c>
      <c r="AS122" s="185">
        <v>0</v>
      </c>
      <c r="AT122" s="217">
        <f t="shared" si="22"/>
        <v>8031</v>
      </c>
      <c r="AU122" s="185">
        <v>8031</v>
      </c>
      <c r="AV122" s="185">
        <v>0</v>
      </c>
      <c r="AW122" s="186">
        <v>0</v>
      </c>
      <c r="AX122" s="186">
        <v>0</v>
      </c>
      <c r="AY122" s="186">
        <v>0</v>
      </c>
      <c r="AZ122" s="6">
        <v>6902</v>
      </c>
      <c r="BA122" s="217">
        <f t="shared" si="23"/>
        <v>0</v>
      </c>
      <c r="BB122" s="185">
        <v>0</v>
      </c>
      <c r="BC122" s="185">
        <v>0</v>
      </c>
      <c r="BD122" s="217">
        <f t="shared" si="24"/>
        <v>5450</v>
      </c>
      <c r="BE122" s="185">
        <v>5450</v>
      </c>
      <c r="BF122" s="185">
        <v>0</v>
      </c>
      <c r="BG122" s="217">
        <f t="shared" si="25"/>
        <v>14627</v>
      </c>
      <c r="BH122" s="185">
        <v>5691</v>
      </c>
      <c r="BI122" s="185">
        <v>8936</v>
      </c>
      <c r="BJ122" s="6">
        <v>0</v>
      </c>
      <c r="BK122" s="185">
        <v>0</v>
      </c>
      <c r="BL122" s="217">
        <f t="shared" si="26"/>
        <v>0</v>
      </c>
      <c r="BM122" s="185">
        <v>0</v>
      </c>
      <c r="BN122" s="185">
        <v>0</v>
      </c>
      <c r="BO122" s="185">
        <v>0</v>
      </c>
      <c r="BP122" s="6">
        <v>0</v>
      </c>
      <c r="BQ122" s="217">
        <f t="shared" si="27"/>
        <v>513335</v>
      </c>
    </row>
    <row r="123" spans="1:69" ht="31.5" x14ac:dyDescent="0.25">
      <c r="A123" s="4" t="s">
        <v>233</v>
      </c>
      <c r="B123" s="2" t="s">
        <v>121</v>
      </c>
      <c r="C123" s="5" t="s">
        <v>234</v>
      </c>
      <c r="D123" s="5">
        <v>0</v>
      </c>
      <c r="E123" s="48">
        <f t="shared" si="14"/>
        <v>0</v>
      </c>
      <c r="F123" s="184">
        <v>0</v>
      </c>
      <c r="G123" s="184">
        <v>0</v>
      </c>
      <c r="H123" s="48">
        <f t="shared" si="15"/>
        <v>62132</v>
      </c>
      <c r="I123" s="184">
        <v>0</v>
      </c>
      <c r="J123" s="184">
        <v>0</v>
      </c>
      <c r="K123" s="184">
        <v>62132</v>
      </c>
      <c r="L123" s="48">
        <f t="shared" si="16"/>
        <v>508430</v>
      </c>
      <c r="M123" s="184">
        <v>249961</v>
      </c>
      <c r="N123" s="184">
        <v>141208</v>
      </c>
      <c r="O123" s="184">
        <v>57261</v>
      </c>
      <c r="P123" s="184">
        <v>0</v>
      </c>
      <c r="Q123" s="184">
        <v>0</v>
      </c>
      <c r="R123" s="184">
        <v>60000</v>
      </c>
      <c r="S123" s="184">
        <v>0</v>
      </c>
      <c r="T123" s="48">
        <f t="shared" si="17"/>
        <v>308937</v>
      </c>
      <c r="U123" s="185">
        <v>101556</v>
      </c>
      <c r="V123" s="185">
        <v>0</v>
      </c>
      <c r="W123" s="185">
        <v>207381</v>
      </c>
      <c r="X123" s="185">
        <v>0</v>
      </c>
      <c r="Y123" s="217">
        <f t="shared" si="18"/>
        <v>3556</v>
      </c>
      <c r="Z123" s="185">
        <v>3556</v>
      </c>
      <c r="AA123" s="185">
        <v>0</v>
      </c>
      <c r="AB123" s="185">
        <v>0</v>
      </c>
      <c r="AC123" s="185">
        <v>0</v>
      </c>
      <c r="AD123" s="217">
        <f t="shared" si="19"/>
        <v>2981</v>
      </c>
      <c r="AE123" s="185">
        <v>2981</v>
      </c>
      <c r="AF123" s="185">
        <v>0</v>
      </c>
      <c r="AG123" s="217">
        <f t="shared" si="20"/>
        <v>3017</v>
      </c>
      <c r="AH123" s="185">
        <v>1089</v>
      </c>
      <c r="AI123" s="185">
        <v>1928</v>
      </c>
      <c r="AJ123" s="185">
        <v>0</v>
      </c>
      <c r="AK123" s="185">
        <v>0</v>
      </c>
      <c r="AL123" s="185">
        <v>0</v>
      </c>
      <c r="AM123" s="185">
        <v>0</v>
      </c>
      <c r="AN123" s="217">
        <f t="shared" si="21"/>
        <v>31</v>
      </c>
      <c r="AO123" s="185">
        <v>0</v>
      </c>
      <c r="AP123" s="185">
        <v>31</v>
      </c>
      <c r="AQ123" s="185">
        <v>0</v>
      </c>
      <c r="AR123" s="185">
        <v>0</v>
      </c>
      <c r="AS123" s="185">
        <v>0</v>
      </c>
      <c r="AT123" s="217">
        <f t="shared" si="22"/>
        <v>35544</v>
      </c>
      <c r="AU123" s="185">
        <v>35544</v>
      </c>
      <c r="AV123" s="185">
        <v>0</v>
      </c>
      <c r="AW123" s="186">
        <v>0</v>
      </c>
      <c r="AX123" s="186">
        <v>0</v>
      </c>
      <c r="AY123" s="186">
        <v>0</v>
      </c>
      <c r="AZ123" s="6">
        <v>7579</v>
      </c>
      <c r="BA123" s="217">
        <f t="shared" si="23"/>
        <v>0</v>
      </c>
      <c r="BB123" s="185">
        <v>0</v>
      </c>
      <c r="BC123" s="185">
        <v>0</v>
      </c>
      <c r="BD123" s="217">
        <f t="shared" si="24"/>
        <v>0</v>
      </c>
      <c r="BE123" s="185">
        <v>0</v>
      </c>
      <c r="BF123" s="185">
        <v>0</v>
      </c>
      <c r="BG123" s="217">
        <f t="shared" si="25"/>
        <v>22144</v>
      </c>
      <c r="BH123" s="185">
        <v>10815</v>
      </c>
      <c r="BI123" s="185">
        <v>11329</v>
      </c>
      <c r="BJ123" s="6">
        <v>0</v>
      </c>
      <c r="BK123" s="185">
        <v>0</v>
      </c>
      <c r="BL123" s="217">
        <f t="shared" si="26"/>
        <v>0</v>
      </c>
      <c r="BM123" s="185">
        <v>0</v>
      </c>
      <c r="BN123" s="185">
        <v>0</v>
      </c>
      <c r="BO123" s="185">
        <v>0</v>
      </c>
      <c r="BP123" s="6">
        <v>0</v>
      </c>
      <c r="BQ123" s="217">
        <f t="shared" si="27"/>
        <v>954351</v>
      </c>
    </row>
    <row r="124" spans="1:69" ht="31.5" x14ac:dyDescent="0.25">
      <c r="A124" s="4" t="s">
        <v>235</v>
      </c>
      <c r="B124" s="2" t="s">
        <v>121</v>
      </c>
      <c r="C124" s="5" t="s">
        <v>236</v>
      </c>
      <c r="D124" s="5">
        <v>0</v>
      </c>
      <c r="E124" s="48">
        <f t="shared" si="14"/>
        <v>0</v>
      </c>
      <c r="F124" s="184">
        <v>0</v>
      </c>
      <c r="G124" s="184">
        <v>0</v>
      </c>
      <c r="H124" s="48">
        <f t="shared" si="15"/>
        <v>0</v>
      </c>
      <c r="I124" s="184">
        <v>0</v>
      </c>
      <c r="J124" s="184">
        <v>0</v>
      </c>
      <c r="K124" s="184">
        <v>0</v>
      </c>
      <c r="L124" s="48">
        <f t="shared" si="16"/>
        <v>216494</v>
      </c>
      <c r="M124" s="184">
        <v>0</v>
      </c>
      <c r="N124" s="184">
        <v>157492</v>
      </c>
      <c r="O124" s="184">
        <v>59002</v>
      </c>
      <c r="P124" s="184">
        <v>0</v>
      </c>
      <c r="Q124" s="184">
        <v>0</v>
      </c>
      <c r="R124" s="184">
        <v>0</v>
      </c>
      <c r="S124" s="184">
        <v>0</v>
      </c>
      <c r="T124" s="48">
        <f t="shared" si="17"/>
        <v>137009</v>
      </c>
      <c r="U124" s="185">
        <v>38654</v>
      </c>
      <c r="V124" s="185">
        <v>0</v>
      </c>
      <c r="W124" s="185">
        <v>98355</v>
      </c>
      <c r="X124" s="185">
        <v>0</v>
      </c>
      <c r="Y124" s="217">
        <f t="shared" si="18"/>
        <v>913</v>
      </c>
      <c r="Z124" s="185">
        <v>148</v>
      </c>
      <c r="AA124" s="185">
        <v>765</v>
      </c>
      <c r="AB124" s="185">
        <v>0</v>
      </c>
      <c r="AC124" s="185">
        <v>0</v>
      </c>
      <c r="AD124" s="217">
        <f t="shared" si="19"/>
        <v>1096</v>
      </c>
      <c r="AE124" s="185">
        <v>1096</v>
      </c>
      <c r="AF124" s="185">
        <v>0</v>
      </c>
      <c r="AG124" s="217">
        <f t="shared" si="20"/>
        <v>27019</v>
      </c>
      <c r="AH124" s="185">
        <v>9746</v>
      </c>
      <c r="AI124" s="185">
        <v>17273</v>
      </c>
      <c r="AJ124" s="185">
        <v>0</v>
      </c>
      <c r="AK124" s="185">
        <v>0</v>
      </c>
      <c r="AL124" s="185">
        <v>0</v>
      </c>
      <c r="AM124" s="185">
        <v>0</v>
      </c>
      <c r="AN124" s="217">
        <f t="shared" si="21"/>
        <v>0</v>
      </c>
      <c r="AO124" s="185">
        <v>0</v>
      </c>
      <c r="AP124" s="185">
        <v>0</v>
      </c>
      <c r="AQ124" s="185">
        <v>0</v>
      </c>
      <c r="AR124" s="185">
        <v>0</v>
      </c>
      <c r="AS124" s="185">
        <v>0</v>
      </c>
      <c r="AT124" s="217">
        <f t="shared" si="22"/>
        <v>13093</v>
      </c>
      <c r="AU124" s="185">
        <v>13093</v>
      </c>
      <c r="AV124" s="185">
        <v>0</v>
      </c>
      <c r="AW124" s="186">
        <v>0</v>
      </c>
      <c r="AX124" s="186">
        <v>0</v>
      </c>
      <c r="AY124" s="186">
        <v>0</v>
      </c>
      <c r="AZ124" s="6">
        <v>6902</v>
      </c>
      <c r="BA124" s="217">
        <f t="shared" si="23"/>
        <v>0</v>
      </c>
      <c r="BB124" s="185">
        <v>0</v>
      </c>
      <c r="BC124" s="185">
        <v>0</v>
      </c>
      <c r="BD124" s="217">
        <f t="shared" si="24"/>
        <v>0</v>
      </c>
      <c r="BE124" s="185">
        <v>0</v>
      </c>
      <c r="BF124" s="185">
        <v>0</v>
      </c>
      <c r="BG124" s="217">
        <f t="shared" si="25"/>
        <v>11907</v>
      </c>
      <c r="BH124" s="185">
        <v>2815</v>
      </c>
      <c r="BI124" s="185">
        <v>9092</v>
      </c>
      <c r="BJ124" s="6">
        <v>0</v>
      </c>
      <c r="BK124" s="185">
        <v>0</v>
      </c>
      <c r="BL124" s="217">
        <f t="shared" si="26"/>
        <v>0</v>
      </c>
      <c r="BM124" s="185">
        <v>0</v>
      </c>
      <c r="BN124" s="185">
        <v>0</v>
      </c>
      <c r="BO124" s="185">
        <v>0</v>
      </c>
      <c r="BP124" s="6">
        <v>0</v>
      </c>
      <c r="BQ124" s="217">
        <f t="shared" si="27"/>
        <v>414433</v>
      </c>
    </row>
    <row r="125" spans="1:69" ht="31.5" x14ac:dyDescent="0.25">
      <c r="A125" s="4" t="s">
        <v>237</v>
      </c>
      <c r="B125" s="2" t="s">
        <v>121</v>
      </c>
      <c r="C125" s="5" t="s">
        <v>238</v>
      </c>
      <c r="D125" s="5">
        <v>0</v>
      </c>
      <c r="E125" s="48">
        <f t="shared" si="14"/>
        <v>0</v>
      </c>
      <c r="F125" s="184">
        <v>0</v>
      </c>
      <c r="G125" s="184">
        <v>0</v>
      </c>
      <c r="H125" s="48">
        <f t="shared" si="15"/>
        <v>0</v>
      </c>
      <c r="I125" s="184">
        <v>0</v>
      </c>
      <c r="J125" s="184">
        <v>0</v>
      </c>
      <c r="K125" s="184">
        <v>0</v>
      </c>
      <c r="L125" s="48">
        <f t="shared" si="16"/>
        <v>203006</v>
      </c>
      <c r="M125" s="184">
        <v>113444</v>
      </c>
      <c r="N125" s="184">
        <v>64087</v>
      </c>
      <c r="O125" s="184">
        <v>25475</v>
      </c>
      <c r="P125" s="184">
        <v>0</v>
      </c>
      <c r="Q125" s="184">
        <v>0</v>
      </c>
      <c r="R125" s="184">
        <v>0</v>
      </c>
      <c r="S125" s="184">
        <v>0</v>
      </c>
      <c r="T125" s="48">
        <f t="shared" si="17"/>
        <v>153857</v>
      </c>
      <c r="U125" s="185">
        <v>41771</v>
      </c>
      <c r="V125" s="185">
        <v>0</v>
      </c>
      <c r="W125" s="185">
        <v>112086</v>
      </c>
      <c r="X125" s="185">
        <v>0</v>
      </c>
      <c r="Y125" s="217">
        <f t="shared" si="18"/>
        <v>2434</v>
      </c>
      <c r="Z125" s="185">
        <v>2434</v>
      </c>
      <c r="AA125" s="185">
        <v>0</v>
      </c>
      <c r="AB125" s="185">
        <v>0</v>
      </c>
      <c r="AC125" s="185">
        <v>0</v>
      </c>
      <c r="AD125" s="217">
        <f t="shared" si="19"/>
        <v>1292</v>
      </c>
      <c r="AE125" s="185">
        <v>1292</v>
      </c>
      <c r="AF125" s="185">
        <v>0</v>
      </c>
      <c r="AG125" s="217">
        <f t="shared" si="20"/>
        <v>34623</v>
      </c>
      <c r="AH125" s="185">
        <v>12489</v>
      </c>
      <c r="AI125" s="185">
        <v>22134</v>
      </c>
      <c r="AJ125" s="185">
        <v>0</v>
      </c>
      <c r="AK125" s="185">
        <v>0</v>
      </c>
      <c r="AL125" s="185">
        <v>0</v>
      </c>
      <c r="AM125" s="185">
        <v>0</v>
      </c>
      <c r="AN125" s="217">
        <f t="shared" si="21"/>
        <v>0</v>
      </c>
      <c r="AO125" s="185">
        <v>0</v>
      </c>
      <c r="AP125" s="185">
        <v>0</v>
      </c>
      <c r="AQ125" s="185">
        <v>0</v>
      </c>
      <c r="AR125" s="185">
        <v>0</v>
      </c>
      <c r="AS125" s="185">
        <v>0</v>
      </c>
      <c r="AT125" s="217">
        <f t="shared" si="22"/>
        <v>15974</v>
      </c>
      <c r="AU125" s="185">
        <v>15974</v>
      </c>
      <c r="AV125" s="185">
        <v>0</v>
      </c>
      <c r="AW125" s="186">
        <v>0</v>
      </c>
      <c r="AX125" s="186">
        <v>0</v>
      </c>
      <c r="AY125" s="186">
        <v>0</v>
      </c>
      <c r="AZ125" s="6">
        <v>6902</v>
      </c>
      <c r="BA125" s="217">
        <f t="shared" si="23"/>
        <v>0</v>
      </c>
      <c r="BB125" s="185">
        <v>0</v>
      </c>
      <c r="BC125" s="185">
        <v>0</v>
      </c>
      <c r="BD125" s="217">
        <f t="shared" si="24"/>
        <v>0</v>
      </c>
      <c r="BE125" s="185">
        <v>0</v>
      </c>
      <c r="BF125" s="185">
        <v>0</v>
      </c>
      <c r="BG125" s="217">
        <f t="shared" si="25"/>
        <v>7056</v>
      </c>
      <c r="BH125" s="185">
        <v>3285</v>
      </c>
      <c r="BI125" s="185">
        <v>3771</v>
      </c>
      <c r="BJ125" s="6">
        <v>0</v>
      </c>
      <c r="BK125" s="185">
        <v>0</v>
      </c>
      <c r="BL125" s="217">
        <f t="shared" si="26"/>
        <v>0</v>
      </c>
      <c r="BM125" s="185">
        <v>0</v>
      </c>
      <c r="BN125" s="185">
        <v>0</v>
      </c>
      <c r="BO125" s="185">
        <v>0</v>
      </c>
      <c r="BP125" s="6">
        <v>0</v>
      </c>
      <c r="BQ125" s="217">
        <f t="shared" si="27"/>
        <v>425144</v>
      </c>
    </row>
    <row r="126" spans="1:69" ht="31.5" x14ac:dyDescent="0.25">
      <c r="A126" s="4" t="s">
        <v>239</v>
      </c>
      <c r="B126" s="2" t="s">
        <v>121</v>
      </c>
      <c r="C126" s="5" t="s">
        <v>240</v>
      </c>
      <c r="D126" s="5">
        <v>0</v>
      </c>
      <c r="E126" s="48">
        <f t="shared" si="14"/>
        <v>11000</v>
      </c>
      <c r="F126" s="184">
        <v>1000</v>
      </c>
      <c r="G126" s="184">
        <v>10000</v>
      </c>
      <c r="H126" s="48">
        <f t="shared" si="15"/>
        <v>0</v>
      </c>
      <c r="I126" s="184">
        <v>0</v>
      </c>
      <c r="J126" s="184">
        <v>0</v>
      </c>
      <c r="K126" s="184">
        <v>0</v>
      </c>
      <c r="L126" s="48">
        <f t="shared" si="16"/>
        <v>502125</v>
      </c>
      <c r="M126" s="184">
        <v>281704</v>
      </c>
      <c r="N126" s="184">
        <v>159134</v>
      </c>
      <c r="O126" s="184">
        <v>61287</v>
      </c>
      <c r="P126" s="184">
        <v>0</v>
      </c>
      <c r="Q126" s="184">
        <v>0</v>
      </c>
      <c r="R126" s="184">
        <v>0</v>
      </c>
      <c r="S126" s="184">
        <v>0</v>
      </c>
      <c r="T126" s="48">
        <f t="shared" si="17"/>
        <v>245948</v>
      </c>
      <c r="U126" s="185">
        <v>65911</v>
      </c>
      <c r="V126" s="185">
        <v>0</v>
      </c>
      <c r="W126" s="185">
        <v>180037</v>
      </c>
      <c r="X126" s="185">
        <v>0</v>
      </c>
      <c r="Y126" s="217">
        <f t="shared" si="18"/>
        <v>1022</v>
      </c>
      <c r="Z126" s="185">
        <v>1022</v>
      </c>
      <c r="AA126" s="185">
        <v>0</v>
      </c>
      <c r="AB126" s="185">
        <v>0</v>
      </c>
      <c r="AC126" s="185">
        <v>0</v>
      </c>
      <c r="AD126" s="217">
        <f t="shared" si="19"/>
        <v>2307</v>
      </c>
      <c r="AE126" s="185">
        <v>2307</v>
      </c>
      <c r="AF126" s="185">
        <v>0</v>
      </c>
      <c r="AG126" s="217">
        <f t="shared" si="20"/>
        <v>47128</v>
      </c>
      <c r="AH126" s="185">
        <v>16945</v>
      </c>
      <c r="AI126" s="185">
        <v>30183</v>
      </c>
      <c r="AJ126" s="185">
        <v>0</v>
      </c>
      <c r="AK126" s="185">
        <v>0</v>
      </c>
      <c r="AL126" s="185">
        <v>0</v>
      </c>
      <c r="AM126" s="185">
        <v>0</v>
      </c>
      <c r="AN126" s="217">
        <f t="shared" si="21"/>
        <v>43</v>
      </c>
      <c r="AO126" s="185">
        <v>0</v>
      </c>
      <c r="AP126" s="185">
        <v>43</v>
      </c>
      <c r="AQ126" s="185">
        <v>0</v>
      </c>
      <c r="AR126" s="185">
        <v>0</v>
      </c>
      <c r="AS126" s="185">
        <v>0</v>
      </c>
      <c r="AT126" s="217">
        <f t="shared" si="22"/>
        <v>30752</v>
      </c>
      <c r="AU126" s="185">
        <v>30752</v>
      </c>
      <c r="AV126" s="185">
        <v>0</v>
      </c>
      <c r="AW126" s="186">
        <v>0</v>
      </c>
      <c r="AX126" s="186">
        <v>0</v>
      </c>
      <c r="AY126" s="186">
        <v>0</v>
      </c>
      <c r="AZ126" s="6">
        <v>7545</v>
      </c>
      <c r="BA126" s="217">
        <f t="shared" si="23"/>
        <v>0</v>
      </c>
      <c r="BB126" s="185">
        <v>0</v>
      </c>
      <c r="BC126" s="185">
        <v>0</v>
      </c>
      <c r="BD126" s="217">
        <f t="shared" si="24"/>
        <v>0</v>
      </c>
      <c r="BE126" s="185">
        <v>0</v>
      </c>
      <c r="BF126" s="185">
        <v>0</v>
      </c>
      <c r="BG126" s="217">
        <f t="shared" si="25"/>
        <v>15813</v>
      </c>
      <c r="BH126" s="185">
        <v>13398</v>
      </c>
      <c r="BI126" s="185">
        <v>2415</v>
      </c>
      <c r="BJ126" s="6">
        <v>0</v>
      </c>
      <c r="BK126" s="185">
        <v>0</v>
      </c>
      <c r="BL126" s="217">
        <f t="shared" si="26"/>
        <v>0</v>
      </c>
      <c r="BM126" s="185">
        <v>0</v>
      </c>
      <c r="BN126" s="185">
        <v>0</v>
      </c>
      <c r="BO126" s="185">
        <v>0</v>
      </c>
      <c r="BP126" s="6">
        <v>0</v>
      </c>
      <c r="BQ126" s="217">
        <f t="shared" si="27"/>
        <v>863683</v>
      </c>
    </row>
    <row r="127" spans="1:69" ht="15.75" customHeight="1" x14ac:dyDescent="0.25">
      <c r="A127" s="69" t="s">
        <v>241</v>
      </c>
      <c r="B127" s="70"/>
      <c r="C127" s="71"/>
      <c r="D127" s="66">
        <f>SUM(D11:D126)</f>
        <v>94</v>
      </c>
      <c r="E127" s="157">
        <f>SUM(E11:E126)</f>
        <v>42800</v>
      </c>
      <c r="F127" s="66">
        <f>SUM(F11:F126)</f>
        <v>24800</v>
      </c>
      <c r="G127" s="66">
        <f>SUM(G11:G126)</f>
        <v>18000</v>
      </c>
      <c r="H127" s="157">
        <f>SUM(H11:H126)</f>
        <v>2494924</v>
      </c>
      <c r="I127" s="66">
        <f t="shared" ref="I127:BO127" si="28">SUM(I11:I126)</f>
        <v>2709</v>
      </c>
      <c r="J127" s="66">
        <f>SUM(J11:J126)</f>
        <v>1229</v>
      </c>
      <c r="K127" s="66">
        <f t="shared" si="28"/>
        <v>2490986</v>
      </c>
      <c r="L127" s="157">
        <f>SUM(L11:L126)</f>
        <v>81509067</v>
      </c>
      <c r="M127" s="66">
        <f t="shared" ref="M127:S127" si="29">SUM(M11:M126)</f>
        <v>32935537</v>
      </c>
      <c r="N127" s="66">
        <f t="shared" si="29"/>
        <v>32528294</v>
      </c>
      <c r="O127" s="66">
        <f t="shared" si="29"/>
        <v>14280037</v>
      </c>
      <c r="P127" s="66">
        <f t="shared" si="29"/>
        <v>201201</v>
      </c>
      <c r="Q127" s="66">
        <f t="shared" si="29"/>
        <v>654673</v>
      </c>
      <c r="R127" s="66">
        <f t="shared" si="29"/>
        <v>678659</v>
      </c>
      <c r="S127" s="66">
        <f t="shared" si="29"/>
        <v>230666</v>
      </c>
      <c r="T127" s="157">
        <f t="shared" ref="T127" si="30">SUM(T11:T126)</f>
        <v>48995747</v>
      </c>
      <c r="U127" s="66">
        <f t="shared" si="28"/>
        <v>15039799</v>
      </c>
      <c r="V127" s="66">
        <f t="shared" si="28"/>
        <v>217470</v>
      </c>
      <c r="W127" s="66">
        <f t="shared" si="28"/>
        <v>33725478</v>
      </c>
      <c r="X127" s="66">
        <f t="shared" si="28"/>
        <v>13000</v>
      </c>
      <c r="Y127" s="157">
        <f>SUM(Y11:Y126)</f>
        <v>529433</v>
      </c>
      <c r="Z127" s="66">
        <f t="shared" si="28"/>
        <v>450201</v>
      </c>
      <c r="AA127" s="66">
        <f t="shared" si="28"/>
        <v>28881</v>
      </c>
      <c r="AB127" s="66">
        <f t="shared" si="28"/>
        <v>50000</v>
      </c>
      <c r="AC127" s="66">
        <f>SUM(AC11:AC126)</f>
        <v>351</v>
      </c>
      <c r="AD127" s="157">
        <f>SUM(AD11:AD126)</f>
        <v>470413</v>
      </c>
      <c r="AE127" s="66">
        <f t="shared" si="28"/>
        <v>470361</v>
      </c>
      <c r="AF127" s="66">
        <f t="shared" si="28"/>
        <v>52</v>
      </c>
      <c r="AG127" s="157">
        <f>SUM(AG11:AG126)</f>
        <v>4481776</v>
      </c>
      <c r="AH127" s="66">
        <f t="shared" si="28"/>
        <v>1608000</v>
      </c>
      <c r="AI127" s="66">
        <f t="shared" ref="AI127:AN127" si="31">SUM(AI11:AI126)</f>
        <v>2849873</v>
      </c>
      <c r="AJ127" s="66">
        <f t="shared" si="31"/>
        <v>10000</v>
      </c>
      <c r="AK127" s="66">
        <f t="shared" si="31"/>
        <v>2587</v>
      </c>
      <c r="AL127" s="66">
        <f t="shared" si="31"/>
        <v>11281</v>
      </c>
      <c r="AM127" s="66">
        <f t="shared" si="31"/>
        <v>35</v>
      </c>
      <c r="AN127" s="157">
        <f t="shared" si="31"/>
        <v>66003</v>
      </c>
      <c r="AO127" s="66">
        <f t="shared" si="28"/>
        <v>39</v>
      </c>
      <c r="AP127" s="66">
        <f>SUM(AP11:AP126)</f>
        <v>65789</v>
      </c>
      <c r="AQ127" s="66">
        <f t="shared" ref="AQ127:AS127" si="32">SUM(AQ11:AQ126)</f>
        <v>35</v>
      </c>
      <c r="AR127" s="66">
        <f t="shared" si="32"/>
        <v>130</v>
      </c>
      <c r="AS127" s="66">
        <f t="shared" si="32"/>
        <v>10</v>
      </c>
      <c r="AT127" s="157">
        <f>SUM(AT11:AT126)</f>
        <v>5467009</v>
      </c>
      <c r="AU127" s="66">
        <f>SUM(AU11:AU126)</f>
        <v>5460817</v>
      </c>
      <c r="AV127" s="66">
        <f>SUM(AV11:AV126)</f>
        <v>798</v>
      </c>
      <c r="AW127" s="66">
        <f>SUM(AW11:AW126)</f>
        <v>466</v>
      </c>
      <c r="AX127" s="66">
        <f>SUM(AX11:AX126)</f>
        <v>3910</v>
      </c>
      <c r="AY127" s="66">
        <f>SUM(AY11:AY126)</f>
        <v>1018</v>
      </c>
      <c r="AZ127" s="66">
        <f t="shared" si="28"/>
        <v>1750000</v>
      </c>
      <c r="BA127" s="157">
        <f>SUM(BA11:BA126)</f>
        <v>14672</v>
      </c>
      <c r="BB127" s="66">
        <f>SUM(BB11:BB126)</f>
        <v>3051</v>
      </c>
      <c r="BC127" s="66">
        <f>SUM(BC11:BC126)</f>
        <v>11621</v>
      </c>
      <c r="BD127" s="157">
        <f>SUM(BD11:BD126)</f>
        <v>296392</v>
      </c>
      <c r="BE127" s="66">
        <f t="shared" si="28"/>
        <v>293692</v>
      </c>
      <c r="BF127" s="66">
        <f t="shared" si="28"/>
        <v>2700</v>
      </c>
      <c r="BG127" s="157">
        <f>SUM(BG11:BG126)</f>
        <v>2878500</v>
      </c>
      <c r="BH127" s="66">
        <f t="shared" si="28"/>
        <v>1727100</v>
      </c>
      <c r="BI127" s="66">
        <f t="shared" si="28"/>
        <v>1151400</v>
      </c>
      <c r="BJ127" s="66">
        <f>SUM(BJ11:BJ126)</f>
        <v>4400</v>
      </c>
      <c r="BK127" s="66">
        <f t="shared" si="28"/>
        <v>127504</v>
      </c>
      <c r="BL127" s="157">
        <f>SUM(BL11:BL126)</f>
        <v>245112</v>
      </c>
      <c r="BM127" s="66">
        <f>SUM(BM11:BM126)</f>
        <v>66431</v>
      </c>
      <c r="BN127" s="66">
        <f>SUM(BN11:BN126)</f>
        <v>178681</v>
      </c>
      <c r="BO127" s="66">
        <f t="shared" si="28"/>
        <v>2706</v>
      </c>
      <c r="BP127" s="66">
        <f>SUM(BP11:BP126)</f>
        <v>22200</v>
      </c>
      <c r="BQ127" s="157">
        <f>SUM(BQ11:BQ126)</f>
        <v>149398752</v>
      </c>
    </row>
    <row r="128" spans="1:69" s="221" customFormat="1" ht="23.25" customHeight="1" x14ac:dyDescent="0.2">
      <c r="A128" s="222" t="s">
        <v>383</v>
      </c>
      <c r="B128" s="222"/>
      <c r="C128" s="222"/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  <c r="AL128" s="222"/>
      <c r="AM128" s="222"/>
      <c r="AN128" s="222"/>
      <c r="AO128" s="222"/>
      <c r="AP128" s="222"/>
      <c r="AQ128" s="222"/>
      <c r="AR128" s="222"/>
      <c r="AS128" s="222"/>
      <c r="AT128" s="222"/>
      <c r="AU128" s="222"/>
      <c r="AV128" s="222"/>
      <c r="AW128" s="222"/>
      <c r="AX128" s="222"/>
      <c r="AY128" s="222"/>
      <c r="AZ128" s="222"/>
      <c r="BA128" s="222"/>
      <c r="BB128" s="222"/>
      <c r="BC128" s="222"/>
      <c r="BD128" s="222"/>
      <c r="BE128" s="222"/>
      <c r="BF128" s="222"/>
      <c r="BG128" s="222"/>
      <c r="BH128" s="222"/>
      <c r="BI128" s="222"/>
      <c r="BJ128" s="222"/>
      <c r="BK128" s="222"/>
      <c r="BL128" s="222"/>
      <c r="BM128" s="222"/>
      <c r="BN128" s="222"/>
      <c r="BO128" s="222"/>
      <c r="BP128" s="222"/>
      <c r="BQ128" s="222"/>
    </row>
    <row r="129" spans="1:69" ht="23.25" customHeight="1" x14ac:dyDescent="0.35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188"/>
      <c r="AW129" s="188"/>
      <c r="AX129" s="188"/>
      <c r="AY129" s="188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</row>
    <row r="130" spans="1:69" x14ac:dyDescent="0.25">
      <c r="D130" s="193"/>
      <c r="E130" s="193"/>
      <c r="F130" s="16"/>
      <c r="G130" s="16"/>
      <c r="H130" s="193"/>
      <c r="I130" s="16"/>
      <c r="J130" s="16"/>
      <c r="K130" s="16"/>
      <c r="L130" s="193"/>
      <c r="M130" s="16"/>
      <c r="N130" s="16"/>
      <c r="O130" s="16"/>
      <c r="P130" s="16"/>
      <c r="Q130" s="16"/>
      <c r="R130" s="16"/>
      <c r="S130" s="16"/>
      <c r="T130" s="193"/>
      <c r="U130" s="16"/>
      <c r="V130" s="16"/>
      <c r="W130" s="16"/>
      <c r="X130" s="16"/>
      <c r="Y130" s="193"/>
      <c r="Z130" s="16"/>
      <c r="AA130" s="16"/>
      <c r="AB130" s="16"/>
      <c r="AC130" s="16"/>
      <c r="AD130" s="193"/>
      <c r="AE130" s="16"/>
      <c r="AF130" s="16"/>
      <c r="AG130" s="193"/>
      <c r="AH130" s="16"/>
      <c r="AI130" s="16"/>
      <c r="AJ130" s="16"/>
      <c r="AK130" s="16"/>
      <c r="AL130" s="16"/>
      <c r="AM130" s="16"/>
      <c r="AN130" s="193"/>
      <c r="AO130" s="16"/>
      <c r="AP130" s="16"/>
      <c r="AQ130" s="16"/>
      <c r="AR130" s="16"/>
      <c r="AS130" s="16"/>
      <c r="AT130" s="193"/>
      <c r="AU130" s="16"/>
      <c r="AV130" s="16"/>
      <c r="AW130" s="16"/>
      <c r="AX130" s="16"/>
      <c r="AY130" s="16"/>
      <c r="AZ130" s="193"/>
      <c r="BA130" s="193"/>
      <c r="BB130" s="16"/>
      <c r="BC130" s="16"/>
      <c r="BD130" s="193"/>
      <c r="BE130" s="16"/>
      <c r="BF130" s="16"/>
      <c r="BG130" s="193"/>
      <c r="BH130" s="16"/>
      <c r="BI130" s="16"/>
      <c r="BJ130" s="193"/>
      <c r="BK130" s="16"/>
      <c r="BL130" s="193"/>
      <c r="BM130" s="16"/>
      <c r="BN130" s="16"/>
      <c r="BO130" s="16"/>
      <c r="BP130" s="193"/>
    </row>
    <row r="131" spans="1:69" x14ac:dyDescent="0.25">
      <c r="D131" s="193"/>
      <c r="E131" s="193"/>
      <c r="F131" s="16"/>
      <c r="G131" s="16"/>
      <c r="H131" s="193"/>
      <c r="I131" s="16"/>
      <c r="J131" s="16"/>
      <c r="K131" s="16"/>
      <c r="L131" s="193"/>
      <c r="M131" s="16"/>
      <c r="N131" s="16"/>
      <c r="O131" s="16"/>
      <c r="P131" s="16"/>
      <c r="Q131" s="16"/>
      <c r="R131" s="16"/>
      <c r="S131" s="16"/>
      <c r="T131" s="193"/>
      <c r="U131" s="16"/>
      <c r="V131" s="16"/>
      <c r="W131" s="16"/>
      <c r="X131" s="16"/>
      <c r="Y131" s="193"/>
      <c r="Z131" s="16"/>
      <c r="AA131" s="16"/>
      <c r="AB131" s="16"/>
      <c r="AC131" s="16"/>
      <c r="AD131" s="193"/>
      <c r="AE131" s="16"/>
      <c r="AF131" s="16"/>
      <c r="AG131" s="193"/>
      <c r="AH131" s="16"/>
      <c r="AI131" s="16"/>
      <c r="AJ131" s="16"/>
      <c r="AK131" s="16"/>
      <c r="AL131" s="16"/>
      <c r="AM131" s="16"/>
      <c r="AN131" s="193"/>
      <c r="AO131" s="16"/>
      <c r="AP131" s="16"/>
      <c r="AQ131" s="16"/>
      <c r="AR131" s="16"/>
      <c r="AS131" s="16"/>
      <c r="AT131" s="193"/>
      <c r="AU131" s="16"/>
      <c r="AV131" s="16"/>
      <c r="AW131" s="16"/>
      <c r="AX131" s="16"/>
      <c r="AY131" s="16"/>
      <c r="AZ131" s="193"/>
      <c r="BA131" s="193"/>
      <c r="BB131" s="16"/>
      <c r="BC131" s="16"/>
      <c r="BD131" s="193"/>
      <c r="BE131" s="16"/>
      <c r="BF131" s="16"/>
      <c r="BG131" s="193"/>
      <c r="BH131" s="16"/>
      <c r="BI131" s="16"/>
      <c r="BJ131" s="193"/>
      <c r="BK131" s="16"/>
      <c r="BL131" s="193"/>
      <c r="BM131" s="16"/>
      <c r="BN131" s="16"/>
      <c r="BO131" s="16"/>
      <c r="BP131" s="193"/>
    </row>
    <row r="132" spans="1:69" x14ac:dyDescent="0.25">
      <c r="D132" s="193"/>
      <c r="E132" s="193"/>
      <c r="F132" s="16"/>
      <c r="G132" s="16"/>
      <c r="H132" s="193"/>
      <c r="I132" s="16"/>
      <c r="J132" s="16"/>
      <c r="K132" s="16"/>
      <c r="L132" s="193"/>
      <c r="M132" s="16"/>
      <c r="N132" s="16"/>
      <c r="O132" s="16"/>
      <c r="P132" s="16"/>
      <c r="Q132" s="16"/>
      <c r="R132" s="16"/>
      <c r="S132" s="16"/>
      <c r="T132" s="193"/>
      <c r="U132" s="16"/>
      <c r="V132" s="16"/>
      <c r="W132" s="16"/>
      <c r="X132" s="16"/>
      <c r="Y132" s="193"/>
      <c r="Z132" s="16"/>
      <c r="AA132" s="16"/>
      <c r="AB132" s="16"/>
      <c r="AC132" s="16"/>
      <c r="AD132" s="193"/>
      <c r="AE132" s="16"/>
      <c r="AF132" s="16"/>
      <c r="AG132" s="193"/>
      <c r="AH132" s="16"/>
      <c r="AI132" s="16"/>
      <c r="AJ132" s="16"/>
      <c r="AK132" s="16"/>
      <c r="AL132" s="16"/>
      <c r="AM132" s="16"/>
      <c r="AN132" s="193"/>
      <c r="AO132" s="16"/>
      <c r="AP132" s="16"/>
      <c r="AQ132" s="16"/>
      <c r="AR132" s="16"/>
      <c r="AS132" s="16"/>
      <c r="AT132" s="193"/>
      <c r="AU132" s="16"/>
      <c r="AV132" s="16"/>
      <c r="AW132" s="16"/>
      <c r="AX132" s="16"/>
      <c r="AY132" s="16"/>
      <c r="AZ132" s="193"/>
      <c r="BA132" s="193"/>
      <c r="BB132" s="16"/>
      <c r="BC132" s="16"/>
      <c r="BD132" s="193"/>
      <c r="BE132" s="16"/>
      <c r="BF132" s="16"/>
      <c r="BG132" s="193"/>
      <c r="BH132" s="16"/>
      <c r="BI132" s="16"/>
      <c r="BJ132" s="193"/>
      <c r="BK132" s="16"/>
      <c r="BL132" s="193"/>
      <c r="BM132" s="16"/>
      <c r="BN132" s="16"/>
      <c r="BO132" s="16"/>
      <c r="BP132" s="193"/>
    </row>
    <row r="133" spans="1:69" x14ac:dyDescent="0.25">
      <c r="D133" s="193"/>
      <c r="E133" s="193"/>
      <c r="F133" s="16"/>
      <c r="G133" s="16"/>
      <c r="H133" s="193"/>
      <c r="I133" s="16"/>
      <c r="J133" s="16"/>
      <c r="K133" s="16"/>
      <c r="L133" s="193"/>
      <c r="M133" s="16"/>
      <c r="N133" s="16"/>
      <c r="O133" s="16"/>
      <c r="P133" s="16"/>
      <c r="Q133" s="16"/>
      <c r="R133" s="16"/>
      <c r="S133" s="16"/>
      <c r="T133" s="193"/>
      <c r="U133" s="16"/>
      <c r="V133" s="16"/>
      <c r="W133" s="16"/>
      <c r="X133" s="16"/>
      <c r="Y133" s="193"/>
      <c r="Z133" s="16"/>
      <c r="AA133" s="16"/>
      <c r="AB133" s="16"/>
      <c r="AC133" s="16"/>
      <c r="AD133" s="193"/>
      <c r="AE133" s="16"/>
      <c r="AF133" s="16"/>
      <c r="AG133" s="193"/>
      <c r="AH133" s="16"/>
      <c r="AI133" s="16"/>
      <c r="AJ133" s="16"/>
      <c r="AK133" s="16"/>
      <c r="AL133" s="16"/>
      <c r="AM133" s="16"/>
      <c r="AN133" s="193"/>
      <c r="AO133" s="16"/>
      <c r="AP133" s="16"/>
      <c r="AQ133" s="16"/>
      <c r="AR133" s="16"/>
      <c r="AS133" s="16"/>
      <c r="AT133" s="193"/>
      <c r="AU133" s="16"/>
      <c r="AV133" s="16"/>
      <c r="AW133" s="16"/>
      <c r="AX133" s="16"/>
      <c r="AY133" s="16"/>
      <c r="AZ133" s="193"/>
      <c r="BA133" s="193"/>
      <c r="BB133" s="16"/>
      <c r="BC133" s="16"/>
      <c r="BD133" s="193"/>
      <c r="BE133" s="16"/>
      <c r="BF133" s="16"/>
      <c r="BG133" s="193"/>
      <c r="BH133" s="16"/>
      <c r="BI133" s="16"/>
      <c r="BJ133" s="193"/>
      <c r="BK133" s="16"/>
      <c r="BL133" s="193"/>
      <c r="BM133" s="16"/>
      <c r="BN133" s="16"/>
      <c r="BO133" s="16"/>
      <c r="BP133" s="193"/>
    </row>
    <row r="134" spans="1:69" x14ac:dyDescent="0.25">
      <c r="D134" s="193"/>
      <c r="E134" s="193"/>
      <c r="F134" s="16"/>
      <c r="G134" s="16"/>
      <c r="H134" s="193"/>
      <c r="I134" s="16"/>
      <c r="J134" s="16"/>
      <c r="K134" s="16"/>
      <c r="L134" s="193"/>
      <c r="M134" s="16"/>
      <c r="N134" s="16"/>
      <c r="O134" s="16"/>
      <c r="P134" s="16"/>
      <c r="Q134" s="16"/>
      <c r="R134" s="16"/>
      <c r="S134" s="16"/>
      <c r="T134" s="193"/>
      <c r="U134" s="16"/>
      <c r="V134" s="16"/>
      <c r="W134" s="16"/>
      <c r="X134" s="16"/>
      <c r="Y134" s="193"/>
      <c r="Z134" s="16"/>
      <c r="AA134" s="16"/>
      <c r="AB134" s="16"/>
      <c r="AC134" s="16"/>
      <c r="AD134" s="193"/>
      <c r="AE134" s="16"/>
      <c r="AF134" s="16"/>
      <c r="AG134" s="193"/>
      <c r="AH134" s="16"/>
      <c r="AI134" s="16"/>
      <c r="AJ134" s="16"/>
      <c r="AK134" s="16"/>
      <c r="AL134" s="16"/>
      <c r="AM134" s="16"/>
      <c r="AN134" s="193"/>
      <c r="AO134" s="16"/>
      <c r="AP134" s="16"/>
      <c r="AQ134" s="16"/>
      <c r="AR134" s="16"/>
      <c r="AS134" s="16"/>
      <c r="AT134" s="193"/>
      <c r="AU134" s="16"/>
      <c r="AV134" s="16"/>
      <c r="AW134" s="16"/>
      <c r="AX134" s="16"/>
      <c r="AY134" s="16"/>
      <c r="AZ134" s="193"/>
      <c r="BA134" s="193"/>
      <c r="BB134" s="16"/>
      <c r="BC134" s="16"/>
      <c r="BD134" s="193"/>
      <c r="BE134" s="16"/>
      <c r="BF134" s="16"/>
      <c r="BG134" s="193"/>
      <c r="BH134" s="16"/>
      <c r="BI134" s="16"/>
      <c r="BJ134" s="193"/>
      <c r="BK134" s="16"/>
      <c r="BL134" s="193"/>
      <c r="BM134" s="16"/>
      <c r="BN134" s="16"/>
      <c r="BO134" s="16"/>
      <c r="BP134" s="193"/>
    </row>
    <row r="135" spans="1:69" x14ac:dyDescent="0.25">
      <c r="D135" s="193"/>
      <c r="E135" s="193"/>
      <c r="F135" s="16"/>
      <c r="G135" s="16"/>
      <c r="H135" s="193"/>
      <c r="I135" s="16"/>
      <c r="J135" s="16"/>
      <c r="K135" s="16"/>
      <c r="L135" s="193"/>
      <c r="M135" s="16"/>
      <c r="N135" s="16"/>
      <c r="O135" s="16"/>
      <c r="P135" s="16"/>
      <c r="Q135" s="16"/>
      <c r="R135" s="16"/>
      <c r="S135" s="16"/>
      <c r="T135" s="193"/>
      <c r="U135" s="16"/>
      <c r="V135" s="16"/>
      <c r="W135" s="16"/>
      <c r="X135" s="16"/>
      <c r="Y135" s="193"/>
      <c r="Z135" s="16"/>
      <c r="AA135" s="16"/>
      <c r="AB135" s="16"/>
      <c r="AC135" s="16"/>
      <c r="AD135" s="193"/>
      <c r="AE135" s="16"/>
      <c r="AF135" s="16"/>
      <c r="AG135" s="193"/>
      <c r="AH135" s="16"/>
      <c r="AI135" s="16"/>
      <c r="AJ135" s="16"/>
      <c r="AK135" s="16"/>
      <c r="AL135" s="16"/>
      <c r="AM135" s="16"/>
      <c r="AN135" s="193"/>
      <c r="AO135" s="16"/>
      <c r="AP135" s="16"/>
      <c r="AQ135" s="16"/>
      <c r="AR135" s="16"/>
      <c r="AS135" s="16"/>
      <c r="AT135" s="193"/>
      <c r="AU135" s="16"/>
      <c r="AV135" s="16"/>
      <c r="AW135" s="16"/>
      <c r="AX135" s="16"/>
      <c r="AY135" s="16"/>
      <c r="AZ135" s="193"/>
      <c r="BA135" s="193"/>
      <c r="BB135" s="16"/>
      <c r="BC135" s="16"/>
      <c r="BD135" s="193"/>
      <c r="BE135" s="16"/>
      <c r="BF135" s="16"/>
      <c r="BG135" s="193"/>
      <c r="BH135" s="16"/>
      <c r="BI135" s="16"/>
      <c r="BJ135" s="193"/>
      <c r="BK135" s="16"/>
      <c r="BL135" s="193"/>
      <c r="BM135" s="16"/>
      <c r="BN135" s="16"/>
      <c r="BO135" s="16"/>
      <c r="BP135" s="193"/>
    </row>
    <row r="136" spans="1:69" x14ac:dyDescent="0.25">
      <c r="D136" s="193"/>
      <c r="E136" s="193"/>
      <c r="F136" s="16"/>
      <c r="G136" s="16"/>
      <c r="H136" s="193"/>
      <c r="I136" s="16"/>
      <c r="J136" s="16"/>
      <c r="K136" s="16"/>
      <c r="L136" s="193"/>
      <c r="M136" s="16"/>
      <c r="N136" s="16"/>
      <c r="O136" s="16"/>
      <c r="P136" s="16"/>
      <c r="Q136" s="16"/>
      <c r="R136" s="16"/>
      <c r="S136" s="16"/>
      <c r="T136" s="193"/>
      <c r="U136" s="16"/>
      <c r="V136" s="16"/>
      <c r="W136" s="16"/>
      <c r="X136" s="16"/>
      <c r="Y136" s="193"/>
      <c r="Z136" s="16"/>
      <c r="AA136" s="16"/>
      <c r="AB136" s="16"/>
      <c r="AC136" s="16"/>
      <c r="AD136" s="193"/>
      <c r="AE136" s="16"/>
      <c r="AF136" s="16"/>
      <c r="AG136" s="193"/>
      <c r="AH136" s="16"/>
      <c r="AI136" s="16"/>
      <c r="AJ136" s="16"/>
      <c r="AK136" s="16"/>
      <c r="AL136" s="16"/>
      <c r="AM136" s="16"/>
      <c r="AN136" s="193"/>
      <c r="AO136" s="16"/>
      <c r="AP136" s="16"/>
      <c r="AQ136" s="16"/>
      <c r="AR136" s="16"/>
      <c r="AS136" s="16"/>
      <c r="AT136" s="193"/>
      <c r="AU136" s="16"/>
      <c r="AV136" s="16"/>
      <c r="AW136" s="16"/>
      <c r="AX136" s="16"/>
      <c r="AY136" s="16"/>
      <c r="AZ136" s="193"/>
      <c r="BA136" s="193"/>
      <c r="BB136" s="16"/>
      <c r="BC136" s="16"/>
      <c r="BD136" s="193"/>
      <c r="BE136" s="16"/>
      <c r="BF136" s="16"/>
      <c r="BG136" s="193"/>
      <c r="BH136" s="16"/>
      <c r="BI136" s="16"/>
      <c r="BJ136" s="193"/>
      <c r="BK136" s="16"/>
      <c r="BL136" s="193"/>
      <c r="BM136" s="16"/>
      <c r="BN136" s="16"/>
      <c r="BO136" s="16"/>
      <c r="BP136" s="193"/>
    </row>
    <row r="137" spans="1:69" x14ac:dyDescent="0.25">
      <c r="D137" s="193"/>
      <c r="E137" s="193"/>
      <c r="F137" s="16"/>
      <c r="G137" s="16"/>
      <c r="H137" s="193"/>
      <c r="I137" s="16"/>
      <c r="J137" s="16"/>
      <c r="K137" s="16"/>
      <c r="L137" s="193"/>
      <c r="M137" s="16"/>
      <c r="N137" s="16"/>
      <c r="O137" s="16"/>
      <c r="P137" s="16"/>
      <c r="Q137" s="16"/>
      <c r="R137" s="16"/>
      <c r="S137" s="16"/>
      <c r="T137" s="193"/>
      <c r="U137" s="16"/>
      <c r="V137" s="16"/>
      <c r="W137" s="16"/>
      <c r="X137" s="16"/>
      <c r="Y137" s="193"/>
      <c r="Z137" s="16"/>
      <c r="AA137" s="16"/>
      <c r="AB137" s="16"/>
      <c r="AC137" s="16"/>
      <c r="AD137" s="193"/>
      <c r="AE137" s="16"/>
      <c r="AF137" s="16"/>
      <c r="AG137" s="193"/>
      <c r="AH137" s="16"/>
      <c r="AI137" s="16"/>
      <c r="AJ137" s="16"/>
      <c r="AK137" s="16"/>
      <c r="AL137" s="16"/>
      <c r="AM137" s="16"/>
      <c r="AN137" s="193"/>
      <c r="AO137" s="16"/>
      <c r="AP137" s="16"/>
      <c r="AQ137" s="16"/>
      <c r="AR137" s="16"/>
      <c r="AS137" s="16"/>
      <c r="AT137" s="193"/>
      <c r="AU137" s="16"/>
      <c r="AV137" s="16"/>
      <c r="AW137" s="16"/>
      <c r="AX137" s="16"/>
      <c r="AY137" s="16"/>
      <c r="AZ137" s="193"/>
      <c r="BA137" s="193"/>
      <c r="BB137" s="16"/>
      <c r="BC137" s="16"/>
      <c r="BD137" s="193"/>
      <c r="BE137" s="16"/>
      <c r="BF137" s="16"/>
      <c r="BG137" s="193"/>
      <c r="BH137" s="16"/>
      <c r="BI137" s="16"/>
      <c r="BJ137" s="193"/>
      <c r="BK137" s="16"/>
      <c r="BL137" s="193"/>
      <c r="BM137" s="16"/>
      <c r="BN137" s="16"/>
      <c r="BO137" s="16"/>
      <c r="BP137" s="193"/>
    </row>
    <row r="138" spans="1:69" x14ac:dyDescent="0.25">
      <c r="D138" s="193"/>
      <c r="E138" s="193"/>
      <c r="F138" s="16"/>
      <c r="G138" s="16"/>
      <c r="H138" s="193"/>
      <c r="I138" s="16"/>
      <c r="J138" s="16"/>
      <c r="K138" s="16"/>
      <c r="L138" s="193"/>
      <c r="M138" s="16"/>
      <c r="N138" s="16"/>
      <c r="O138" s="16"/>
      <c r="P138" s="16"/>
      <c r="Q138" s="16"/>
      <c r="R138" s="16"/>
      <c r="S138" s="16"/>
      <c r="T138" s="193"/>
      <c r="U138" s="16"/>
      <c r="V138" s="16"/>
      <c r="W138" s="16"/>
      <c r="X138" s="16"/>
      <c r="Y138" s="193"/>
      <c r="Z138" s="16"/>
      <c r="AA138" s="16"/>
      <c r="AB138" s="16"/>
      <c r="AC138" s="16"/>
      <c r="AD138" s="193"/>
      <c r="AE138" s="16"/>
      <c r="AF138" s="16"/>
      <c r="AG138" s="193"/>
      <c r="AH138" s="16"/>
      <c r="AI138" s="16"/>
      <c r="AJ138" s="16"/>
      <c r="AK138" s="16"/>
      <c r="AL138" s="16"/>
      <c r="AM138" s="16"/>
      <c r="AN138" s="193"/>
      <c r="AO138" s="16"/>
      <c r="AP138" s="16"/>
      <c r="AQ138" s="16"/>
      <c r="AR138" s="16"/>
      <c r="AS138" s="16"/>
      <c r="AT138" s="193"/>
      <c r="AU138" s="16"/>
      <c r="AV138" s="16"/>
      <c r="AW138" s="16"/>
      <c r="AX138" s="16"/>
      <c r="AY138" s="16"/>
      <c r="AZ138" s="193"/>
      <c r="BA138" s="193"/>
      <c r="BB138" s="16"/>
      <c r="BC138" s="16"/>
      <c r="BD138" s="193"/>
      <c r="BE138" s="16"/>
      <c r="BF138" s="16"/>
      <c r="BG138" s="193"/>
      <c r="BH138" s="16"/>
      <c r="BI138" s="16"/>
      <c r="BJ138" s="193"/>
      <c r="BK138" s="16"/>
      <c r="BL138" s="193"/>
      <c r="BM138" s="16"/>
      <c r="BN138" s="16"/>
      <c r="BO138" s="16"/>
      <c r="BP138" s="193"/>
    </row>
    <row r="139" spans="1:69" x14ac:dyDescent="0.25">
      <c r="D139" s="193"/>
      <c r="E139" s="193"/>
      <c r="F139" s="16"/>
      <c r="G139" s="16"/>
      <c r="H139" s="193"/>
      <c r="I139" s="16"/>
      <c r="J139" s="16"/>
      <c r="K139" s="16"/>
      <c r="L139" s="193"/>
      <c r="M139" s="16"/>
      <c r="N139" s="16"/>
      <c r="O139" s="16"/>
      <c r="P139" s="16"/>
      <c r="Q139" s="16"/>
      <c r="R139" s="16"/>
      <c r="S139" s="16"/>
      <c r="T139" s="193"/>
      <c r="U139" s="16"/>
      <c r="V139" s="16"/>
      <c r="W139" s="16"/>
      <c r="X139" s="16"/>
      <c r="Y139" s="193"/>
      <c r="Z139" s="16"/>
      <c r="AA139" s="16"/>
      <c r="AB139" s="16"/>
      <c r="AC139" s="16"/>
      <c r="AD139" s="193"/>
      <c r="AE139" s="16"/>
      <c r="AF139" s="16"/>
      <c r="AG139" s="193"/>
      <c r="AH139" s="16"/>
      <c r="AI139" s="16"/>
      <c r="AJ139" s="16"/>
      <c r="AK139" s="16"/>
      <c r="AL139" s="16"/>
      <c r="AM139" s="16"/>
      <c r="AN139" s="193"/>
      <c r="AO139" s="16"/>
      <c r="AP139" s="16"/>
      <c r="AQ139" s="16"/>
      <c r="AR139" s="16"/>
      <c r="AS139" s="16"/>
      <c r="AT139" s="193"/>
      <c r="AU139" s="16"/>
      <c r="AV139" s="16"/>
      <c r="AW139" s="16"/>
      <c r="AX139" s="16"/>
      <c r="AY139" s="16"/>
      <c r="AZ139" s="193"/>
      <c r="BA139" s="193"/>
      <c r="BB139" s="16"/>
      <c r="BC139" s="16"/>
      <c r="BD139" s="193"/>
      <c r="BE139" s="16"/>
      <c r="BF139" s="16"/>
      <c r="BG139" s="193"/>
      <c r="BH139" s="16"/>
      <c r="BI139" s="16"/>
      <c r="BJ139" s="193"/>
      <c r="BK139" s="16"/>
      <c r="BL139" s="193"/>
      <c r="BM139" s="16"/>
      <c r="BN139" s="16"/>
      <c r="BO139" s="16"/>
      <c r="BP139" s="193"/>
    </row>
    <row r="140" spans="1:69" x14ac:dyDescent="0.25">
      <c r="D140" s="193"/>
      <c r="E140" s="193"/>
      <c r="F140" s="16"/>
      <c r="G140" s="16"/>
      <c r="H140" s="193"/>
      <c r="I140" s="16"/>
      <c r="J140" s="16"/>
      <c r="K140" s="16"/>
      <c r="L140" s="193"/>
      <c r="M140" s="16"/>
      <c r="N140" s="16"/>
      <c r="O140" s="16"/>
      <c r="P140" s="16"/>
      <c r="Q140" s="16"/>
      <c r="R140" s="16"/>
      <c r="S140" s="16"/>
      <c r="T140" s="193"/>
      <c r="U140" s="16"/>
      <c r="V140" s="16"/>
      <c r="W140" s="16"/>
      <c r="X140" s="16"/>
      <c r="Y140" s="193"/>
      <c r="Z140" s="16"/>
      <c r="AA140" s="16"/>
      <c r="AB140" s="16"/>
      <c r="AC140" s="16"/>
      <c r="AD140" s="193"/>
      <c r="AE140" s="16"/>
      <c r="AF140" s="16"/>
      <c r="AG140" s="193"/>
      <c r="AH140" s="16"/>
      <c r="AI140" s="16"/>
      <c r="AJ140" s="16"/>
      <c r="AK140" s="16"/>
      <c r="AL140" s="16"/>
      <c r="AM140" s="16"/>
      <c r="AN140" s="193"/>
      <c r="AO140" s="16"/>
      <c r="AP140" s="16"/>
      <c r="AQ140" s="16"/>
      <c r="AR140" s="16"/>
      <c r="AS140" s="16"/>
      <c r="AT140" s="193"/>
      <c r="AU140" s="16"/>
      <c r="AV140" s="16"/>
      <c r="AW140" s="16"/>
      <c r="AX140" s="16"/>
      <c r="AY140" s="16"/>
      <c r="AZ140" s="193"/>
      <c r="BA140" s="193"/>
      <c r="BB140" s="16"/>
      <c r="BC140" s="16"/>
      <c r="BD140" s="193"/>
      <c r="BE140" s="16"/>
      <c r="BF140" s="16"/>
      <c r="BG140" s="193"/>
      <c r="BH140" s="16"/>
      <c r="BI140" s="16"/>
      <c r="BJ140" s="193"/>
      <c r="BK140" s="16"/>
      <c r="BL140" s="193"/>
      <c r="BM140" s="16"/>
      <c r="BN140" s="16"/>
      <c r="BO140" s="16"/>
      <c r="BP140" s="193"/>
    </row>
    <row r="141" spans="1:69" x14ac:dyDescent="0.25">
      <c r="D141" s="193"/>
      <c r="E141" s="193"/>
      <c r="F141" s="16"/>
      <c r="G141" s="16"/>
      <c r="H141" s="193"/>
      <c r="I141" s="16"/>
      <c r="J141" s="16"/>
      <c r="K141" s="16"/>
      <c r="L141" s="193"/>
      <c r="M141" s="16"/>
      <c r="N141" s="16"/>
      <c r="O141" s="16"/>
      <c r="P141" s="16"/>
      <c r="Q141" s="16"/>
      <c r="R141" s="16"/>
      <c r="S141" s="16"/>
      <c r="T141" s="193"/>
      <c r="U141" s="16"/>
      <c r="V141" s="16"/>
      <c r="W141" s="16"/>
      <c r="X141" s="16"/>
      <c r="Y141" s="193"/>
      <c r="Z141" s="16"/>
      <c r="AA141" s="16"/>
      <c r="AB141" s="16"/>
      <c r="AC141" s="16"/>
      <c r="AD141" s="193"/>
      <c r="AE141" s="16"/>
      <c r="AF141" s="16"/>
      <c r="AG141" s="193"/>
      <c r="AH141" s="16"/>
      <c r="AI141" s="16"/>
      <c r="AJ141" s="16"/>
      <c r="AK141" s="16"/>
      <c r="AL141" s="16"/>
      <c r="AM141" s="16"/>
      <c r="AN141" s="193"/>
      <c r="AO141" s="16"/>
      <c r="AP141" s="16"/>
      <c r="AQ141" s="16"/>
      <c r="AR141" s="16"/>
      <c r="AS141" s="16"/>
      <c r="AT141" s="193"/>
      <c r="AU141" s="16"/>
      <c r="AV141" s="16"/>
      <c r="AW141" s="16"/>
      <c r="AX141" s="16"/>
      <c r="AY141" s="16"/>
      <c r="AZ141" s="193"/>
      <c r="BA141" s="193"/>
      <c r="BB141" s="16"/>
      <c r="BC141" s="16"/>
      <c r="BD141" s="193"/>
      <c r="BE141" s="16"/>
      <c r="BF141" s="16"/>
      <c r="BG141" s="193"/>
      <c r="BH141" s="16"/>
      <c r="BI141" s="16"/>
      <c r="BJ141" s="193"/>
      <c r="BK141" s="16"/>
      <c r="BL141" s="193"/>
      <c r="BM141" s="16"/>
      <c r="BN141" s="16"/>
      <c r="BO141" s="16"/>
      <c r="BP141" s="193"/>
    </row>
    <row r="142" spans="1:69" x14ac:dyDescent="0.25">
      <c r="D142" s="193"/>
      <c r="E142" s="193"/>
      <c r="F142" s="16"/>
      <c r="G142" s="16"/>
      <c r="H142" s="193"/>
      <c r="I142" s="16"/>
      <c r="J142" s="16"/>
      <c r="K142" s="16"/>
      <c r="L142" s="193"/>
      <c r="M142" s="16"/>
      <c r="N142" s="16"/>
      <c r="O142" s="16"/>
      <c r="P142" s="16"/>
      <c r="Q142" s="16"/>
      <c r="R142" s="16"/>
      <c r="S142" s="16"/>
      <c r="T142" s="193"/>
      <c r="U142" s="16"/>
      <c r="V142" s="16"/>
      <c r="W142" s="16"/>
      <c r="X142" s="16"/>
      <c r="Y142" s="193"/>
      <c r="Z142" s="16"/>
      <c r="AA142" s="16"/>
      <c r="AB142" s="16"/>
      <c r="AC142" s="16"/>
      <c r="AD142" s="193"/>
      <c r="AE142" s="16"/>
      <c r="AF142" s="16"/>
      <c r="AG142" s="193"/>
      <c r="AH142" s="16"/>
      <c r="AI142" s="16"/>
      <c r="AJ142" s="16"/>
      <c r="AK142" s="16"/>
      <c r="AL142" s="16"/>
      <c r="AM142" s="16"/>
      <c r="AN142" s="193"/>
      <c r="AO142" s="16"/>
      <c r="AP142" s="16"/>
      <c r="AQ142" s="16"/>
      <c r="AR142" s="16"/>
      <c r="AS142" s="16"/>
      <c r="AT142" s="193"/>
      <c r="AU142" s="16"/>
      <c r="AV142" s="16"/>
      <c r="AW142" s="16"/>
      <c r="AX142" s="16"/>
      <c r="AY142" s="16"/>
      <c r="AZ142" s="193"/>
      <c r="BA142" s="193"/>
      <c r="BB142" s="16"/>
      <c r="BC142" s="16"/>
      <c r="BD142" s="193"/>
      <c r="BE142" s="16"/>
      <c r="BF142" s="16"/>
      <c r="BG142" s="193"/>
      <c r="BH142" s="16"/>
      <c r="BI142" s="16"/>
      <c r="BJ142" s="193"/>
      <c r="BK142" s="16"/>
      <c r="BL142" s="193"/>
      <c r="BM142" s="16"/>
      <c r="BN142" s="16"/>
      <c r="BO142" s="16"/>
      <c r="BP142" s="193"/>
    </row>
    <row r="143" spans="1:69" x14ac:dyDescent="0.25">
      <c r="D143" s="193"/>
      <c r="E143" s="193"/>
      <c r="F143" s="16"/>
      <c r="G143" s="16"/>
      <c r="H143" s="193"/>
      <c r="I143" s="16"/>
      <c r="J143" s="16"/>
      <c r="K143" s="16"/>
      <c r="L143" s="193"/>
      <c r="M143" s="16"/>
      <c r="N143" s="16"/>
      <c r="O143" s="16"/>
      <c r="P143" s="16"/>
      <c r="Q143" s="16"/>
      <c r="R143" s="16"/>
      <c r="S143" s="16"/>
      <c r="T143" s="193"/>
      <c r="U143" s="16"/>
      <c r="V143" s="16"/>
      <c r="W143" s="16"/>
      <c r="X143" s="16"/>
      <c r="Y143" s="193"/>
      <c r="Z143" s="16"/>
      <c r="AA143" s="16"/>
      <c r="AB143" s="16"/>
      <c r="AC143" s="16"/>
      <c r="AD143" s="193"/>
      <c r="AE143" s="16"/>
      <c r="AF143" s="16"/>
      <c r="AG143" s="193"/>
      <c r="AH143" s="16"/>
      <c r="AI143" s="16"/>
      <c r="AJ143" s="16"/>
      <c r="AK143" s="16"/>
      <c r="AL143" s="16"/>
      <c r="AM143" s="16"/>
      <c r="AN143" s="193"/>
      <c r="AO143" s="16"/>
      <c r="AP143" s="16"/>
      <c r="AQ143" s="16"/>
      <c r="AR143" s="16"/>
      <c r="AS143" s="16"/>
      <c r="AT143" s="193"/>
      <c r="AU143" s="16"/>
      <c r="AV143" s="16"/>
      <c r="AW143" s="16"/>
      <c r="AX143" s="16"/>
      <c r="AY143" s="16"/>
      <c r="AZ143" s="193"/>
      <c r="BA143" s="193"/>
      <c r="BB143" s="16"/>
      <c r="BC143" s="16"/>
      <c r="BD143" s="193"/>
      <c r="BE143" s="16"/>
      <c r="BF143" s="16"/>
      <c r="BG143" s="193"/>
      <c r="BH143" s="16"/>
      <c r="BI143" s="16"/>
      <c r="BJ143" s="193"/>
      <c r="BK143" s="16"/>
      <c r="BL143" s="193"/>
      <c r="BM143" s="16"/>
      <c r="BN143" s="16"/>
      <c r="BO143" s="16"/>
      <c r="BP143" s="193"/>
    </row>
    <row r="144" spans="1:69" x14ac:dyDescent="0.25">
      <c r="D144" s="193"/>
      <c r="E144" s="193"/>
      <c r="F144" s="16"/>
      <c r="G144" s="16"/>
      <c r="H144" s="193"/>
      <c r="I144" s="16"/>
      <c r="J144" s="16"/>
      <c r="K144" s="16"/>
      <c r="L144" s="193"/>
      <c r="M144" s="16"/>
      <c r="N144" s="16"/>
      <c r="O144" s="16"/>
      <c r="P144" s="16"/>
      <c r="Q144" s="16"/>
      <c r="R144" s="16"/>
      <c r="S144" s="16"/>
      <c r="T144" s="193"/>
      <c r="U144" s="16"/>
      <c r="V144" s="16"/>
      <c r="W144" s="16"/>
      <c r="X144" s="16"/>
      <c r="Y144" s="193"/>
      <c r="Z144" s="16"/>
      <c r="AA144" s="16"/>
      <c r="AB144" s="16"/>
      <c r="AC144" s="16"/>
      <c r="AD144" s="193"/>
      <c r="AE144" s="16"/>
      <c r="AF144" s="16"/>
      <c r="AG144" s="193"/>
      <c r="AH144" s="16"/>
      <c r="AI144" s="16"/>
      <c r="AJ144" s="16"/>
      <c r="AK144" s="16"/>
      <c r="AL144" s="16"/>
      <c r="AM144" s="16"/>
      <c r="AN144" s="193"/>
      <c r="AO144" s="16"/>
      <c r="AP144" s="16"/>
      <c r="AQ144" s="16"/>
      <c r="AR144" s="16"/>
      <c r="AS144" s="16"/>
      <c r="AT144" s="193"/>
      <c r="AU144" s="16"/>
      <c r="AV144" s="16"/>
      <c r="AW144" s="16"/>
      <c r="AX144" s="16"/>
      <c r="AY144" s="16"/>
      <c r="AZ144" s="193"/>
      <c r="BA144" s="193"/>
      <c r="BB144" s="16"/>
      <c r="BC144" s="16"/>
      <c r="BD144" s="193"/>
      <c r="BE144" s="16"/>
      <c r="BF144" s="16"/>
      <c r="BG144" s="193"/>
      <c r="BH144" s="16"/>
      <c r="BI144" s="16"/>
      <c r="BJ144" s="193"/>
      <c r="BK144" s="16"/>
      <c r="BL144" s="193"/>
      <c r="BM144" s="16"/>
      <c r="BN144" s="16"/>
      <c r="BO144" s="16"/>
      <c r="BP144" s="193"/>
    </row>
    <row r="145" spans="4:68" x14ac:dyDescent="0.25">
      <c r="D145" s="193"/>
      <c r="E145" s="193"/>
      <c r="F145" s="16"/>
      <c r="G145" s="16"/>
      <c r="H145" s="193"/>
      <c r="I145" s="16"/>
      <c r="J145" s="16"/>
      <c r="K145" s="16"/>
      <c r="L145" s="193"/>
      <c r="M145" s="16"/>
      <c r="N145" s="16"/>
      <c r="O145" s="16"/>
      <c r="P145" s="16"/>
      <c r="Q145" s="16"/>
      <c r="R145" s="16"/>
      <c r="S145" s="16"/>
      <c r="T145" s="193"/>
      <c r="U145" s="16"/>
      <c r="V145" s="16"/>
      <c r="W145" s="16"/>
      <c r="X145" s="16"/>
      <c r="Y145" s="193"/>
      <c r="Z145" s="16"/>
      <c r="AA145" s="16"/>
      <c r="AB145" s="16"/>
      <c r="AC145" s="16"/>
      <c r="AD145" s="193"/>
      <c r="AE145" s="16"/>
      <c r="AF145" s="16"/>
      <c r="AG145" s="193"/>
      <c r="AH145" s="16"/>
      <c r="AI145" s="16"/>
      <c r="AJ145" s="16"/>
      <c r="AK145" s="16"/>
      <c r="AL145" s="16"/>
      <c r="AM145" s="16"/>
      <c r="AN145" s="193"/>
      <c r="AO145" s="16"/>
      <c r="AP145" s="16"/>
      <c r="AQ145" s="16"/>
      <c r="AR145" s="16"/>
      <c r="AS145" s="16"/>
      <c r="AT145" s="193"/>
      <c r="AU145" s="16"/>
      <c r="AV145" s="16"/>
      <c r="AW145" s="16"/>
      <c r="AX145" s="16"/>
      <c r="AY145" s="16"/>
      <c r="AZ145" s="193"/>
      <c r="BA145" s="193"/>
      <c r="BB145" s="16"/>
      <c r="BC145" s="16"/>
      <c r="BD145" s="193"/>
      <c r="BE145" s="16"/>
      <c r="BF145" s="16"/>
      <c r="BG145" s="193"/>
      <c r="BH145" s="16"/>
      <c r="BI145" s="16"/>
      <c r="BJ145" s="193"/>
      <c r="BK145" s="16"/>
      <c r="BL145" s="193"/>
      <c r="BM145" s="16"/>
      <c r="BN145" s="16"/>
      <c r="BO145" s="16"/>
      <c r="BP145" s="193"/>
    </row>
    <row r="146" spans="4:68" x14ac:dyDescent="0.25">
      <c r="D146" s="193"/>
      <c r="E146" s="193"/>
      <c r="F146" s="16"/>
      <c r="G146" s="16"/>
      <c r="H146" s="193"/>
      <c r="I146" s="16"/>
      <c r="J146" s="16"/>
      <c r="K146" s="16"/>
      <c r="L146" s="193"/>
      <c r="M146" s="16"/>
      <c r="N146" s="16"/>
      <c r="O146" s="16"/>
      <c r="P146" s="16"/>
      <c r="Q146" s="16"/>
      <c r="R146" s="16"/>
      <c r="S146" s="16"/>
      <c r="T146" s="193"/>
      <c r="U146" s="16"/>
      <c r="V146" s="16"/>
      <c r="W146" s="16"/>
      <c r="X146" s="16"/>
      <c r="Y146" s="193"/>
      <c r="Z146" s="16"/>
      <c r="AA146" s="16"/>
      <c r="AB146" s="16"/>
      <c r="AC146" s="16"/>
      <c r="AD146" s="193"/>
      <c r="AE146" s="16"/>
      <c r="AF146" s="16"/>
      <c r="AG146" s="193"/>
      <c r="AH146" s="16"/>
      <c r="AI146" s="16"/>
      <c r="AJ146" s="16"/>
      <c r="AK146" s="16"/>
      <c r="AL146" s="16"/>
      <c r="AM146" s="16"/>
      <c r="AN146" s="193"/>
      <c r="AO146" s="16"/>
      <c r="AP146" s="16"/>
      <c r="AQ146" s="16"/>
      <c r="AR146" s="16"/>
      <c r="AS146" s="16"/>
      <c r="AT146" s="193"/>
      <c r="AU146" s="16"/>
      <c r="AV146" s="16"/>
      <c r="AW146" s="16"/>
      <c r="AX146" s="16"/>
      <c r="AY146" s="16"/>
      <c r="AZ146" s="193"/>
      <c r="BA146" s="193"/>
      <c r="BB146" s="16"/>
      <c r="BC146" s="16"/>
      <c r="BD146" s="193"/>
      <c r="BE146" s="16"/>
      <c r="BF146" s="16"/>
      <c r="BG146" s="193"/>
      <c r="BH146" s="16"/>
      <c r="BI146" s="16"/>
      <c r="BJ146" s="193"/>
      <c r="BK146" s="16"/>
      <c r="BL146" s="193"/>
      <c r="BM146" s="16"/>
      <c r="BN146" s="16"/>
      <c r="BO146" s="16"/>
      <c r="BP146" s="193"/>
    </row>
    <row r="147" spans="4:68" x14ac:dyDescent="0.25">
      <c r="D147" s="193"/>
      <c r="E147" s="193"/>
      <c r="F147" s="16"/>
      <c r="G147" s="16"/>
      <c r="H147" s="193"/>
      <c r="I147" s="16"/>
      <c r="J147" s="16"/>
      <c r="K147" s="16"/>
      <c r="L147" s="193"/>
      <c r="M147" s="16"/>
      <c r="N147" s="16"/>
      <c r="O147" s="16"/>
      <c r="P147" s="16"/>
      <c r="Q147" s="16"/>
      <c r="R147" s="16"/>
      <c r="S147" s="16"/>
      <c r="T147" s="193"/>
      <c r="U147" s="16"/>
      <c r="V147" s="16"/>
      <c r="W147" s="16"/>
      <c r="X147" s="16"/>
      <c r="Y147" s="193"/>
      <c r="Z147" s="16"/>
      <c r="AA147" s="16"/>
      <c r="AB147" s="16"/>
      <c r="AC147" s="16"/>
      <c r="AD147" s="193"/>
      <c r="AE147" s="16"/>
      <c r="AF147" s="16"/>
      <c r="AG147" s="193"/>
      <c r="AH147" s="16"/>
      <c r="AI147" s="16"/>
      <c r="AJ147" s="16"/>
      <c r="AK147" s="16"/>
      <c r="AL147" s="16"/>
      <c r="AM147" s="16"/>
      <c r="AN147" s="193"/>
      <c r="AO147" s="16"/>
      <c r="AP147" s="16"/>
      <c r="AQ147" s="16"/>
      <c r="AR147" s="16"/>
      <c r="AS147" s="16"/>
      <c r="AT147" s="193"/>
      <c r="AU147" s="16"/>
      <c r="AV147" s="16"/>
      <c r="AW147" s="16"/>
      <c r="AX147" s="16"/>
      <c r="AY147" s="16"/>
      <c r="AZ147" s="193"/>
      <c r="BA147" s="193"/>
      <c r="BB147" s="16"/>
      <c r="BC147" s="16"/>
      <c r="BD147" s="193"/>
      <c r="BE147" s="16"/>
      <c r="BF147" s="16"/>
      <c r="BG147" s="193"/>
      <c r="BH147" s="16"/>
      <c r="BI147" s="16"/>
      <c r="BJ147" s="193"/>
      <c r="BK147" s="16"/>
      <c r="BL147" s="193"/>
      <c r="BM147" s="16"/>
      <c r="BN147" s="16"/>
      <c r="BO147" s="16"/>
      <c r="BP147" s="193"/>
    </row>
    <row r="148" spans="4:68" s="16" customFormat="1" x14ac:dyDescent="0.25">
      <c r="D148" s="193"/>
      <c r="E148" s="193"/>
      <c r="H148" s="193"/>
      <c r="L148" s="193"/>
      <c r="T148" s="193"/>
      <c r="Y148" s="193"/>
      <c r="AD148" s="193"/>
      <c r="AG148" s="193"/>
      <c r="AN148" s="193"/>
      <c r="AT148" s="193"/>
      <c r="AZ148" s="193"/>
      <c r="BA148" s="193"/>
      <c r="BD148" s="193"/>
      <c r="BG148" s="193"/>
      <c r="BJ148" s="193"/>
      <c r="BL148" s="193"/>
      <c r="BP148" s="193"/>
    </row>
    <row r="149" spans="4:68" s="16" customFormat="1" x14ac:dyDescent="0.25">
      <c r="D149" s="193"/>
      <c r="E149" s="193"/>
      <c r="H149" s="193"/>
      <c r="L149" s="193"/>
      <c r="T149" s="193"/>
      <c r="Y149" s="193"/>
      <c r="AD149" s="193"/>
      <c r="AG149" s="193"/>
      <c r="AN149" s="193"/>
      <c r="AT149" s="193"/>
      <c r="AZ149" s="193"/>
      <c r="BA149" s="193"/>
      <c r="BD149" s="193"/>
      <c r="BG149" s="193"/>
      <c r="BJ149" s="193"/>
      <c r="BL149" s="193"/>
      <c r="BP149" s="193"/>
    </row>
    <row r="150" spans="4:68" s="16" customFormat="1" x14ac:dyDescent="0.25">
      <c r="D150" s="193"/>
      <c r="E150" s="193"/>
      <c r="H150" s="193"/>
      <c r="L150" s="193"/>
      <c r="T150" s="193"/>
      <c r="Y150" s="193"/>
      <c r="AD150" s="193"/>
      <c r="AG150" s="193"/>
      <c r="AN150" s="193"/>
      <c r="AT150" s="193"/>
      <c r="AZ150" s="193"/>
      <c r="BA150" s="193"/>
      <c r="BD150" s="193"/>
      <c r="BG150" s="193"/>
      <c r="BJ150" s="193"/>
      <c r="BL150" s="193"/>
      <c r="BP150" s="193"/>
    </row>
    <row r="151" spans="4:68" s="16" customFormat="1" x14ac:dyDescent="0.25">
      <c r="D151" s="193"/>
      <c r="E151" s="193"/>
      <c r="H151" s="193"/>
      <c r="L151" s="193"/>
      <c r="T151" s="193"/>
      <c r="Y151" s="193"/>
      <c r="AD151" s="193"/>
      <c r="AG151" s="193"/>
      <c r="AN151" s="193"/>
      <c r="AT151" s="193"/>
      <c r="AZ151" s="193"/>
      <c r="BA151" s="193"/>
      <c r="BD151" s="193"/>
      <c r="BG151" s="193"/>
      <c r="BJ151" s="193"/>
      <c r="BL151" s="193"/>
      <c r="BP151" s="193"/>
    </row>
    <row r="152" spans="4:68" s="16" customFormat="1" x14ac:dyDescent="0.25">
      <c r="D152" s="193"/>
      <c r="E152" s="193"/>
      <c r="H152" s="193"/>
      <c r="L152" s="193"/>
      <c r="T152" s="193"/>
      <c r="Y152" s="193"/>
      <c r="AD152" s="193"/>
      <c r="AG152" s="193"/>
      <c r="AN152" s="193"/>
      <c r="AT152" s="193"/>
      <c r="AZ152" s="193"/>
      <c r="BA152" s="193"/>
      <c r="BD152" s="193"/>
      <c r="BG152" s="193"/>
      <c r="BJ152" s="193"/>
      <c r="BL152" s="193"/>
      <c r="BP152" s="193"/>
    </row>
    <row r="153" spans="4:68" s="16" customFormat="1" x14ac:dyDescent="0.25">
      <c r="D153" s="193"/>
      <c r="E153" s="193"/>
      <c r="H153" s="193"/>
      <c r="L153" s="193"/>
      <c r="T153" s="193"/>
      <c r="Y153" s="193"/>
      <c r="AD153" s="193"/>
      <c r="AG153" s="193"/>
      <c r="AN153" s="193"/>
      <c r="AT153" s="193"/>
      <c r="AZ153" s="193"/>
      <c r="BA153" s="193"/>
      <c r="BD153" s="193"/>
      <c r="BG153" s="193"/>
      <c r="BJ153" s="193"/>
      <c r="BL153" s="193"/>
      <c r="BP153" s="193"/>
    </row>
    <row r="154" spans="4:68" s="16" customFormat="1" x14ac:dyDescent="0.25">
      <c r="D154" s="193"/>
      <c r="E154" s="193"/>
      <c r="H154" s="193"/>
      <c r="L154" s="193"/>
      <c r="T154" s="193"/>
      <c r="Y154" s="193"/>
      <c r="AD154" s="193"/>
      <c r="AG154" s="193"/>
      <c r="AN154" s="193"/>
      <c r="AT154" s="193"/>
      <c r="AZ154" s="193"/>
      <c r="BA154" s="193"/>
      <c r="BD154" s="193"/>
      <c r="BG154" s="193"/>
      <c r="BJ154" s="193"/>
      <c r="BL154" s="193"/>
      <c r="BP154" s="193"/>
    </row>
    <row r="155" spans="4:68" s="16" customFormat="1" x14ac:dyDescent="0.25">
      <c r="D155" s="193"/>
      <c r="E155" s="193"/>
      <c r="H155" s="193"/>
      <c r="L155" s="193"/>
      <c r="T155" s="193"/>
      <c r="Y155" s="193"/>
      <c r="AD155" s="193"/>
      <c r="AG155" s="193"/>
      <c r="AN155" s="193"/>
      <c r="AT155" s="193"/>
      <c r="AZ155" s="193"/>
      <c r="BA155" s="193"/>
      <c r="BD155" s="193"/>
      <c r="BG155" s="193"/>
      <c r="BJ155" s="193"/>
      <c r="BL155" s="193"/>
      <c r="BP155" s="193"/>
    </row>
    <row r="156" spans="4:68" s="16" customFormat="1" x14ac:dyDescent="0.25">
      <c r="D156" s="193"/>
      <c r="E156" s="193"/>
      <c r="H156" s="193"/>
      <c r="L156" s="193"/>
      <c r="T156" s="193"/>
      <c r="Y156" s="193"/>
      <c r="AD156" s="193"/>
      <c r="AG156" s="193"/>
      <c r="AN156" s="193"/>
      <c r="AT156" s="193"/>
      <c r="AZ156" s="193"/>
      <c r="BA156" s="193"/>
      <c r="BD156" s="193"/>
      <c r="BG156" s="193"/>
      <c r="BJ156" s="193"/>
      <c r="BL156" s="193"/>
      <c r="BP156" s="193"/>
    </row>
    <row r="157" spans="4:68" s="16" customFormat="1" x14ac:dyDescent="0.25">
      <c r="D157" s="193"/>
      <c r="E157" s="193"/>
      <c r="H157" s="193"/>
      <c r="L157" s="193"/>
      <c r="T157" s="193"/>
      <c r="Y157" s="193"/>
      <c r="AD157" s="193"/>
      <c r="AG157" s="193"/>
      <c r="AN157" s="193"/>
      <c r="AT157" s="193"/>
      <c r="AZ157" s="193"/>
      <c r="BA157" s="193"/>
      <c r="BD157" s="193"/>
      <c r="BG157" s="193"/>
      <c r="BJ157" s="193"/>
      <c r="BL157" s="193"/>
      <c r="BP157" s="193"/>
    </row>
    <row r="158" spans="4:68" s="16" customFormat="1" x14ac:dyDescent="0.25">
      <c r="D158" s="193"/>
      <c r="E158" s="193"/>
      <c r="H158" s="193"/>
      <c r="L158" s="193"/>
      <c r="T158" s="193"/>
      <c r="Y158" s="193"/>
      <c r="AD158" s="193"/>
      <c r="AG158" s="193"/>
      <c r="AN158" s="193"/>
      <c r="AT158" s="193"/>
      <c r="AZ158" s="193"/>
      <c r="BA158" s="193"/>
      <c r="BD158" s="193"/>
      <c r="BG158" s="193"/>
      <c r="BJ158" s="193"/>
      <c r="BL158" s="193"/>
      <c r="BP158" s="193"/>
    </row>
    <row r="159" spans="4:68" s="16" customFormat="1" x14ac:dyDescent="0.25">
      <c r="D159" s="193"/>
      <c r="E159" s="193"/>
      <c r="H159" s="193"/>
      <c r="L159" s="193"/>
      <c r="T159" s="193"/>
      <c r="Y159" s="193"/>
      <c r="AD159" s="193"/>
      <c r="AG159" s="193"/>
      <c r="AN159" s="193"/>
      <c r="AT159" s="193"/>
      <c r="AZ159" s="193"/>
      <c r="BA159" s="193"/>
      <c r="BD159" s="193"/>
      <c r="BG159" s="193"/>
      <c r="BJ159" s="193"/>
      <c r="BL159" s="193"/>
      <c r="BP159" s="193"/>
    </row>
    <row r="160" spans="4:68" s="16" customFormat="1" x14ac:dyDescent="0.25">
      <c r="D160" s="193"/>
      <c r="E160" s="193"/>
      <c r="H160" s="193"/>
      <c r="L160" s="193"/>
      <c r="T160" s="193"/>
      <c r="Y160" s="193"/>
      <c r="AD160" s="193"/>
      <c r="AG160" s="193"/>
      <c r="AN160" s="193"/>
      <c r="AT160" s="193"/>
      <c r="AZ160" s="193"/>
      <c r="BA160" s="193"/>
      <c r="BD160" s="193"/>
      <c r="BG160" s="193"/>
      <c r="BJ160" s="193"/>
      <c r="BL160" s="193"/>
      <c r="BP160" s="193"/>
    </row>
    <row r="161" spans="4:68" s="16" customFormat="1" x14ac:dyDescent="0.25">
      <c r="D161" s="193"/>
      <c r="E161" s="193"/>
      <c r="H161" s="193"/>
      <c r="L161" s="193"/>
      <c r="T161" s="193"/>
      <c r="Y161" s="193"/>
      <c r="AD161" s="193"/>
      <c r="AG161" s="193"/>
      <c r="AN161" s="193"/>
      <c r="AT161" s="193"/>
      <c r="AZ161" s="193"/>
      <c r="BA161" s="193"/>
      <c r="BD161" s="193"/>
      <c r="BG161" s="193"/>
      <c r="BJ161" s="193"/>
      <c r="BL161" s="193"/>
      <c r="BP161" s="193"/>
    </row>
    <row r="162" spans="4:68" s="16" customFormat="1" x14ac:dyDescent="0.25">
      <c r="D162" s="193"/>
      <c r="E162" s="193"/>
      <c r="H162" s="193"/>
      <c r="L162" s="193"/>
      <c r="T162" s="193"/>
      <c r="Y162" s="193"/>
      <c r="AD162" s="193"/>
      <c r="AG162" s="193"/>
      <c r="AN162" s="193"/>
      <c r="AT162" s="193"/>
      <c r="AZ162" s="193"/>
      <c r="BA162" s="193"/>
      <c r="BD162" s="193"/>
      <c r="BG162" s="193"/>
      <c r="BJ162" s="193"/>
      <c r="BL162" s="193"/>
      <c r="BP162" s="193"/>
    </row>
    <row r="163" spans="4:68" s="16" customFormat="1" x14ac:dyDescent="0.25">
      <c r="D163" s="193"/>
      <c r="E163" s="193"/>
      <c r="H163" s="193"/>
      <c r="L163" s="193"/>
      <c r="T163" s="193"/>
      <c r="Y163" s="193"/>
      <c r="AD163" s="193"/>
      <c r="AG163" s="193"/>
      <c r="AN163" s="193"/>
      <c r="AT163" s="193"/>
      <c r="AZ163" s="193"/>
      <c r="BA163" s="193"/>
      <c r="BD163" s="193"/>
      <c r="BG163" s="193"/>
      <c r="BJ163" s="193"/>
      <c r="BL163" s="193"/>
      <c r="BP163" s="193"/>
    </row>
    <row r="164" spans="4:68" s="16" customFormat="1" x14ac:dyDescent="0.25">
      <c r="D164" s="193"/>
      <c r="E164" s="193"/>
      <c r="H164" s="193"/>
      <c r="L164" s="193"/>
      <c r="T164" s="193"/>
      <c r="Y164" s="193"/>
      <c r="AD164" s="193"/>
      <c r="AG164" s="193"/>
      <c r="AN164" s="193"/>
      <c r="AT164" s="193"/>
      <c r="AZ164" s="193"/>
      <c r="BA164" s="193"/>
      <c r="BD164" s="193"/>
      <c r="BG164" s="193"/>
      <c r="BJ164" s="193"/>
      <c r="BL164" s="193"/>
      <c r="BP164" s="193"/>
    </row>
    <row r="165" spans="4:68" s="16" customFormat="1" x14ac:dyDescent="0.25">
      <c r="D165" s="193"/>
      <c r="E165" s="193"/>
      <c r="H165" s="193"/>
      <c r="L165" s="193"/>
      <c r="T165" s="193"/>
      <c r="Y165" s="193"/>
      <c r="AD165" s="193"/>
      <c r="AG165" s="193"/>
      <c r="AN165" s="193"/>
      <c r="AT165" s="193"/>
      <c r="AZ165" s="193"/>
      <c r="BA165" s="193"/>
      <c r="BD165" s="193"/>
      <c r="BG165" s="193"/>
      <c r="BJ165" s="193"/>
      <c r="BL165" s="193"/>
      <c r="BP165" s="193"/>
    </row>
    <row r="166" spans="4:68" s="16" customFormat="1" x14ac:dyDescent="0.25">
      <c r="D166" s="193"/>
      <c r="E166" s="193"/>
      <c r="H166" s="193"/>
      <c r="L166" s="193"/>
      <c r="T166" s="193"/>
      <c r="Y166" s="193"/>
      <c r="AD166" s="193"/>
      <c r="AG166" s="193"/>
      <c r="AN166" s="193"/>
      <c r="AT166" s="193"/>
      <c r="AZ166" s="193"/>
      <c r="BA166" s="193"/>
      <c r="BD166" s="193"/>
      <c r="BG166" s="193"/>
      <c r="BJ166" s="193"/>
      <c r="BL166" s="193"/>
      <c r="BP166" s="193"/>
    </row>
    <row r="167" spans="4:68" s="16" customFormat="1" x14ac:dyDescent="0.25">
      <c r="D167" s="193"/>
      <c r="E167" s="193"/>
      <c r="H167" s="193"/>
      <c r="L167" s="193"/>
      <c r="T167" s="193"/>
      <c r="Y167" s="193"/>
      <c r="AD167" s="193"/>
      <c r="AG167" s="193"/>
      <c r="AN167" s="193"/>
      <c r="AT167" s="193"/>
      <c r="AZ167" s="193"/>
      <c r="BA167" s="193"/>
      <c r="BD167" s="193"/>
      <c r="BG167" s="193"/>
      <c r="BJ167" s="193"/>
      <c r="BL167" s="193"/>
      <c r="BP167" s="193"/>
    </row>
    <row r="168" spans="4:68" s="16" customFormat="1" x14ac:dyDescent="0.25">
      <c r="D168" s="193"/>
      <c r="E168" s="193"/>
      <c r="H168" s="193"/>
      <c r="L168" s="193"/>
      <c r="T168" s="193"/>
      <c r="Y168" s="193"/>
      <c r="AD168" s="193"/>
      <c r="AG168" s="193"/>
      <c r="AN168" s="193"/>
      <c r="AT168" s="193"/>
      <c r="AZ168" s="193"/>
      <c r="BA168" s="193"/>
      <c r="BD168" s="193"/>
      <c r="BG168" s="193"/>
      <c r="BJ168" s="193"/>
      <c r="BL168" s="193"/>
      <c r="BP168" s="193"/>
    </row>
    <row r="169" spans="4:68" s="16" customFormat="1" x14ac:dyDescent="0.25">
      <c r="D169" s="193"/>
      <c r="E169" s="193"/>
      <c r="H169" s="193"/>
      <c r="L169" s="193"/>
      <c r="T169" s="193"/>
      <c r="Y169" s="193"/>
      <c r="AD169" s="193"/>
      <c r="AG169" s="193"/>
      <c r="AN169" s="193"/>
      <c r="AT169" s="193"/>
      <c r="AZ169" s="193"/>
      <c r="BA169" s="193"/>
      <c r="BD169" s="193"/>
      <c r="BG169" s="193"/>
      <c r="BJ169" s="193"/>
      <c r="BL169" s="193"/>
      <c r="BP169" s="193"/>
    </row>
    <row r="170" spans="4:68" s="16" customFormat="1" x14ac:dyDescent="0.25">
      <c r="D170" s="193"/>
      <c r="E170" s="193"/>
      <c r="H170" s="193"/>
      <c r="L170" s="193"/>
      <c r="T170" s="193"/>
      <c r="Y170" s="193"/>
      <c r="AD170" s="193"/>
      <c r="AG170" s="193"/>
      <c r="AN170" s="193"/>
      <c r="AT170" s="193"/>
      <c r="AZ170" s="193"/>
      <c r="BA170" s="193"/>
      <c r="BD170" s="193"/>
      <c r="BG170" s="193"/>
      <c r="BJ170" s="193"/>
      <c r="BL170" s="193"/>
      <c r="BP170" s="193"/>
    </row>
    <row r="171" spans="4:68" s="16" customFormat="1" x14ac:dyDescent="0.25">
      <c r="D171" s="193"/>
      <c r="E171" s="193"/>
      <c r="H171" s="193"/>
      <c r="L171" s="193"/>
      <c r="T171" s="193"/>
      <c r="Y171" s="193"/>
      <c r="AD171" s="193"/>
      <c r="AG171" s="193"/>
      <c r="AN171" s="193"/>
      <c r="AT171" s="193"/>
      <c r="AZ171" s="193"/>
      <c r="BA171" s="193"/>
      <c r="BD171" s="193"/>
      <c r="BG171" s="193"/>
      <c r="BJ171" s="193"/>
      <c r="BL171" s="193"/>
      <c r="BP171" s="193"/>
    </row>
    <row r="172" spans="4:68" s="16" customFormat="1" x14ac:dyDescent="0.25">
      <c r="D172" s="193"/>
      <c r="E172" s="193"/>
      <c r="H172" s="193"/>
      <c r="L172" s="193"/>
      <c r="T172" s="193"/>
      <c r="Y172" s="193"/>
      <c r="AD172" s="193"/>
      <c r="AG172" s="193"/>
      <c r="AN172" s="193"/>
      <c r="AT172" s="193"/>
      <c r="AZ172" s="193"/>
      <c r="BA172" s="193"/>
      <c r="BD172" s="193"/>
      <c r="BG172" s="193"/>
      <c r="BJ172" s="193"/>
      <c r="BL172" s="193"/>
      <c r="BP172" s="193"/>
    </row>
    <row r="173" spans="4:68" s="16" customFormat="1" x14ac:dyDescent="0.25">
      <c r="D173" s="193"/>
      <c r="E173" s="193"/>
      <c r="H173" s="193"/>
      <c r="L173" s="193"/>
      <c r="T173" s="193"/>
      <c r="Y173" s="193"/>
      <c r="AD173" s="193"/>
      <c r="AG173" s="193"/>
      <c r="AN173" s="193"/>
      <c r="AT173" s="193"/>
      <c r="AZ173" s="193"/>
      <c r="BA173" s="193"/>
      <c r="BD173" s="193"/>
      <c r="BG173" s="193"/>
      <c r="BJ173" s="193"/>
      <c r="BL173" s="193"/>
      <c r="BP173" s="193"/>
    </row>
    <row r="174" spans="4:68" s="16" customFormat="1" x14ac:dyDescent="0.25">
      <c r="D174" s="193"/>
      <c r="E174" s="193"/>
      <c r="H174" s="193"/>
      <c r="L174" s="193"/>
      <c r="T174" s="193"/>
      <c r="Y174" s="193"/>
      <c r="AD174" s="193"/>
      <c r="AG174" s="193"/>
      <c r="AN174" s="193"/>
      <c r="AT174" s="193"/>
      <c r="AZ174" s="193"/>
      <c r="BA174" s="193"/>
      <c r="BD174" s="193"/>
      <c r="BG174" s="193"/>
      <c r="BJ174" s="193"/>
      <c r="BL174" s="193"/>
      <c r="BP174" s="193"/>
    </row>
    <row r="175" spans="4:68" s="16" customFormat="1" x14ac:dyDescent="0.25">
      <c r="D175" s="193"/>
      <c r="E175" s="193"/>
      <c r="H175" s="193"/>
      <c r="L175" s="193"/>
      <c r="T175" s="193"/>
      <c r="Y175" s="193"/>
      <c r="AD175" s="193"/>
      <c r="AG175" s="193"/>
      <c r="AN175" s="193"/>
      <c r="AT175" s="193"/>
      <c r="AZ175" s="193"/>
      <c r="BA175" s="193"/>
      <c r="BD175" s="193"/>
      <c r="BG175" s="193"/>
      <c r="BJ175" s="193"/>
      <c r="BL175" s="193"/>
      <c r="BP175" s="193"/>
    </row>
    <row r="176" spans="4:68" s="16" customFormat="1" x14ac:dyDescent="0.25">
      <c r="D176" s="193"/>
      <c r="E176" s="193"/>
      <c r="H176" s="193"/>
      <c r="L176" s="193"/>
      <c r="T176" s="193"/>
      <c r="Y176" s="193"/>
      <c r="AD176" s="193"/>
      <c r="AG176" s="193"/>
      <c r="AN176" s="193"/>
      <c r="AT176" s="193"/>
      <c r="AZ176" s="193"/>
      <c r="BA176" s="193"/>
      <c r="BD176" s="193"/>
      <c r="BG176" s="193"/>
      <c r="BJ176" s="193"/>
      <c r="BL176" s="193"/>
      <c r="BP176" s="193"/>
    </row>
    <row r="177" spans="4:68" s="16" customFormat="1" x14ac:dyDescent="0.25">
      <c r="D177" s="193"/>
      <c r="E177" s="193"/>
      <c r="H177" s="193"/>
      <c r="L177" s="193"/>
      <c r="T177" s="193"/>
      <c r="Y177" s="193"/>
      <c r="AD177" s="193"/>
      <c r="AG177" s="193"/>
      <c r="AN177" s="193"/>
      <c r="AT177" s="193"/>
      <c r="AZ177" s="193"/>
      <c r="BA177" s="193"/>
      <c r="BD177" s="193"/>
      <c r="BG177" s="193"/>
      <c r="BJ177" s="193"/>
      <c r="BL177" s="193"/>
      <c r="BP177" s="193"/>
    </row>
    <row r="178" spans="4:68" s="16" customFormat="1" x14ac:dyDescent="0.25">
      <c r="D178" s="193"/>
      <c r="E178" s="193"/>
      <c r="H178" s="193"/>
      <c r="L178" s="193"/>
      <c r="T178" s="193"/>
      <c r="Y178" s="193"/>
      <c r="AD178" s="193"/>
      <c r="AG178" s="193"/>
      <c r="AN178" s="193"/>
      <c r="AT178" s="193"/>
      <c r="AZ178" s="193"/>
      <c r="BA178" s="193"/>
      <c r="BD178" s="193"/>
      <c r="BG178" s="193"/>
      <c r="BJ178" s="193"/>
      <c r="BL178" s="193"/>
      <c r="BP178" s="193"/>
    </row>
    <row r="179" spans="4:68" s="16" customFormat="1" x14ac:dyDescent="0.25">
      <c r="D179" s="193"/>
      <c r="E179" s="193"/>
      <c r="H179" s="193"/>
      <c r="L179" s="193"/>
      <c r="T179" s="193"/>
      <c r="Y179" s="193"/>
      <c r="AD179" s="193"/>
      <c r="AG179" s="193"/>
      <c r="AN179" s="193"/>
      <c r="AT179" s="193"/>
      <c r="AZ179" s="193"/>
      <c r="BA179" s="193"/>
      <c r="BD179" s="193"/>
      <c r="BG179" s="193"/>
      <c r="BJ179" s="193"/>
      <c r="BL179" s="193"/>
      <c r="BP179" s="193"/>
    </row>
    <row r="180" spans="4:68" s="16" customFormat="1" x14ac:dyDescent="0.25">
      <c r="D180" s="193"/>
      <c r="E180" s="193"/>
      <c r="H180" s="193"/>
      <c r="L180" s="193"/>
      <c r="T180" s="193"/>
      <c r="Y180" s="193"/>
      <c r="AD180" s="193"/>
      <c r="AG180" s="193"/>
      <c r="AN180" s="193"/>
      <c r="AT180" s="193"/>
      <c r="AZ180" s="193"/>
      <c r="BA180" s="193"/>
      <c r="BD180" s="193"/>
      <c r="BG180" s="193"/>
      <c r="BJ180" s="193"/>
      <c r="BL180" s="193"/>
      <c r="BP180" s="193"/>
    </row>
    <row r="181" spans="4:68" s="16" customFormat="1" x14ac:dyDescent="0.25">
      <c r="D181" s="193"/>
      <c r="E181" s="193"/>
      <c r="H181" s="193"/>
      <c r="L181" s="193"/>
      <c r="T181" s="193"/>
      <c r="Y181" s="193"/>
      <c r="AD181" s="193"/>
      <c r="AG181" s="193"/>
      <c r="AN181" s="193"/>
      <c r="AT181" s="193"/>
      <c r="AZ181" s="193"/>
      <c r="BA181" s="193"/>
      <c r="BD181" s="193"/>
      <c r="BG181" s="193"/>
      <c r="BJ181" s="193"/>
      <c r="BL181" s="193"/>
      <c r="BP181" s="193"/>
    </row>
    <row r="182" spans="4:68" s="16" customFormat="1" x14ac:dyDescent="0.25">
      <c r="D182" s="193"/>
      <c r="E182" s="193"/>
      <c r="H182" s="193"/>
      <c r="L182" s="193"/>
      <c r="T182" s="193"/>
      <c r="Y182" s="193"/>
      <c r="AD182" s="193"/>
      <c r="AG182" s="193"/>
      <c r="AN182" s="193"/>
      <c r="AT182" s="193"/>
      <c r="AZ182" s="193"/>
      <c r="BA182" s="193"/>
      <c r="BD182" s="193"/>
      <c r="BG182" s="193"/>
      <c r="BJ182" s="193"/>
      <c r="BL182" s="193"/>
      <c r="BP182" s="193"/>
    </row>
    <row r="183" spans="4:68" s="16" customFormat="1" x14ac:dyDescent="0.25">
      <c r="D183" s="193"/>
      <c r="E183" s="193"/>
      <c r="H183" s="193"/>
      <c r="L183" s="193"/>
      <c r="T183" s="193"/>
      <c r="Y183" s="193"/>
      <c r="AD183" s="193"/>
      <c r="AG183" s="193"/>
      <c r="AN183" s="193"/>
      <c r="AT183" s="193"/>
      <c r="AZ183" s="193"/>
      <c r="BA183" s="193"/>
      <c r="BD183" s="193"/>
      <c r="BG183" s="193"/>
      <c r="BJ183" s="193"/>
      <c r="BL183" s="193"/>
      <c r="BP183" s="193"/>
    </row>
    <row r="184" spans="4:68" s="16" customFormat="1" x14ac:dyDescent="0.25">
      <c r="D184" s="193"/>
      <c r="E184" s="193"/>
      <c r="H184" s="193"/>
      <c r="L184" s="193"/>
      <c r="T184" s="193"/>
      <c r="Y184" s="193"/>
      <c r="AD184" s="193"/>
      <c r="AG184" s="193"/>
      <c r="AN184" s="193"/>
      <c r="AT184" s="193"/>
      <c r="AZ184" s="193"/>
      <c r="BA184" s="193"/>
      <c r="BD184" s="193"/>
      <c r="BG184" s="193"/>
      <c r="BJ184" s="193"/>
      <c r="BL184" s="193"/>
      <c r="BP184" s="193"/>
    </row>
    <row r="185" spans="4:68" s="16" customFormat="1" x14ac:dyDescent="0.25">
      <c r="D185" s="193"/>
      <c r="E185" s="193"/>
      <c r="H185" s="193"/>
      <c r="L185" s="193"/>
      <c r="T185" s="193"/>
      <c r="Y185" s="193"/>
      <c r="AD185" s="193"/>
      <c r="AG185" s="193"/>
      <c r="AN185" s="193"/>
      <c r="AT185" s="193"/>
      <c r="AZ185" s="193"/>
      <c r="BA185" s="193"/>
      <c r="BD185" s="193"/>
      <c r="BG185" s="193"/>
      <c r="BJ185" s="193"/>
      <c r="BL185" s="193"/>
      <c r="BP185" s="193"/>
    </row>
    <row r="186" spans="4:68" s="16" customFormat="1" x14ac:dyDescent="0.25">
      <c r="D186" s="193"/>
      <c r="E186" s="193"/>
      <c r="H186" s="193"/>
      <c r="L186" s="193"/>
      <c r="T186" s="193"/>
      <c r="Y186" s="193"/>
      <c r="AD186" s="193"/>
      <c r="AG186" s="193"/>
      <c r="AN186" s="193"/>
      <c r="AT186" s="193"/>
      <c r="AZ186" s="193"/>
      <c r="BA186" s="193"/>
      <c r="BD186" s="193"/>
      <c r="BG186" s="193"/>
      <c r="BJ186" s="193"/>
      <c r="BL186" s="193"/>
      <c r="BP186" s="193"/>
    </row>
    <row r="187" spans="4:68" s="16" customFormat="1" x14ac:dyDescent="0.25">
      <c r="D187" s="193"/>
      <c r="E187" s="193"/>
      <c r="H187" s="193"/>
      <c r="L187" s="193"/>
      <c r="T187" s="193"/>
      <c r="Y187" s="193"/>
      <c r="AD187" s="193"/>
      <c r="AG187" s="193"/>
      <c r="AN187" s="193"/>
      <c r="AT187" s="193"/>
      <c r="AZ187" s="193"/>
      <c r="BA187" s="193"/>
      <c r="BD187" s="193"/>
      <c r="BG187" s="193"/>
      <c r="BJ187" s="193"/>
      <c r="BL187" s="193"/>
      <c r="BP187" s="193"/>
    </row>
    <row r="188" spans="4:68" s="16" customFormat="1" x14ac:dyDescent="0.25">
      <c r="D188" s="193"/>
      <c r="E188" s="193"/>
      <c r="H188" s="193"/>
      <c r="L188" s="193"/>
      <c r="T188" s="193"/>
      <c r="Y188" s="193"/>
      <c r="AD188" s="193"/>
      <c r="AG188" s="193"/>
      <c r="AN188" s="193"/>
      <c r="AT188" s="193"/>
      <c r="AZ188" s="193"/>
      <c r="BA188" s="193"/>
      <c r="BD188" s="193"/>
      <c r="BG188" s="193"/>
      <c r="BJ188" s="193"/>
      <c r="BL188" s="193"/>
      <c r="BP188" s="193"/>
    </row>
    <row r="189" spans="4:68" s="16" customFormat="1" x14ac:dyDescent="0.25">
      <c r="D189" s="193"/>
      <c r="E189" s="193"/>
      <c r="H189" s="193"/>
      <c r="L189" s="193"/>
      <c r="T189" s="193"/>
      <c r="Y189" s="193"/>
      <c r="AD189" s="193"/>
      <c r="AG189" s="193"/>
      <c r="AN189" s="193"/>
      <c r="AT189" s="193"/>
      <c r="AZ189" s="193"/>
      <c r="BA189" s="193"/>
      <c r="BD189" s="193"/>
      <c r="BG189" s="193"/>
      <c r="BJ189" s="193"/>
      <c r="BL189" s="193"/>
      <c r="BP189" s="193"/>
    </row>
    <row r="190" spans="4:68" s="16" customFormat="1" x14ac:dyDescent="0.25">
      <c r="D190" s="193"/>
      <c r="E190" s="193"/>
      <c r="H190" s="193"/>
      <c r="L190" s="193"/>
      <c r="T190" s="193"/>
      <c r="Y190" s="193"/>
      <c r="AD190" s="193"/>
      <c r="AG190" s="193"/>
      <c r="AN190" s="193"/>
      <c r="AT190" s="193"/>
      <c r="AZ190" s="193"/>
      <c r="BA190" s="193"/>
      <c r="BD190" s="193"/>
      <c r="BG190" s="193"/>
      <c r="BJ190" s="193"/>
      <c r="BL190" s="193"/>
      <c r="BP190" s="193"/>
    </row>
    <row r="191" spans="4:68" s="16" customFormat="1" x14ac:dyDescent="0.25">
      <c r="D191" s="193"/>
      <c r="E191" s="193"/>
      <c r="H191" s="193"/>
      <c r="L191" s="193"/>
      <c r="T191" s="193"/>
      <c r="Y191" s="193"/>
      <c r="AD191" s="193"/>
      <c r="AG191" s="193"/>
      <c r="AN191" s="193"/>
      <c r="AT191" s="193"/>
      <c r="AZ191" s="193"/>
      <c r="BA191" s="193"/>
      <c r="BD191" s="193"/>
      <c r="BG191" s="193"/>
      <c r="BJ191" s="193"/>
      <c r="BL191" s="193"/>
      <c r="BP191" s="193"/>
    </row>
    <row r="192" spans="4:68" s="16" customFormat="1" x14ac:dyDescent="0.25">
      <c r="D192" s="193"/>
      <c r="E192" s="193"/>
      <c r="H192" s="193"/>
      <c r="L192" s="193"/>
      <c r="T192" s="193"/>
      <c r="Y192" s="193"/>
      <c r="AD192" s="193"/>
      <c r="AG192" s="193"/>
      <c r="AN192" s="193"/>
      <c r="AT192" s="193"/>
      <c r="AZ192" s="193"/>
      <c r="BA192" s="193"/>
      <c r="BD192" s="193"/>
      <c r="BG192" s="193"/>
      <c r="BJ192" s="193"/>
      <c r="BL192" s="193"/>
      <c r="BP192" s="193"/>
    </row>
    <row r="193" spans="4:68" s="16" customFormat="1" x14ac:dyDescent="0.25">
      <c r="D193" s="193"/>
      <c r="E193" s="193"/>
      <c r="H193" s="193"/>
      <c r="L193" s="193"/>
      <c r="T193" s="193"/>
      <c r="Y193" s="193"/>
      <c r="AD193" s="193"/>
      <c r="AG193" s="193"/>
      <c r="AN193" s="193"/>
      <c r="AT193" s="193"/>
      <c r="AZ193" s="193"/>
      <c r="BA193" s="193"/>
      <c r="BD193" s="193"/>
      <c r="BG193" s="193"/>
      <c r="BJ193" s="193"/>
      <c r="BL193" s="193"/>
      <c r="BP193" s="193"/>
    </row>
    <row r="194" spans="4:68" s="16" customFormat="1" x14ac:dyDescent="0.25">
      <c r="D194" s="193"/>
      <c r="E194" s="193"/>
      <c r="H194" s="193"/>
      <c r="L194" s="193"/>
      <c r="T194" s="193"/>
      <c r="Y194" s="193"/>
      <c r="AD194" s="193"/>
      <c r="AG194" s="193"/>
      <c r="AN194" s="193"/>
      <c r="AT194" s="193"/>
      <c r="AZ194" s="193"/>
      <c r="BA194" s="193"/>
      <c r="BD194" s="193"/>
      <c r="BG194" s="193"/>
      <c r="BJ194" s="193"/>
      <c r="BL194" s="193"/>
      <c r="BP194" s="193"/>
    </row>
    <row r="195" spans="4:68" s="16" customFormat="1" x14ac:dyDescent="0.25">
      <c r="D195" s="193"/>
      <c r="E195" s="193"/>
      <c r="H195" s="193"/>
      <c r="L195" s="193"/>
      <c r="T195" s="193"/>
      <c r="Y195" s="193"/>
      <c r="AD195" s="193"/>
      <c r="AG195" s="193"/>
      <c r="AN195" s="193"/>
      <c r="AT195" s="193"/>
      <c r="AZ195" s="193"/>
      <c r="BA195" s="193"/>
      <c r="BD195" s="193"/>
      <c r="BG195" s="193"/>
      <c r="BJ195" s="193"/>
      <c r="BL195" s="193"/>
      <c r="BP195" s="193"/>
    </row>
    <row r="196" spans="4:68" s="16" customFormat="1" x14ac:dyDescent="0.25">
      <c r="D196" s="193"/>
      <c r="E196" s="193"/>
      <c r="H196" s="193"/>
      <c r="L196" s="193"/>
      <c r="T196" s="193"/>
      <c r="Y196" s="193"/>
      <c r="AD196" s="193"/>
      <c r="AG196" s="193"/>
      <c r="AN196" s="193"/>
      <c r="AT196" s="193"/>
      <c r="AZ196" s="193"/>
      <c r="BA196" s="193"/>
      <c r="BD196" s="193"/>
      <c r="BG196" s="193"/>
      <c r="BJ196" s="193"/>
      <c r="BL196" s="193"/>
      <c r="BP196" s="193"/>
    </row>
    <row r="197" spans="4:68" s="16" customFormat="1" x14ac:dyDescent="0.25">
      <c r="D197" s="193"/>
      <c r="E197" s="193"/>
      <c r="H197" s="193"/>
      <c r="L197" s="193"/>
      <c r="T197" s="193"/>
      <c r="Y197" s="193"/>
      <c r="AD197" s="193"/>
      <c r="AG197" s="193"/>
      <c r="AN197" s="193"/>
      <c r="AT197" s="193"/>
      <c r="AZ197" s="193"/>
      <c r="BA197" s="193"/>
      <c r="BD197" s="193"/>
      <c r="BG197" s="193"/>
      <c r="BJ197" s="193"/>
      <c r="BL197" s="193"/>
      <c r="BP197" s="193"/>
    </row>
    <row r="198" spans="4:68" s="16" customFormat="1" x14ac:dyDescent="0.25">
      <c r="D198" s="193"/>
      <c r="E198" s="193"/>
      <c r="H198" s="193"/>
      <c r="L198" s="193"/>
      <c r="T198" s="193"/>
      <c r="Y198" s="193"/>
      <c r="AD198" s="193"/>
      <c r="AG198" s="193"/>
      <c r="AN198" s="193"/>
      <c r="AT198" s="193"/>
      <c r="AZ198" s="193"/>
      <c r="BA198" s="193"/>
      <c r="BD198" s="193"/>
      <c r="BG198" s="193"/>
      <c r="BJ198" s="193"/>
      <c r="BL198" s="193"/>
      <c r="BP198" s="193"/>
    </row>
    <row r="199" spans="4:68" s="16" customFormat="1" x14ac:dyDescent="0.25">
      <c r="D199" s="193"/>
      <c r="E199" s="193"/>
      <c r="H199" s="193"/>
      <c r="L199" s="193"/>
      <c r="T199" s="193"/>
      <c r="Y199" s="193"/>
      <c r="AD199" s="193"/>
      <c r="AG199" s="193"/>
      <c r="AN199" s="193"/>
      <c r="AT199" s="193"/>
      <c r="AZ199" s="193"/>
      <c r="BA199" s="193"/>
      <c r="BD199" s="193"/>
      <c r="BG199" s="193"/>
      <c r="BJ199" s="193"/>
      <c r="BL199" s="193"/>
      <c r="BP199" s="193"/>
    </row>
    <row r="200" spans="4:68" s="16" customFormat="1" x14ac:dyDescent="0.25">
      <c r="D200" s="193"/>
      <c r="E200" s="193"/>
      <c r="H200" s="193"/>
      <c r="L200" s="193"/>
      <c r="T200" s="193"/>
      <c r="Y200" s="193"/>
      <c r="AD200" s="193"/>
      <c r="AG200" s="193"/>
      <c r="AN200" s="193"/>
      <c r="AT200" s="193"/>
      <c r="AZ200" s="193"/>
      <c r="BA200" s="193"/>
      <c r="BD200" s="193"/>
      <c r="BG200" s="193"/>
      <c r="BJ200" s="193"/>
      <c r="BL200" s="193"/>
      <c r="BP200" s="193"/>
    </row>
    <row r="201" spans="4:68" s="16" customFormat="1" x14ac:dyDescent="0.25">
      <c r="D201" s="193"/>
      <c r="E201" s="193"/>
      <c r="H201" s="193"/>
      <c r="L201" s="193"/>
      <c r="T201" s="193"/>
      <c r="Y201" s="193"/>
      <c r="AD201" s="193"/>
      <c r="AG201" s="193"/>
      <c r="AN201" s="193"/>
      <c r="AT201" s="193"/>
      <c r="AZ201" s="193"/>
      <c r="BA201" s="193"/>
      <c r="BD201" s="193"/>
      <c r="BG201" s="193"/>
      <c r="BJ201" s="193"/>
      <c r="BL201" s="193"/>
      <c r="BP201" s="193"/>
    </row>
    <row r="202" spans="4:68" s="16" customFormat="1" x14ac:dyDescent="0.25">
      <c r="D202" s="193"/>
      <c r="E202" s="193"/>
      <c r="H202" s="193"/>
      <c r="L202" s="193"/>
      <c r="T202" s="193"/>
      <c r="Y202" s="193"/>
      <c r="AD202" s="193"/>
      <c r="AG202" s="193"/>
      <c r="AN202" s="193"/>
      <c r="AT202" s="193"/>
      <c r="AZ202" s="193"/>
      <c r="BA202" s="193"/>
      <c r="BD202" s="193"/>
      <c r="BG202" s="193"/>
      <c r="BJ202" s="193"/>
      <c r="BL202" s="193"/>
      <c r="BP202" s="193"/>
    </row>
    <row r="203" spans="4:68" s="16" customFormat="1" x14ac:dyDescent="0.25">
      <c r="D203" s="193"/>
      <c r="E203" s="193"/>
      <c r="H203" s="193"/>
      <c r="L203" s="193"/>
      <c r="T203" s="193"/>
      <c r="Y203" s="193"/>
      <c r="AD203" s="193"/>
      <c r="AG203" s="193"/>
      <c r="AN203" s="193"/>
      <c r="AT203" s="193"/>
      <c r="AZ203" s="193"/>
      <c r="BA203" s="193"/>
      <c r="BD203" s="193"/>
      <c r="BG203" s="193"/>
      <c r="BJ203" s="193"/>
      <c r="BL203" s="193"/>
      <c r="BP203" s="193"/>
    </row>
    <row r="204" spans="4:68" s="16" customFormat="1" x14ac:dyDescent="0.25">
      <c r="D204" s="193"/>
      <c r="E204" s="193"/>
      <c r="H204" s="193"/>
      <c r="L204" s="193"/>
      <c r="T204" s="193"/>
      <c r="Y204" s="193"/>
      <c r="AD204" s="193"/>
      <c r="AG204" s="193"/>
      <c r="AN204" s="193"/>
      <c r="AT204" s="193"/>
      <c r="AZ204" s="193"/>
      <c r="BA204" s="193"/>
      <c r="BD204" s="193"/>
      <c r="BG204" s="193"/>
      <c r="BJ204" s="193"/>
      <c r="BL204" s="193"/>
      <c r="BP204" s="193"/>
    </row>
    <row r="205" spans="4:68" s="16" customFormat="1" x14ac:dyDescent="0.25">
      <c r="D205" s="193"/>
      <c r="E205" s="193"/>
      <c r="H205" s="193"/>
      <c r="L205" s="193"/>
      <c r="T205" s="193"/>
      <c r="Y205" s="193"/>
      <c r="AD205" s="193"/>
      <c r="AG205" s="193"/>
      <c r="AN205" s="193"/>
      <c r="AT205" s="193"/>
      <c r="AZ205" s="193"/>
      <c r="BA205" s="193"/>
      <c r="BD205" s="193"/>
      <c r="BG205" s="193"/>
      <c r="BJ205" s="193"/>
      <c r="BL205" s="193"/>
      <c r="BP205" s="193"/>
    </row>
    <row r="206" spans="4:68" s="16" customFormat="1" x14ac:dyDescent="0.25">
      <c r="D206" s="193"/>
      <c r="E206" s="193"/>
      <c r="H206" s="193"/>
      <c r="L206" s="193"/>
      <c r="T206" s="193"/>
      <c r="Y206" s="193"/>
      <c r="AD206" s="193"/>
      <c r="AG206" s="193"/>
      <c r="AN206" s="193"/>
      <c r="AT206" s="193"/>
      <c r="AZ206" s="193"/>
      <c r="BA206" s="193"/>
      <c r="BD206" s="193"/>
      <c r="BG206" s="193"/>
      <c r="BJ206" s="193"/>
      <c r="BL206" s="193"/>
      <c r="BP206" s="193"/>
    </row>
    <row r="207" spans="4:68" s="16" customFormat="1" x14ac:dyDescent="0.25">
      <c r="D207" s="193"/>
      <c r="E207" s="193"/>
      <c r="H207" s="193"/>
      <c r="L207" s="193"/>
      <c r="T207" s="193"/>
      <c r="Y207" s="193"/>
      <c r="AD207" s="193"/>
      <c r="AG207" s="193"/>
      <c r="AN207" s="193"/>
      <c r="AT207" s="193"/>
      <c r="AZ207" s="193"/>
      <c r="BA207" s="193"/>
      <c r="BD207" s="193"/>
      <c r="BG207" s="193"/>
      <c r="BJ207" s="193"/>
      <c r="BL207" s="193"/>
      <c r="BP207" s="193"/>
    </row>
    <row r="208" spans="4:68" s="16" customFormat="1" x14ac:dyDescent="0.25">
      <c r="D208" s="193"/>
      <c r="E208" s="193"/>
      <c r="H208" s="193"/>
      <c r="L208" s="193"/>
      <c r="T208" s="193"/>
      <c r="Y208" s="193"/>
      <c r="AD208" s="193"/>
      <c r="AG208" s="193"/>
      <c r="AN208" s="193"/>
      <c r="AT208" s="193"/>
      <c r="AZ208" s="193"/>
      <c r="BA208" s="193"/>
      <c r="BD208" s="193"/>
      <c r="BG208" s="193"/>
      <c r="BJ208" s="193"/>
      <c r="BL208" s="193"/>
      <c r="BP208" s="193"/>
    </row>
    <row r="209" spans="4:68" s="16" customFormat="1" x14ac:dyDescent="0.25">
      <c r="D209" s="193"/>
      <c r="E209" s="193"/>
      <c r="H209" s="193"/>
      <c r="L209" s="193"/>
      <c r="T209" s="193"/>
      <c r="Y209" s="193"/>
      <c r="AD209" s="193"/>
      <c r="AG209" s="193"/>
      <c r="AN209" s="193"/>
      <c r="AT209" s="193"/>
      <c r="AZ209" s="193"/>
      <c r="BA209" s="193"/>
      <c r="BD209" s="193"/>
      <c r="BG209" s="193"/>
      <c r="BJ209" s="193"/>
      <c r="BL209" s="193"/>
      <c r="BP209" s="193"/>
    </row>
    <row r="210" spans="4:68" s="16" customFormat="1" x14ac:dyDescent="0.25">
      <c r="D210" s="193"/>
      <c r="E210" s="193"/>
      <c r="H210" s="193"/>
      <c r="L210" s="193"/>
      <c r="T210" s="193"/>
      <c r="Y210" s="193"/>
      <c r="AD210" s="193"/>
      <c r="AG210" s="193"/>
      <c r="AN210" s="193"/>
      <c r="AT210" s="193"/>
      <c r="AZ210" s="193"/>
      <c r="BA210" s="193"/>
      <c r="BD210" s="193"/>
      <c r="BG210" s="193"/>
      <c r="BJ210" s="193"/>
      <c r="BL210" s="193"/>
      <c r="BP210" s="193"/>
    </row>
    <row r="211" spans="4:68" s="16" customFormat="1" x14ac:dyDescent="0.25">
      <c r="D211" s="193"/>
      <c r="E211" s="193"/>
      <c r="H211" s="193"/>
      <c r="L211" s="193"/>
      <c r="T211" s="193"/>
      <c r="Y211" s="193"/>
      <c r="AD211" s="193"/>
      <c r="AG211" s="193"/>
      <c r="AN211" s="193"/>
      <c r="AT211" s="193"/>
      <c r="AZ211" s="193"/>
      <c r="BA211" s="193"/>
      <c r="BD211" s="193"/>
      <c r="BG211" s="193"/>
      <c r="BJ211" s="193"/>
      <c r="BL211" s="193"/>
      <c r="BP211" s="193"/>
    </row>
    <row r="212" spans="4:68" s="16" customFormat="1" x14ac:dyDescent="0.25">
      <c r="D212" s="193"/>
      <c r="E212" s="193"/>
      <c r="H212" s="193"/>
      <c r="L212" s="193"/>
      <c r="T212" s="193"/>
      <c r="Y212" s="193"/>
      <c r="AD212" s="193"/>
      <c r="AG212" s="193"/>
      <c r="AN212" s="193"/>
      <c r="AT212" s="193"/>
      <c r="AZ212" s="193"/>
      <c r="BA212" s="193"/>
      <c r="BD212" s="193"/>
      <c r="BG212" s="193"/>
      <c r="BJ212" s="193"/>
      <c r="BL212" s="193"/>
      <c r="BP212" s="193"/>
    </row>
    <row r="213" spans="4:68" s="16" customFormat="1" x14ac:dyDescent="0.25">
      <c r="D213" s="193"/>
      <c r="E213" s="193"/>
      <c r="H213" s="193"/>
      <c r="L213" s="193"/>
      <c r="T213" s="193"/>
      <c r="Y213" s="193"/>
      <c r="AD213" s="193"/>
      <c r="AG213" s="193"/>
      <c r="AN213" s="193"/>
      <c r="AT213" s="193"/>
      <c r="AZ213" s="193"/>
      <c r="BA213" s="193"/>
      <c r="BD213" s="193"/>
      <c r="BG213" s="193"/>
      <c r="BJ213" s="193"/>
      <c r="BL213" s="193"/>
      <c r="BP213" s="193"/>
    </row>
    <row r="214" spans="4:68" s="16" customFormat="1" x14ac:dyDescent="0.25">
      <c r="D214" s="193"/>
      <c r="E214" s="193"/>
      <c r="H214" s="193"/>
      <c r="L214" s="193"/>
      <c r="T214" s="193"/>
      <c r="Y214" s="193"/>
      <c r="AD214" s="193"/>
      <c r="AG214" s="193"/>
      <c r="AN214" s="193"/>
      <c r="AT214" s="193"/>
      <c r="AZ214" s="193"/>
      <c r="BA214" s="193"/>
      <c r="BD214" s="193"/>
      <c r="BG214" s="193"/>
      <c r="BJ214" s="193"/>
      <c r="BL214" s="193"/>
      <c r="BP214" s="193"/>
    </row>
    <row r="215" spans="4:68" s="16" customFormat="1" x14ac:dyDescent="0.25">
      <c r="D215" s="193"/>
      <c r="E215" s="193"/>
      <c r="H215" s="193"/>
      <c r="L215" s="193"/>
      <c r="T215" s="193"/>
      <c r="Y215" s="193"/>
      <c r="AD215" s="193"/>
      <c r="AG215" s="193"/>
      <c r="AN215" s="193"/>
      <c r="AT215" s="193"/>
      <c r="AZ215" s="193"/>
      <c r="BA215" s="193"/>
      <c r="BD215" s="193"/>
      <c r="BG215" s="193"/>
      <c r="BJ215" s="193"/>
      <c r="BL215" s="193"/>
      <c r="BP215" s="193"/>
    </row>
    <row r="216" spans="4:68" s="16" customFormat="1" x14ac:dyDescent="0.25">
      <c r="D216" s="193"/>
      <c r="E216" s="193"/>
      <c r="H216" s="193"/>
      <c r="L216" s="193"/>
      <c r="T216" s="193"/>
      <c r="Y216" s="193"/>
      <c r="AD216" s="193"/>
      <c r="AG216" s="193"/>
      <c r="AN216" s="193"/>
      <c r="AT216" s="193"/>
      <c r="AZ216" s="193"/>
      <c r="BA216" s="193"/>
      <c r="BD216" s="193"/>
      <c r="BG216" s="193"/>
      <c r="BJ216" s="193"/>
      <c r="BL216" s="193"/>
      <c r="BP216" s="193"/>
    </row>
    <row r="217" spans="4:68" s="16" customFormat="1" x14ac:dyDescent="0.25">
      <c r="D217" s="193"/>
      <c r="E217" s="193"/>
      <c r="H217" s="193"/>
      <c r="L217" s="193"/>
      <c r="T217" s="193"/>
      <c r="Y217" s="193"/>
      <c r="AD217" s="193"/>
      <c r="AG217" s="193"/>
      <c r="AN217" s="193"/>
      <c r="AT217" s="193"/>
      <c r="AZ217" s="193"/>
      <c r="BA217" s="193"/>
      <c r="BD217" s="193"/>
      <c r="BG217" s="193"/>
      <c r="BJ217" s="193"/>
      <c r="BL217" s="193"/>
      <c r="BP217" s="193"/>
    </row>
    <row r="218" spans="4:68" s="16" customFormat="1" x14ac:dyDescent="0.25">
      <c r="D218" s="193"/>
      <c r="E218" s="193"/>
      <c r="H218" s="193"/>
      <c r="L218" s="193"/>
      <c r="T218" s="193"/>
      <c r="Y218" s="193"/>
      <c r="AD218" s="193"/>
      <c r="AG218" s="193"/>
      <c r="AN218" s="193"/>
      <c r="AT218" s="193"/>
      <c r="AZ218" s="193"/>
      <c r="BA218" s="193"/>
      <c r="BD218" s="193"/>
      <c r="BG218" s="193"/>
      <c r="BJ218" s="193"/>
      <c r="BL218" s="193"/>
      <c r="BP218" s="193"/>
    </row>
    <row r="219" spans="4:68" s="16" customFormat="1" x14ac:dyDescent="0.25">
      <c r="D219" s="193"/>
      <c r="E219" s="193"/>
      <c r="H219" s="193"/>
      <c r="L219" s="193"/>
      <c r="T219" s="193"/>
      <c r="Y219" s="193"/>
      <c r="AD219" s="193"/>
      <c r="AG219" s="193"/>
      <c r="AN219" s="193"/>
      <c r="AT219" s="193"/>
      <c r="AZ219" s="193"/>
      <c r="BA219" s="193"/>
      <c r="BD219" s="193"/>
      <c r="BG219" s="193"/>
      <c r="BJ219" s="193"/>
      <c r="BL219" s="193"/>
      <c r="BP219" s="193"/>
    </row>
    <row r="220" spans="4:68" s="16" customFormat="1" x14ac:dyDescent="0.25">
      <c r="D220" s="193"/>
      <c r="E220" s="193"/>
      <c r="H220" s="193"/>
      <c r="L220" s="193"/>
      <c r="T220" s="193"/>
      <c r="Y220" s="193"/>
      <c r="AD220" s="193"/>
      <c r="AG220" s="193"/>
      <c r="AN220" s="193"/>
      <c r="AT220" s="193"/>
      <c r="AZ220" s="193"/>
      <c r="BA220" s="193"/>
      <c r="BD220" s="193"/>
      <c r="BG220" s="193"/>
      <c r="BJ220" s="193"/>
      <c r="BL220" s="193"/>
      <c r="BP220" s="193"/>
    </row>
    <row r="221" spans="4:68" s="16" customFormat="1" x14ac:dyDescent="0.25">
      <c r="D221" s="193"/>
      <c r="E221" s="193"/>
      <c r="H221" s="193"/>
      <c r="L221" s="193"/>
      <c r="T221" s="193"/>
      <c r="Y221" s="193"/>
      <c r="AD221" s="193"/>
      <c r="AG221" s="193"/>
      <c r="AN221" s="193"/>
      <c r="AT221" s="193"/>
      <c r="AZ221" s="193"/>
      <c r="BA221" s="193"/>
      <c r="BD221" s="193"/>
      <c r="BG221" s="193"/>
      <c r="BJ221" s="193"/>
      <c r="BL221" s="193"/>
      <c r="BP221" s="193"/>
    </row>
    <row r="222" spans="4:68" s="16" customFormat="1" x14ac:dyDescent="0.25">
      <c r="D222" s="193"/>
      <c r="E222" s="193"/>
      <c r="H222" s="193"/>
      <c r="L222" s="193"/>
      <c r="T222" s="193"/>
      <c r="Y222" s="193"/>
      <c r="AD222" s="193"/>
      <c r="AG222" s="193"/>
      <c r="AN222" s="193"/>
      <c r="AT222" s="193"/>
      <c r="AZ222" s="193"/>
      <c r="BA222" s="193"/>
      <c r="BD222" s="193"/>
      <c r="BG222" s="193"/>
      <c r="BJ222" s="193"/>
      <c r="BL222" s="193"/>
      <c r="BP222" s="193"/>
    </row>
    <row r="223" spans="4:68" s="16" customFormat="1" x14ac:dyDescent="0.25">
      <c r="D223" s="193"/>
      <c r="E223" s="193"/>
      <c r="H223" s="193"/>
      <c r="L223" s="193"/>
      <c r="T223" s="193"/>
      <c r="Y223" s="193"/>
      <c r="AD223" s="193"/>
      <c r="AG223" s="193"/>
      <c r="AN223" s="193"/>
      <c r="AT223" s="193"/>
      <c r="AZ223" s="193"/>
      <c r="BA223" s="193"/>
      <c r="BD223" s="193"/>
      <c r="BG223" s="193"/>
      <c r="BJ223" s="193"/>
      <c r="BL223" s="193"/>
      <c r="BP223" s="193"/>
    </row>
    <row r="224" spans="4:68" s="16" customFormat="1" x14ac:dyDescent="0.25">
      <c r="D224" s="193"/>
      <c r="E224" s="193"/>
      <c r="H224" s="193"/>
      <c r="L224" s="193"/>
      <c r="T224" s="193"/>
      <c r="Y224" s="193"/>
      <c r="AD224" s="193"/>
      <c r="AG224" s="193"/>
      <c r="AN224" s="193"/>
      <c r="AT224" s="193"/>
      <c r="AZ224" s="193"/>
      <c r="BA224" s="193"/>
      <c r="BD224" s="193"/>
      <c r="BG224" s="193"/>
      <c r="BJ224" s="193"/>
      <c r="BL224" s="193"/>
      <c r="BP224" s="193"/>
    </row>
    <row r="225" spans="4:68" s="16" customFormat="1" x14ac:dyDescent="0.25">
      <c r="D225" s="193"/>
      <c r="E225" s="193"/>
      <c r="H225" s="193"/>
      <c r="L225" s="193"/>
      <c r="T225" s="193"/>
      <c r="Y225" s="193"/>
      <c r="AD225" s="193"/>
      <c r="AG225" s="193"/>
      <c r="AN225" s="193"/>
      <c r="AT225" s="193"/>
      <c r="AZ225" s="193"/>
      <c r="BA225" s="193"/>
      <c r="BD225" s="193"/>
      <c r="BG225" s="193"/>
      <c r="BJ225" s="193"/>
      <c r="BL225" s="193"/>
      <c r="BP225" s="193"/>
    </row>
    <row r="226" spans="4:68" s="16" customFormat="1" x14ac:dyDescent="0.25">
      <c r="D226" s="193"/>
      <c r="E226" s="193"/>
      <c r="H226" s="193"/>
      <c r="L226" s="193"/>
      <c r="T226" s="193"/>
      <c r="Y226" s="193"/>
      <c r="AD226" s="193"/>
      <c r="AG226" s="193"/>
      <c r="AN226" s="193"/>
      <c r="AT226" s="193"/>
      <c r="AZ226" s="193"/>
      <c r="BA226" s="193"/>
      <c r="BD226" s="193"/>
      <c r="BG226" s="193"/>
      <c r="BJ226" s="193"/>
      <c r="BL226" s="193"/>
      <c r="BP226" s="193"/>
    </row>
    <row r="227" spans="4:68" s="16" customFormat="1" x14ac:dyDescent="0.25">
      <c r="D227" s="193"/>
      <c r="E227" s="193"/>
      <c r="H227" s="193"/>
      <c r="L227" s="193"/>
      <c r="T227" s="193"/>
      <c r="Y227" s="193"/>
      <c r="AD227" s="193"/>
      <c r="AG227" s="193"/>
      <c r="AN227" s="193"/>
      <c r="AT227" s="193"/>
      <c r="AZ227" s="193"/>
      <c r="BA227" s="193"/>
      <c r="BD227" s="193"/>
      <c r="BG227" s="193"/>
      <c r="BJ227" s="193"/>
      <c r="BL227" s="193"/>
      <c r="BP227" s="193"/>
    </row>
    <row r="228" spans="4:68" s="16" customFormat="1" x14ac:dyDescent="0.25">
      <c r="D228" s="193"/>
      <c r="E228" s="193"/>
      <c r="H228" s="193"/>
      <c r="L228" s="193"/>
      <c r="T228" s="193"/>
      <c r="Y228" s="193"/>
      <c r="AD228" s="193"/>
      <c r="AG228" s="193"/>
      <c r="AN228" s="193"/>
      <c r="AT228" s="193"/>
      <c r="AZ228" s="193"/>
      <c r="BA228" s="193"/>
      <c r="BD228" s="193"/>
      <c r="BG228" s="193"/>
      <c r="BJ228" s="193"/>
      <c r="BL228" s="193"/>
      <c r="BP228" s="193"/>
    </row>
    <row r="229" spans="4:68" s="16" customFormat="1" x14ac:dyDescent="0.25">
      <c r="D229" s="193"/>
      <c r="E229" s="193"/>
      <c r="H229" s="193"/>
      <c r="L229" s="193"/>
      <c r="T229" s="193"/>
      <c r="Y229" s="193"/>
      <c r="AD229" s="193"/>
      <c r="AG229" s="193"/>
      <c r="AN229" s="193"/>
      <c r="AT229" s="193"/>
      <c r="AZ229" s="193"/>
      <c r="BA229" s="193"/>
      <c r="BD229" s="193"/>
      <c r="BG229" s="193"/>
      <c r="BJ229" s="193"/>
      <c r="BL229" s="193"/>
      <c r="BP229" s="193"/>
    </row>
    <row r="230" spans="4:68" s="16" customFormat="1" x14ac:dyDescent="0.25">
      <c r="D230" s="193"/>
      <c r="E230" s="193"/>
      <c r="H230" s="193"/>
      <c r="L230" s="193"/>
      <c r="T230" s="193"/>
      <c r="Y230" s="193"/>
      <c r="AD230" s="193"/>
      <c r="AG230" s="193"/>
      <c r="AN230" s="193"/>
      <c r="AT230" s="193"/>
      <c r="AZ230" s="193"/>
      <c r="BA230" s="193"/>
      <c r="BD230" s="193"/>
      <c r="BG230" s="193"/>
      <c r="BJ230" s="193"/>
      <c r="BL230" s="193"/>
      <c r="BP230" s="193"/>
    </row>
    <row r="231" spans="4:68" s="16" customFormat="1" x14ac:dyDescent="0.25">
      <c r="D231" s="193"/>
      <c r="E231" s="193"/>
      <c r="H231" s="193"/>
      <c r="L231" s="193"/>
      <c r="T231" s="193"/>
      <c r="Y231" s="193"/>
      <c r="AD231" s="193"/>
      <c r="AG231" s="193"/>
      <c r="AN231" s="193"/>
      <c r="AT231" s="193"/>
      <c r="AZ231" s="193"/>
      <c r="BA231" s="193"/>
      <c r="BD231" s="193"/>
      <c r="BG231" s="193"/>
      <c r="BJ231" s="193"/>
      <c r="BL231" s="193"/>
      <c r="BP231" s="193"/>
    </row>
    <row r="232" spans="4:68" s="16" customFormat="1" x14ac:dyDescent="0.25">
      <c r="D232" s="193"/>
      <c r="E232" s="193"/>
      <c r="H232" s="193"/>
      <c r="L232" s="193"/>
      <c r="T232" s="193"/>
      <c r="Y232" s="193"/>
      <c r="AD232" s="193"/>
      <c r="AG232" s="193"/>
      <c r="AN232" s="193"/>
      <c r="AT232" s="193"/>
      <c r="AZ232" s="193"/>
      <c r="BA232" s="193"/>
      <c r="BD232" s="193"/>
      <c r="BG232" s="193"/>
      <c r="BJ232" s="193"/>
      <c r="BL232" s="193"/>
      <c r="BP232" s="193"/>
    </row>
    <row r="233" spans="4:68" s="16" customFormat="1" x14ac:dyDescent="0.25">
      <c r="D233" s="193"/>
      <c r="E233" s="193"/>
      <c r="H233" s="193"/>
      <c r="L233" s="193"/>
      <c r="T233" s="193"/>
      <c r="Y233" s="193"/>
      <c r="AD233" s="193"/>
      <c r="AG233" s="193"/>
      <c r="AN233" s="193"/>
      <c r="AT233" s="193"/>
      <c r="AZ233" s="193"/>
      <c r="BA233" s="193"/>
      <c r="BD233" s="193"/>
      <c r="BG233" s="193"/>
      <c r="BJ233" s="193"/>
      <c r="BL233" s="193"/>
      <c r="BP233" s="193"/>
    </row>
    <row r="234" spans="4:68" s="16" customFormat="1" x14ac:dyDescent="0.25">
      <c r="D234" s="193"/>
      <c r="E234" s="193"/>
      <c r="H234" s="193"/>
      <c r="L234" s="193"/>
      <c r="T234" s="193"/>
      <c r="Y234" s="193"/>
      <c r="AD234" s="193"/>
      <c r="AG234" s="193"/>
      <c r="AN234" s="193"/>
      <c r="AT234" s="193"/>
      <c r="AZ234" s="193"/>
      <c r="BA234" s="193"/>
      <c r="BD234" s="193"/>
      <c r="BG234" s="193"/>
      <c r="BJ234" s="193"/>
      <c r="BL234" s="193"/>
      <c r="BP234" s="193"/>
    </row>
    <row r="235" spans="4:68" s="16" customFormat="1" x14ac:dyDescent="0.25">
      <c r="D235" s="193"/>
      <c r="E235" s="193"/>
      <c r="H235" s="193"/>
      <c r="L235" s="193"/>
      <c r="T235" s="193"/>
      <c r="Y235" s="193"/>
      <c r="AD235" s="193"/>
      <c r="AG235" s="193"/>
      <c r="AN235" s="193"/>
      <c r="AT235" s="193"/>
      <c r="AZ235" s="193"/>
      <c r="BA235" s="193"/>
      <c r="BD235" s="193"/>
      <c r="BG235" s="193"/>
      <c r="BJ235" s="193"/>
      <c r="BL235" s="193"/>
      <c r="BP235" s="193"/>
    </row>
    <row r="236" spans="4:68" s="16" customFormat="1" x14ac:dyDescent="0.25">
      <c r="D236" s="193"/>
      <c r="E236" s="193"/>
      <c r="H236" s="193"/>
      <c r="L236" s="193"/>
      <c r="T236" s="193"/>
      <c r="Y236" s="193"/>
      <c r="AD236" s="193"/>
      <c r="AG236" s="193"/>
      <c r="AN236" s="193"/>
      <c r="AT236" s="193"/>
      <c r="AZ236" s="193"/>
      <c r="BA236" s="193"/>
      <c r="BD236" s="193"/>
      <c r="BG236" s="193"/>
      <c r="BJ236" s="193"/>
      <c r="BL236" s="193"/>
      <c r="BP236" s="193"/>
    </row>
    <row r="237" spans="4:68" s="16" customFormat="1" x14ac:dyDescent="0.25">
      <c r="D237" s="193"/>
      <c r="E237" s="193"/>
      <c r="H237" s="193"/>
      <c r="L237" s="193"/>
      <c r="T237" s="193"/>
      <c r="Y237" s="193"/>
      <c r="AD237" s="193"/>
      <c r="AG237" s="193"/>
      <c r="AN237" s="193"/>
      <c r="AT237" s="193"/>
      <c r="AZ237" s="193"/>
      <c r="BA237" s="193"/>
      <c r="BD237" s="193"/>
      <c r="BG237" s="193"/>
      <c r="BJ237" s="193"/>
      <c r="BL237" s="193"/>
      <c r="BP237" s="193"/>
    </row>
    <row r="238" spans="4:68" s="16" customFormat="1" x14ac:dyDescent="0.25">
      <c r="D238" s="193"/>
      <c r="E238" s="193"/>
      <c r="H238" s="193"/>
      <c r="L238" s="193"/>
      <c r="T238" s="193"/>
      <c r="Y238" s="193"/>
      <c r="AD238" s="193"/>
      <c r="AG238" s="193"/>
      <c r="AN238" s="193"/>
      <c r="AT238" s="193"/>
      <c r="AZ238" s="193"/>
      <c r="BA238" s="193"/>
      <c r="BD238" s="193"/>
      <c r="BG238" s="193"/>
      <c r="BJ238" s="193"/>
      <c r="BL238" s="193"/>
      <c r="BP238" s="193"/>
    </row>
    <row r="239" spans="4:68" s="16" customFormat="1" x14ac:dyDescent="0.25">
      <c r="D239" s="193"/>
      <c r="E239" s="193"/>
      <c r="H239" s="193"/>
      <c r="L239" s="193"/>
      <c r="T239" s="193"/>
      <c r="Y239" s="193"/>
      <c r="AD239" s="193"/>
      <c r="AG239" s="193"/>
      <c r="AN239" s="193"/>
      <c r="AT239" s="193"/>
      <c r="AZ239" s="193"/>
      <c r="BA239" s="193"/>
      <c r="BD239" s="193"/>
      <c r="BG239" s="193"/>
      <c r="BJ239" s="193"/>
      <c r="BL239" s="193"/>
      <c r="BP239" s="193"/>
    </row>
    <row r="240" spans="4:68" s="16" customFormat="1" x14ac:dyDescent="0.25">
      <c r="D240" s="193"/>
      <c r="E240" s="193"/>
      <c r="H240" s="193"/>
      <c r="L240" s="193"/>
      <c r="T240" s="193"/>
      <c r="Y240" s="193"/>
      <c r="AD240" s="193"/>
      <c r="AG240" s="193"/>
      <c r="AN240" s="193"/>
      <c r="AT240" s="193"/>
      <c r="AZ240" s="193"/>
      <c r="BA240" s="193"/>
      <c r="BD240" s="193"/>
      <c r="BG240" s="193"/>
      <c r="BJ240" s="193"/>
      <c r="BL240" s="193"/>
      <c r="BP240" s="193"/>
    </row>
    <row r="241" spans="4:68" s="16" customFormat="1" x14ac:dyDescent="0.25">
      <c r="D241" s="193"/>
      <c r="E241" s="193"/>
      <c r="H241" s="193"/>
      <c r="L241" s="193"/>
      <c r="T241" s="193"/>
      <c r="Y241" s="193"/>
      <c r="AD241" s="193"/>
      <c r="AG241" s="193"/>
      <c r="AN241" s="193"/>
      <c r="AT241" s="193"/>
      <c r="AZ241" s="193"/>
      <c r="BA241" s="193"/>
      <c r="BD241" s="193"/>
      <c r="BG241" s="193"/>
      <c r="BJ241" s="193"/>
      <c r="BL241" s="193"/>
      <c r="BP241" s="193"/>
    </row>
    <row r="242" spans="4:68" s="16" customFormat="1" x14ac:dyDescent="0.25">
      <c r="D242" s="193"/>
      <c r="E242" s="193"/>
      <c r="H242" s="193"/>
      <c r="L242" s="193"/>
      <c r="T242" s="193"/>
      <c r="Y242" s="193"/>
      <c r="AD242" s="193"/>
      <c r="AG242" s="193"/>
      <c r="AN242" s="193"/>
      <c r="AT242" s="193"/>
      <c r="AZ242" s="193"/>
      <c r="BA242" s="193"/>
      <c r="BD242" s="193"/>
      <c r="BG242" s="193"/>
      <c r="BJ242" s="193"/>
      <c r="BL242" s="193"/>
      <c r="BP242" s="193"/>
    </row>
    <row r="243" spans="4:68" s="16" customFormat="1" x14ac:dyDescent="0.25">
      <c r="D243" s="193"/>
      <c r="E243" s="193"/>
      <c r="H243" s="193"/>
      <c r="L243" s="193"/>
      <c r="T243" s="193"/>
      <c r="Y243" s="193"/>
      <c r="AD243" s="193"/>
      <c r="AG243" s="193"/>
      <c r="AN243" s="193"/>
      <c r="AT243" s="193"/>
      <c r="AZ243" s="193"/>
      <c r="BA243" s="193"/>
      <c r="BD243" s="193"/>
      <c r="BG243" s="193"/>
      <c r="BJ243" s="193"/>
      <c r="BL243" s="193"/>
      <c r="BP243" s="193"/>
    </row>
    <row r="244" spans="4:68" s="16" customFormat="1" x14ac:dyDescent="0.25">
      <c r="D244" s="193"/>
      <c r="E244" s="193"/>
      <c r="H244" s="193"/>
      <c r="L244" s="193"/>
      <c r="T244" s="193"/>
      <c r="Y244" s="193"/>
      <c r="AD244" s="193"/>
      <c r="AG244" s="193"/>
      <c r="AN244" s="193"/>
      <c r="AT244" s="193"/>
      <c r="AZ244" s="193"/>
      <c r="BA244" s="193"/>
      <c r="BD244" s="193"/>
      <c r="BG244" s="193"/>
      <c r="BJ244" s="193"/>
      <c r="BL244" s="193"/>
      <c r="BP244" s="193"/>
    </row>
    <row r="245" spans="4:68" s="16" customFormat="1" x14ac:dyDescent="0.25">
      <c r="D245" s="193"/>
      <c r="E245" s="193"/>
      <c r="H245" s="193"/>
      <c r="L245" s="193"/>
      <c r="T245" s="193"/>
      <c r="Y245" s="193"/>
      <c r="AD245" s="193"/>
      <c r="AG245" s="193"/>
      <c r="AN245" s="193"/>
      <c r="AT245" s="193"/>
      <c r="AZ245" s="193"/>
      <c r="BA245" s="193"/>
      <c r="BD245" s="193"/>
      <c r="BG245" s="193"/>
      <c r="BJ245" s="193"/>
      <c r="BL245" s="193"/>
      <c r="BP245" s="193"/>
    </row>
    <row r="246" spans="4:68" s="16" customFormat="1" x14ac:dyDescent="0.25">
      <c r="D246" s="193"/>
      <c r="E246" s="193"/>
      <c r="H246" s="193"/>
      <c r="L246" s="193"/>
      <c r="T246" s="193"/>
      <c r="Y246" s="193"/>
      <c r="AD246" s="193"/>
      <c r="AG246" s="193"/>
      <c r="AN246" s="193"/>
      <c r="AT246" s="193"/>
      <c r="AZ246" s="193"/>
      <c r="BA246" s="193"/>
      <c r="BD246" s="193"/>
      <c r="BG246" s="193"/>
      <c r="BJ246" s="193"/>
      <c r="BL246" s="193"/>
      <c r="BP246" s="193"/>
    </row>
    <row r="247" spans="4:68" s="16" customFormat="1" x14ac:dyDescent="0.25">
      <c r="D247" s="193"/>
      <c r="E247" s="193"/>
      <c r="H247" s="193"/>
      <c r="L247" s="193"/>
      <c r="T247" s="193"/>
      <c r="Y247" s="193"/>
      <c r="AD247" s="193"/>
      <c r="AG247" s="193"/>
      <c r="AN247" s="193"/>
      <c r="AT247" s="193"/>
      <c r="AZ247" s="193"/>
      <c r="BA247" s="193"/>
      <c r="BD247" s="193"/>
      <c r="BG247" s="193"/>
      <c r="BJ247" s="193"/>
      <c r="BL247" s="193"/>
      <c r="BP247" s="193"/>
    </row>
    <row r="248" spans="4:68" s="16" customFormat="1" x14ac:dyDescent="0.25">
      <c r="D248" s="193"/>
      <c r="E248" s="193"/>
      <c r="H248" s="193"/>
      <c r="L248" s="193"/>
      <c r="T248" s="193"/>
      <c r="Y248" s="193"/>
      <c r="AD248" s="193"/>
      <c r="AG248" s="193"/>
      <c r="AN248" s="193"/>
      <c r="AT248" s="193"/>
      <c r="AZ248" s="193"/>
      <c r="BA248" s="193"/>
      <c r="BD248" s="193"/>
      <c r="BG248" s="193"/>
      <c r="BJ248" s="193"/>
      <c r="BL248" s="193"/>
      <c r="BP248" s="193"/>
    </row>
    <row r="249" spans="4:68" s="16" customFormat="1" x14ac:dyDescent="0.25">
      <c r="D249" s="193"/>
      <c r="E249" s="193"/>
      <c r="H249" s="193"/>
      <c r="L249" s="193"/>
      <c r="T249" s="193"/>
      <c r="Y249" s="193"/>
      <c r="AD249" s="193"/>
      <c r="AG249" s="193"/>
      <c r="AN249" s="193"/>
      <c r="AT249" s="193"/>
      <c r="AZ249" s="193"/>
      <c r="BA249" s="193"/>
      <c r="BD249" s="193"/>
      <c r="BG249" s="193"/>
      <c r="BJ249" s="193"/>
      <c r="BL249" s="193"/>
      <c r="BP249" s="193"/>
    </row>
    <row r="250" spans="4:68" s="16" customFormat="1" x14ac:dyDescent="0.25">
      <c r="D250" s="193"/>
      <c r="E250" s="193"/>
      <c r="H250" s="193"/>
      <c r="L250" s="193"/>
      <c r="T250" s="193"/>
      <c r="Y250" s="193"/>
      <c r="AD250" s="193"/>
      <c r="AG250" s="193"/>
      <c r="AN250" s="193"/>
      <c r="AT250" s="193"/>
      <c r="AZ250" s="193"/>
      <c r="BA250" s="193"/>
      <c r="BD250" s="193"/>
      <c r="BG250" s="193"/>
      <c r="BJ250" s="193"/>
      <c r="BL250" s="193"/>
      <c r="BP250" s="193"/>
    </row>
    <row r="251" spans="4:68" s="16" customFormat="1" x14ac:dyDescent="0.25">
      <c r="D251" s="193"/>
      <c r="E251" s="193"/>
      <c r="H251" s="193"/>
      <c r="L251" s="193"/>
      <c r="T251" s="193"/>
      <c r="Y251" s="193"/>
      <c r="AD251" s="193"/>
      <c r="AG251" s="193"/>
      <c r="AN251" s="193"/>
      <c r="AT251" s="193"/>
      <c r="AZ251" s="193"/>
      <c r="BA251" s="193"/>
      <c r="BD251" s="193"/>
      <c r="BG251" s="193"/>
      <c r="BJ251" s="193"/>
      <c r="BL251" s="193"/>
      <c r="BP251" s="193"/>
    </row>
    <row r="252" spans="4:68" s="16" customFormat="1" x14ac:dyDescent="0.25">
      <c r="D252" s="193"/>
      <c r="E252" s="193"/>
      <c r="H252" s="193"/>
      <c r="L252" s="193"/>
      <c r="T252" s="193"/>
      <c r="Y252" s="193"/>
      <c r="AD252" s="193"/>
      <c r="AG252" s="193"/>
      <c r="AN252" s="193"/>
      <c r="AT252" s="193"/>
      <c r="AZ252" s="193"/>
      <c r="BA252" s="193"/>
      <c r="BD252" s="193"/>
      <c r="BG252" s="193"/>
      <c r="BJ252" s="193"/>
      <c r="BL252" s="193"/>
      <c r="BP252" s="193"/>
    </row>
    <row r="253" spans="4:68" s="16" customFormat="1" x14ac:dyDescent="0.25">
      <c r="D253" s="193"/>
      <c r="E253" s="193"/>
      <c r="H253" s="193"/>
      <c r="L253" s="193"/>
      <c r="T253" s="193"/>
      <c r="Y253" s="193"/>
      <c r="AD253" s="193"/>
      <c r="AG253" s="193"/>
      <c r="AN253" s="193"/>
      <c r="AT253" s="193"/>
      <c r="AZ253" s="193"/>
      <c r="BA253" s="193"/>
      <c r="BD253" s="193"/>
      <c r="BG253" s="193"/>
      <c r="BJ253" s="193"/>
      <c r="BL253" s="193"/>
      <c r="BP253" s="193"/>
    </row>
    <row r="254" spans="4:68" s="16" customFormat="1" x14ac:dyDescent="0.25">
      <c r="D254" s="193"/>
      <c r="E254" s="193"/>
      <c r="H254" s="193"/>
      <c r="L254" s="193"/>
      <c r="T254" s="193"/>
      <c r="Y254" s="193"/>
      <c r="AD254" s="193"/>
      <c r="AG254" s="193"/>
      <c r="AN254" s="193"/>
      <c r="AT254" s="193"/>
      <c r="AZ254" s="193"/>
      <c r="BA254" s="193"/>
      <c r="BD254" s="193"/>
      <c r="BG254" s="193"/>
      <c r="BJ254" s="193"/>
      <c r="BL254" s="193"/>
      <c r="BP254" s="193"/>
    </row>
    <row r="255" spans="4:68" s="16" customFormat="1" x14ac:dyDescent="0.25">
      <c r="D255" s="193"/>
      <c r="E255" s="193"/>
      <c r="H255" s="193"/>
      <c r="L255" s="193"/>
      <c r="T255" s="193"/>
      <c r="Y255" s="193"/>
      <c r="AD255" s="193"/>
      <c r="AG255" s="193"/>
      <c r="AN255" s="193"/>
      <c r="AT255" s="193"/>
      <c r="AZ255" s="193"/>
      <c r="BA255" s="193"/>
      <c r="BD255" s="193"/>
      <c r="BG255" s="193"/>
      <c r="BJ255" s="193"/>
      <c r="BL255" s="193"/>
      <c r="BP255" s="193"/>
    </row>
    <row r="256" spans="4:68" s="16" customFormat="1" x14ac:dyDescent="0.25">
      <c r="D256" s="193"/>
      <c r="E256" s="193"/>
      <c r="H256" s="193"/>
      <c r="L256" s="193"/>
      <c r="T256" s="193"/>
      <c r="Y256" s="193"/>
      <c r="AD256" s="193"/>
      <c r="AG256" s="193"/>
      <c r="AN256" s="193"/>
      <c r="AT256" s="193"/>
      <c r="AZ256" s="193"/>
      <c r="BA256" s="193"/>
      <c r="BD256" s="193"/>
      <c r="BG256" s="193"/>
      <c r="BJ256" s="193"/>
      <c r="BL256" s="193"/>
      <c r="BP256" s="193"/>
    </row>
    <row r="257" spans="4:68" s="16" customFormat="1" x14ac:dyDescent="0.25">
      <c r="D257" s="193"/>
      <c r="E257" s="193"/>
      <c r="H257" s="193"/>
      <c r="L257" s="193"/>
      <c r="T257" s="193"/>
      <c r="Y257" s="193"/>
      <c r="AD257" s="193"/>
      <c r="AG257" s="193"/>
      <c r="AN257" s="193"/>
      <c r="AT257" s="193"/>
      <c r="AZ257" s="193"/>
      <c r="BA257" s="193"/>
      <c r="BD257" s="193"/>
      <c r="BG257" s="193"/>
      <c r="BJ257" s="193"/>
      <c r="BL257" s="193"/>
      <c r="BP257" s="193"/>
    </row>
    <row r="258" spans="4:68" s="16" customFormat="1" x14ac:dyDescent="0.25">
      <c r="D258" s="193"/>
      <c r="E258" s="193"/>
      <c r="H258" s="193"/>
      <c r="L258" s="193"/>
      <c r="T258" s="193"/>
      <c r="Y258" s="193"/>
      <c r="AD258" s="193"/>
      <c r="AG258" s="193"/>
      <c r="AN258" s="193"/>
      <c r="AT258" s="193"/>
      <c r="AZ258" s="193"/>
      <c r="BA258" s="193"/>
      <c r="BD258" s="193"/>
      <c r="BG258" s="193"/>
      <c r="BJ258" s="193"/>
      <c r="BL258" s="193"/>
      <c r="BP258" s="193"/>
    </row>
    <row r="259" spans="4:68" s="16" customFormat="1" x14ac:dyDescent="0.25">
      <c r="D259" s="193"/>
      <c r="E259" s="193"/>
      <c r="H259" s="193"/>
      <c r="L259" s="193"/>
      <c r="T259" s="193"/>
      <c r="Y259" s="193"/>
      <c r="AD259" s="193"/>
      <c r="AG259" s="193"/>
      <c r="AN259" s="193"/>
      <c r="AT259" s="193"/>
      <c r="AZ259" s="193"/>
      <c r="BA259" s="193"/>
      <c r="BD259" s="193"/>
      <c r="BG259" s="193"/>
      <c r="BJ259" s="193"/>
      <c r="BL259" s="193"/>
      <c r="BP259" s="193"/>
    </row>
    <row r="260" spans="4:68" s="16" customFormat="1" x14ac:dyDescent="0.25">
      <c r="D260" s="193"/>
      <c r="E260" s="193"/>
      <c r="H260" s="193"/>
      <c r="L260" s="193"/>
      <c r="T260" s="193"/>
      <c r="Y260" s="193"/>
      <c r="AD260" s="193"/>
      <c r="AG260" s="193"/>
      <c r="AN260" s="193"/>
      <c r="AT260" s="193"/>
      <c r="AZ260" s="193"/>
      <c r="BA260" s="193"/>
      <c r="BD260" s="193"/>
      <c r="BG260" s="193"/>
      <c r="BJ260" s="193"/>
      <c r="BL260" s="193"/>
      <c r="BP260" s="193"/>
    </row>
    <row r="261" spans="4:68" s="16" customFormat="1" x14ac:dyDescent="0.25">
      <c r="D261" s="193"/>
      <c r="E261" s="193"/>
      <c r="H261" s="193"/>
      <c r="L261" s="193"/>
      <c r="T261" s="193"/>
      <c r="Y261" s="193"/>
      <c r="AD261" s="193"/>
      <c r="AG261" s="193"/>
      <c r="AN261" s="193"/>
      <c r="AT261" s="193"/>
      <c r="AZ261" s="193"/>
      <c r="BA261" s="193"/>
      <c r="BD261" s="193"/>
      <c r="BG261" s="193"/>
      <c r="BJ261" s="193"/>
      <c r="BL261" s="193"/>
      <c r="BP261" s="193"/>
    </row>
    <row r="262" spans="4:68" s="16" customFormat="1" x14ac:dyDescent="0.25">
      <c r="D262" s="193"/>
      <c r="E262" s="193"/>
      <c r="H262" s="193"/>
      <c r="L262" s="193"/>
      <c r="T262" s="193"/>
      <c r="Y262" s="193"/>
      <c r="AD262" s="193"/>
      <c r="AG262" s="193"/>
      <c r="AN262" s="193"/>
      <c r="AT262" s="193"/>
      <c r="AZ262" s="193"/>
      <c r="BA262" s="193"/>
      <c r="BD262" s="193"/>
      <c r="BG262" s="193"/>
      <c r="BJ262" s="193"/>
      <c r="BL262" s="193"/>
      <c r="BP262" s="193"/>
    </row>
    <row r="263" spans="4:68" s="16" customFormat="1" x14ac:dyDescent="0.25">
      <c r="D263" s="193"/>
      <c r="E263" s="193"/>
      <c r="H263" s="193"/>
      <c r="L263" s="193"/>
      <c r="T263" s="193"/>
      <c r="Y263" s="193"/>
      <c r="AD263" s="193"/>
      <c r="AG263" s="193"/>
      <c r="AN263" s="193"/>
      <c r="AT263" s="193"/>
      <c r="AZ263" s="193"/>
      <c r="BA263" s="193"/>
      <c r="BD263" s="193"/>
      <c r="BG263" s="193"/>
      <c r="BJ263" s="193"/>
      <c r="BL263" s="193"/>
      <c r="BP263" s="193"/>
    </row>
    <row r="264" spans="4:68" s="16" customFormat="1" x14ac:dyDescent="0.25">
      <c r="D264" s="193"/>
      <c r="E264" s="193"/>
      <c r="H264" s="193"/>
      <c r="L264" s="193"/>
      <c r="T264" s="193"/>
      <c r="Y264" s="193"/>
      <c r="AD264" s="193"/>
      <c r="AG264" s="193"/>
      <c r="AN264" s="193"/>
      <c r="AT264" s="193"/>
      <c r="AZ264" s="193"/>
      <c r="BA264" s="193"/>
      <c r="BD264" s="193"/>
      <c r="BG264" s="193"/>
      <c r="BJ264" s="193"/>
      <c r="BL264" s="193"/>
      <c r="BP264" s="193"/>
    </row>
    <row r="265" spans="4:68" s="16" customFormat="1" x14ac:dyDescent="0.25">
      <c r="D265" s="193"/>
      <c r="E265" s="193"/>
      <c r="H265" s="193"/>
      <c r="L265" s="193"/>
      <c r="T265" s="193"/>
      <c r="Y265" s="193"/>
      <c r="AD265" s="193"/>
      <c r="AG265" s="193"/>
      <c r="AN265" s="193"/>
      <c r="AT265" s="193"/>
      <c r="AZ265" s="193"/>
      <c r="BA265" s="193"/>
      <c r="BD265" s="193"/>
      <c r="BG265" s="193"/>
      <c r="BJ265" s="193"/>
      <c r="BL265" s="193"/>
      <c r="BP265" s="193"/>
    </row>
    <row r="266" spans="4:68" s="16" customFormat="1" x14ac:dyDescent="0.25">
      <c r="D266" s="193"/>
      <c r="E266" s="193"/>
      <c r="H266" s="193"/>
      <c r="L266" s="193"/>
      <c r="T266" s="193"/>
      <c r="Y266" s="193"/>
      <c r="AD266" s="193"/>
      <c r="AG266" s="193"/>
      <c r="AN266" s="193"/>
      <c r="AT266" s="193"/>
      <c r="AZ266" s="193"/>
      <c r="BA266" s="193"/>
      <c r="BD266" s="193"/>
      <c r="BG266" s="193"/>
      <c r="BJ266" s="193"/>
      <c r="BL266" s="193"/>
      <c r="BP266" s="193"/>
    </row>
    <row r="267" spans="4:68" s="16" customFormat="1" x14ac:dyDescent="0.25">
      <c r="D267" s="193"/>
      <c r="E267" s="193"/>
      <c r="H267" s="193"/>
      <c r="L267" s="193"/>
      <c r="T267" s="193"/>
      <c r="Y267" s="193"/>
      <c r="AD267" s="193"/>
      <c r="AG267" s="193"/>
      <c r="AN267" s="193"/>
      <c r="AT267" s="193"/>
      <c r="AZ267" s="193"/>
      <c r="BA267" s="193"/>
      <c r="BD267" s="193"/>
      <c r="BG267" s="193"/>
      <c r="BJ267" s="193"/>
      <c r="BL267" s="193"/>
      <c r="BP267" s="193"/>
    </row>
    <row r="268" spans="4:68" s="16" customFormat="1" x14ac:dyDescent="0.25">
      <c r="D268" s="193"/>
      <c r="E268" s="193"/>
      <c r="H268" s="193"/>
      <c r="L268" s="193"/>
      <c r="T268" s="193"/>
      <c r="Y268" s="193"/>
      <c r="AD268" s="193"/>
      <c r="AG268" s="193"/>
      <c r="AN268" s="193"/>
      <c r="AT268" s="193"/>
      <c r="AZ268" s="193"/>
      <c r="BA268" s="193"/>
      <c r="BD268" s="193"/>
      <c r="BG268" s="193"/>
      <c r="BJ268" s="193"/>
      <c r="BL268" s="193"/>
      <c r="BP268" s="193"/>
    </row>
    <row r="269" spans="4:68" s="16" customFormat="1" x14ac:dyDescent="0.25">
      <c r="D269" s="193"/>
      <c r="E269" s="193"/>
      <c r="H269" s="193"/>
      <c r="L269" s="193"/>
      <c r="T269" s="193"/>
      <c r="Y269" s="193"/>
      <c r="AD269" s="193"/>
      <c r="AG269" s="193"/>
      <c r="AN269" s="193"/>
      <c r="AT269" s="193"/>
      <c r="AZ269" s="193"/>
      <c r="BA269" s="193"/>
      <c r="BD269" s="193"/>
      <c r="BG269" s="193"/>
      <c r="BJ269" s="193"/>
      <c r="BL269" s="193"/>
      <c r="BP269" s="193"/>
    </row>
    <row r="270" spans="4:68" s="16" customFormat="1" x14ac:dyDescent="0.25">
      <c r="D270" s="193"/>
      <c r="E270" s="193"/>
      <c r="H270" s="193"/>
      <c r="L270" s="193"/>
      <c r="T270" s="193"/>
      <c r="Y270" s="193"/>
      <c r="AD270" s="193"/>
      <c r="AG270" s="193"/>
      <c r="AN270" s="193"/>
      <c r="AT270" s="193"/>
      <c r="AZ270" s="193"/>
      <c r="BA270" s="193"/>
      <c r="BD270" s="193"/>
      <c r="BG270" s="193"/>
      <c r="BJ270" s="193"/>
      <c r="BL270" s="193"/>
      <c r="BP270" s="193"/>
    </row>
    <row r="271" spans="4:68" s="16" customFormat="1" x14ac:dyDescent="0.25">
      <c r="D271" s="193"/>
      <c r="E271" s="193"/>
      <c r="H271" s="193"/>
      <c r="L271" s="193"/>
      <c r="T271" s="193"/>
      <c r="Y271" s="193"/>
      <c r="AD271" s="193"/>
      <c r="AG271" s="193"/>
      <c r="AN271" s="193"/>
      <c r="AT271" s="193"/>
      <c r="AZ271" s="193"/>
      <c r="BA271" s="193"/>
      <c r="BD271" s="193"/>
      <c r="BG271" s="193"/>
      <c r="BJ271" s="193"/>
      <c r="BL271" s="193"/>
      <c r="BP271" s="193"/>
    </row>
    <row r="272" spans="4:68" s="16" customFormat="1" x14ac:dyDescent="0.25">
      <c r="D272" s="193"/>
      <c r="E272" s="193"/>
      <c r="H272" s="193"/>
      <c r="L272" s="193"/>
      <c r="T272" s="193"/>
      <c r="Y272" s="193"/>
      <c r="AD272" s="193"/>
      <c r="AG272" s="193"/>
      <c r="AN272" s="193"/>
      <c r="AT272" s="193"/>
      <c r="AZ272" s="193"/>
      <c r="BA272" s="193"/>
      <c r="BD272" s="193"/>
      <c r="BG272" s="193"/>
      <c r="BJ272" s="193"/>
      <c r="BL272" s="193"/>
      <c r="BP272" s="193"/>
    </row>
    <row r="273" spans="4:68" s="16" customFormat="1" x14ac:dyDescent="0.25">
      <c r="D273" s="193"/>
      <c r="E273" s="193"/>
      <c r="H273" s="193"/>
      <c r="L273" s="193"/>
      <c r="T273" s="193"/>
      <c r="Y273" s="193"/>
      <c r="AD273" s="193"/>
      <c r="AG273" s="193"/>
      <c r="AN273" s="193"/>
      <c r="AT273" s="193"/>
      <c r="AZ273" s="193"/>
      <c r="BA273" s="193"/>
      <c r="BD273" s="193"/>
      <c r="BG273" s="193"/>
      <c r="BJ273" s="193"/>
      <c r="BL273" s="193"/>
      <c r="BP273" s="193"/>
    </row>
    <row r="274" spans="4:68" s="16" customFormat="1" x14ac:dyDescent="0.25">
      <c r="D274" s="193"/>
      <c r="E274" s="193"/>
      <c r="H274" s="193"/>
      <c r="L274" s="193"/>
      <c r="T274" s="193"/>
      <c r="Y274" s="193"/>
      <c r="AD274" s="193"/>
      <c r="AG274" s="193"/>
      <c r="AN274" s="193"/>
      <c r="AT274" s="193"/>
      <c r="AZ274" s="193"/>
      <c r="BA274" s="193"/>
      <c r="BD274" s="193"/>
      <c r="BG274" s="193"/>
      <c r="BJ274" s="193"/>
      <c r="BL274" s="193"/>
      <c r="BP274" s="193"/>
    </row>
    <row r="275" spans="4:68" s="16" customFormat="1" x14ac:dyDescent="0.25">
      <c r="D275" s="193"/>
      <c r="E275" s="193"/>
      <c r="H275" s="193"/>
      <c r="L275" s="193"/>
      <c r="T275" s="193"/>
      <c r="Y275" s="193"/>
      <c r="AD275" s="193"/>
      <c r="AG275" s="193"/>
      <c r="AN275" s="193"/>
      <c r="AT275" s="193"/>
      <c r="AZ275" s="193"/>
      <c r="BA275" s="193"/>
      <c r="BD275" s="193"/>
      <c r="BG275" s="193"/>
      <c r="BJ275" s="193"/>
      <c r="BL275" s="193"/>
      <c r="BP275" s="193"/>
    </row>
    <row r="276" spans="4:68" s="16" customFormat="1" x14ac:dyDescent="0.25">
      <c r="D276" s="193"/>
      <c r="E276" s="193"/>
      <c r="H276" s="193"/>
      <c r="L276" s="193"/>
      <c r="T276" s="193"/>
      <c r="Y276" s="193"/>
      <c r="AD276" s="193"/>
      <c r="AG276" s="193"/>
      <c r="AN276" s="193"/>
      <c r="AT276" s="193"/>
      <c r="AZ276" s="193"/>
      <c r="BA276" s="193"/>
      <c r="BD276" s="193"/>
      <c r="BG276" s="193"/>
      <c r="BJ276" s="193"/>
      <c r="BL276" s="193"/>
      <c r="BP276" s="193"/>
    </row>
    <row r="277" spans="4:68" s="16" customFormat="1" x14ac:dyDescent="0.25">
      <c r="D277" s="193"/>
      <c r="E277" s="193"/>
      <c r="H277" s="193"/>
      <c r="L277" s="193"/>
      <c r="T277" s="193"/>
      <c r="Y277" s="193"/>
      <c r="AD277" s="193"/>
      <c r="AG277" s="193"/>
      <c r="AN277" s="193"/>
      <c r="AT277" s="193"/>
      <c r="AZ277" s="193"/>
      <c r="BA277" s="193"/>
      <c r="BD277" s="193"/>
      <c r="BG277" s="193"/>
      <c r="BJ277" s="193"/>
      <c r="BL277" s="193"/>
      <c r="BP277" s="193"/>
    </row>
    <row r="278" spans="4:68" s="16" customFormat="1" x14ac:dyDescent="0.25">
      <c r="D278" s="193"/>
      <c r="E278" s="193"/>
      <c r="H278" s="193"/>
      <c r="L278" s="193"/>
      <c r="T278" s="193"/>
      <c r="Y278" s="193"/>
      <c r="AD278" s="193"/>
      <c r="AG278" s="193"/>
      <c r="AN278" s="193"/>
      <c r="AT278" s="193"/>
      <c r="AZ278" s="193"/>
      <c r="BA278" s="193"/>
      <c r="BD278" s="193"/>
      <c r="BG278" s="193"/>
      <c r="BJ278" s="193"/>
      <c r="BL278" s="193"/>
      <c r="BP278" s="193"/>
    </row>
    <row r="279" spans="4:68" s="16" customFormat="1" x14ac:dyDescent="0.25">
      <c r="D279" s="193"/>
      <c r="E279" s="193"/>
      <c r="H279" s="193"/>
      <c r="L279" s="193"/>
      <c r="T279" s="193"/>
      <c r="Y279" s="193"/>
      <c r="AD279" s="193"/>
      <c r="AG279" s="193"/>
      <c r="AN279" s="193"/>
      <c r="AT279" s="193"/>
      <c r="AZ279" s="193"/>
      <c r="BA279" s="193"/>
      <c r="BD279" s="193"/>
      <c r="BG279" s="193"/>
      <c r="BJ279" s="193"/>
      <c r="BL279" s="193"/>
      <c r="BP279" s="193"/>
    </row>
    <row r="280" spans="4:68" s="16" customFormat="1" x14ac:dyDescent="0.25">
      <c r="D280" s="193"/>
      <c r="E280" s="193"/>
      <c r="H280" s="193"/>
      <c r="L280" s="193"/>
      <c r="T280" s="193"/>
      <c r="Y280" s="193"/>
      <c r="AD280" s="193"/>
      <c r="AG280" s="193"/>
      <c r="AN280" s="193"/>
      <c r="AT280" s="193"/>
      <c r="AZ280" s="193"/>
      <c r="BA280" s="193"/>
      <c r="BD280" s="193"/>
      <c r="BG280" s="193"/>
      <c r="BJ280" s="193"/>
      <c r="BL280" s="193"/>
      <c r="BP280" s="193"/>
    </row>
    <row r="281" spans="4:68" s="16" customFormat="1" x14ac:dyDescent="0.25">
      <c r="D281" s="193"/>
      <c r="E281" s="193"/>
      <c r="H281" s="193"/>
      <c r="L281" s="193"/>
      <c r="T281" s="193"/>
      <c r="Y281" s="193"/>
      <c r="AD281" s="193"/>
      <c r="AG281" s="193"/>
      <c r="AN281" s="193"/>
      <c r="AT281" s="193"/>
      <c r="AZ281" s="193"/>
      <c r="BA281" s="193"/>
      <c r="BD281" s="193"/>
      <c r="BG281" s="193"/>
      <c r="BJ281" s="193"/>
      <c r="BL281" s="193"/>
      <c r="BP281" s="193"/>
    </row>
    <row r="282" spans="4:68" s="16" customFormat="1" x14ac:dyDescent="0.25">
      <c r="D282" s="193"/>
      <c r="E282" s="193"/>
      <c r="H282" s="193"/>
      <c r="L282" s="193"/>
      <c r="T282" s="193"/>
      <c r="Y282" s="193"/>
      <c r="AD282" s="193"/>
      <c r="AG282" s="193"/>
      <c r="AN282" s="193"/>
      <c r="AT282" s="193"/>
      <c r="AZ282" s="193"/>
      <c r="BA282" s="193"/>
      <c r="BD282" s="193"/>
      <c r="BG282" s="193"/>
      <c r="BJ282" s="193"/>
      <c r="BL282" s="193"/>
      <c r="BP282" s="193"/>
    </row>
    <row r="283" spans="4:68" s="16" customFormat="1" x14ac:dyDescent="0.25">
      <c r="D283" s="193"/>
      <c r="E283" s="193"/>
      <c r="H283" s="193"/>
      <c r="L283" s="193"/>
      <c r="T283" s="193"/>
      <c r="Y283" s="193"/>
      <c r="AD283" s="193"/>
      <c r="AG283" s="193"/>
      <c r="AN283" s="193"/>
      <c r="AT283" s="193"/>
      <c r="AZ283" s="193"/>
      <c r="BA283" s="193"/>
      <c r="BD283" s="193"/>
      <c r="BG283" s="193"/>
      <c r="BJ283" s="193"/>
      <c r="BL283" s="193"/>
      <c r="BP283" s="193"/>
    </row>
    <row r="284" spans="4:68" s="16" customFormat="1" x14ac:dyDescent="0.25">
      <c r="D284" s="193"/>
      <c r="E284" s="193"/>
      <c r="H284" s="193"/>
      <c r="L284" s="193"/>
      <c r="T284" s="193"/>
      <c r="Y284" s="193"/>
      <c r="AD284" s="193"/>
      <c r="AG284" s="193"/>
      <c r="AN284" s="193"/>
      <c r="AT284" s="193"/>
      <c r="AZ284" s="193"/>
      <c r="BA284" s="193"/>
      <c r="BD284" s="193"/>
      <c r="BG284" s="193"/>
      <c r="BJ284" s="193"/>
      <c r="BL284" s="193"/>
      <c r="BP284" s="193"/>
    </row>
    <row r="285" spans="4:68" s="16" customFormat="1" x14ac:dyDescent="0.25">
      <c r="D285" s="193"/>
      <c r="E285" s="193"/>
      <c r="H285" s="193"/>
      <c r="L285" s="193"/>
      <c r="T285" s="193"/>
      <c r="Y285" s="193"/>
      <c r="AD285" s="193"/>
      <c r="AG285" s="193"/>
      <c r="AN285" s="193"/>
      <c r="AT285" s="193"/>
      <c r="AZ285" s="193"/>
      <c r="BA285" s="193"/>
      <c r="BD285" s="193"/>
      <c r="BG285" s="193"/>
      <c r="BJ285" s="193"/>
      <c r="BL285" s="193"/>
      <c r="BP285" s="193"/>
    </row>
    <row r="286" spans="4:68" s="16" customFormat="1" x14ac:dyDescent="0.25">
      <c r="D286" s="193"/>
      <c r="E286" s="193"/>
      <c r="H286" s="193"/>
      <c r="L286" s="193"/>
      <c r="T286" s="193"/>
      <c r="Y286" s="193"/>
      <c r="AD286" s="193"/>
      <c r="AG286" s="193"/>
      <c r="AN286" s="193"/>
      <c r="AT286" s="193"/>
      <c r="AZ286" s="193"/>
      <c r="BA286" s="193"/>
      <c r="BD286" s="193"/>
      <c r="BG286" s="193"/>
      <c r="BJ286" s="193"/>
      <c r="BL286" s="193"/>
      <c r="BP286" s="193"/>
    </row>
    <row r="287" spans="4:68" s="16" customFormat="1" x14ac:dyDescent="0.25">
      <c r="D287" s="193"/>
      <c r="E287" s="193"/>
      <c r="H287" s="193"/>
      <c r="L287" s="193"/>
      <c r="T287" s="193"/>
      <c r="Y287" s="193"/>
      <c r="AD287" s="193"/>
      <c r="AG287" s="193"/>
      <c r="AN287" s="193"/>
      <c r="AT287" s="193"/>
      <c r="AZ287" s="193"/>
      <c r="BA287" s="193"/>
      <c r="BD287" s="193"/>
      <c r="BG287" s="193"/>
      <c r="BJ287" s="193"/>
      <c r="BL287" s="193"/>
      <c r="BP287" s="193"/>
    </row>
    <row r="288" spans="4:68" s="16" customFormat="1" x14ac:dyDescent="0.25">
      <c r="D288" s="193"/>
      <c r="E288" s="193"/>
      <c r="H288" s="193"/>
      <c r="L288" s="193"/>
      <c r="T288" s="193"/>
      <c r="Y288" s="193"/>
      <c r="AD288" s="193"/>
      <c r="AG288" s="193"/>
      <c r="AN288" s="193"/>
      <c r="AT288" s="193"/>
      <c r="AZ288" s="193"/>
      <c r="BA288" s="193"/>
      <c r="BD288" s="193"/>
      <c r="BG288" s="193"/>
      <c r="BJ288" s="193"/>
      <c r="BL288" s="193"/>
      <c r="BP288" s="193"/>
    </row>
    <row r="289" spans="4:68" s="16" customFormat="1" x14ac:dyDescent="0.25">
      <c r="D289" s="193"/>
      <c r="E289" s="193"/>
      <c r="H289" s="193"/>
      <c r="L289" s="193"/>
      <c r="T289" s="193"/>
      <c r="Y289" s="193"/>
      <c r="AD289" s="193"/>
      <c r="AG289" s="193"/>
      <c r="AN289" s="193"/>
      <c r="AT289" s="193"/>
      <c r="AZ289" s="193"/>
      <c r="BA289" s="193"/>
      <c r="BD289" s="193"/>
      <c r="BG289" s="193"/>
      <c r="BJ289" s="193"/>
      <c r="BL289" s="193"/>
      <c r="BP289" s="193"/>
    </row>
    <row r="290" spans="4:68" s="16" customFormat="1" x14ac:dyDescent="0.25">
      <c r="D290" s="193"/>
      <c r="E290" s="193"/>
      <c r="H290" s="193"/>
      <c r="L290" s="193"/>
      <c r="T290" s="193"/>
      <c r="Y290" s="193"/>
      <c r="AD290" s="193"/>
      <c r="AG290" s="193"/>
      <c r="AN290" s="193"/>
      <c r="AT290" s="193"/>
      <c r="AZ290" s="193"/>
      <c r="BA290" s="193"/>
      <c r="BD290" s="193"/>
      <c r="BG290" s="193"/>
      <c r="BJ290" s="193"/>
      <c r="BL290" s="193"/>
      <c r="BP290" s="193"/>
    </row>
    <row r="291" spans="4:68" s="16" customFormat="1" x14ac:dyDescent="0.25">
      <c r="D291" s="193"/>
      <c r="E291" s="193"/>
      <c r="H291" s="193"/>
      <c r="L291" s="193"/>
      <c r="T291" s="193"/>
      <c r="Y291" s="193"/>
      <c r="AD291" s="193"/>
      <c r="AG291" s="193"/>
      <c r="AN291" s="193"/>
      <c r="AT291" s="193"/>
      <c r="AZ291" s="193"/>
      <c r="BA291" s="193"/>
      <c r="BD291" s="193"/>
      <c r="BG291" s="193"/>
      <c r="BJ291" s="193"/>
      <c r="BL291" s="193"/>
      <c r="BP291" s="193"/>
    </row>
    <row r="292" spans="4:68" s="16" customFormat="1" x14ac:dyDescent="0.25">
      <c r="D292" s="193"/>
      <c r="E292" s="193"/>
      <c r="H292" s="193"/>
      <c r="L292" s="193"/>
      <c r="T292" s="193"/>
      <c r="Y292" s="193"/>
      <c r="AD292" s="193"/>
      <c r="AG292" s="193"/>
      <c r="AN292" s="193"/>
      <c r="AT292" s="193"/>
      <c r="AZ292" s="193"/>
      <c r="BA292" s="193"/>
      <c r="BD292" s="193"/>
      <c r="BG292" s="193"/>
      <c r="BJ292" s="193"/>
      <c r="BL292" s="193"/>
      <c r="BP292" s="193"/>
    </row>
    <row r="293" spans="4:68" s="16" customFormat="1" x14ac:dyDescent="0.25">
      <c r="D293" s="193"/>
      <c r="E293" s="193"/>
      <c r="H293" s="193"/>
      <c r="L293" s="193"/>
      <c r="T293" s="193"/>
      <c r="Y293" s="193"/>
      <c r="AD293" s="193"/>
      <c r="AG293" s="193"/>
      <c r="AN293" s="193"/>
      <c r="AT293" s="193"/>
      <c r="AZ293" s="193"/>
      <c r="BA293" s="193"/>
      <c r="BD293" s="193"/>
      <c r="BG293" s="193"/>
      <c r="BJ293" s="193"/>
      <c r="BL293" s="193"/>
      <c r="BP293" s="193"/>
    </row>
    <row r="294" spans="4:68" s="16" customFormat="1" x14ac:dyDescent="0.25">
      <c r="D294" s="193"/>
      <c r="E294" s="193"/>
      <c r="H294" s="193"/>
      <c r="L294" s="193"/>
      <c r="T294" s="193"/>
      <c r="Y294" s="193"/>
      <c r="AD294" s="193"/>
      <c r="AG294" s="193"/>
      <c r="AN294" s="193"/>
      <c r="AT294" s="193"/>
      <c r="AZ294" s="193"/>
      <c r="BA294" s="193"/>
      <c r="BD294" s="193"/>
      <c r="BG294" s="193"/>
      <c r="BJ294" s="193"/>
      <c r="BL294" s="193"/>
      <c r="BP294" s="193"/>
    </row>
    <row r="295" spans="4:68" s="16" customFormat="1" x14ac:dyDescent="0.25">
      <c r="D295" s="193"/>
      <c r="E295" s="193"/>
      <c r="H295" s="193"/>
      <c r="L295" s="193"/>
      <c r="T295" s="193"/>
      <c r="Y295" s="193"/>
      <c r="AD295" s="193"/>
      <c r="AG295" s="193"/>
      <c r="AN295" s="193"/>
      <c r="AT295" s="193"/>
      <c r="AZ295" s="193"/>
      <c r="BA295" s="193"/>
      <c r="BD295" s="193"/>
      <c r="BG295" s="193"/>
      <c r="BJ295" s="193"/>
      <c r="BL295" s="193"/>
      <c r="BP295" s="193"/>
    </row>
    <row r="296" spans="4:68" s="16" customFormat="1" x14ac:dyDescent="0.25">
      <c r="D296" s="193"/>
      <c r="E296" s="193"/>
      <c r="H296" s="193"/>
      <c r="L296" s="193"/>
      <c r="T296" s="193"/>
      <c r="Y296" s="193"/>
      <c r="AD296" s="193"/>
      <c r="AG296" s="193"/>
      <c r="AN296" s="193"/>
      <c r="AT296" s="193"/>
      <c r="AZ296" s="193"/>
      <c r="BA296" s="193"/>
      <c r="BD296" s="193"/>
      <c r="BG296" s="193"/>
      <c r="BJ296" s="193"/>
      <c r="BL296" s="193"/>
      <c r="BP296" s="193"/>
    </row>
    <row r="297" spans="4:68" s="16" customFormat="1" x14ac:dyDescent="0.25">
      <c r="D297" s="193"/>
      <c r="E297" s="193"/>
      <c r="H297" s="193"/>
      <c r="L297" s="193"/>
      <c r="T297" s="193"/>
      <c r="Y297" s="193"/>
      <c r="AD297" s="193"/>
      <c r="AG297" s="193"/>
      <c r="AN297" s="193"/>
      <c r="AT297" s="193"/>
      <c r="AZ297" s="193"/>
      <c r="BA297" s="193"/>
      <c r="BD297" s="193"/>
      <c r="BG297" s="193"/>
      <c r="BJ297" s="193"/>
      <c r="BL297" s="193"/>
      <c r="BP297" s="193"/>
    </row>
    <row r="298" spans="4:68" s="16" customFormat="1" x14ac:dyDescent="0.25">
      <c r="D298" s="193"/>
      <c r="E298" s="193"/>
      <c r="H298" s="193"/>
      <c r="L298" s="193"/>
      <c r="T298" s="193"/>
      <c r="Y298" s="193"/>
      <c r="AD298" s="193"/>
      <c r="AG298" s="193"/>
      <c r="AN298" s="193"/>
      <c r="AT298" s="193"/>
      <c r="AZ298" s="193"/>
      <c r="BA298" s="193"/>
      <c r="BD298" s="193"/>
      <c r="BG298" s="193"/>
      <c r="BJ298" s="193"/>
      <c r="BL298" s="193"/>
      <c r="BP298" s="193"/>
    </row>
    <row r="299" spans="4:68" s="16" customFormat="1" x14ac:dyDescent="0.25">
      <c r="D299" s="193"/>
      <c r="E299" s="193"/>
      <c r="H299" s="193"/>
      <c r="L299" s="193"/>
      <c r="T299" s="193"/>
      <c r="Y299" s="193"/>
      <c r="AD299" s="193"/>
      <c r="AG299" s="193"/>
      <c r="AN299" s="193"/>
      <c r="AT299" s="193"/>
      <c r="AZ299" s="193"/>
      <c r="BA299" s="193"/>
      <c r="BD299" s="193"/>
      <c r="BG299" s="193"/>
      <c r="BJ299" s="193"/>
      <c r="BL299" s="193"/>
      <c r="BP299" s="193"/>
    </row>
    <row r="300" spans="4:68" s="16" customFormat="1" x14ac:dyDescent="0.25">
      <c r="D300" s="193"/>
      <c r="E300" s="193"/>
      <c r="H300" s="193"/>
      <c r="L300" s="193"/>
      <c r="T300" s="193"/>
      <c r="Y300" s="193"/>
      <c r="AD300" s="193"/>
      <c r="AG300" s="193"/>
      <c r="AN300" s="193"/>
      <c r="AT300" s="193"/>
      <c r="AZ300" s="193"/>
      <c r="BA300" s="193"/>
      <c r="BD300" s="193"/>
      <c r="BG300" s="193"/>
      <c r="BJ300" s="193"/>
      <c r="BL300" s="193"/>
      <c r="BP300" s="193"/>
    </row>
    <row r="301" spans="4:68" s="16" customFormat="1" x14ac:dyDescent="0.25">
      <c r="D301" s="193"/>
      <c r="E301" s="193"/>
      <c r="H301" s="193"/>
      <c r="L301" s="193"/>
      <c r="T301" s="193"/>
      <c r="Y301" s="193"/>
      <c r="AD301" s="193"/>
      <c r="AG301" s="193"/>
      <c r="AN301" s="193"/>
      <c r="AT301" s="193"/>
      <c r="AZ301" s="193"/>
      <c r="BA301" s="193"/>
      <c r="BD301" s="193"/>
      <c r="BG301" s="193"/>
      <c r="BJ301" s="193"/>
      <c r="BL301" s="193"/>
      <c r="BP301" s="193"/>
    </row>
    <row r="302" spans="4:68" s="16" customFormat="1" x14ac:dyDescent="0.25">
      <c r="D302" s="193"/>
      <c r="E302" s="193"/>
      <c r="H302" s="193"/>
      <c r="L302" s="193"/>
      <c r="T302" s="193"/>
      <c r="Y302" s="193"/>
      <c r="AD302" s="193"/>
      <c r="AG302" s="193"/>
      <c r="AN302" s="193"/>
      <c r="AT302" s="193"/>
      <c r="AZ302" s="193"/>
      <c r="BA302" s="193"/>
      <c r="BD302" s="193"/>
      <c r="BG302" s="193"/>
      <c r="BJ302" s="193"/>
      <c r="BL302" s="193"/>
      <c r="BP302" s="193"/>
    </row>
    <row r="303" spans="4:68" s="16" customFormat="1" x14ac:dyDescent="0.25">
      <c r="D303" s="193"/>
      <c r="E303" s="193"/>
      <c r="H303" s="193"/>
      <c r="L303" s="193"/>
      <c r="T303" s="193"/>
      <c r="Y303" s="193"/>
      <c r="AD303" s="193"/>
      <c r="AG303" s="193"/>
      <c r="AN303" s="193"/>
      <c r="AT303" s="193"/>
      <c r="AZ303" s="193"/>
      <c r="BA303" s="193"/>
      <c r="BD303" s="193"/>
      <c r="BG303" s="193"/>
      <c r="BJ303" s="193"/>
      <c r="BL303" s="193"/>
      <c r="BP303" s="193"/>
    </row>
    <row r="304" spans="4:68" s="16" customFormat="1" x14ac:dyDescent="0.25">
      <c r="D304" s="193"/>
      <c r="E304" s="193"/>
      <c r="H304" s="193"/>
      <c r="L304" s="193"/>
      <c r="T304" s="193"/>
      <c r="Y304" s="193"/>
      <c r="AD304" s="193"/>
      <c r="AG304" s="193"/>
      <c r="AN304" s="193"/>
      <c r="AT304" s="193"/>
      <c r="AZ304" s="193"/>
      <c r="BA304" s="193"/>
      <c r="BD304" s="193"/>
      <c r="BG304" s="193"/>
      <c r="BJ304" s="193"/>
      <c r="BL304" s="193"/>
      <c r="BP304" s="193"/>
    </row>
    <row r="305" spans="4:68" s="16" customFormat="1" x14ac:dyDescent="0.25">
      <c r="D305" s="193"/>
      <c r="E305" s="193"/>
      <c r="H305" s="193"/>
      <c r="L305" s="193"/>
      <c r="T305" s="193"/>
      <c r="Y305" s="193"/>
      <c r="AD305" s="193"/>
      <c r="AG305" s="193"/>
      <c r="AN305" s="193"/>
      <c r="AT305" s="193"/>
      <c r="AZ305" s="193"/>
      <c r="BA305" s="193"/>
      <c r="BD305" s="193"/>
      <c r="BG305" s="193"/>
      <c r="BJ305" s="193"/>
      <c r="BL305" s="193"/>
      <c r="BP305" s="193"/>
    </row>
    <row r="306" spans="4:68" s="16" customFormat="1" x14ac:dyDescent="0.25">
      <c r="D306" s="193"/>
      <c r="E306" s="193"/>
      <c r="H306" s="193"/>
      <c r="L306" s="193"/>
      <c r="T306" s="193"/>
      <c r="Y306" s="193"/>
      <c r="AD306" s="193"/>
      <c r="AG306" s="193"/>
      <c r="AN306" s="193"/>
      <c r="AT306" s="193"/>
      <c r="AZ306" s="193"/>
      <c r="BA306" s="193"/>
      <c r="BD306" s="193"/>
      <c r="BG306" s="193"/>
      <c r="BJ306" s="193"/>
      <c r="BL306" s="193"/>
      <c r="BP306" s="193"/>
    </row>
    <row r="307" spans="4:68" s="16" customFormat="1" x14ac:dyDescent="0.25">
      <c r="D307" s="193"/>
      <c r="E307" s="193"/>
      <c r="H307" s="193"/>
      <c r="L307" s="193"/>
      <c r="T307" s="193"/>
      <c r="Y307" s="193"/>
      <c r="AD307" s="193"/>
      <c r="AG307" s="193"/>
      <c r="AN307" s="193"/>
      <c r="AT307" s="193"/>
      <c r="AZ307" s="193"/>
      <c r="BA307" s="193"/>
      <c r="BD307" s="193"/>
      <c r="BG307" s="193"/>
      <c r="BJ307" s="193"/>
      <c r="BL307" s="193"/>
      <c r="BP307" s="193"/>
    </row>
    <row r="308" spans="4:68" s="16" customFormat="1" x14ac:dyDescent="0.25">
      <c r="D308" s="193"/>
      <c r="E308" s="193"/>
      <c r="H308" s="193"/>
      <c r="L308" s="193"/>
      <c r="T308" s="193"/>
      <c r="Y308" s="193"/>
      <c r="AD308" s="193"/>
      <c r="AG308" s="193"/>
      <c r="AN308" s="193"/>
      <c r="AT308" s="193"/>
      <c r="AZ308" s="193"/>
      <c r="BA308" s="193"/>
      <c r="BD308" s="193"/>
      <c r="BG308" s="193"/>
      <c r="BJ308" s="193"/>
      <c r="BL308" s="193"/>
      <c r="BP308" s="193"/>
    </row>
    <row r="309" spans="4:68" s="16" customFormat="1" x14ac:dyDescent="0.25">
      <c r="D309" s="193"/>
      <c r="E309" s="193"/>
      <c r="H309" s="193"/>
      <c r="L309" s="193"/>
      <c r="T309" s="193"/>
      <c r="Y309" s="193"/>
      <c r="AD309" s="193"/>
      <c r="AG309" s="193"/>
      <c r="AN309" s="193"/>
      <c r="AT309" s="193"/>
      <c r="AZ309" s="193"/>
      <c r="BA309" s="193"/>
      <c r="BD309" s="193"/>
      <c r="BG309" s="193"/>
      <c r="BJ309" s="193"/>
      <c r="BL309" s="193"/>
      <c r="BP309" s="193"/>
    </row>
    <row r="310" spans="4:68" s="16" customFormat="1" x14ac:dyDescent="0.25">
      <c r="D310" s="193"/>
      <c r="E310" s="193"/>
      <c r="H310" s="193"/>
      <c r="L310" s="193"/>
      <c r="T310" s="193"/>
      <c r="Y310" s="193"/>
      <c r="AD310" s="193"/>
      <c r="AG310" s="193"/>
      <c r="AN310" s="193"/>
      <c r="AT310" s="193"/>
      <c r="AZ310" s="193"/>
      <c r="BA310" s="193"/>
      <c r="BD310" s="193"/>
      <c r="BG310" s="193"/>
      <c r="BJ310" s="193"/>
      <c r="BL310" s="193"/>
      <c r="BP310" s="193"/>
    </row>
    <row r="311" spans="4:68" s="16" customFormat="1" x14ac:dyDescent="0.25">
      <c r="D311" s="193"/>
      <c r="E311" s="193"/>
      <c r="H311" s="193"/>
      <c r="L311" s="193"/>
      <c r="T311" s="193"/>
      <c r="Y311" s="193"/>
      <c r="AD311" s="193"/>
      <c r="AG311" s="193"/>
      <c r="AN311" s="193"/>
      <c r="AT311" s="193"/>
      <c r="AZ311" s="193"/>
      <c r="BA311" s="193"/>
      <c r="BD311" s="193"/>
      <c r="BG311" s="193"/>
      <c r="BJ311" s="193"/>
      <c r="BL311" s="193"/>
      <c r="BP311" s="193"/>
    </row>
    <row r="312" spans="4:68" s="16" customFormat="1" x14ac:dyDescent="0.25">
      <c r="D312" s="193"/>
      <c r="E312" s="193"/>
      <c r="H312" s="193"/>
      <c r="L312" s="193"/>
      <c r="T312" s="193"/>
      <c r="Y312" s="193"/>
      <c r="AD312" s="193"/>
      <c r="AG312" s="193"/>
      <c r="AN312" s="193"/>
      <c r="AT312" s="193"/>
      <c r="AZ312" s="193"/>
      <c r="BA312" s="193"/>
      <c r="BD312" s="193"/>
      <c r="BG312" s="193"/>
      <c r="BJ312" s="193"/>
      <c r="BL312" s="193"/>
      <c r="BP312" s="193"/>
    </row>
    <row r="313" spans="4:68" s="16" customFormat="1" x14ac:dyDescent="0.25">
      <c r="D313" s="193"/>
      <c r="E313" s="193"/>
      <c r="H313" s="193"/>
      <c r="L313" s="193"/>
      <c r="T313" s="193"/>
      <c r="Y313" s="193"/>
      <c r="AD313" s="193"/>
      <c r="AG313" s="193"/>
      <c r="AN313" s="193"/>
      <c r="AT313" s="193"/>
      <c r="AZ313" s="193"/>
      <c r="BA313" s="193"/>
      <c r="BD313" s="193"/>
      <c r="BG313" s="193"/>
      <c r="BJ313" s="193"/>
      <c r="BL313" s="193"/>
      <c r="BP313" s="193"/>
    </row>
    <row r="314" spans="4:68" s="16" customFormat="1" x14ac:dyDescent="0.25">
      <c r="D314" s="193"/>
      <c r="E314" s="193"/>
      <c r="H314" s="193"/>
      <c r="L314" s="193"/>
      <c r="T314" s="193"/>
      <c r="Y314" s="193"/>
      <c r="AD314" s="193"/>
      <c r="AG314" s="193"/>
      <c r="AN314" s="193"/>
      <c r="AT314" s="193"/>
      <c r="AZ314" s="193"/>
      <c r="BA314" s="193"/>
      <c r="BD314" s="193"/>
      <c r="BG314" s="193"/>
      <c r="BJ314" s="193"/>
      <c r="BL314" s="193"/>
      <c r="BP314" s="193"/>
    </row>
    <row r="315" spans="4:68" s="16" customFormat="1" x14ac:dyDescent="0.25">
      <c r="D315" s="193"/>
      <c r="E315" s="193"/>
      <c r="H315" s="193"/>
      <c r="L315" s="193"/>
      <c r="T315" s="193"/>
      <c r="Y315" s="193"/>
      <c r="AD315" s="193"/>
      <c r="AG315" s="193"/>
      <c r="AN315" s="193"/>
      <c r="AT315" s="193"/>
      <c r="AZ315" s="193"/>
      <c r="BA315" s="193"/>
      <c r="BD315" s="193"/>
      <c r="BG315" s="193"/>
      <c r="BJ315" s="193"/>
      <c r="BL315" s="193"/>
      <c r="BP315" s="193"/>
    </row>
    <row r="316" spans="4:68" s="16" customFormat="1" x14ac:dyDescent="0.25">
      <c r="D316" s="193"/>
      <c r="E316" s="193"/>
      <c r="H316" s="193"/>
      <c r="L316" s="193"/>
      <c r="T316" s="193"/>
      <c r="Y316" s="193"/>
      <c r="AD316" s="193"/>
      <c r="AG316" s="193"/>
      <c r="AN316" s="193"/>
      <c r="AT316" s="193"/>
      <c r="AZ316" s="193"/>
      <c r="BA316" s="193"/>
      <c r="BD316" s="193"/>
      <c r="BG316" s="193"/>
      <c r="BJ316" s="193"/>
      <c r="BL316" s="193"/>
      <c r="BP316" s="193"/>
    </row>
    <row r="317" spans="4:68" s="16" customFormat="1" x14ac:dyDescent="0.25">
      <c r="D317" s="193"/>
      <c r="E317" s="193"/>
      <c r="H317" s="193"/>
      <c r="L317" s="193"/>
      <c r="T317" s="193"/>
      <c r="Y317" s="193"/>
      <c r="AD317" s="193"/>
      <c r="AG317" s="193"/>
      <c r="AN317" s="193"/>
      <c r="AT317" s="193"/>
      <c r="AZ317" s="193"/>
      <c r="BA317" s="193"/>
      <c r="BD317" s="193"/>
      <c r="BG317" s="193"/>
      <c r="BJ317" s="193"/>
      <c r="BL317" s="193"/>
      <c r="BP317" s="193"/>
    </row>
    <row r="318" spans="4:68" s="16" customFormat="1" x14ac:dyDescent="0.25">
      <c r="D318" s="193"/>
      <c r="E318" s="193"/>
      <c r="H318" s="193"/>
      <c r="L318" s="193"/>
      <c r="T318" s="193"/>
      <c r="Y318" s="193"/>
      <c r="AD318" s="193"/>
      <c r="AG318" s="193"/>
      <c r="AN318" s="193"/>
      <c r="AT318" s="193"/>
      <c r="AZ318" s="193"/>
      <c r="BA318" s="193"/>
      <c r="BD318" s="193"/>
      <c r="BG318" s="193"/>
      <c r="BJ318" s="193"/>
      <c r="BL318" s="193"/>
      <c r="BP318" s="193"/>
    </row>
    <row r="319" spans="4:68" s="16" customFormat="1" x14ac:dyDescent="0.25">
      <c r="D319" s="193"/>
      <c r="E319" s="193"/>
      <c r="H319" s="193"/>
      <c r="L319" s="193"/>
      <c r="T319" s="193"/>
      <c r="Y319" s="193"/>
      <c r="AD319" s="193"/>
      <c r="AG319" s="193"/>
      <c r="AN319" s="193"/>
      <c r="AT319" s="193"/>
      <c r="AZ319" s="193"/>
      <c r="BA319" s="193"/>
      <c r="BD319" s="193"/>
      <c r="BG319" s="193"/>
      <c r="BJ319" s="193"/>
      <c r="BL319" s="193"/>
      <c r="BP319" s="193"/>
    </row>
    <row r="320" spans="4:68" s="16" customFormat="1" x14ac:dyDescent="0.25">
      <c r="D320" s="193"/>
      <c r="E320" s="193"/>
      <c r="H320" s="193"/>
      <c r="L320" s="193"/>
      <c r="T320" s="193"/>
      <c r="Y320" s="193"/>
      <c r="AD320" s="193"/>
      <c r="AG320" s="193"/>
      <c r="AN320" s="193"/>
      <c r="AT320" s="193"/>
      <c r="AZ320" s="193"/>
      <c r="BA320" s="193"/>
      <c r="BD320" s="193"/>
      <c r="BG320" s="193"/>
      <c r="BJ320" s="193"/>
      <c r="BL320" s="193"/>
      <c r="BP320" s="193"/>
    </row>
    <row r="321" spans="4:68" s="16" customFormat="1" x14ac:dyDescent="0.25">
      <c r="D321" s="193"/>
      <c r="E321" s="193"/>
      <c r="H321" s="193"/>
      <c r="L321" s="193"/>
      <c r="T321" s="193"/>
      <c r="Y321" s="193"/>
      <c r="AD321" s="193"/>
      <c r="AG321" s="193"/>
      <c r="AN321" s="193"/>
      <c r="AT321" s="193"/>
      <c r="AZ321" s="193"/>
      <c r="BA321" s="193"/>
      <c r="BD321" s="193"/>
      <c r="BG321" s="193"/>
      <c r="BJ321" s="193"/>
      <c r="BL321" s="193"/>
      <c r="BP321" s="193"/>
    </row>
    <row r="322" spans="4:68" s="16" customFormat="1" x14ac:dyDescent="0.25">
      <c r="D322" s="193"/>
      <c r="E322" s="193"/>
      <c r="H322" s="193"/>
      <c r="L322" s="193"/>
      <c r="T322" s="193"/>
      <c r="Y322" s="193"/>
      <c r="AD322" s="193"/>
      <c r="AG322" s="193"/>
      <c r="AN322" s="193"/>
      <c r="AT322" s="193"/>
      <c r="AZ322" s="193"/>
      <c r="BA322" s="193"/>
      <c r="BD322" s="193"/>
      <c r="BG322" s="193"/>
      <c r="BJ322" s="193"/>
      <c r="BL322" s="193"/>
      <c r="BP322" s="193"/>
    </row>
    <row r="323" spans="4:68" s="16" customFormat="1" x14ac:dyDescent="0.25">
      <c r="D323" s="193"/>
      <c r="E323" s="193"/>
      <c r="H323" s="193"/>
      <c r="L323" s="193"/>
      <c r="T323" s="193"/>
      <c r="Y323" s="193"/>
      <c r="AD323" s="193"/>
      <c r="AG323" s="193"/>
      <c r="AN323" s="193"/>
      <c r="AT323" s="193"/>
      <c r="AZ323" s="193"/>
      <c r="BA323" s="193"/>
      <c r="BD323" s="193"/>
      <c r="BG323" s="193"/>
      <c r="BJ323" s="193"/>
      <c r="BL323" s="193"/>
      <c r="BP323" s="193"/>
    </row>
    <row r="324" spans="4:68" s="16" customFormat="1" x14ac:dyDescent="0.25">
      <c r="D324" s="193"/>
      <c r="E324" s="193"/>
      <c r="H324" s="193"/>
      <c r="L324" s="193"/>
      <c r="T324" s="193"/>
      <c r="Y324" s="193"/>
      <c r="AD324" s="193"/>
      <c r="AG324" s="193"/>
      <c r="AN324" s="193"/>
      <c r="AT324" s="193"/>
      <c r="AZ324" s="193"/>
      <c r="BA324" s="193"/>
      <c r="BD324" s="193"/>
      <c r="BG324" s="193"/>
      <c r="BJ324" s="193"/>
      <c r="BL324" s="193"/>
      <c r="BP324" s="193"/>
    </row>
    <row r="325" spans="4:68" s="16" customFormat="1" x14ac:dyDescent="0.25">
      <c r="D325" s="193"/>
      <c r="E325" s="193"/>
      <c r="H325" s="193"/>
      <c r="L325" s="193"/>
      <c r="T325" s="193"/>
      <c r="Y325" s="193"/>
      <c r="AD325" s="193"/>
      <c r="AG325" s="193"/>
      <c r="AN325" s="193"/>
      <c r="AT325" s="193"/>
      <c r="AZ325" s="193"/>
      <c r="BA325" s="193"/>
      <c r="BD325" s="193"/>
      <c r="BG325" s="193"/>
      <c r="BJ325" s="193"/>
      <c r="BL325" s="193"/>
      <c r="BP325" s="193"/>
    </row>
    <row r="326" spans="4:68" s="16" customFormat="1" x14ac:dyDescent="0.25">
      <c r="D326" s="193"/>
      <c r="E326" s="193"/>
      <c r="H326" s="193"/>
      <c r="L326" s="193"/>
      <c r="T326" s="193"/>
      <c r="Y326" s="193"/>
      <c r="AD326" s="193"/>
      <c r="AG326" s="193"/>
      <c r="AN326" s="193"/>
      <c r="AT326" s="193"/>
      <c r="AZ326" s="193"/>
      <c r="BA326" s="193"/>
      <c r="BD326" s="193"/>
      <c r="BG326" s="193"/>
      <c r="BJ326" s="193"/>
      <c r="BL326" s="193"/>
      <c r="BP326" s="193"/>
    </row>
    <row r="327" spans="4:68" s="16" customFormat="1" x14ac:dyDescent="0.25">
      <c r="D327" s="193"/>
      <c r="E327" s="193"/>
      <c r="H327" s="193"/>
      <c r="L327" s="193"/>
      <c r="T327" s="193"/>
      <c r="Y327" s="193"/>
      <c r="AD327" s="193"/>
      <c r="AG327" s="193"/>
      <c r="AN327" s="193"/>
      <c r="AT327" s="193"/>
      <c r="AZ327" s="193"/>
      <c r="BA327" s="193"/>
      <c r="BD327" s="193"/>
      <c r="BG327" s="193"/>
      <c r="BJ327" s="193"/>
      <c r="BL327" s="193"/>
      <c r="BP327" s="193"/>
    </row>
    <row r="328" spans="4:68" s="16" customFormat="1" x14ac:dyDescent="0.25">
      <c r="D328" s="193"/>
      <c r="E328" s="193"/>
      <c r="H328" s="193"/>
      <c r="L328" s="193"/>
      <c r="T328" s="193"/>
      <c r="Y328" s="193"/>
      <c r="AD328" s="193"/>
      <c r="AG328" s="193"/>
      <c r="AN328" s="193"/>
      <c r="AT328" s="193"/>
      <c r="AZ328" s="193"/>
      <c r="BA328" s="193"/>
      <c r="BD328" s="193"/>
      <c r="BG328" s="193"/>
      <c r="BJ328" s="193"/>
      <c r="BL328" s="193"/>
      <c r="BP328" s="193"/>
    </row>
    <row r="329" spans="4:68" s="16" customFormat="1" x14ac:dyDescent="0.25">
      <c r="D329" s="193"/>
      <c r="E329" s="193"/>
      <c r="H329" s="193"/>
      <c r="L329" s="193"/>
      <c r="T329" s="193"/>
      <c r="Y329" s="193"/>
      <c r="AD329" s="193"/>
      <c r="AG329" s="193"/>
      <c r="AN329" s="193"/>
      <c r="AT329" s="193"/>
      <c r="AZ329" s="193"/>
      <c r="BA329" s="193"/>
      <c r="BD329" s="193"/>
      <c r="BG329" s="193"/>
      <c r="BJ329" s="193"/>
      <c r="BL329" s="193"/>
      <c r="BP329" s="193"/>
    </row>
    <row r="330" spans="4:68" s="16" customFormat="1" x14ac:dyDescent="0.25">
      <c r="D330" s="193"/>
      <c r="E330" s="193"/>
      <c r="H330" s="193"/>
      <c r="L330" s="193"/>
      <c r="T330" s="193"/>
      <c r="Y330" s="193"/>
      <c r="AD330" s="193"/>
      <c r="AG330" s="193"/>
      <c r="AN330" s="193"/>
      <c r="AT330" s="193"/>
      <c r="AZ330" s="193"/>
      <c r="BA330" s="193"/>
      <c r="BD330" s="193"/>
      <c r="BG330" s="193"/>
      <c r="BJ330" s="193"/>
      <c r="BL330" s="193"/>
      <c r="BP330" s="193"/>
    </row>
    <row r="331" spans="4:68" s="16" customFormat="1" x14ac:dyDescent="0.25">
      <c r="D331" s="193"/>
      <c r="E331" s="193"/>
      <c r="H331" s="193"/>
      <c r="L331" s="193"/>
      <c r="T331" s="193"/>
      <c r="Y331" s="193"/>
      <c r="AD331" s="193"/>
      <c r="AG331" s="193"/>
      <c r="AN331" s="193"/>
      <c r="AT331" s="193"/>
      <c r="AZ331" s="193"/>
      <c r="BA331" s="193"/>
      <c r="BD331" s="193"/>
      <c r="BG331" s="193"/>
      <c r="BJ331" s="193"/>
      <c r="BL331" s="193"/>
      <c r="BP331" s="193"/>
    </row>
    <row r="332" spans="4:68" s="16" customFormat="1" x14ac:dyDescent="0.25">
      <c r="D332" s="193"/>
      <c r="E332" s="193"/>
      <c r="H332" s="193"/>
      <c r="L332" s="193"/>
      <c r="T332" s="193"/>
      <c r="Y332" s="193"/>
      <c r="AD332" s="193"/>
      <c r="AG332" s="193"/>
      <c r="AN332" s="193"/>
      <c r="AT332" s="193"/>
      <c r="AZ332" s="193"/>
      <c r="BA332" s="193"/>
      <c r="BD332" s="193"/>
      <c r="BG332" s="193"/>
      <c r="BJ332" s="193"/>
      <c r="BL332" s="193"/>
      <c r="BP332" s="193"/>
    </row>
    <row r="333" spans="4:68" s="16" customFormat="1" x14ac:dyDescent="0.25">
      <c r="D333" s="193"/>
      <c r="E333" s="193"/>
      <c r="H333" s="193"/>
      <c r="L333" s="193"/>
      <c r="T333" s="193"/>
      <c r="Y333" s="193"/>
      <c r="AD333" s="193"/>
      <c r="AG333" s="193"/>
      <c r="AN333" s="193"/>
      <c r="AT333" s="193"/>
      <c r="AZ333" s="193"/>
      <c r="BA333" s="193"/>
      <c r="BD333" s="193"/>
      <c r="BG333" s="193"/>
      <c r="BJ333" s="193"/>
      <c r="BL333" s="193"/>
      <c r="BP333" s="193"/>
    </row>
    <row r="334" spans="4:68" s="16" customFormat="1" x14ac:dyDescent="0.25">
      <c r="D334" s="193"/>
      <c r="E334" s="193"/>
      <c r="H334" s="193"/>
      <c r="L334" s="193"/>
      <c r="T334" s="193"/>
      <c r="Y334" s="193"/>
      <c r="AD334" s="193"/>
      <c r="AG334" s="193"/>
      <c r="AN334" s="193"/>
      <c r="AT334" s="193"/>
      <c r="AZ334" s="193"/>
      <c r="BA334" s="193"/>
      <c r="BD334" s="193"/>
      <c r="BG334" s="193"/>
      <c r="BJ334" s="193"/>
      <c r="BL334" s="193"/>
      <c r="BP334" s="193"/>
    </row>
    <row r="335" spans="4:68" s="16" customFormat="1" x14ac:dyDescent="0.25">
      <c r="D335" s="193"/>
      <c r="E335" s="193"/>
      <c r="H335" s="193"/>
      <c r="L335" s="193"/>
      <c r="T335" s="193"/>
      <c r="Y335" s="193"/>
      <c r="AD335" s="193"/>
      <c r="AG335" s="193"/>
      <c r="AN335" s="193"/>
      <c r="AT335" s="193"/>
      <c r="AZ335" s="193"/>
      <c r="BA335" s="193"/>
      <c r="BD335" s="193"/>
      <c r="BG335" s="193"/>
      <c r="BJ335" s="193"/>
      <c r="BL335" s="193"/>
      <c r="BP335" s="193"/>
    </row>
    <row r="336" spans="4:68" s="16" customFormat="1" x14ac:dyDescent="0.25">
      <c r="D336" s="193"/>
      <c r="E336" s="193"/>
      <c r="H336" s="193"/>
      <c r="L336" s="193"/>
      <c r="T336" s="193"/>
      <c r="Y336" s="193"/>
      <c r="AD336" s="193"/>
      <c r="AG336" s="193"/>
      <c r="AN336" s="193"/>
      <c r="AT336" s="193"/>
      <c r="AZ336" s="193"/>
      <c r="BA336" s="193"/>
      <c r="BD336" s="193"/>
      <c r="BG336" s="193"/>
      <c r="BJ336" s="193"/>
      <c r="BL336" s="193"/>
      <c r="BP336" s="193"/>
    </row>
    <row r="337" spans="4:68" s="16" customFormat="1" x14ac:dyDescent="0.25">
      <c r="D337" s="193"/>
      <c r="E337" s="193"/>
      <c r="H337" s="193"/>
      <c r="L337" s="193"/>
      <c r="T337" s="193"/>
      <c r="Y337" s="193"/>
      <c r="AD337" s="193"/>
      <c r="AG337" s="193"/>
      <c r="AN337" s="193"/>
      <c r="AT337" s="193"/>
      <c r="AZ337" s="193"/>
      <c r="BA337" s="193"/>
      <c r="BD337" s="193"/>
      <c r="BG337" s="193"/>
      <c r="BJ337" s="193"/>
      <c r="BL337" s="193"/>
      <c r="BP337" s="193"/>
    </row>
    <row r="338" spans="4:68" s="16" customFormat="1" x14ac:dyDescent="0.25">
      <c r="D338" s="193"/>
      <c r="E338" s="193"/>
      <c r="H338" s="193"/>
      <c r="L338" s="193"/>
      <c r="T338" s="193"/>
      <c r="Y338" s="193"/>
      <c r="AD338" s="193"/>
      <c r="AG338" s="193"/>
      <c r="AN338" s="193"/>
      <c r="AT338" s="193"/>
      <c r="AZ338" s="193"/>
      <c r="BA338" s="193"/>
      <c r="BD338" s="193"/>
      <c r="BG338" s="193"/>
      <c r="BJ338" s="193"/>
      <c r="BL338" s="193"/>
      <c r="BP338" s="193"/>
    </row>
    <row r="339" spans="4:68" s="16" customFormat="1" x14ac:dyDescent="0.25">
      <c r="D339" s="193"/>
      <c r="E339" s="193"/>
      <c r="H339" s="193"/>
      <c r="L339" s="193"/>
      <c r="T339" s="193"/>
      <c r="Y339" s="193"/>
      <c r="AD339" s="193"/>
      <c r="AG339" s="193"/>
      <c r="AN339" s="193"/>
      <c r="AT339" s="193"/>
      <c r="AZ339" s="193"/>
      <c r="BA339" s="193"/>
      <c r="BD339" s="193"/>
      <c r="BG339" s="193"/>
      <c r="BJ339" s="193"/>
      <c r="BL339" s="193"/>
      <c r="BP339" s="193"/>
    </row>
    <row r="340" spans="4:68" s="16" customFormat="1" x14ac:dyDescent="0.25">
      <c r="D340" s="193"/>
      <c r="E340" s="193"/>
      <c r="H340" s="193"/>
      <c r="L340" s="193"/>
      <c r="T340" s="193"/>
      <c r="Y340" s="193"/>
      <c r="AD340" s="193"/>
      <c r="AG340" s="193"/>
      <c r="AN340" s="193"/>
      <c r="AT340" s="193"/>
      <c r="AZ340" s="193"/>
      <c r="BA340" s="193"/>
      <c r="BD340" s="193"/>
      <c r="BG340" s="193"/>
      <c r="BJ340" s="193"/>
      <c r="BL340" s="193"/>
      <c r="BP340" s="193"/>
    </row>
    <row r="341" spans="4:68" s="16" customFormat="1" x14ac:dyDescent="0.25">
      <c r="D341" s="193"/>
      <c r="E341" s="193"/>
      <c r="H341" s="193"/>
      <c r="L341" s="193"/>
      <c r="T341" s="193"/>
      <c r="Y341" s="193"/>
      <c r="AD341" s="193"/>
      <c r="AG341" s="193"/>
      <c r="AN341" s="193"/>
      <c r="AT341" s="193"/>
      <c r="AZ341" s="193"/>
      <c r="BA341" s="193"/>
      <c r="BD341" s="193"/>
      <c r="BG341" s="193"/>
      <c r="BJ341" s="193"/>
      <c r="BL341" s="193"/>
      <c r="BP341" s="193"/>
    </row>
    <row r="342" spans="4:68" s="16" customFormat="1" x14ac:dyDescent="0.25">
      <c r="D342" s="193"/>
      <c r="E342" s="193"/>
      <c r="H342" s="193"/>
      <c r="L342" s="193"/>
      <c r="T342" s="193"/>
      <c r="Y342" s="193"/>
      <c r="AD342" s="193"/>
      <c r="AG342" s="193"/>
      <c r="AN342" s="193"/>
      <c r="AT342" s="193"/>
      <c r="AZ342" s="193"/>
      <c r="BA342" s="193"/>
      <c r="BD342" s="193"/>
      <c r="BG342" s="193"/>
      <c r="BJ342" s="193"/>
      <c r="BL342" s="193"/>
      <c r="BP342" s="193"/>
    </row>
    <row r="343" spans="4:68" s="16" customFormat="1" x14ac:dyDescent="0.25">
      <c r="D343" s="193"/>
      <c r="E343" s="193"/>
      <c r="H343" s="193"/>
      <c r="L343" s="193"/>
      <c r="T343" s="193"/>
      <c r="Y343" s="193"/>
      <c r="AD343" s="193"/>
      <c r="AG343" s="193"/>
      <c r="AN343" s="193"/>
      <c r="AT343" s="193"/>
      <c r="AZ343" s="193"/>
      <c r="BA343" s="193"/>
      <c r="BD343" s="193"/>
      <c r="BG343" s="193"/>
      <c r="BJ343" s="193"/>
      <c r="BL343" s="193"/>
      <c r="BP343" s="193"/>
    </row>
    <row r="344" spans="4:68" s="16" customFormat="1" x14ac:dyDescent="0.25">
      <c r="D344" s="193"/>
      <c r="E344" s="193"/>
      <c r="H344" s="193"/>
      <c r="L344" s="193"/>
      <c r="T344" s="193"/>
      <c r="Y344" s="193"/>
      <c r="AD344" s="193"/>
      <c r="AG344" s="193"/>
      <c r="AN344" s="193"/>
      <c r="AT344" s="193"/>
      <c r="AZ344" s="193"/>
      <c r="BA344" s="193"/>
      <c r="BD344" s="193"/>
      <c r="BG344" s="193"/>
      <c r="BJ344" s="193"/>
      <c r="BL344" s="193"/>
      <c r="BP344" s="193"/>
    </row>
    <row r="345" spans="4:68" s="16" customFormat="1" x14ac:dyDescent="0.25">
      <c r="D345" s="193"/>
      <c r="E345" s="193"/>
      <c r="H345" s="193"/>
      <c r="L345" s="193"/>
      <c r="T345" s="193"/>
      <c r="Y345" s="193"/>
      <c r="AD345" s="193"/>
      <c r="AG345" s="193"/>
      <c r="AN345" s="193"/>
      <c r="AT345" s="193"/>
      <c r="AZ345" s="193"/>
      <c r="BA345" s="193"/>
      <c r="BD345" s="193"/>
      <c r="BG345" s="193"/>
      <c r="BJ345" s="193"/>
      <c r="BL345" s="193"/>
      <c r="BP345" s="193"/>
    </row>
    <row r="346" spans="4:68" s="16" customFormat="1" x14ac:dyDescent="0.25">
      <c r="D346" s="193"/>
      <c r="E346" s="193"/>
      <c r="H346" s="193"/>
      <c r="L346" s="193"/>
      <c r="T346" s="193"/>
      <c r="Y346" s="193"/>
      <c r="AD346" s="193"/>
      <c r="AG346" s="193"/>
      <c r="AN346" s="193"/>
      <c r="AT346" s="193"/>
      <c r="AZ346" s="193"/>
      <c r="BA346" s="193"/>
      <c r="BD346" s="193"/>
      <c r="BG346" s="193"/>
      <c r="BJ346" s="193"/>
      <c r="BL346" s="193"/>
      <c r="BP346" s="193"/>
    </row>
    <row r="347" spans="4:68" s="16" customFormat="1" x14ac:dyDescent="0.25">
      <c r="D347" s="193"/>
      <c r="E347" s="193"/>
      <c r="H347" s="193"/>
      <c r="L347" s="193"/>
      <c r="T347" s="193"/>
      <c r="Y347" s="193"/>
      <c r="AD347" s="193"/>
      <c r="AG347" s="193"/>
      <c r="AN347" s="193"/>
      <c r="AT347" s="193"/>
      <c r="AZ347" s="193"/>
      <c r="BA347" s="193"/>
      <c r="BD347" s="193"/>
      <c r="BG347" s="193"/>
      <c r="BJ347" s="193"/>
      <c r="BL347" s="193"/>
      <c r="BP347" s="193"/>
    </row>
    <row r="348" spans="4:68" s="16" customFormat="1" x14ac:dyDescent="0.25">
      <c r="D348" s="193"/>
      <c r="E348" s="193"/>
      <c r="H348" s="193"/>
      <c r="L348" s="193"/>
      <c r="T348" s="193"/>
      <c r="Y348" s="193"/>
      <c r="AD348" s="193"/>
      <c r="AG348" s="193"/>
      <c r="AN348" s="193"/>
      <c r="AT348" s="193"/>
      <c r="AZ348" s="193"/>
      <c r="BA348" s="193"/>
      <c r="BD348" s="193"/>
      <c r="BG348" s="193"/>
      <c r="BJ348" s="193"/>
      <c r="BL348" s="193"/>
      <c r="BP348" s="193"/>
    </row>
    <row r="349" spans="4:68" s="16" customFormat="1" x14ac:dyDescent="0.25">
      <c r="D349" s="193"/>
      <c r="E349" s="193"/>
      <c r="H349" s="193"/>
      <c r="L349" s="193"/>
      <c r="T349" s="193"/>
      <c r="Y349" s="193"/>
      <c r="AD349" s="193"/>
      <c r="AG349" s="193"/>
      <c r="AN349" s="193"/>
      <c r="AT349" s="193"/>
      <c r="AZ349" s="193"/>
      <c r="BA349" s="193"/>
      <c r="BD349" s="193"/>
      <c r="BG349" s="193"/>
      <c r="BJ349" s="193"/>
      <c r="BL349" s="193"/>
      <c r="BP349" s="193"/>
    </row>
    <row r="350" spans="4:68" s="16" customFormat="1" x14ac:dyDescent="0.25">
      <c r="D350" s="193"/>
      <c r="E350" s="193"/>
      <c r="H350" s="193"/>
      <c r="L350" s="193"/>
      <c r="T350" s="193"/>
      <c r="Y350" s="193"/>
      <c r="AD350" s="193"/>
      <c r="AG350" s="193"/>
      <c r="AN350" s="193"/>
      <c r="AT350" s="193"/>
      <c r="AZ350" s="193"/>
      <c r="BA350" s="193"/>
      <c r="BD350" s="193"/>
      <c r="BG350" s="193"/>
      <c r="BJ350" s="193"/>
      <c r="BL350" s="193"/>
      <c r="BP350" s="193"/>
    </row>
    <row r="351" spans="4:68" s="16" customFormat="1" x14ac:dyDescent="0.25">
      <c r="D351" s="193"/>
      <c r="E351" s="193"/>
      <c r="H351" s="193"/>
      <c r="L351" s="193"/>
      <c r="T351" s="193"/>
      <c r="Y351" s="193"/>
      <c r="AD351" s="193"/>
      <c r="AG351" s="193"/>
      <c r="AN351" s="193"/>
      <c r="AT351" s="193"/>
      <c r="AZ351" s="193"/>
      <c r="BA351" s="193"/>
      <c r="BD351" s="193"/>
      <c r="BG351" s="193"/>
      <c r="BJ351" s="193"/>
      <c r="BL351" s="193"/>
      <c r="BP351" s="193"/>
    </row>
    <row r="352" spans="4:68" s="16" customFormat="1" x14ac:dyDescent="0.25">
      <c r="D352" s="193"/>
      <c r="E352" s="193"/>
      <c r="H352" s="193"/>
      <c r="L352" s="193"/>
      <c r="T352" s="193"/>
      <c r="Y352" s="193"/>
      <c r="AD352" s="193"/>
      <c r="AG352" s="193"/>
      <c r="AN352" s="193"/>
      <c r="AT352" s="193"/>
      <c r="AZ352" s="193"/>
      <c r="BA352" s="193"/>
      <c r="BD352" s="193"/>
      <c r="BG352" s="193"/>
      <c r="BJ352" s="193"/>
      <c r="BL352" s="193"/>
      <c r="BP352" s="193"/>
    </row>
    <row r="353" spans="4:68" s="16" customFormat="1" x14ac:dyDescent="0.25">
      <c r="D353" s="193"/>
      <c r="E353" s="193"/>
      <c r="H353" s="193"/>
      <c r="L353" s="193"/>
      <c r="T353" s="193"/>
      <c r="Y353" s="193"/>
      <c r="AD353" s="193"/>
      <c r="AG353" s="193"/>
      <c r="AN353" s="193"/>
      <c r="AT353" s="193"/>
      <c r="AZ353" s="193"/>
      <c r="BA353" s="193"/>
      <c r="BD353" s="193"/>
      <c r="BG353" s="193"/>
      <c r="BJ353" s="193"/>
      <c r="BL353" s="193"/>
      <c r="BP353" s="193"/>
    </row>
    <row r="354" spans="4:68" s="16" customFormat="1" x14ac:dyDescent="0.25">
      <c r="D354" s="193"/>
      <c r="E354" s="193"/>
      <c r="H354" s="193"/>
      <c r="L354" s="193"/>
      <c r="T354" s="193"/>
      <c r="Y354" s="193"/>
      <c r="AD354" s="193"/>
      <c r="AG354" s="193"/>
      <c r="AN354" s="193"/>
      <c r="AT354" s="193"/>
      <c r="AZ354" s="193"/>
      <c r="BA354" s="193"/>
      <c r="BD354" s="193"/>
      <c r="BG354" s="193"/>
      <c r="BJ354" s="193"/>
      <c r="BL354" s="193"/>
      <c r="BP354" s="193"/>
    </row>
    <row r="355" spans="4:68" s="16" customFormat="1" x14ac:dyDescent="0.25">
      <c r="D355" s="193"/>
      <c r="E355" s="193"/>
      <c r="H355" s="193"/>
      <c r="L355" s="193"/>
      <c r="T355" s="193"/>
      <c r="Y355" s="193"/>
      <c r="AD355" s="193"/>
      <c r="AG355" s="193"/>
      <c r="AN355" s="193"/>
      <c r="AT355" s="193"/>
      <c r="AZ355" s="193"/>
      <c r="BA355" s="193"/>
      <c r="BD355" s="193"/>
      <c r="BG355" s="193"/>
      <c r="BJ355" s="193"/>
      <c r="BL355" s="193"/>
      <c r="BP355" s="193"/>
    </row>
    <row r="356" spans="4:68" s="16" customFormat="1" x14ac:dyDescent="0.25">
      <c r="D356" s="193"/>
      <c r="E356" s="193"/>
      <c r="H356" s="193"/>
      <c r="L356" s="193"/>
      <c r="T356" s="193"/>
      <c r="Y356" s="193"/>
      <c r="AD356" s="193"/>
      <c r="AG356" s="193"/>
      <c r="AN356" s="193"/>
      <c r="AT356" s="193"/>
      <c r="AZ356" s="193"/>
      <c r="BA356" s="193"/>
      <c r="BD356" s="193"/>
      <c r="BG356" s="193"/>
      <c r="BJ356" s="193"/>
      <c r="BL356" s="193"/>
      <c r="BP356" s="193"/>
    </row>
    <row r="357" spans="4:68" s="16" customFormat="1" x14ac:dyDescent="0.25">
      <c r="D357" s="193"/>
      <c r="E357" s="193"/>
      <c r="H357" s="193"/>
      <c r="L357" s="193"/>
      <c r="T357" s="193"/>
      <c r="Y357" s="193"/>
      <c r="AD357" s="193"/>
      <c r="AG357" s="193"/>
      <c r="AN357" s="193"/>
      <c r="AT357" s="193"/>
      <c r="AZ357" s="193"/>
      <c r="BA357" s="193"/>
      <c r="BD357" s="193"/>
      <c r="BG357" s="193"/>
      <c r="BJ357" s="193"/>
      <c r="BL357" s="193"/>
      <c r="BP357" s="193"/>
    </row>
    <row r="358" spans="4:68" s="16" customFormat="1" x14ac:dyDescent="0.25">
      <c r="D358" s="193"/>
      <c r="E358" s="193"/>
      <c r="H358" s="193"/>
      <c r="L358" s="193"/>
      <c r="T358" s="193"/>
      <c r="Y358" s="193"/>
      <c r="AD358" s="193"/>
      <c r="AG358" s="193"/>
      <c r="AN358" s="193"/>
      <c r="AT358" s="193"/>
      <c r="AZ358" s="193"/>
      <c r="BA358" s="193"/>
      <c r="BD358" s="193"/>
      <c r="BG358" s="193"/>
      <c r="BJ358" s="193"/>
      <c r="BL358" s="193"/>
      <c r="BP358" s="193"/>
    </row>
    <row r="359" spans="4:68" s="16" customFormat="1" x14ac:dyDescent="0.25">
      <c r="D359" s="193"/>
      <c r="E359" s="193"/>
      <c r="H359" s="193"/>
      <c r="L359" s="193"/>
      <c r="T359" s="193"/>
      <c r="Y359" s="193"/>
      <c r="AD359" s="193"/>
      <c r="AG359" s="193"/>
      <c r="AN359" s="193"/>
      <c r="AT359" s="193"/>
      <c r="AZ359" s="193"/>
      <c r="BA359" s="193"/>
      <c r="BD359" s="193"/>
      <c r="BG359" s="193"/>
      <c r="BJ359" s="193"/>
      <c r="BL359" s="193"/>
      <c r="BP359" s="193"/>
    </row>
    <row r="360" spans="4:68" s="16" customFormat="1" x14ac:dyDescent="0.25">
      <c r="D360" s="193"/>
      <c r="E360" s="193"/>
      <c r="H360" s="193"/>
      <c r="L360" s="193"/>
      <c r="T360" s="193"/>
      <c r="Y360" s="193"/>
      <c r="AD360" s="193"/>
      <c r="AG360" s="193"/>
      <c r="AN360" s="193"/>
      <c r="AT360" s="193"/>
      <c r="AZ360" s="193"/>
      <c r="BA360" s="193"/>
      <c r="BD360" s="193"/>
      <c r="BG360" s="193"/>
      <c r="BJ360" s="193"/>
      <c r="BL360" s="193"/>
      <c r="BP360" s="193"/>
    </row>
    <row r="361" spans="4:68" s="16" customFormat="1" x14ac:dyDescent="0.25">
      <c r="D361" s="193"/>
      <c r="E361" s="193"/>
      <c r="H361" s="193"/>
      <c r="L361" s="193"/>
      <c r="T361" s="193"/>
      <c r="Y361" s="193"/>
      <c r="AD361" s="193"/>
      <c r="AG361" s="193"/>
      <c r="AN361" s="193"/>
      <c r="AT361" s="193"/>
      <c r="AZ361" s="193"/>
      <c r="BA361" s="193"/>
      <c r="BD361" s="193"/>
      <c r="BG361" s="193"/>
      <c r="BJ361" s="193"/>
      <c r="BL361" s="193"/>
      <c r="BP361" s="193"/>
    </row>
    <row r="362" spans="4:68" s="16" customFormat="1" x14ac:dyDescent="0.25">
      <c r="D362" s="193"/>
      <c r="E362" s="193"/>
      <c r="H362" s="193"/>
      <c r="L362" s="193"/>
      <c r="T362" s="193"/>
      <c r="Y362" s="193"/>
      <c r="AD362" s="193"/>
      <c r="AG362" s="193"/>
      <c r="AN362" s="193"/>
      <c r="AT362" s="193"/>
      <c r="AZ362" s="193"/>
      <c r="BA362" s="193"/>
      <c r="BD362" s="193"/>
      <c r="BG362" s="193"/>
      <c r="BJ362" s="193"/>
      <c r="BL362" s="193"/>
      <c r="BP362" s="193"/>
    </row>
    <row r="363" spans="4:68" s="16" customFormat="1" x14ac:dyDescent="0.25">
      <c r="D363" s="193"/>
      <c r="E363" s="193"/>
      <c r="H363" s="193"/>
      <c r="L363" s="193"/>
      <c r="T363" s="193"/>
      <c r="Y363" s="193"/>
      <c r="AD363" s="193"/>
      <c r="AG363" s="193"/>
      <c r="AN363" s="193"/>
      <c r="AT363" s="193"/>
      <c r="AZ363" s="193"/>
      <c r="BA363" s="193"/>
      <c r="BD363" s="193"/>
      <c r="BG363" s="193"/>
      <c r="BJ363" s="193"/>
      <c r="BL363" s="193"/>
      <c r="BP363" s="193"/>
    </row>
    <row r="364" spans="4:68" s="16" customFormat="1" x14ac:dyDescent="0.25">
      <c r="D364" s="193"/>
      <c r="E364" s="193"/>
      <c r="H364" s="193"/>
      <c r="L364" s="193"/>
      <c r="T364" s="193"/>
      <c r="Y364" s="193"/>
      <c r="AD364" s="193"/>
      <c r="AG364" s="193"/>
      <c r="AN364" s="193"/>
      <c r="AT364" s="193"/>
      <c r="AZ364" s="193"/>
      <c r="BA364" s="193"/>
      <c r="BD364" s="193"/>
      <c r="BG364" s="193"/>
      <c r="BJ364" s="193"/>
      <c r="BL364" s="193"/>
      <c r="BP364" s="193"/>
    </row>
    <row r="365" spans="4:68" s="16" customFormat="1" x14ac:dyDescent="0.25">
      <c r="D365" s="193"/>
      <c r="E365" s="193"/>
      <c r="H365" s="193"/>
      <c r="L365" s="193"/>
      <c r="T365" s="193"/>
      <c r="Y365" s="193"/>
      <c r="AD365" s="193"/>
      <c r="AG365" s="193"/>
      <c r="AN365" s="193"/>
      <c r="AT365" s="193"/>
      <c r="AZ365" s="193"/>
      <c r="BA365" s="193"/>
      <c r="BD365" s="193"/>
      <c r="BG365" s="193"/>
      <c r="BJ365" s="193"/>
      <c r="BL365" s="193"/>
      <c r="BP365" s="193"/>
    </row>
    <row r="366" spans="4:68" s="16" customFormat="1" x14ac:dyDescent="0.25">
      <c r="D366" s="193"/>
      <c r="E366" s="193"/>
      <c r="H366" s="193"/>
      <c r="L366" s="193"/>
      <c r="T366" s="193"/>
      <c r="Y366" s="193"/>
      <c r="AD366" s="193"/>
      <c r="AG366" s="193"/>
      <c r="AN366" s="193"/>
      <c r="AT366" s="193"/>
      <c r="AZ366" s="193"/>
      <c r="BA366" s="193"/>
      <c r="BD366" s="193"/>
      <c r="BG366" s="193"/>
      <c r="BJ366" s="193"/>
      <c r="BL366" s="193"/>
      <c r="BP366" s="193"/>
    </row>
    <row r="367" spans="4:68" s="16" customFormat="1" x14ac:dyDescent="0.25">
      <c r="D367" s="193"/>
      <c r="E367" s="193"/>
      <c r="H367" s="193"/>
      <c r="L367" s="193"/>
      <c r="T367" s="193"/>
      <c r="Y367" s="193"/>
      <c r="AD367" s="193"/>
      <c r="AG367" s="193"/>
      <c r="AN367" s="193"/>
      <c r="AT367" s="193"/>
      <c r="AZ367" s="193"/>
      <c r="BA367" s="193"/>
      <c r="BD367" s="193"/>
      <c r="BG367" s="193"/>
      <c r="BJ367" s="193"/>
      <c r="BL367" s="193"/>
      <c r="BP367" s="193"/>
    </row>
    <row r="368" spans="4:68" s="16" customFormat="1" x14ac:dyDescent="0.25">
      <c r="D368" s="193"/>
      <c r="E368" s="193"/>
      <c r="H368" s="193"/>
      <c r="L368" s="193"/>
      <c r="T368" s="193"/>
      <c r="Y368" s="193"/>
      <c r="AD368" s="193"/>
      <c r="AG368" s="193"/>
      <c r="AN368" s="193"/>
      <c r="AT368" s="193"/>
      <c r="AZ368" s="193"/>
      <c r="BA368" s="193"/>
      <c r="BD368" s="193"/>
      <c r="BG368" s="193"/>
      <c r="BJ368" s="193"/>
      <c r="BL368" s="193"/>
      <c r="BP368" s="193"/>
    </row>
    <row r="369" spans="4:68" s="16" customFormat="1" x14ac:dyDescent="0.25">
      <c r="D369" s="193"/>
      <c r="E369" s="193"/>
      <c r="H369" s="193"/>
      <c r="L369" s="193"/>
      <c r="T369" s="193"/>
      <c r="Y369" s="193"/>
      <c r="AD369" s="193"/>
      <c r="AG369" s="193"/>
      <c r="AN369" s="193"/>
      <c r="AT369" s="193"/>
      <c r="AZ369" s="193"/>
      <c r="BA369" s="193"/>
      <c r="BD369" s="193"/>
      <c r="BG369" s="193"/>
      <c r="BJ369" s="193"/>
      <c r="BL369" s="193"/>
      <c r="BP369" s="193"/>
    </row>
    <row r="370" spans="4:68" s="16" customFormat="1" x14ac:dyDescent="0.25">
      <c r="D370" s="193"/>
      <c r="E370" s="193"/>
      <c r="H370" s="193"/>
      <c r="L370" s="193"/>
      <c r="T370" s="193"/>
      <c r="Y370" s="193"/>
      <c r="AD370" s="193"/>
      <c r="AG370" s="193"/>
      <c r="AN370" s="193"/>
      <c r="AT370" s="193"/>
      <c r="AZ370" s="193"/>
      <c r="BA370" s="193"/>
      <c r="BD370" s="193"/>
      <c r="BG370" s="193"/>
      <c r="BJ370" s="193"/>
      <c r="BL370" s="193"/>
      <c r="BP370" s="193"/>
    </row>
    <row r="371" spans="4:68" s="16" customFormat="1" x14ac:dyDescent="0.25">
      <c r="D371" s="193"/>
      <c r="E371" s="193"/>
      <c r="H371" s="193"/>
      <c r="L371" s="193"/>
      <c r="T371" s="193"/>
      <c r="Y371" s="193"/>
      <c r="AD371" s="193"/>
      <c r="AG371" s="193"/>
      <c r="AN371" s="193"/>
      <c r="AT371" s="193"/>
      <c r="AZ371" s="193"/>
      <c r="BA371" s="193"/>
      <c r="BD371" s="193"/>
      <c r="BG371" s="193"/>
      <c r="BJ371" s="193"/>
      <c r="BL371" s="193"/>
      <c r="BP371" s="193"/>
    </row>
    <row r="372" spans="4:68" s="16" customFormat="1" x14ac:dyDescent="0.25">
      <c r="D372" s="193"/>
      <c r="E372" s="193"/>
      <c r="H372" s="193"/>
      <c r="L372" s="193"/>
      <c r="T372" s="193"/>
      <c r="Y372" s="193"/>
      <c r="AD372" s="193"/>
      <c r="AG372" s="193"/>
      <c r="AN372" s="193"/>
      <c r="AT372" s="193"/>
      <c r="AZ372" s="193"/>
      <c r="BA372" s="193"/>
      <c r="BD372" s="193"/>
      <c r="BG372" s="193"/>
      <c r="BJ372" s="193"/>
      <c r="BL372" s="193"/>
      <c r="BP372" s="193"/>
    </row>
    <row r="373" spans="4:68" s="16" customFormat="1" x14ac:dyDescent="0.25">
      <c r="D373" s="193"/>
      <c r="E373" s="193"/>
      <c r="H373" s="193"/>
      <c r="L373" s="193"/>
      <c r="T373" s="193"/>
      <c r="Y373" s="193"/>
      <c r="AD373" s="193"/>
      <c r="AG373" s="193"/>
      <c r="AN373" s="193"/>
      <c r="AT373" s="193"/>
      <c r="AZ373" s="193"/>
      <c r="BA373" s="193"/>
      <c r="BD373" s="193"/>
      <c r="BG373" s="193"/>
      <c r="BJ373" s="193"/>
      <c r="BL373" s="193"/>
      <c r="BP373" s="193"/>
    </row>
    <row r="374" spans="4:68" s="16" customFormat="1" x14ac:dyDescent="0.25">
      <c r="D374" s="193"/>
      <c r="E374" s="193"/>
      <c r="H374" s="193"/>
      <c r="L374" s="193"/>
      <c r="T374" s="193"/>
      <c r="Y374" s="193"/>
      <c r="AD374" s="193"/>
      <c r="AG374" s="193"/>
      <c r="AN374" s="193"/>
      <c r="AT374" s="193"/>
      <c r="AZ374" s="193"/>
      <c r="BA374" s="193"/>
      <c r="BD374" s="193"/>
      <c r="BG374" s="193"/>
      <c r="BJ374" s="193"/>
      <c r="BL374" s="193"/>
      <c r="BP374" s="193"/>
    </row>
    <row r="375" spans="4:68" s="16" customFormat="1" x14ac:dyDescent="0.25">
      <c r="D375" s="193"/>
      <c r="E375" s="193"/>
      <c r="H375" s="193"/>
      <c r="L375" s="193"/>
      <c r="T375" s="193"/>
      <c r="Y375" s="193"/>
      <c r="AD375" s="193"/>
      <c r="AG375" s="193"/>
      <c r="AN375" s="193"/>
      <c r="AT375" s="193"/>
      <c r="AZ375" s="193"/>
      <c r="BA375" s="193"/>
      <c r="BD375" s="193"/>
      <c r="BG375" s="193"/>
      <c r="BJ375" s="193"/>
      <c r="BL375" s="193"/>
      <c r="BP375" s="193"/>
    </row>
    <row r="376" spans="4:68" s="16" customFormat="1" x14ac:dyDescent="0.25">
      <c r="D376" s="193"/>
      <c r="E376" s="193"/>
      <c r="H376" s="193"/>
      <c r="L376" s="193"/>
      <c r="T376" s="193"/>
      <c r="Y376" s="193"/>
      <c r="AD376" s="193"/>
      <c r="AG376" s="193"/>
      <c r="AN376" s="193"/>
      <c r="AT376" s="193"/>
      <c r="AZ376" s="193"/>
      <c r="BA376" s="193"/>
      <c r="BD376" s="193"/>
      <c r="BG376" s="193"/>
      <c r="BJ376" s="193"/>
      <c r="BL376" s="193"/>
      <c r="BP376" s="193"/>
    </row>
    <row r="377" spans="4:68" s="16" customFormat="1" x14ac:dyDescent="0.25">
      <c r="D377" s="193"/>
      <c r="E377" s="193"/>
      <c r="H377" s="193"/>
      <c r="L377" s="193"/>
      <c r="T377" s="193"/>
      <c r="Y377" s="193"/>
      <c r="AD377" s="193"/>
      <c r="AG377" s="193"/>
      <c r="AN377" s="193"/>
      <c r="AT377" s="193"/>
      <c r="AZ377" s="193"/>
      <c r="BA377" s="193"/>
      <c r="BD377" s="193"/>
      <c r="BG377" s="193"/>
      <c r="BJ377" s="193"/>
      <c r="BL377" s="193"/>
      <c r="BP377" s="193"/>
    </row>
    <row r="378" spans="4:68" s="16" customFormat="1" x14ac:dyDescent="0.25">
      <c r="D378" s="193"/>
      <c r="E378" s="193"/>
      <c r="H378" s="193"/>
      <c r="L378" s="193"/>
      <c r="T378" s="193"/>
      <c r="Y378" s="193"/>
      <c r="AD378" s="193"/>
      <c r="AG378" s="193"/>
      <c r="AN378" s="193"/>
      <c r="AT378" s="193"/>
      <c r="AZ378" s="193"/>
      <c r="BA378" s="193"/>
      <c r="BD378" s="193"/>
      <c r="BG378" s="193"/>
      <c r="BJ378" s="193"/>
      <c r="BL378" s="193"/>
      <c r="BP378" s="193"/>
    </row>
    <row r="379" spans="4:68" s="16" customFormat="1" x14ac:dyDescent="0.25">
      <c r="D379" s="193"/>
      <c r="E379" s="193"/>
      <c r="H379" s="193"/>
      <c r="L379" s="193"/>
      <c r="T379" s="193"/>
      <c r="Y379" s="193"/>
      <c r="AD379" s="193"/>
      <c r="AG379" s="193"/>
      <c r="AN379" s="193"/>
      <c r="AT379" s="193"/>
      <c r="AZ379" s="193"/>
      <c r="BA379" s="193"/>
      <c r="BD379" s="193"/>
      <c r="BG379" s="193"/>
      <c r="BJ379" s="193"/>
      <c r="BL379" s="193"/>
      <c r="BP379" s="193"/>
    </row>
    <row r="380" spans="4:68" s="16" customFormat="1" x14ac:dyDescent="0.25">
      <c r="D380" s="193"/>
      <c r="E380" s="193"/>
      <c r="H380" s="193"/>
      <c r="L380" s="193"/>
      <c r="T380" s="193"/>
      <c r="Y380" s="193"/>
      <c r="AD380" s="193"/>
      <c r="AG380" s="193"/>
      <c r="AN380" s="193"/>
      <c r="AT380" s="193"/>
      <c r="AZ380" s="193"/>
      <c r="BA380" s="193"/>
      <c r="BD380" s="193"/>
      <c r="BG380" s="193"/>
      <c r="BJ380" s="193"/>
      <c r="BL380" s="193"/>
      <c r="BP380" s="193"/>
    </row>
    <row r="381" spans="4:68" s="16" customFormat="1" x14ac:dyDescent="0.25">
      <c r="D381" s="193"/>
      <c r="E381" s="193"/>
      <c r="H381" s="193"/>
      <c r="L381" s="193"/>
      <c r="T381" s="193"/>
      <c r="Y381" s="193"/>
      <c r="AD381" s="193"/>
      <c r="AG381" s="193"/>
      <c r="AN381" s="193"/>
      <c r="AT381" s="193"/>
      <c r="AZ381" s="193"/>
      <c r="BA381" s="193"/>
      <c r="BD381" s="193"/>
      <c r="BG381" s="193"/>
      <c r="BJ381" s="193"/>
      <c r="BL381" s="193"/>
      <c r="BP381" s="193"/>
    </row>
    <row r="382" spans="4:68" s="16" customFormat="1" x14ac:dyDescent="0.25">
      <c r="D382" s="193"/>
      <c r="E382" s="193"/>
      <c r="H382" s="193"/>
      <c r="L382" s="193"/>
      <c r="T382" s="193"/>
      <c r="Y382" s="193"/>
      <c r="AD382" s="193"/>
      <c r="AG382" s="193"/>
      <c r="AN382" s="193"/>
      <c r="AT382" s="193"/>
      <c r="AZ382" s="193"/>
      <c r="BA382" s="193"/>
      <c r="BD382" s="193"/>
      <c r="BG382" s="193"/>
      <c r="BJ382" s="193"/>
      <c r="BL382" s="193"/>
      <c r="BP382" s="193"/>
    </row>
    <row r="383" spans="4:68" s="16" customFormat="1" x14ac:dyDescent="0.25">
      <c r="D383" s="193"/>
      <c r="E383" s="193"/>
      <c r="H383" s="193"/>
      <c r="L383" s="193"/>
      <c r="T383" s="193"/>
      <c r="Y383" s="193"/>
      <c r="AD383" s="193"/>
      <c r="AG383" s="193"/>
      <c r="AN383" s="193"/>
      <c r="AT383" s="193"/>
      <c r="AZ383" s="193"/>
      <c r="BA383" s="193"/>
      <c r="BD383" s="193"/>
      <c r="BG383" s="193"/>
      <c r="BJ383" s="193"/>
      <c r="BL383" s="193"/>
      <c r="BP383" s="193"/>
    </row>
    <row r="384" spans="4:68" s="16" customFormat="1" x14ac:dyDescent="0.25">
      <c r="D384" s="193"/>
      <c r="E384" s="193"/>
      <c r="H384" s="193"/>
      <c r="L384" s="193"/>
      <c r="T384" s="193"/>
      <c r="Y384" s="193"/>
      <c r="AD384" s="193"/>
      <c r="AG384" s="193"/>
      <c r="AN384" s="193"/>
      <c r="AT384" s="193"/>
      <c r="AZ384" s="193"/>
      <c r="BA384" s="193"/>
      <c r="BD384" s="193"/>
      <c r="BG384" s="193"/>
      <c r="BJ384" s="193"/>
      <c r="BL384" s="193"/>
      <c r="BP384" s="193"/>
    </row>
    <row r="385" spans="4:68" s="16" customFormat="1" x14ac:dyDescent="0.25">
      <c r="D385" s="193"/>
      <c r="E385" s="193"/>
      <c r="H385" s="193"/>
      <c r="L385" s="193"/>
      <c r="T385" s="193"/>
      <c r="Y385" s="193"/>
      <c r="AD385" s="193"/>
      <c r="AG385" s="193"/>
      <c r="AN385" s="193"/>
      <c r="AT385" s="193"/>
      <c r="AZ385" s="193"/>
      <c r="BA385" s="193"/>
      <c r="BD385" s="193"/>
      <c r="BG385" s="193"/>
      <c r="BJ385" s="193"/>
      <c r="BL385" s="193"/>
      <c r="BP385" s="193"/>
    </row>
    <row r="386" spans="4:68" s="16" customFormat="1" x14ac:dyDescent="0.25">
      <c r="D386" s="193"/>
      <c r="E386" s="193"/>
      <c r="H386" s="193"/>
      <c r="L386" s="193"/>
      <c r="T386" s="193"/>
      <c r="Y386" s="193"/>
      <c r="AD386" s="193"/>
      <c r="AG386" s="193"/>
      <c r="AN386" s="193"/>
      <c r="AT386" s="193"/>
      <c r="AZ386" s="193"/>
      <c r="BA386" s="193"/>
      <c r="BD386" s="193"/>
      <c r="BG386" s="193"/>
      <c r="BJ386" s="193"/>
      <c r="BL386" s="193"/>
      <c r="BP386" s="193"/>
    </row>
    <row r="387" spans="4:68" s="16" customFormat="1" x14ac:dyDescent="0.25">
      <c r="D387" s="193"/>
      <c r="E387" s="193"/>
      <c r="H387" s="193"/>
      <c r="L387" s="193"/>
      <c r="T387" s="193"/>
      <c r="Y387" s="193"/>
      <c r="AD387" s="193"/>
      <c r="AG387" s="193"/>
      <c r="AN387" s="193"/>
      <c r="AT387" s="193"/>
      <c r="AZ387" s="193"/>
      <c r="BA387" s="193"/>
      <c r="BD387" s="193"/>
      <c r="BG387" s="193"/>
      <c r="BJ387" s="193"/>
      <c r="BL387" s="193"/>
      <c r="BP387" s="193"/>
    </row>
    <row r="388" spans="4:68" s="16" customFormat="1" x14ac:dyDescent="0.25">
      <c r="D388" s="193"/>
      <c r="E388" s="193"/>
      <c r="H388" s="193"/>
      <c r="L388" s="193"/>
      <c r="T388" s="193"/>
      <c r="Y388" s="193"/>
      <c r="AD388" s="193"/>
      <c r="AG388" s="193"/>
      <c r="AN388" s="193"/>
      <c r="AT388" s="193"/>
      <c r="AZ388" s="193"/>
      <c r="BA388" s="193"/>
      <c r="BD388" s="193"/>
      <c r="BG388" s="193"/>
      <c r="BJ388" s="193"/>
      <c r="BL388" s="193"/>
      <c r="BP388" s="193"/>
    </row>
    <row r="389" spans="4:68" s="16" customFormat="1" x14ac:dyDescent="0.25">
      <c r="D389" s="193"/>
      <c r="E389" s="193"/>
      <c r="H389" s="193"/>
      <c r="L389" s="193"/>
      <c r="T389" s="193"/>
      <c r="Y389" s="193"/>
      <c r="AD389" s="193"/>
      <c r="AG389" s="193"/>
      <c r="AN389" s="193"/>
      <c r="AT389" s="193"/>
      <c r="AZ389" s="193"/>
      <c r="BA389" s="193"/>
      <c r="BD389" s="193"/>
      <c r="BG389" s="193"/>
      <c r="BJ389" s="193"/>
      <c r="BL389" s="193"/>
      <c r="BP389" s="193"/>
    </row>
    <row r="390" spans="4:68" s="16" customFormat="1" x14ac:dyDescent="0.25">
      <c r="D390" s="193"/>
      <c r="E390" s="193"/>
      <c r="H390" s="193"/>
      <c r="L390" s="193"/>
      <c r="T390" s="193"/>
      <c r="Y390" s="193"/>
      <c r="AD390" s="193"/>
      <c r="AG390" s="193"/>
      <c r="AN390" s="193"/>
      <c r="AT390" s="193"/>
      <c r="AZ390" s="193"/>
      <c r="BA390" s="193"/>
      <c r="BD390" s="193"/>
      <c r="BG390" s="193"/>
      <c r="BJ390" s="193"/>
      <c r="BL390" s="193"/>
      <c r="BP390" s="193"/>
    </row>
    <row r="391" spans="4:68" s="16" customFormat="1" x14ac:dyDescent="0.25">
      <c r="D391" s="193"/>
      <c r="E391" s="193"/>
      <c r="H391" s="193"/>
      <c r="L391" s="193"/>
      <c r="T391" s="193"/>
      <c r="Y391" s="193"/>
      <c r="AD391" s="193"/>
      <c r="AG391" s="193"/>
      <c r="AN391" s="193"/>
      <c r="AT391" s="193"/>
      <c r="AZ391" s="193"/>
      <c r="BA391" s="193"/>
      <c r="BD391" s="193"/>
      <c r="BG391" s="193"/>
      <c r="BJ391" s="193"/>
      <c r="BL391" s="193"/>
      <c r="BP391" s="193"/>
    </row>
    <row r="392" spans="4:68" s="16" customFormat="1" x14ac:dyDescent="0.25">
      <c r="D392" s="193"/>
      <c r="E392" s="193"/>
      <c r="H392" s="193"/>
      <c r="L392" s="193"/>
      <c r="T392" s="193"/>
      <c r="Y392" s="193"/>
      <c r="AD392" s="193"/>
      <c r="AG392" s="193"/>
      <c r="AN392" s="193"/>
      <c r="AT392" s="193"/>
      <c r="AZ392" s="193"/>
      <c r="BA392" s="193"/>
      <c r="BD392" s="193"/>
      <c r="BG392" s="193"/>
      <c r="BJ392" s="193"/>
      <c r="BL392" s="193"/>
      <c r="BP392" s="193"/>
    </row>
    <row r="393" spans="4:68" s="16" customFormat="1" x14ac:dyDescent="0.25">
      <c r="D393" s="193"/>
      <c r="E393" s="193"/>
      <c r="H393" s="193"/>
      <c r="L393" s="193"/>
      <c r="T393" s="193"/>
      <c r="Y393" s="193"/>
      <c r="AD393" s="193"/>
      <c r="AG393" s="193"/>
      <c r="AN393" s="193"/>
      <c r="AT393" s="193"/>
      <c r="AZ393" s="193"/>
      <c r="BA393" s="193"/>
      <c r="BD393" s="193"/>
      <c r="BG393" s="193"/>
      <c r="BJ393" s="193"/>
      <c r="BL393" s="193"/>
      <c r="BP393" s="193"/>
    </row>
    <row r="394" spans="4:68" s="16" customFormat="1" x14ac:dyDescent="0.25">
      <c r="D394" s="193"/>
      <c r="E394" s="193"/>
      <c r="H394" s="193"/>
      <c r="L394" s="193"/>
      <c r="T394" s="193"/>
      <c r="Y394" s="193"/>
      <c r="AD394" s="193"/>
      <c r="AG394" s="193"/>
      <c r="AN394" s="193"/>
      <c r="AT394" s="193"/>
      <c r="AZ394" s="193"/>
      <c r="BA394" s="193"/>
      <c r="BD394" s="193"/>
      <c r="BG394" s="193"/>
      <c r="BJ394" s="193"/>
      <c r="BL394" s="193"/>
      <c r="BP394" s="193"/>
    </row>
    <row r="395" spans="4:68" s="16" customFormat="1" x14ac:dyDescent="0.25">
      <c r="D395" s="193"/>
      <c r="E395" s="193"/>
      <c r="H395" s="193"/>
      <c r="L395" s="193"/>
      <c r="T395" s="193"/>
      <c r="Y395" s="193"/>
      <c r="AD395" s="193"/>
      <c r="AG395" s="193"/>
      <c r="AN395" s="193"/>
      <c r="AT395" s="193"/>
      <c r="AZ395" s="193"/>
      <c r="BA395" s="193"/>
      <c r="BD395" s="193"/>
      <c r="BG395" s="193"/>
      <c r="BJ395" s="193"/>
      <c r="BL395" s="193"/>
      <c r="BP395" s="193"/>
    </row>
    <row r="396" spans="4:68" s="16" customFormat="1" x14ac:dyDescent="0.25">
      <c r="D396" s="193"/>
      <c r="E396" s="193"/>
      <c r="H396" s="193"/>
      <c r="L396" s="193"/>
      <c r="T396" s="193"/>
      <c r="Y396" s="193"/>
      <c r="AD396" s="193"/>
      <c r="AG396" s="193"/>
      <c r="AN396" s="193"/>
      <c r="AT396" s="193"/>
      <c r="AZ396" s="193"/>
      <c r="BA396" s="193"/>
      <c r="BD396" s="193"/>
      <c r="BG396" s="193"/>
      <c r="BJ396" s="193"/>
      <c r="BL396" s="193"/>
      <c r="BP396" s="193"/>
    </row>
    <row r="397" spans="4:68" s="16" customFormat="1" x14ac:dyDescent="0.25">
      <c r="D397" s="193"/>
      <c r="E397" s="193"/>
      <c r="H397" s="193"/>
      <c r="L397" s="193"/>
      <c r="T397" s="193"/>
      <c r="Y397" s="193"/>
      <c r="AD397" s="193"/>
      <c r="AG397" s="193"/>
      <c r="AN397" s="193"/>
      <c r="AT397" s="193"/>
      <c r="AZ397" s="193"/>
      <c r="BA397" s="193"/>
      <c r="BD397" s="193"/>
      <c r="BG397" s="193"/>
      <c r="BJ397" s="193"/>
      <c r="BL397" s="193"/>
      <c r="BP397" s="193"/>
    </row>
    <row r="398" spans="4:68" s="16" customFormat="1" x14ac:dyDescent="0.25">
      <c r="D398" s="193"/>
      <c r="E398" s="193"/>
      <c r="H398" s="193"/>
      <c r="L398" s="193"/>
      <c r="T398" s="193"/>
      <c r="Y398" s="193"/>
      <c r="AD398" s="193"/>
      <c r="AG398" s="193"/>
      <c r="AN398" s="193"/>
      <c r="AT398" s="193"/>
      <c r="AZ398" s="193"/>
      <c r="BA398" s="193"/>
      <c r="BD398" s="193"/>
      <c r="BG398" s="193"/>
      <c r="BJ398" s="193"/>
      <c r="BL398" s="193"/>
      <c r="BP398" s="193"/>
    </row>
    <row r="399" spans="4:68" s="16" customFormat="1" x14ac:dyDescent="0.25">
      <c r="D399" s="193"/>
      <c r="E399" s="193"/>
      <c r="H399" s="193"/>
      <c r="L399" s="193"/>
      <c r="T399" s="193"/>
      <c r="Y399" s="193"/>
      <c r="AD399" s="193"/>
      <c r="AG399" s="193"/>
      <c r="AN399" s="193"/>
      <c r="AT399" s="193"/>
      <c r="AZ399" s="193"/>
      <c r="BA399" s="193"/>
      <c r="BD399" s="193"/>
      <c r="BG399" s="193"/>
      <c r="BJ399" s="193"/>
      <c r="BL399" s="193"/>
      <c r="BP399" s="193"/>
    </row>
    <row r="400" spans="4:68" s="16" customFormat="1" x14ac:dyDescent="0.25">
      <c r="D400" s="193"/>
      <c r="E400" s="193"/>
      <c r="H400" s="193"/>
      <c r="L400" s="193"/>
      <c r="T400" s="193"/>
      <c r="Y400" s="193"/>
      <c r="AD400" s="193"/>
      <c r="AG400" s="193"/>
      <c r="AN400" s="193"/>
      <c r="AT400" s="193"/>
      <c r="AZ400" s="193"/>
      <c r="BA400" s="193"/>
      <c r="BD400" s="193"/>
      <c r="BG400" s="193"/>
      <c r="BJ400" s="193"/>
      <c r="BL400" s="193"/>
      <c r="BP400" s="193"/>
    </row>
    <row r="401" spans="4:68" s="16" customFormat="1" x14ac:dyDescent="0.25">
      <c r="D401" s="193"/>
      <c r="E401" s="193"/>
      <c r="H401" s="193"/>
      <c r="L401" s="193"/>
      <c r="T401" s="193"/>
      <c r="Y401" s="193"/>
      <c r="AD401" s="193"/>
      <c r="AG401" s="193"/>
      <c r="AN401" s="193"/>
      <c r="AT401" s="193"/>
      <c r="AZ401" s="193"/>
      <c r="BA401" s="193"/>
      <c r="BD401" s="193"/>
      <c r="BG401" s="193"/>
      <c r="BJ401" s="193"/>
      <c r="BL401" s="193"/>
      <c r="BP401" s="193"/>
    </row>
    <row r="402" spans="4:68" s="16" customFormat="1" x14ac:dyDescent="0.25">
      <c r="D402" s="193"/>
      <c r="E402" s="193"/>
      <c r="H402" s="193"/>
      <c r="L402" s="193"/>
      <c r="T402" s="193"/>
      <c r="Y402" s="193"/>
      <c r="AD402" s="193"/>
      <c r="AG402" s="193"/>
      <c r="AN402" s="193"/>
      <c r="AT402" s="193"/>
      <c r="AZ402" s="193"/>
      <c r="BA402" s="193"/>
      <c r="BD402" s="193"/>
      <c r="BG402" s="193"/>
      <c r="BJ402" s="193"/>
      <c r="BL402" s="193"/>
      <c r="BP402" s="193"/>
    </row>
    <row r="403" spans="4:68" s="16" customFormat="1" x14ac:dyDescent="0.25">
      <c r="D403" s="193"/>
      <c r="E403" s="193"/>
      <c r="H403" s="193"/>
      <c r="L403" s="193"/>
      <c r="T403" s="193"/>
      <c r="Y403" s="193"/>
      <c r="AD403" s="193"/>
      <c r="AG403" s="193"/>
      <c r="AN403" s="193"/>
      <c r="AT403" s="193"/>
      <c r="AZ403" s="193"/>
      <c r="BA403" s="193"/>
      <c r="BD403" s="193"/>
      <c r="BG403" s="193"/>
      <c r="BJ403" s="193"/>
      <c r="BL403" s="193"/>
      <c r="BP403" s="193"/>
    </row>
    <row r="404" spans="4:68" s="16" customFormat="1" x14ac:dyDescent="0.25">
      <c r="D404" s="193"/>
      <c r="E404" s="193"/>
      <c r="H404" s="193"/>
      <c r="L404" s="193"/>
      <c r="T404" s="193"/>
      <c r="Y404" s="193"/>
      <c r="AD404" s="193"/>
      <c r="AG404" s="193"/>
      <c r="AN404" s="193"/>
      <c r="AT404" s="193"/>
      <c r="AZ404" s="193"/>
      <c r="BA404" s="193"/>
      <c r="BD404" s="193"/>
      <c r="BG404" s="193"/>
      <c r="BJ404" s="193"/>
      <c r="BL404" s="193"/>
      <c r="BP404" s="193"/>
    </row>
    <row r="405" spans="4:68" s="16" customFormat="1" x14ac:dyDescent="0.25">
      <c r="D405" s="193"/>
      <c r="E405" s="193"/>
      <c r="H405" s="193"/>
      <c r="L405" s="193"/>
      <c r="T405" s="193"/>
      <c r="Y405" s="193"/>
      <c r="AD405" s="193"/>
      <c r="AG405" s="193"/>
      <c r="AN405" s="193"/>
      <c r="AT405" s="193"/>
      <c r="AZ405" s="193"/>
      <c r="BA405" s="193"/>
      <c r="BD405" s="193"/>
      <c r="BG405" s="193"/>
      <c r="BJ405" s="193"/>
      <c r="BL405" s="193"/>
      <c r="BP405" s="193"/>
    </row>
    <row r="406" spans="4:68" s="16" customFormat="1" x14ac:dyDescent="0.25">
      <c r="D406" s="193"/>
      <c r="E406" s="193"/>
      <c r="H406" s="193"/>
      <c r="L406" s="193"/>
      <c r="T406" s="193"/>
      <c r="Y406" s="193"/>
      <c r="AD406" s="193"/>
      <c r="AG406" s="193"/>
      <c r="AN406" s="193"/>
      <c r="AT406" s="193"/>
      <c r="AZ406" s="193"/>
      <c r="BA406" s="193"/>
      <c r="BD406" s="193"/>
      <c r="BG406" s="193"/>
      <c r="BJ406" s="193"/>
      <c r="BL406" s="193"/>
      <c r="BP406" s="193"/>
    </row>
    <row r="407" spans="4:68" s="16" customFormat="1" x14ac:dyDescent="0.25">
      <c r="D407" s="193"/>
      <c r="E407" s="193"/>
      <c r="H407" s="193"/>
      <c r="L407" s="193"/>
      <c r="T407" s="193"/>
      <c r="Y407" s="193"/>
      <c r="AD407" s="193"/>
      <c r="AG407" s="193"/>
      <c r="AN407" s="193"/>
      <c r="AT407" s="193"/>
      <c r="AZ407" s="193"/>
      <c r="BA407" s="193"/>
      <c r="BD407" s="193"/>
      <c r="BG407" s="193"/>
      <c r="BJ407" s="193"/>
      <c r="BL407" s="193"/>
      <c r="BP407" s="193"/>
    </row>
    <row r="408" spans="4:68" s="16" customFormat="1" x14ac:dyDescent="0.25">
      <c r="D408" s="193"/>
      <c r="E408" s="193"/>
      <c r="H408" s="193"/>
      <c r="L408" s="193"/>
      <c r="T408" s="193"/>
      <c r="Y408" s="193"/>
      <c r="AD408" s="193"/>
      <c r="AG408" s="193"/>
      <c r="AN408" s="193"/>
      <c r="AT408" s="193"/>
      <c r="AZ408" s="193"/>
      <c r="BA408" s="193"/>
      <c r="BD408" s="193"/>
      <c r="BG408" s="193"/>
      <c r="BJ408" s="193"/>
      <c r="BL408" s="193"/>
      <c r="BP408" s="193"/>
    </row>
    <row r="409" spans="4:68" s="16" customFormat="1" x14ac:dyDescent="0.25">
      <c r="D409" s="193"/>
      <c r="E409" s="193"/>
      <c r="H409" s="193"/>
      <c r="L409" s="193"/>
      <c r="T409" s="193"/>
      <c r="Y409" s="193"/>
      <c r="AD409" s="193"/>
      <c r="AG409" s="193"/>
      <c r="AN409" s="193"/>
      <c r="AT409" s="193"/>
      <c r="AZ409" s="193"/>
      <c r="BA409" s="193"/>
      <c r="BD409" s="193"/>
      <c r="BG409" s="193"/>
      <c r="BJ409" s="193"/>
      <c r="BL409" s="193"/>
      <c r="BP409" s="193"/>
    </row>
    <row r="410" spans="4:68" s="16" customFormat="1" x14ac:dyDescent="0.25">
      <c r="D410" s="193"/>
      <c r="E410" s="193"/>
      <c r="H410" s="193"/>
      <c r="L410" s="193"/>
      <c r="T410" s="193"/>
      <c r="Y410" s="193"/>
      <c r="AD410" s="193"/>
      <c r="AG410" s="193"/>
      <c r="AN410" s="193"/>
      <c r="AT410" s="193"/>
      <c r="AZ410" s="193"/>
      <c r="BA410" s="193"/>
      <c r="BD410" s="193"/>
      <c r="BG410" s="193"/>
      <c r="BJ410" s="193"/>
      <c r="BL410" s="193"/>
      <c r="BP410" s="193"/>
    </row>
    <row r="411" spans="4:68" s="16" customFormat="1" x14ac:dyDescent="0.25">
      <c r="D411" s="193"/>
      <c r="E411" s="193"/>
      <c r="H411" s="193"/>
      <c r="L411" s="193"/>
      <c r="T411" s="193"/>
      <c r="Y411" s="193"/>
      <c r="AD411" s="193"/>
      <c r="AG411" s="193"/>
      <c r="AN411" s="193"/>
      <c r="AT411" s="193"/>
      <c r="AZ411" s="193"/>
      <c r="BA411" s="193"/>
      <c r="BD411" s="193"/>
      <c r="BG411" s="193"/>
      <c r="BJ411" s="193"/>
      <c r="BL411" s="193"/>
      <c r="BP411" s="193"/>
    </row>
    <row r="412" spans="4:68" s="16" customFormat="1" x14ac:dyDescent="0.25">
      <c r="D412" s="193"/>
      <c r="E412" s="193"/>
      <c r="H412" s="193"/>
      <c r="L412" s="193"/>
      <c r="T412" s="193"/>
      <c r="Y412" s="193"/>
      <c r="AD412" s="193"/>
      <c r="AG412" s="193"/>
      <c r="AN412" s="193"/>
      <c r="AT412" s="193"/>
      <c r="AZ412" s="193"/>
      <c r="BA412" s="193"/>
      <c r="BD412" s="193"/>
      <c r="BG412" s="193"/>
      <c r="BJ412" s="193"/>
      <c r="BL412" s="193"/>
      <c r="BP412" s="193"/>
    </row>
    <row r="413" spans="4:68" s="16" customFormat="1" x14ac:dyDescent="0.25">
      <c r="D413" s="193"/>
      <c r="E413" s="193"/>
      <c r="H413" s="193"/>
      <c r="L413" s="193"/>
      <c r="T413" s="193"/>
      <c r="Y413" s="193"/>
      <c r="AD413" s="193"/>
      <c r="AG413" s="193"/>
      <c r="AN413" s="193"/>
      <c r="AT413" s="193"/>
      <c r="AZ413" s="193"/>
      <c r="BA413" s="193"/>
      <c r="BD413" s="193"/>
      <c r="BG413" s="193"/>
      <c r="BJ413" s="193"/>
      <c r="BL413" s="193"/>
      <c r="BP413" s="193"/>
    </row>
    <row r="414" spans="4:68" s="16" customFormat="1" x14ac:dyDescent="0.25">
      <c r="D414" s="193"/>
      <c r="E414" s="193"/>
      <c r="H414" s="193"/>
      <c r="L414" s="193"/>
      <c r="T414" s="193"/>
      <c r="Y414" s="193"/>
      <c r="AD414" s="193"/>
      <c r="AG414" s="193"/>
      <c r="AN414" s="193"/>
      <c r="AT414" s="193"/>
      <c r="AZ414" s="193"/>
      <c r="BA414" s="193"/>
      <c r="BD414" s="193"/>
      <c r="BG414" s="193"/>
      <c r="BJ414" s="193"/>
      <c r="BL414" s="193"/>
      <c r="BP414" s="193"/>
    </row>
    <row r="415" spans="4:68" s="16" customFormat="1" x14ac:dyDescent="0.25">
      <c r="D415" s="193"/>
      <c r="E415" s="193"/>
      <c r="H415" s="193"/>
      <c r="L415" s="193"/>
      <c r="T415" s="193"/>
      <c r="Y415" s="193"/>
      <c r="AD415" s="193"/>
      <c r="AG415" s="193"/>
      <c r="AN415" s="193"/>
      <c r="AT415" s="193"/>
      <c r="AZ415" s="193"/>
      <c r="BA415" s="193"/>
      <c r="BD415" s="193"/>
      <c r="BG415" s="193"/>
      <c r="BJ415" s="193"/>
      <c r="BL415" s="193"/>
      <c r="BP415" s="193"/>
    </row>
    <row r="416" spans="4:68" s="16" customFormat="1" x14ac:dyDescent="0.25">
      <c r="D416" s="193"/>
      <c r="E416" s="193"/>
      <c r="H416" s="193"/>
      <c r="L416" s="193"/>
      <c r="T416" s="193"/>
      <c r="Y416" s="193"/>
      <c r="AD416" s="193"/>
      <c r="AG416" s="193"/>
      <c r="AN416" s="193"/>
      <c r="AT416" s="193"/>
      <c r="AZ416" s="193"/>
      <c r="BA416" s="193"/>
      <c r="BD416" s="193"/>
      <c r="BG416" s="193"/>
      <c r="BJ416" s="193"/>
      <c r="BL416" s="193"/>
      <c r="BP416" s="193"/>
    </row>
    <row r="417" spans="4:68" s="16" customFormat="1" x14ac:dyDescent="0.25">
      <c r="D417" s="193"/>
      <c r="E417" s="193"/>
      <c r="H417" s="193"/>
      <c r="L417" s="193"/>
      <c r="T417" s="193"/>
      <c r="Y417" s="193"/>
      <c r="AD417" s="193"/>
      <c r="AG417" s="193"/>
      <c r="AN417" s="193"/>
      <c r="AT417" s="193"/>
      <c r="AZ417" s="193"/>
      <c r="BA417" s="193"/>
      <c r="BD417" s="193"/>
      <c r="BG417" s="193"/>
      <c r="BJ417" s="193"/>
      <c r="BL417" s="193"/>
      <c r="BP417" s="193"/>
    </row>
    <row r="418" spans="4:68" s="16" customFormat="1" x14ac:dyDescent="0.25">
      <c r="D418" s="193"/>
      <c r="E418" s="193"/>
      <c r="H418" s="193"/>
      <c r="L418" s="193"/>
      <c r="T418" s="193"/>
      <c r="Y418" s="193"/>
      <c r="AD418" s="193"/>
      <c r="AG418" s="193"/>
      <c r="AN418" s="193"/>
      <c r="AT418" s="193"/>
      <c r="AZ418" s="193"/>
      <c r="BA418" s="193"/>
      <c r="BD418" s="193"/>
      <c r="BG418" s="193"/>
      <c r="BJ418" s="193"/>
      <c r="BL418" s="193"/>
      <c r="BP418" s="193"/>
    </row>
    <row r="419" spans="4:68" s="16" customFormat="1" x14ac:dyDescent="0.25">
      <c r="D419" s="193"/>
      <c r="E419" s="193"/>
      <c r="H419" s="193"/>
      <c r="L419" s="193"/>
      <c r="T419" s="193"/>
      <c r="Y419" s="193"/>
      <c r="AD419" s="193"/>
      <c r="AG419" s="193"/>
      <c r="AN419" s="193"/>
      <c r="AT419" s="193"/>
      <c r="AZ419" s="193"/>
      <c r="BA419" s="193"/>
      <c r="BD419" s="193"/>
      <c r="BG419" s="193"/>
      <c r="BJ419" s="193"/>
      <c r="BL419" s="193"/>
      <c r="BP419" s="193"/>
    </row>
    <row r="420" spans="4:68" s="16" customFormat="1" x14ac:dyDescent="0.25">
      <c r="D420" s="193"/>
      <c r="E420" s="193"/>
      <c r="H420" s="193"/>
      <c r="L420" s="193"/>
      <c r="T420" s="193"/>
      <c r="Y420" s="193"/>
      <c r="AD420" s="193"/>
      <c r="AG420" s="193"/>
      <c r="AN420" s="193"/>
      <c r="AT420" s="193"/>
      <c r="AZ420" s="193"/>
      <c r="BA420" s="193"/>
      <c r="BD420" s="193"/>
      <c r="BG420" s="193"/>
      <c r="BJ420" s="193"/>
      <c r="BL420" s="193"/>
      <c r="BP420" s="193"/>
    </row>
    <row r="421" spans="4:68" s="16" customFormat="1" x14ac:dyDescent="0.25">
      <c r="D421" s="193"/>
      <c r="E421" s="193"/>
      <c r="H421" s="193"/>
      <c r="L421" s="193"/>
      <c r="T421" s="193"/>
      <c r="Y421" s="193"/>
      <c r="AD421" s="193"/>
      <c r="AG421" s="193"/>
      <c r="AN421" s="193"/>
      <c r="AT421" s="193"/>
      <c r="AZ421" s="193"/>
      <c r="BA421" s="193"/>
      <c r="BD421" s="193"/>
      <c r="BG421" s="193"/>
      <c r="BJ421" s="193"/>
      <c r="BL421" s="193"/>
      <c r="BP421" s="193"/>
    </row>
    <row r="422" spans="4:68" s="16" customFormat="1" x14ac:dyDescent="0.25">
      <c r="D422" s="193"/>
      <c r="E422" s="193"/>
      <c r="H422" s="193"/>
      <c r="L422" s="193"/>
      <c r="T422" s="193"/>
      <c r="Y422" s="193"/>
      <c r="AD422" s="193"/>
      <c r="AG422" s="193"/>
      <c r="AN422" s="193"/>
      <c r="AT422" s="193"/>
      <c r="AZ422" s="193"/>
      <c r="BA422" s="193"/>
      <c r="BD422" s="193"/>
      <c r="BG422" s="193"/>
      <c r="BJ422" s="193"/>
      <c r="BL422" s="193"/>
      <c r="BP422" s="193"/>
    </row>
    <row r="423" spans="4:68" s="16" customFormat="1" x14ac:dyDescent="0.25">
      <c r="D423" s="193"/>
      <c r="E423" s="193"/>
      <c r="H423" s="193"/>
      <c r="L423" s="193"/>
      <c r="T423" s="193"/>
      <c r="Y423" s="193"/>
      <c r="AD423" s="193"/>
      <c r="AG423" s="193"/>
      <c r="AN423" s="193"/>
      <c r="AT423" s="193"/>
      <c r="AZ423" s="193"/>
      <c r="BA423" s="193"/>
      <c r="BD423" s="193"/>
      <c r="BG423" s="193"/>
      <c r="BJ423" s="193"/>
      <c r="BL423" s="193"/>
      <c r="BP423" s="193"/>
    </row>
    <row r="424" spans="4:68" s="16" customFormat="1" x14ac:dyDescent="0.25">
      <c r="D424" s="193"/>
      <c r="E424" s="193"/>
      <c r="H424" s="193"/>
      <c r="L424" s="193"/>
      <c r="T424" s="193"/>
      <c r="Y424" s="193"/>
      <c r="AD424" s="193"/>
      <c r="AG424" s="193"/>
      <c r="AN424" s="193"/>
      <c r="AT424" s="193"/>
      <c r="AZ424" s="193"/>
      <c r="BA424" s="193"/>
      <c r="BD424" s="193"/>
      <c r="BG424" s="193"/>
      <c r="BJ424" s="193"/>
      <c r="BL424" s="193"/>
      <c r="BP424" s="193"/>
    </row>
    <row r="425" spans="4:68" s="16" customFormat="1" x14ac:dyDescent="0.25">
      <c r="D425" s="193"/>
      <c r="E425" s="193"/>
      <c r="H425" s="193"/>
      <c r="L425" s="193"/>
      <c r="T425" s="193"/>
      <c r="Y425" s="193"/>
      <c r="AD425" s="193"/>
      <c r="AG425" s="193"/>
      <c r="AN425" s="193"/>
      <c r="AT425" s="193"/>
      <c r="AZ425" s="193"/>
      <c r="BA425" s="193"/>
      <c r="BD425" s="193"/>
      <c r="BG425" s="193"/>
      <c r="BJ425" s="193"/>
      <c r="BL425" s="193"/>
      <c r="BP425" s="193"/>
    </row>
    <row r="426" spans="4:68" s="16" customFormat="1" x14ac:dyDescent="0.25">
      <c r="D426" s="193"/>
      <c r="E426" s="193"/>
      <c r="H426" s="193"/>
      <c r="L426" s="193"/>
      <c r="T426" s="193"/>
      <c r="Y426" s="193"/>
      <c r="AD426" s="193"/>
      <c r="AG426" s="193"/>
      <c r="AN426" s="193"/>
      <c r="AT426" s="193"/>
      <c r="AZ426" s="193"/>
      <c r="BA426" s="193"/>
      <c r="BD426" s="193"/>
      <c r="BG426" s="193"/>
      <c r="BJ426" s="193"/>
      <c r="BL426" s="193"/>
      <c r="BP426" s="193"/>
    </row>
    <row r="427" spans="4:68" s="16" customFormat="1" x14ac:dyDescent="0.25">
      <c r="D427" s="193"/>
      <c r="E427" s="193"/>
      <c r="H427" s="193"/>
      <c r="L427" s="193"/>
      <c r="T427" s="193"/>
      <c r="Y427" s="193"/>
      <c r="AD427" s="193"/>
      <c r="AG427" s="193"/>
      <c r="AN427" s="193"/>
      <c r="AT427" s="193"/>
      <c r="AZ427" s="193"/>
      <c r="BA427" s="193"/>
      <c r="BD427" s="193"/>
      <c r="BG427" s="193"/>
      <c r="BJ427" s="193"/>
      <c r="BL427" s="193"/>
      <c r="BP427" s="193"/>
    </row>
    <row r="428" spans="4:68" s="16" customFormat="1" x14ac:dyDescent="0.25">
      <c r="D428" s="193"/>
      <c r="E428" s="193"/>
      <c r="H428" s="193"/>
      <c r="L428" s="193"/>
      <c r="T428" s="193"/>
      <c r="Y428" s="193"/>
      <c r="AD428" s="193"/>
      <c r="AG428" s="193"/>
      <c r="AN428" s="193"/>
      <c r="AT428" s="193"/>
      <c r="AZ428" s="193"/>
      <c r="BA428" s="193"/>
      <c r="BD428" s="193"/>
      <c r="BG428" s="193"/>
      <c r="BJ428" s="193"/>
      <c r="BL428" s="193"/>
      <c r="BP428" s="193"/>
    </row>
    <row r="429" spans="4:68" s="16" customFormat="1" x14ac:dyDescent="0.25">
      <c r="D429" s="193"/>
      <c r="E429" s="193"/>
      <c r="H429" s="193"/>
      <c r="L429" s="193"/>
      <c r="T429" s="193"/>
      <c r="Y429" s="193"/>
      <c r="AD429" s="193"/>
      <c r="AG429" s="193"/>
      <c r="AN429" s="193"/>
      <c r="AT429" s="193"/>
      <c r="AZ429" s="193"/>
      <c r="BA429" s="193"/>
      <c r="BD429" s="193"/>
      <c r="BG429" s="193"/>
      <c r="BJ429" s="193"/>
      <c r="BL429" s="193"/>
      <c r="BP429" s="193"/>
    </row>
    <row r="430" spans="4:68" s="16" customFormat="1" x14ac:dyDescent="0.25">
      <c r="D430" s="193"/>
      <c r="E430" s="193"/>
      <c r="H430" s="193"/>
      <c r="L430" s="193"/>
      <c r="T430" s="193"/>
      <c r="Y430" s="193"/>
      <c r="AD430" s="193"/>
      <c r="AG430" s="193"/>
      <c r="AN430" s="193"/>
      <c r="AT430" s="193"/>
      <c r="AZ430" s="193"/>
      <c r="BA430" s="193"/>
      <c r="BD430" s="193"/>
      <c r="BG430" s="193"/>
      <c r="BJ430" s="193"/>
      <c r="BL430" s="193"/>
      <c r="BP430" s="193"/>
    </row>
    <row r="431" spans="4:68" s="16" customFormat="1" x14ac:dyDescent="0.25">
      <c r="D431" s="193"/>
      <c r="E431" s="193"/>
      <c r="H431" s="193"/>
      <c r="L431" s="193"/>
      <c r="T431" s="193"/>
      <c r="Y431" s="193"/>
      <c r="AD431" s="193"/>
      <c r="AG431" s="193"/>
      <c r="AN431" s="193"/>
      <c r="AT431" s="193"/>
      <c r="AZ431" s="193"/>
      <c r="BA431" s="193"/>
      <c r="BD431" s="193"/>
      <c r="BG431" s="193"/>
      <c r="BJ431" s="193"/>
      <c r="BL431" s="193"/>
      <c r="BP431" s="193"/>
    </row>
    <row r="432" spans="4:68" s="16" customFormat="1" x14ac:dyDescent="0.25">
      <c r="D432" s="193"/>
      <c r="E432" s="193"/>
      <c r="H432" s="193"/>
      <c r="L432" s="193"/>
      <c r="T432" s="193"/>
      <c r="Y432" s="193"/>
      <c r="AD432" s="193"/>
      <c r="AG432" s="193"/>
      <c r="AN432" s="193"/>
      <c r="AT432" s="193"/>
      <c r="AZ432" s="193"/>
      <c r="BA432" s="193"/>
      <c r="BD432" s="193"/>
      <c r="BG432" s="193"/>
      <c r="BJ432" s="193"/>
      <c r="BL432" s="193"/>
      <c r="BP432" s="193"/>
    </row>
    <row r="433" spans="4:68" s="16" customFormat="1" x14ac:dyDescent="0.25">
      <c r="D433" s="193"/>
      <c r="E433" s="193"/>
      <c r="H433" s="193"/>
      <c r="L433" s="193"/>
      <c r="T433" s="193"/>
      <c r="Y433" s="193"/>
      <c r="AD433" s="193"/>
      <c r="AG433" s="193"/>
      <c r="AN433" s="193"/>
      <c r="AT433" s="193"/>
      <c r="AZ433" s="193"/>
      <c r="BA433" s="193"/>
      <c r="BD433" s="193"/>
      <c r="BG433" s="193"/>
      <c r="BJ433" s="193"/>
      <c r="BL433" s="193"/>
      <c r="BP433" s="193"/>
    </row>
    <row r="434" spans="4:68" s="16" customFormat="1" x14ac:dyDescent="0.25">
      <c r="D434" s="193"/>
      <c r="E434" s="193"/>
      <c r="H434" s="193"/>
      <c r="L434" s="193"/>
      <c r="T434" s="193"/>
      <c r="Y434" s="193"/>
      <c r="AD434" s="193"/>
      <c r="AG434" s="193"/>
      <c r="AN434" s="193"/>
      <c r="AT434" s="193"/>
      <c r="AZ434" s="193"/>
      <c r="BA434" s="193"/>
      <c r="BD434" s="193"/>
      <c r="BG434" s="193"/>
      <c r="BJ434" s="193"/>
      <c r="BL434" s="193"/>
      <c r="BP434" s="193"/>
    </row>
    <row r="435" spans="4:68" s="16" customFormat="1" x14ac:dyDescent="0.25">
      <c r="D435" s="193"/>
      <c r="E435" s="193"/>
      <c r="H435" s="193"/>
      <c r="L435" s="193"/>
      <c r="T435" s="193"/>
      <c r="Y435" s="193"/>
      <c r="AD435" s="193"/>
      <c r="AG435" s="193"/>
      <c r="AN435" s="193"/>
      <c r="AT435" s="193"/>
      <c r="AZ435" s="193"/>
      <c r="BA435" s="193"/>
      <c r="BD435" s="193"/>
      <c r="BG435" s="193"/>
      <c r="BJ435" s="193"/>
      <c r="BL435" s="193"/>
      <c r="BP435" s="193"/>
    </row>
    <row r="436" spans="4:68" s="16" customFormat="1" x14ac:dyDescent="0.25">
      <c r="D436" s="193"/>
      <c r="E436" s="193"/>
      <c r="H436" s="193"/>
      <c r="L436" s="193"/>
      <c r="T436" s="193"/>
      <c r="Y436" s="193"/>
      <c r="AD436" s="193"/>
      <c r="AG436" s="193"/>
      <c r="AN436" s="193"/>
      <c r="AT436" s="193"/>
      <c r="AZ436" s="193"/>
      <c r="BA436" s="193"/>
      <c r="BD436" s="193"/>
      <c r="BG436" s="193"/>
      <c r="BJ436" s="193"/>
      <c r="BL436" s="193"/>
      <c r="BP436" s="193"/>
    </row>
    <row r="437" spans="4:68" s="16" customFormat="1" x14ac:dyDescent="0.25">
      <c r="D437" s="193"/>
      <c r="E437" s="193"/>
      <c r="H437" s="193"/>
      <c r="L437" s="193"/>
      <c r="T437" s="193"/>
      <c r="Y437" s="193"/>
      <c r="AD437" s="193"/>
      <c r="AG437" s="193"/>
      <c r="AN437" s="193"/>
      <c r="AT437" s="193"/>
      <c r="AZ437" s="193"/>
      <c r="BA437" s="193"/>
      <c r="BD437" s="193"/>
      <c r="BG437" s="193"/>
      <c r="BJ437" s="193"/>
      <c r="BL437" s="193"/>
      <c r="BP437" s="193"/>
    </row>
    <row r="438" spans="4:68" s="16" customFormat="1" x14ac:dyDescent="0.25">
      <c r="D438" s="193"/>
      <c r="E438" s="193"/>
      <c r="H438" s="193"/>
      <c r="L438" s="193"/>
      <c r="T438" s="193"/>
      <c r="Y438" s="193"/>
      <c r="AD438" s="193"/>
      <c r="AG438" s="193"/>
      <c r="AN438" s="193"/>
      <c r="AT438" s="193"/>
      <c r="AZ438" s="193"/>
      <c r="BA438" s="193"/>
      <c r="BD438" s="193"/>
      <c r="BG438" s="193"/>
      <c r="BJ438" s="193"/>
      <c r="BL438" s="193"/>
      <c r="BP438" s="193"/>
    </row>
    <row r="439" spans="4:68" s="16" customFormat="1" x14ac:dyDescent="0.25">
      <c r="D439" s="193"/>
      <c r="E439" s="193"/>
      <c r="H439" s="193"/>
      <c r="L439" s="193"/>
      <c r="T439" s="193"/>
      <c r="Y439" s="193"/>
      <c r="AD439" s="193"/>
      <c r="AG439" s="193"/>
      <c r="AN439" s="193"/>
      <c r="AT439" s="193"/>
      <c r="AZ439" s="193"/>
      <c r="BA439" s="193"/>
      <c r="BD439" s="193"/>
      <c r="BG439" s="193"/>
      <c r="BJ439" s="193"/>
      <c r="BL439" s="193"/>
      <c r="BP439" s="193"/>
    </row>
    <row r="440" spans="4:68" s="16" customFormat="1" x14ac:dyDescent="0.25">
      <c r="D440" s="193"/>
      <c r="E440" s="193"/>
      <c r="H440" s="193"/>
      <c r="L440" s="193"/>
      <c r="T440" s="193"/>
      <c r="Y440" s="193"/>
      <c r="AD440" s="193"/>
      <c r="AG440" s="193"/>
      <c r="AN440" s="193"/>
      <c r="AT440" s="193"/>
      <c r="AZ440" s="193"/>
      <c r="BA440" s="193"/>
      <c r="BD440" s="193"/>
      <c r="BG440" s="193"/>
      <c r="BJ440" s="193"/>
      <c r="BL440" s="193"/>
      <c r="BP440" s="193"/>
    </row>
    <row r="441" spans="4:68" s="16" customFormat="1" x14ac:dyDescent="0.25">
      <c r="D441" s="193"/>
      <c r="E441" s="193"/>
      <c r="H441" s="193"/>
      <c r="L441" s="193"/>
      <c r="T441" s="193"/>
      <c r="Y441" s="193"/>
      <c r="AD441" s="193"/>
      <c r="AG441" s="193"/>
      <c r="AN441" s="193"/>
      <c r="AT441" s="193"/>
      <c r="AZ441" s="193"/>
      <c r="BA441" s="193"/>
      <c r="BD441" s="193"/>
      <c r="BG441" s="193"/>
      <c r="BJ441" s="193"/>
      <c r="BL441" s="193"/>
      <c r="BP441" s="193"/>
    </row>
    <row r="442" spans="4:68" s="16" customFormat="1" x14ac:dyDescent="0.25">
      <c r="D442" s="193"/>
      <c r="E442" s="193"/>
      <c r="H442" s="193"/>
      <c r="L442" s="193"/>
      <c r="T442" s="193"/>
      <c r="Y442" s="193"/>
      <c r="AD442" s="193"/>
      <c r="AG442" s="193"/>
      <c r="AN442" s="193"/>
      <c r="AT442" s="193"/>
      <c r="AZ442" s="193"/>
      <c r="BA442" s="193"/>
      <c r="BD442" s="193"/>
      <c r="BG442" s="193"/>
      <c r="BJ442" s="193"/>
      <c r="BL442" s="193"/>
      <c r="BP442" s="193"/>
    </row>
    <row r="443" spans="4:68" s="16" customFormat="1" x14ac:dyDescent="0.25">
      <c r="D443" s="193"/>
      <c r="E443" s="193"/>
      <c r="H443" s="193"/>
      <c r="L443" s="193"/>
      <c r="T443" s="193"/>
      <c r="Y443" s="193"/>
      <c r="AD443" s="193"/>
      <c r="AG443" s="193"/>
      <c r="AN443" s="193"/>
      <c r="AT443" s="193"/>
      <c r="AZ443" s="193"/>
      <c r="BA443" s="193"/>
      <c r="BD443" s="193"/>
      <c r="BG443" s="193"/>
      <c r="BJ443" s="193"/>
      <c r="BL443" s="193"/>
      <c r="BP443" s="193"/>
    </row>
    <row r="444" spans="4:68" s="16" customFormat="1" x14ac:dyDescent="0.25">
      <c r="D444" s="193"/>
      <c r="E444" s="193"/>
      <c r="H444" s="193"/>
      <c r="L444" s="193"/>
      <c r="T444" s="193"/>
      <c r="Y444" s="193"/>
      <c r="AD444" s="193"/>
      <c r="AG444" s="193"/>
      <c r="AN444" s="193"/>
      <c r="AT444" s="193"/>
      <c r="AZ444" s="193"/>
      <c r="BA444" s="193"/>
      <c r="BD444" s="193"/>
      <c r="BG444" s="193"/>
      <c r="BJ444" s="193"/>
      <c r="BL444" s="193"/>
      <c r="BP444" s="193"/>
    </row>
    <row r="445" spans="4:68" s="16" customFormat="1" x14ac:dyDescent="0.25">
      <c r="D445" s="193"/>
      <c r="E445" s="193"/>
      <c r="H445" s="193"/>
      <c r="L445" s="193"/>
      <c r="T445" s="193"/>
      <c r="Y445" s="193"/>
      <c r="AD445" s="193"/>
      <c r="AG445" s="193"/>
      <c r="AN445" s="193"/>
      <c r="AT445" s="193"/>
      <c r="AZ445" s="193"/>
      <c r="BA445" s="193"/>
      <c r="BD445" s="193"/>
      <c r="BG445" s="193"/>
      <c r="BJ445" s="193"/>
      <c r="BL445" s="193"/>
      <c r="BP445" s="193"/>
    </row>
    <row r="446" spans="4:68" s="16" customFormat="1" x14ac:dyDescent="0.25">
      <c r="D446" s="193"/>
      <c r="E446" s="193"/>
      <c r="H446" s="193"/>
      <c r="L446" s="193"/>
      <c r="T446" s="193"/>
      <c r="Y446" s="193"/>
      <c r="AD446" s="193"/>
      <c r="AG446" s="193"/>
      <c r="AN446" s="193"/>
      <c r="AT446" s="193"/>
      <c r="AZ446" s="193"/>
      <c r="BA446" s="193"/>
      <c r="BD446" s="193"/>
      <c r="BG446" s="193"/>
      <c r="BJ446" s="193"/>
      <c r="BL446" s="193"/>
      <c r="BP446" s="193"/>
    </row>
    <row r="447" spans="4:68" s="16" customFormat="1" x14ac:dyDescent="0.25">
      <c r="D447" s="193"/>
      <c r="E447" s="193"/>
      <c r="H447" s="193"/>
      <c r="L447" s="193"/>
      <c r="T447" s="193"/>
      <c r="Y447" s="193"/>
      <c r="AD447" s="193"/>
      <c r="AG447" s="193"/>
      <c r="AN447" s="193"/>
      <c r="AT447" s="193"/>
      <c r="AZ447" s="193"/>
      <c r="BA447" s="193"/>
      <c r="BD447" s="193"/>
      <c r="BG447" s="193"/>
      <c r="BJ447" s="193"/>
      <c r="BL447" s="193"/>
      <c r="BP447" s="193"/>
    </row>
    <row r="448" spans="4:68" s="16" customFormat="1" x14ac:dyDescent="0.25">
      <c r="D448" s="193"/>
      <c r="E448" s="193"/>
      <c r="H448" s="193"/>
      <c r="L448" s="193"/>
      <c r="T448" s="193"/>
      <c r="Y448" s="193"/>
      <c r="AD448" s="193"/>
      <c r="AG448" s="193"/>
      <c r="AN448" s="193"/>
      <c r="AT448" s="193"/>
      <c r="AZ448" s="193"/>
      <c r="BA448" s="193"/>
      <c r="BD448" s="193"/>
      <c r="BG448" s="193"/>
      <c r="BJ448" s="193"/>
      <c r="BL448" s="193"/>
      <c r="BP448" s="193"/>
    </row>
    <row r="449" spans="4:68" s="16" customFormat="1" x14ac:dyDescent="0.25">
      <c r="D449" s="193"/>
      <c r="E449" s="193"/>
      <c r="H449" s="193"/>
      <c r="L449" s="193"/>
      <c r="T449" s="193"/>
      <c r="Y449" s="193"/>
      <c r="AD449" s="193"/>
      <c r="AG449" s="193"/>
      <c r="AN449" s="193"/>
      <c r="AT449" s="193"/>
      <c r="AZ449" s="193"/>
      <c r="BA449" s="193"/>
      <c r="BD449" s="193"/>
      <c r="BG449" s="193"/>
      <c r="BJ449" s="193"/>
      <c r="BL449" s="193"/>
      <c r="BP449" s="193"/>
    </row>
    <row r="450" spans="4:68" s="16" customFormat="1" x14ac:dyDescent="0.25">
      <c r="D450" s="193"/>
      <c r="E450" s="193"/>
      <c r="H450" s="193"/>
      <c r="L450" s="193"/>
      <c r="T450" s="193"/>
      <c r="Y450" s="193"/>
      <c r="AD450" s="193"/>
      <c r="AG450" s="193"/>
      <c r="AN450" s="193"/>
      <c r="AT450" s="193"/>
      <c r="AZ450" s="193"/>
      <c r="BA450" s="193"/>
      <c r="BD450" s="193"/>
      <c r="BG450" s="193"/>
      <c r="BJ450" s="193"/>
      <c r="BL450" s="193"/>
      <c r="BP450" s="193"/>
    </row>
    <row r="451" spans="4:68" s="16" customFormat="1" x14ac:dyDescent="0.25">
      <c r="D451" s="193"/>
      <c r="E451" s="193"/>
      <c r="H451" s="193"/>
      <c r="L451" s="193"/>
      <c r="T451" s="193"/>
      <c r="Y451" s="193"/>
      <c r="AD451" s="193"/>
      <c r="AG451" s="193"/>
      <c r="AN451" s="193"/>
      <c r="AT451" s="193"/>
      <c r="AZ451" s="193"/>
      <c r="BA451" s="193"/>
      <c r="BD451" s="193"/>
      <c r="BG451" s="193"/>
      <c r="BJ451" s="193"/>
      <c r="BL451" s="193"/>
      <c r="BP451" s="193"/>
    </row>
    <row r="452" spans="4:68" s="16" customFormat="1" x14ac:dyDescent="0.25">
      <c r="D452" s="193"/>
      <c r="E452" s="193"/>
      <c r="H452" s="193"/>
      <c r="L452" s="193"/>
      <c r="T452" s="193"/>
      <c r="Y452" s="193"/>
      <c r="AD452" s="193"/>
      <c r="AG452" s="193"/>
      <c r="AN452" s="193"/>
      <c r="AT452" s="193"/>
      <c r="AZ452" s="193"/>
      <c r="BA452" s="193"/>
      <c r="BD452" s="193"/>
      <c r="BG452" s="193"/>
      <c r="BJ452" s="193"/>
      <c r="BL452" s="193"/>
      <c r="BP452" s="193"/>
    </row>
    <row r="453" spans="4:68" s="16" customFormat="1" x14ac:dyDescent="0.25">
      <c r="D453" s="193"/>
      <c r="E453" s="193"/>
      <c r="H453" s="193"/>
      <c r="L453" s="193"/>
      <c r="T453" s="193"/>
      <c r="Y453" s="193"/>
      <c r="AD453" s="193"/>
      <c r="AG453" s="193"/>
      <c r="AN453" s="193"/>
      <c r="AT453" s="193"/>
      <c r="AZ453" s="193"/>
      <c r="BA453" s="193"/>
      <c r="BD453" s="193"/>
      <c r="BG453" s="193"/>
      <c r="BJ453" s="193"/>
      <c r="BL453" s="193"/>
      <c r="BP453" s="193"/>
    </row>
    <row r="454" spans="4:68" s="16" customFormat="1" x14ac:dyDescent="0.25">
      <c r="D454" s="193"/>
      <c r="E454" s="193"/>
      <c r="H454" s="193"/>
      <c r="L454" s="193"/>
      <c r="T454" s="193"/>
      <c r="Y454" s="193"/>
      <c r="AD454" s="193"/>
      <c r="AG454" s="193"/>
      <c r="AN454" s="193"/>
      <c r="AT454" s="193"/>
      <c r="AZ454" s="193"/>
      <c r="BA454" s="193"/>
      <c r="BD454" s="193"/>
      <c r="BG454" s="193"/>
      <c r="BJ454" s="193"/>
      <c r="BL454" s="193"/>
      <c r="BP454" s="193"/>
    </row>
    <row r="455" spans="4:68" s="16" customFormat="1" x14ac:dyDescent="0.25">
      <c r="D455" s="193"/>
      <c r="E455" s="193"/>
      <c r="H455" s="193"/>
      <c r="L455" s="193"/>
      <c r="T455" s="193"/>
      <c r="Y455" s="193"/>
      <c r="AD455" s="193"/>
      <c r="AG455" s="193"/>
      <c r="AN455" s="193"/>
      <c r="AT455" s="193"/>
      <c r="AZ455" s="193"/>
      <c r="BA455" s="193"/>
      <c r="BD455" s="193"/>
      <c r="BG455" s="193"/>
      <c r="BJ455" s="193"/>
      <c r="BL455" s="193"/>
      <c r="BP455" s="193"/>
    </row>
    <row r="456" spans="4:68" s="16" customFormat="1" x14ac:dyDescent="0.25">
      <c r="D456" s="193"/>
      <c r="E456" s="193"/>
      <c r="H456" s="193"/>
      <c r="L456" s="193"/>
      <c r="T456" s="193"/>
      <c r="Y456" s="193"/>
      <c r="AD456" s="193"/>
      <c r="AG456" s="193"/>
      <c r="AN456" s="193"/>
      <c r="AT456" s="193"/>
      <c r="AZ456" s="193"/>
      <c r="BA456" s="193"/>
      <c r="BD456" s="193"/>
      <c r="BG456" s="193"/>
      <c r="BJ456" s="193"/>
      <c r="BL456" s="193"/>
      <c r="BP456" s="193"/>
    </row>
    <row r="457" spans="4:68" s="16" customFormat="1" x14ac:dyDescent="0.25">
      <c r="D457" s="193"/>
      <c r="E457" s="193"/>
      <c r="H457" s="193"/>
      <c r="L457" s="193"/>
      <c r="T457" s="193"/>
      <c r="Y457" s="193"/>
      <c r="AD457" s="193"/>
      <c r="AG457" s="193"/>
      <c r="AN457" s="193"/>
      <c r="AT457" s="193"/>
      <c r="AZ457" s="193"/>
      <c r="BA457" s="193"/>
      <c r="BD457" s="193"/>
      <c r="BG457" s="193"/>
      <c r="BJ457" s="193"/>
      <c r="BL457" s="193"/>
      <c r="BP457" s="193"/>
    </row>
    <row r="458" spans="4:68" s="16" customFormat="1" x14ac:dyDescent="0.25">
      <c r="D458" s="193"/>
      <c r="E458" s="193"/>
      <c r="H458" s="193"/>
      <c r="L458" s="193"/>
      <c r="T458" s="193"/>
      <c r="Y458" s="193"/>
      <c r="AD458" s="193"/>
      <c r="AG458" s="193"/>
      <c r="AN458" s="193"/>
      <c r="AT458" s="193"/>
      <c r="AZ458" s="193"/>
      <c r="BA458" s="193"/>
      <c r="BD458" s="193"/>
      <c r="BG458" s="193"/>
      <c r="BJ458" s="193"/>
      <c r="BL458" s="193"/>
      <c r="BP458" s="193"/>
    </row>
    <row r="459" spans="4:68" s="16" customFormat="1" x14ac:dyDescent="0.25">
      <c r="D459" s="193"/>
      <c r="E459" s="193"/>
      <c r="H459" s="193"/>
      <c r="L459" s="193"/>
      <c r="T459" s="193"/>
      <c r="Y459" s="193"/>
      <c r="AD459" s="193"/>
      <c r="AG459" s="193"/>
      <c r="AN459" s="193"/>
      <c r="AT459" s="193"/>
      <c r="AZ459" s="193"/>
      <c r="BA459" s="193"/>
      <c r="BD459" s="193"/>
      <c r="BG459" s="193"/>
      <c r="BJ459" s="193"/>
      <c r="BL459" s="193"/>
      <c r="BP459" s="193"/>
    </row>
    <row r="460" spans="4:68" s="16" customFormat="1" x14ac:dyDescent="0.25">
      <c r="D460" s="193"/>
      <c r="E460" s="193"/>
      <c r="H460" s="193"/>
      <c r="L460" s="193"/>
      <c r="T460" s="193"/>
      <c r="Y460" s="193"/>
      <c r="AD460" s="193"/>
      <c r="AG460" s="193"/>
      <c r="AN460" s="193"/>
      <c r="AT460" s="193"/>
      <c r="AZ460" s="193"/>
      <c r="BA460" s="193"/>
      <c r="BD460" s="193"/>
      <c r="BG460" s="193"/>
      <c r="BJ460" s="193"/>
      <c r="BL460" s="193"/>
      <c r="BP460" s="193"/>
    </row>
    <row r="461" spans="4:68" s="16" customFormat="1" x14ac:dyDescent="0.25">
      <c r="D461" s="193"/>
      <c r="E461" s="193"/>
      <c r="H461" s="193"/>
      <c r="L461" s="193"/>
      <c r="T461" s="193"/>
      <c r="Y461" s="193"/>
      <c r="AD461" s="193"/>
      <c r="AG461" s="193"/>
      <c r="AN461" s="193"/>
      <c r="AT461" s="193"/>
      <c r="AZ461" s="193"/>
      <c r="BA461" s="193"/>
      <c r="BD461" s="193"/>
      <c r="BG461" s="193"/>
      <c r="BJ461" s="193"/>
      <c r="BL461" s="193"/>
      <c r="BP461" s="193"/>
    </row>
    <row r="462" spans="4:68" s="16" customFormat="1" x14ac:dyDescent="0.25">
      <c r="D462" s="193"/>
      <c r="E462" s="193"/>
      <c r="H462" s="193"/>
      <c r="L462" s="193"/>
      <c r="T462" s="193"/>
      <c r="Y462" s="193"/>
      <c r="AD462" s="193"/>
      <c r="AG462" s="193"/>
      <c r="AN462" s="193"/>
      <c r="AT462" s="193"/>
      <c r="AZ462" s="193"/>
      <c r="BA462" s="193"/>
      <c r="BD462" s="193"/>
      <c r="BG462" s="193"/>
      <c r="BJ462" s="193"/>
      <c r="BL462" s="193"/>
      <c r="BP462" s="193"/>
    </row>
    <row r="463" spans="4:68" s="16" customFormat="1" x14ac:dyDescent="0.25">
      <c r="D463" s="193"/>
      <c r="E463" s="193"/>
      <c r="H463" s="193"/>
      <c r="L463" s="193"/>
      <c r="T463" s="193"/>
      <c r="Y463" s="193"/>
      <c r="AD463" s="193"/>
      <c r="AG463" s="193"/>
      <c r="AN463" s="193"/>
      <c r="AT463" s="193"/>
      <c r="AZ463" s="193"/>
      <c r="BA463" s="193"/>
      <c r="BD463" s="193"/>
      <c r="BG463" s="193"/>
      <c r="BJ463" s="193"/>
      <c r="BL463" s="193"/>
      <c r="BP463" s="193"/>
    </row>
    <row r="464" spans="4:68" s="16" customFormat="1" x14ac:dyDescent="0.25">
      <c r="D464" s="193"/>
      <c r="E464" s="193"/>
      <c r="H464" s="193"/>
      <c r="L464" s="193"/>
      <c r="T464" s="193"/>
      <c r="Y464" s="193"/>
      <c r="AD464" s="193"/>
      <c r="AG464" s="193"/>
      <c r="AN464" s="193"/>
      <c r="AT464" s="193"/>
      <c r="AZ464" s="193"/>
      <c r="BA464" s="193"/>
      <c r="BD464" s="193"/>
      <c r="BG464" s="193"/>
      <c r="BJ464" s="193"/>
      <c r="BL464" s="193"/>
      <c r="BP464" s="193"/>
    </row>
    <row r="465" spans="4:68" s="16" customFormat="1" x14ac:dyDescent="0.25">
      <c r="D465" s="193"/>
      <c r="E465" s="193"/>
      <c r="H465" s="193"/>
      <c r="L465" s="193"/>
      <c r="T465" s="193"/>
      <c r="Y465" s="193"/>
      <c r="AD465" s="193"/>
      <c r="AG465" s="193"/>
      <c r="AN465" s="193"/>
      <c r="AT465" s="193"/>
      <c r="AZ465" s="193"/>
      <c r="BA465" s="193"/>
      <c r="BD465" s="193"/>
      <c r="BG465" s="193"/>
      <c r="BJ465" s="193"/>
      <c r="BL465" s="193"/>
      <c r="BP465" s="193"/>
    </row>
    <row r="466" spans="4:68" s="16" customFormat="1" x14ac:dyDescent="0.25">
      <c r="D466" s="193"/>
      <c r="E466" s="193"/>
      <c r="H466" s="193"/>
      <c r="L466" s="193"/>
      <c r="T466" s="193"/>
      <c r="Y466" s="193"/>
      <c r="AD466" s="193"/>
      <c r="AG466" s="193"/>
      <c r="AN466" s="193"/>
      <c r="AT466" s="193"/>
      <c r="AZ466" s="193"/>
      <c r="BA466" s="193"/>
      <c r="BD466" s="193"/>
      <c r="BG466" s="193"/>
      <c r="BJ466" s="193"/>
      <c r="BL466" s="193"/>
      <c r="BP466" s="193"/>
    </row>
    <row r="467" spans="4:68" s="16" customFormat="1" x14ac:dyDescent="0.25">
      <c r="D467" s="193"/>
      <c r="E467" s="193"/>
      <c r="H467" s="193"/>
      <c r="L467" s="193"/>
      <c r="T467" s="193"/>
      <c r="Y467" s="193"/>
      <c r="AD467" s="193"/>
      <c r="AG467" s="193"/>
      <c r="AN467" s="193"/>
      <c r="AT467" s="193"/>
      <c r="AZ467" s="193"/>
      <c r="BA467" s="193"/>
      <c r="BD467" s="193"/>
      <c r="BG467" s="193"/>
      <c r="BJ467" s="193"/>
      <c r="BL467" s="193"/>
      <c r="BP467" s="193"/>
    </row>
    <row r="468" spans="4:68" s="16" customFormat="1" x14ac:dyDescent="0.25">
      <c r="D468" s="193"/>
      <c r="E468" s="193"/>
      <c r="H468" s="193"/>
      <c r="L468" s="193"/>
      <c r="T468" s="193"/>
      <c r="Y468" s="193"/>
      <c r="AD468" s="193"/>
      <c r="AG468" s="193"/>
      <c r="AN468" s="193"/>
      <c r="AT468" s="193"/>
      <c r="AZ468" s="193"/>
      <c r="BA468" s="193"/>
      <c r="BD468" s="193"/>
      <c r="BG468" s="193"/>
      <c r="BJ468" s="193"/>
      <c r="BL468" s="193"/>
      <c r="BP468" s="193"/>
    </row>
    <row r="469" spans="4:68" s="16" customFormat="1" x14ac:dyDescent="0.25">
      <c r="D469" s="193"/>
      <c r="E469" s="193"/>
      <c r="H469" s="193"/>
      <c r="L469" s="193"/>
      <c r="T469" s="193"/>
      <c r="Y469" s="193"/>
      <c r="AD469" s="193"/>
      <c r="AG469" s="193"/>
      <c r="AN469" s="193"/>
      <c r="AT469" s="193"/>
      <c r="AZ469" s="193"/>
      <c r="BA469" s="193"/>
      <c r="BD469" s="193"/>
      <c r="BG469" s="193"/>
      <c r="BJ469" s="193"/>
      <c r="BL469" s="193"/>
      <c r="BP469" s="193"/>
    </row>
    <row r="470" spans="4:68" s="16" customFormat="1" x14ac:dyDescent="0.25">
      <c r="D470" s="193"/>
      <c r="E470" s="193"/>
      <c r="H470" s="193"/>
      <c r="L470" s="193"/>
      <c r="T470" s="193"/>
      <c r="Y470" s="193"/>
      <c r="AD470" s="193"/>
      <c r="AG470" s="193"/>
      <c r="AN470" s="193"/>
      <c r="AT470" s="193"/>
      <c r="AZ470" s="193"/>
      <c r="BA470" s="193"/>
      <c r="BD470" s="193"/>
      <c r="BG470" s="193"/>
      <c r="BJ470" s="193"/>
      <c r="BL470" s="193"/>
      <c r="BP470" s="193"/>
    </row>
    <row r="471" spans="4:68" s="16" customFormat="1" x14ac:dyDescent="0.25">
      <c r="D471" s="193"/>
      <c r="E471" s="193"/>
      <c r="H471" s="193"/>
      <c r="L471" s="193"/>
      <c r="T471" s="193"/>
      <c r="Y471" s="193"/>
      <c r="AD471" s="193"/>
      <c r="AG471" s="193"/>
      <c r="AN471" s="193"/>
      <c r="AT471" s="193"/>
      <c r="AZ471" s="193"/>
      <c r="BA471" s="193"/>
      <c r="BD471" s="193"/>
      <c r="BG471" s="193"/>
      <c r="BJ471" s="193"/>
      <c r="BL471" s="193"/>
      <c r="BP471" s="193"/>
    </row>
    <row r="472" spans="4:68" s="16" customFormat="1" x14ac:dyDescent="0.25">
      <c r="D472" s="193"/>
      <c r="E472" s="193"/>
      <c r="H472" s="193"/>
      <c r="L472" s="193"/>
      <c r="T472" s="193"/>
      <c r="Y472" s="193"/>
      <c r="AD472" s="193"/>
      <c r="AG472" s="193"/>
      <c r="AN472" s="193"/>
      <c r="AT472" s="193"/>
      <c r="AZ472" s="193"/>
      <c r="BA472" s="193"/>
      <c r="BD472" s="193"/>
      <c r="BG472" s="193"/>
      <c r="BJ472" s="193"/>
      <c r="BL472" s="193"/>
      <c r="BP472" s="193"/>
    </row>
    <row r="473" spans="4:68" s="16" customFormat="1" x14ac:dyDescent="0.25">
      <c r="D473" s="193"/>
      <c r="E473" s="193"/>
      <c r="H473" s="193"/>
      <c r="L473" s="193"/>
      <c r="T473" s="193"/>
      <c r="Y473" s="193"/>
      <c r="AD473" s="193"/>
      <c r="AG473" s="193"/>
      <c r="AN473" s="193"/>
      <c r="AT473" s="193"/>
      <c r="AZ473" s="193"/>
      <c r="BA473" s="193"/>
      <c r="BD473" s="193"/>
      <c r="BG473" s="193"/>
      <c r="BJ473" s="193"/>
      <c r="BL473" s="193"/>
      <c r="BP473" s="193"/>
    </row>
    <row r="474" spans="4:68" s="16" customFormat="1" x14ac:dyDescent="0.25">
      <c r="D474" s="193"/>
      <c r="E474" s="193"/>
      <c r="H474" s="193"/>
      <c r="L474" s="193"/>
      <c r="T474" s="193"/>
      <c r="Y474" s="193"/>
      <c r="AD474" s="193"/>
      <c r="AG474" s="193"/>
      <c r="AN474" s="193"/>
      <c r="AT474" s="193"/>
      <c r="AZ474" s="193"/>
      <c r="BA474" s="193"/>
      <c r="BD474" s="193"/>
      <c r="BG474" s="193"/>
      <c r="BJ474" s="193"/>
      <c r="BL474" s="193"/>
      <c r="BP474" s="193"/>
    </row>
    <row r="475" spans="4:68" s="16" customFormat="1" x14ac:dyDescent="0.25">
      <c r="D475" s="193"/>
      <c r="E475" s="193"/>
      <c r="H475" s="193"/>
      <c r="L475" s="193"/>
      <c r="T475" s="193"/>
      <c r="Y475" s="193"/>
      <c r="AD475" s="193"/>
      <c r="AG475" s="193"/>
      <c r="AN475" s="193"/>
      <c r="AT475" s="193"/>
      <c r="AZ475" s="193"/>
      <c r="BA475" s="193"/>
      <c r="BD475" s="193"/>
      <c r="BG475" s="193"/>
      <c r="BJ475" s="193"/>
      <c r="BL475" s="193"/>
      <c r="BP475" s="193"/>
    </row>
    <row r="476" spans="4:68" s="16" customFormat="1" x14ac:dyDescent="0.25">
      <c r="D476" s="193"/>
      <c r="E476" s="193"/>
      <c r="H476" s="193"/>
      <c r="L476" s="193"/>
      <c r="T476" s="193"/>
      <c r="Y476" s="193"/>
      <c r="AD476" s="193"/>
      <c r="AG476" s="193"/>
      <c r="AN476" s="193"/>
      <c r="AT476" s="193"/>
      <c r="AZ476" s="193"/>
      <c r="BA476" s="193"/>
      <c r="BD476" s="193"/>
      <c r="BG476" s="193"/>
      <c r="BJ476" s="193"/>
      <c r="BL476" s="193"/>
      <c r="BP476" s="193"/>
    </row>
    <row r="477" spans="4:68" s="16" customFormat="1" x14ac:dyDescent="0.25">
      <c r="D477" s="193"/>
      <c r="E477" s="193"/>
      <c r="H477" s="193"/>
      <c r="L477" s="193"/>
      <c r="T477" s="193"/>
      <c r="Y477" s="193"/>
      <c r="AD477" s="193"/>
      <c r="AG477" s="193"/>
      <c r="AN477" s="193"/>
      <c r="AT477" s="193"/>
      <c r="AZ477" s="193"/>
      <c r="BA477" s="193"/>
      <c r="BD477" s="193"/>
      <c r="BG477" s="193"/>
      <c r="BJ477" s="193"/>
      <c r="BL477" s="193"/>
      <c r="BP477" s="193"/>
    </row>
    <row r="478" spans="4:68" s="16" customFormat="1" x14ac:dyDescent="0.25">
      <c r="D478" s="193"/>
      <c r="E478" s="193"/>
      <c r="H478" s="193"/>
      <c r="L478" s="193"/>
      <c r="T478" s="193"/>
      <c r="Y478" s="193"/>
      <c r="AD478" s="193"/>
      <c r="AG478" s="193"/>
      <c r="AN478" s="193"/>
      <c r="AT478" s="193"/>
      <c r="AZ478" s="193"/>
      <c r="BA478" s="193"/>
      <c r="BD478" s="193"/>
      <c r="BG478" s="193"/>
      <c r="BJ478" s="193"/>
      <c r="BL478" s="193"/>
      <c r="BP478" s="193"/>
    </row>
    <row r="479" spans="4:68" s="16" customFormat="1" x14ac:dyDescent="0.25">
      <c r="D479" s="193"/>
      <c r="E479" s="193"/>
      <c r="H479" s="193"/>
      <c r="L479" s="193"/>
      <c r="T479" s="193"/>
      <c r="Y479" s="193"/>
      <c r="AD479" s="193"/>
      <c r="AG479" s="193"/>
      <c r="AN479" s="193"/>
      <c r="AT479" s="193"/>
      <c r="AZ479" s="193"/>
      <c r="BA479" s="193"/>
      <c r="BD479" s="193"/>
      <c r="BG479" s="193"/>
      <c r="BJ479" s="193"/>
      <c r="BL479" s="193"/>
      <c r="BP479" s="193"/>
    </row>
    <row r="480" spans="4:68" s="16" customFormat="1" x14ac:dyDescent="0.25">
      <c r="D480" s="193"/>
      <c r="E480" s="193"/>
      <c r="H480" s="193"/>
      <c r="L480" s="193"/>
      <c r="T480" s="193"/>
      <c r="Y480" s="193"/>
      <c r="AD480" s="193"/>
      <c r="AG480" s="193"/>
      <c r="AN480" s="193"/>
      <c r="AT480" s="193"/>
      <c r="AZ480" s="193"/>
      <c r="BA480" s="193"/>
      <c r="BD480" s="193"/>
      <c r="BG480" s="193"/>
      <c r="BJ480" s="193"/>
      <c r="BL480" s="193"/>
      <c r="BP480" s="193"/>
    </row>
    <row r="481" spans="4:68" s="16" customFormat="1" x14ac:dyDescent="0.25">
      <c r="D481" s="193"/>
      <c r="E481" s="193"/>
      <c r="H481" s="193"/>
      <c r="L481" s="193"/>
      <c r="T481" s="193"/>
      <c r="Y481" s="193"/>
      <c r="AD481" s="193"/>
      <c r="AG481" s="193"/>
      <c r="AN481" s="193"/>
      <c r="AT481" s="193"/>
      <c r="AZ481" s="193"/>
      <c r="BA481" s="193"/>
      <c r="BD481" s="193"/>
      <c r="BG481" s="193"/>
      <c r="BJ481" s="193"/>
      <c r="BL481" s="193"/>
      <c r="BP481" s="193"/>
    </row>
    <row r="482" spans="4:68" s="16" customFormat="1" x14ac:dyDescent="0.25">
      <c r="D482" s="193"/>
      <c r="E482" s="193"/>
      <c r="H482" s="193"/>
      <c r="L482" s="193"/>
      <c r="T482" s="193"/>
      <c r="Y482" s="193"/>
      <c r="AD482" s="193"/>
      <c r="AG482" s="193"/>
      <c r="AN482" s="193"/>
      <c r="AT482" s="193"/>
      <c r="AZ482" s="193"/>
      <c r="BA482" s="193"/>
      <c r="BD482" s="193"/>
      <c r="BG482" s="193"/>
      <c r="BJ482" s="193"/>
      <c r="BL482" s="193"/>
      <c r="BP482" s="193"/>
    </row>
    <row r="483" spans="4:68" s="16" customFormat="1" x14ac:dyDescent="0.25">
      <c r="D483" s="193"/>
      <c r="E483" s="193"/>
      <c r="H483" s="193"/>
      <c r="L483" s="193"/>
      <c r="T483" s="193"/>
      <c r="Y483" s="193"/>
      <c r="AD483" s="193"/>
      <c r="AG483" s="193"/>
      <c r="AN483" s="193"/>
      <c r="AT483" s="193"/>
      <c r="AZ483" s="193"/>
      <c r="BA483" s="193"/>
      <c r="BD483" s="193"/>
      <c r="BG483" s="193"/>
      <c r="BJ483" s="193"/>
      <c r="BL483" s="193"/>
      <c r="BP483" s="193"/>
    </row>
    <row r="484" spans="4:68" s="16" customFormat="1" x14ac:dyDescent="0.25">
      <c r="D484" s="193"/>
      <c r="E484" s="193"/>
      <c r="H484" s="193"/>
      <c r="L484" s="193"/>
      <c r="T484" s="193"/>
      <c r="Y484" s="193"/>
      <c r="AD484" s="193"/>
      <c r="AG484" s="193"/>
      <c r="AN484" s="193"/>
      <c r="AT484" s="193"/>
      <c r="AZ484" s="193"/>
      <c r="BA484" s="193"/>
      <c r="BD484" s="193"/>
      <c r="BG484" s="193"/>
      <c r="BJ484" s="193"/>
      <c r="BL484" s="193"/>
      <c r="BP484" s="193"/>
    </row>
    <row r="485" spans="4:68" s="16" customFormat="1" x14ac:dyDescent="0.25">
      <c r="D485" s="193"/>
      <c r="E485" s="193"/>
      <c r="H485" s="193"/>
      <c r="L485" s="193"/>
      <c r="T485" s="193"/>
      <c r="Y485" s="193"/>
      <c r="AD485" s="193"/>
      <c r="AG485" s="193"/>
      <c r="AN485" s="193"/>
      <c r="AT485" s="193"/>
      <c r="AZ485" s="193"/>
      <c r="BA485" s="193"/>
      <c r="BD485" s="193"/>
      <c r="BG485" s="193"/>
      <c r="BJ485" s="193"/>
      <c r="BL485" s="193"/>
      <c r="BP485" s="193"/>
    </row>
    <row r="486" spans="4:68" s="16" customFormat="1" x14ac:dyDescent="0.25">
      <c r="D486" s="193"/>
      <c r="E486" s="193"/>
      <c r="H486" s="193"/>
      <c r="L486" s="193"/>
      <c r="T486" s="193"/>
      <c r="Y486" s="193"/>
      <c r="AD486" s="193"/>
      <c r="AG486" s="193"/>
      <c r="AN486" s="193"/>
      <c r="AT486" s="193"/>
      <c r="AZ486" s="193"/>
      <c r="BA486" s="193"/>
      <c r="BD486" s="193"/>
      <c r="BG486" s="193"/>
      <c r="BJ486" s="193"/>
      <c r="BL486" s="193"/>
      <c r="BP486" s="193"/>
    </row>
    <row r="487" spans="4:68" s="16" customFormat="1" x14ac:dyDescent="0.25">
      <c r="D487" s="193"/>
      <c r="E487" s="193"/>
      <c r="H487" s="193"/>
      <c r="L487" s="193"/>
      <c r="T487" s="193"/>
      <c r="Y487" s="193"/>
      <c r="AD487" s="193"/>
      <c r="AG487" s="193"/>
      <c r="AN487" s="193"/>
      <c r="AT487" s="193"/>
      <c r="AZ487" s="193"/>
      <c r="BA487" s="193"/>
      <c r="BD487" s="193"/>
      <c r="BG487" s="193"/>
      <c r="BJ487" s="193"/>
      <c r="BL487" s="193"/>
      <c r="BP487" s="193"/>
    </row>
    <row r="488" spans="4:68" s="16" customFormat="1" x14ac:dyDescent="0.25">
      <c r="D488" s="193"/>
      <c r="E488" s="193"/>
      <c r="H488" s="193"/>
      <c r="L488" s="193"/>
      <c r="T488" s="193"/>
      <c r="Y488" s="193"/>
      <c r="AD488" s="193"/>
      <c r="AG488" s="193"/>
      <c r="AN488" s="193"/>
      <c r="AT488" s="193"/>
      <c r="AZ488" s="193"/>
      <c r="BA488" s="193"/>
      <c r="BD488" s="193"/>
      <c r="BG488" s="193"/>
      <c r="BJ488" s="193"/>
      <c r="BL488" s="193"/>
      <c r="BP488" s="193"/>
    </row>
    <row r="489" spans="4:68" s="16" customFormat="1" x14ac:dyDescent="0.25">
      <c r="D489" s="193"/>
      <c r="E489" s="193"/>
      <c r="H489" s="193"/>
      <c r="L489" s="193"/>
      <c r="T489" s="193"/>
      <c r="Y489" s="193"/>
      <c r="AD489" s="193"/>
      <c r="AG489" s="193"/>
      <c r="AN489" s="193"/>
      <c r="AT489" s="193"/>
      <c r="AZ489" s="193"/>
      <c r="BA489" s="193"/>
      <c r="BD489" s="193"/>
      <c r="BG489" s="193"/>
      <c r="BJ489" s="193"/>
      <c r="BL489" s="193"/>
      <c r="BP489" s="193"/>
    </row>
    <row r="490" spans="4:68" s="16" customFormat="1" x14ac:dyDescent="0.25">
      <c r="D490" s="193"/>
      <c r="E490" s="193"/>
      <c r="H490" s="193"/>
      <c r="L490" s="193"/>
      <c r="T490" s="193"/>
      <c r="Y490" s="193"/>
      <c r="AD490" s="193"/>
      <c r="AG490" s="193"/>
      <c r="AN490" s="193"/>
      <c r="AT490" s="193"/>
      <c r="AZ490" s="193"/>
      <c r="BA490" s="193"/>
      <c r="BD490" s="193"/>
      <c r="BG490" s="193"/>
      <c r="BJ490" s="193"/>
      <c r="BL490" s="193"/>
      <c r="BP490" s="193"/>
    </row>
    <row r="491" spans="4:68" s="16" customFormat="1" x14ac:dyDescent="0.25">
      <c r="D491" s="193"/>
      <c r="E491" s="193"/>
      <c r="H491" s="193"/>
      <c r="L491" s="193"/>
      <c r="T491" s="193"/>
      <c r="Y491" s="193"/>
      <c r="AD491" s="193"/>
      <c r="AG491" s="193"/>
      <c r="AN491" s="193"/>
      <c r="AT491" s="193"/>
      <c r="AZ491" s="193"/>
      <c r="BA491" s="193"/>
      <c r="BD491" s="193"/>
      <c r="BG491" s="193"/>
      <c r="BJ491" s="193"/>
      <c r="BL491" s="193"/>
      <c r="BP491" s="193"/>
    </row>
    <row r="492" spans="4:68" s="16" customFormat="1" x14ac:dyDescent="0.25">
      <c r="D492" s="193"/>
      <c r="E492" s="193"/>
      <c r="H492" s="193"/>
      <c r="L492" s="193"/>
      <c r="T492" s="193"/>
      <c r="Y492" s="193"/>
      <c r="AD492" s="193"/>
      <c r="AG492" s="193"/>
      <c r="AN492" s="193"/>
      <c r="AT492" s="193"/>
      <c r="AZ492" s="193"/>
      <c r="BA492" s="193"/>
      <c r="BD492" s="193"/>
      <c r="BG492" s="193"/>
      <c r="BJ492" s="193"/>
      <c r="BL492" s="193"/>
      <c r="BP492" s="193"/>
    </row>
    <row r="493" spans="4:68" s="16" customFormat="1" x14ac:dyDescent="0.25">
      <c r="D493" s="193"/>
      <c r="E493" s="193"/>
      <c r="H493" s="193"/>
      <c r="L493" s="193"/>
      <c r="T493" s="193"/>
      <c r="Y493" s="193"/>
      <c r="AD493" s="193"/>
      <c r="AG493" s="193"/>
      <c r="AN493" s="193"/>
      <c r="AT493" s="193"/>
      <c r="AZ493" s="193"/>
      <c r="BA493" s="193"/>
      <c r="BD493" s="193"/>
      <c r="BG493" s="193"/>
      <c r="BJ493" s="193"/>
      <c r="BL493" s="193"/>
      <c r="BP493" s="193"/>
    </row>
    <row r="494" spans="4:68" s="16" customFormat="1" x14ac:dyDescent="0.25">
      <c r="D494" s="193"/>
      <c r="E494" s="193"/>
      <c r="H494" s="193"/>
      <c r="L494" s="193"/>
      <c r="T494" s="193"/>
      <c r="Y494" s="193"/>
      <c r="AD494" s="193"/>
      <c r="AG494" s="193"/>
      <c r="AN494" s="193"/>
      <c r="AT494" s="193"/>
      <c r="AZ494" s="193"/>
      <c r="BA494" s="193"/>
      <c r="BD494" s="193"/>
      <c r="BG494" s="193"/>
      <c r="BJ494" s="193"/>
      <c r="BL494" s="193"/>
      <c r="BP494" s="193"/>
    </row>
    <row r="495" spans="4:68" s="16" customFormat="1" x14ac:dyDescent="0.25">
      <c r="D495" s="193"/>
      <c r="E495" s="193"/>
      <c r="H495" s="193"/>
      <c r="L495" s="193"/>
      <c r="T495" s="193"/>
      <c r="Y495" s="193"/>
      <c r="AD495" s="193"/>
      <c r="AG495" s="193"/>
      <c r="AN495" s="193"/>
      <c r="AT495" s="193"/>
      <c r="AZ495" s="193"/>
      <c r="BA495" s="193"/>
      <c r="BD495" s="193"/>
      <c r="BG495" s="193"/>
      <c r="BJ495" s="193"/>
      <c r="BL495" s="193"/>
      <c r="BP495" s="193"/>
    </row>
    <row r="496" spans="4:68" s="16" customFormat="1" x14ac:dyDescent="0.25">
      <c r="D496" s="193"/>
      <c r="E496" s="193"/>
      <c r="H496" s="193"/>
      <c r="L496" s="193"/>
      <c r="T496" s="193"/>
      <c r="Y496" s="193"/>
      <c r="AD496" s="193"/>
      <c r="AG496" s="193"/>
      <c r="AN496" s="193"/>
      <c r="AT496" s="193"/>
      <c r="AZ496" s="193"/>
      <c r="BA496" s="193"/>
      <c r="BD496" s="193"/>
      <c r="BG496" s="193"/>
      <c r="BJ496" s="193"/>
      <c r="BL496" s="193"/>
      <c r="BP496" s="193"/>
    </row>
    <row r="497" spans="4:68" s="16" customFormat="1" x14ac:dyDescent="0.25">
      <c r="D497" s="193"/>
      <c r="E497" s="193"/>
      <c r="H497" s="193"/>
      <c r="L497" s="193"/>
      <c r="T497" s="193"/>
      <c r="Y497" s="193"/>
      <c r="AD497" s="193"/>
      <c r="AG497" s="193"/>
      <c r="AN497" s="193"/>
      <c r="AT497" s="193"/>
      <c r="AZ497" s="193"/>
      <c r="BA497" s="193"/>
      <c r="BD497" s="193"/>
      <c r="BG497" s="193"/>
      <c r="BJ497" s="193"/>
      <c r="BL497" s="193"/>
      <c r="BP497" s="193"/>
    </row>
    <row r="498" spans="4:68" s="16" customFormat="1" x14ac:dyDescent="0.25">
      <c r="D498" s="193"/>
      <c r="E498" s="193"/>
      <c r="H498" s="193"/>
      <c r="L498" s="193"/>
      <c r="T498" s="193"/>
      <c r="Y498" s="193"/>
      <c r="AD498" s="193"/>
      <c r="AG498" s="193"/>
      <c r="AN498" s="193"/>
      <c r="AT498" s="193"/>
      <c r="AZ498" s="193"/>
      <c r="BA498" s="193"/>
      <c r="BD498" s="193"/>
      <c r="BG498" s="193"/>
      <c r="BJ498" s="193"/>
      <c r="BL498" s="193"/>
      <c r="BP498" s="193"/>
    </row>
    <row r="499" spans="4:68" s="16" customFormat="1" x14ac:dyDescent="0.25">
      <c r="D499" s="193"/>
      <c r="E499" s="193"/>
      <c r="H499" s="193"/>
      <c r="L499" s="193"/>
      <c r="T499" s="193"/>
      <c r="Y499" s="193"/>
      <c r="AD499" s="193"/>
      <c r="AG499" s="193"/>
      <c r="AN499" s="193"/>
      <c r="AT499" s="193"/>
      <c r="AZ499" s="193"/>
      <c r="BA499" s="193"/>
      <c r="BD499" s="193"/>
      <c r="BG499" s="193"/>
      <c r="BJ499" s="193"/>
      <c r="BL499" s="193"/>
      <c r="BP499" s="193"/>
    </row>
    <row r="500" spans="4:68" s="16" customFormat="1" x14ac:dyDescent="0.25">
      <c r="D500" s="193"/>
      <c r="E500" s="193"/>
      <c r="H500" s="193"/>
      <c r="L500" s="193"/>
      <c r="T500" s="193"/>
      <c r="Y500" s="193"/>
      <c r="AD500" s="193"/>
      <c r="AG500" s="193"/>
      <c r="AN500" s="193"/>
      <c r="AT500" s="193"/>
      <c r="AZ500" s="193"/>
      <c r="BA500" s="193"/>
      <c r="BD500" s="193"/>
      <c r="BG500" s="193"/>
      <c r="BJ500" s="193"/>
      <c r="BL500" s="193"/>
      <c r="BP500" s="193"/>
    </row>
    <row r="501" spans="4:68" s="16" customFormat="1" x14ac:dyDescent="0.25">
      <c r="D501" s="193"/>
      <c r="E501" s="193"/>
      <c r="H501" s="193"/>
      <c r="L501" s="193"/>
      <c r="T501" s="193"/>
      <c r="Y501" s="193"/>
      <c r="AD501" s="193"/>
      <c r="AG501" s="193"/>
      <c r="AN501" s="193"/>
      <c r="AT501" s="193"/>
      <c r="AZ501" s="193"/>
      <c r="BA501" s="193"/>
      <c r="BD501" s="193"/>
      <c r="BG501" s="193"/>
      <c r="BJ501" s="193"/>
      <c r="BL501" s="193"/>
      <c r="BP501" s="193"/>
    </row>
    <row r="502" spans="4:68" s="16" customFormat="1" x14ac:dyDescent="0.25">
      <c r="D502" s="193"/>
      <c r="E502" s="193"/>
      <c r="H502" s="193"/>
      <c r="L502" s="193"/>
      <c r="T502" s="193"/>
      <c r="Y502" s="193"/>
      <c r="AD502" s="193"/>
      <c r="AG502" s="193"/>
      <c r="AN502" s="193"/>
      <c r="AT502" s="193"/>
      <c r="AZ502" s="193"/>
      <c r="BA502" s="193"/>
      <c r="BD502" s="193"/>
      <c r="BG502" s="193"/>
      <c r="BJ502" s="193"/>
      <c r="BL502" s="193"/>
      <c r="BP502" s="193"/>
    </row>
    <row r="503" spans="4:68" s="16" customFormat="1" x14ac:dyDescent="0.25">
      <c r="D503" s="193"/>
      <c r="E503" s="193"/>
      <c r="H503" s="193"/>
      <c r="L503" s="193"/>
      <c r="T503" s="193"/>
      <c r="Y503" s="193"/>
      <c r="AD503" s="193"/>
      <c r="AG503" s="193"/>
      <c r="AN503" s="193"/>
      <c r="AT503" s="193"/>
      <c r="AZ503" s="193"/>
      <c r="BA503" s="193"/>
      <c r="BD503" s="193"/>
      <c r="BG503" s="193"/>
      <c r="BJ503" s="193"/>
      <c r="BL503" s="193"/>
      <c r="BP503" s="193"/>
    </row>
    <row r="504" spans="4:68" s="16" customFormat="1" x14ac:dyDescent="0.25">
      <c r="D504" s="193"/>
      <c r="E504" s="193"/>
      <c r="H504" s="193"/>
      <c r="L504" s="193"/>
      <c r="T504" s="193"/>
      <c r="Y504" s="193"/>
      <c r="AD504" s="193"/>
      <c r="AG504" s="193"/>
      <c r="AN504" s="193"/>
      <c r="AT504" s="193"/>
      <c r="AZ504" s="193"/>
      <c r="BA504" s="193"/>
      <c r="BD504" s="193"/>
      <c r="BG504" s="193"/>
      <c r="BJ504" s="193"/>
      <c r="BL504" s="193"/>
      <c r="BP504" s="193"/>
    </row>
    <row r="505" spans="4:68" s="16" customFormat="1" x14ac:dyDescent="0.25">
      <c r="D505" s="193"/>
      <c r="E505" s="193"/>
      <c r="H505" s="193"/>
      <c r="L505" s="193"/>
      <c r="T505" s="193"/>
      <c r="Y505" s="193"/>
      <c r="AD505" s="193"/>
      <c r="AG505" s="193"/>
      <c r="AN505" s="193"/>
      <c r="AT505" s="193"/>
      <c r="AZ505" s="193"/>
      <c r="BA505" s="193"/>
      <c r="BD505" s="193"/>
      <c r="BG505" s="193"/>
      <c r="BJ505" s="193"/>
      <c r="BL505" s="193"/>
      <c r="BP505" s="193"/>
    </row>
    <row r="506" spans="4:68" s="16" customFormat="1" x14ac:dyDescent="0.25">
      <c r="D506" s="193"/>
      <c r="E506" s="193"/>
      <c r="H506" s="193"/>
      <c r="L506" s="193"/>
      <c r="T506" s="193"/>
      <c r="Y506" s="193"/>
      <c r="AD506" s="193"/>
      <c r="AG506" s="193"/>
      <c r="AN506" s="193"/>
      <c r="AT506" s="193"/>
      <c r="AZ506" s="193"/>
      <c r="BA506" s="193"/>
      <c r="BD506" s="193"/>
      <c r="BG506" s="193"/>
      <c r="BJ506" s="193"/>
      <c r="BL506" s="193"/>
      <c r="BP506" s="193"/>
    </row>
    <row r="507" spans="4:68" s="16" customFormat="1" x14ac:dyDescent="0.25">
      <c r="D507" s="193"/>
      <c r="E507" s="193"/>
      <c r="H507" s="193"/>
      <c r="L507" s="193"/>
      <c r="T507" s="193"/>
      <c r="Y507" s="193"/>
      <c r="AD507" s="193"/>
      <c r="AG507" s="193"/>
      <c r="AN507" s="193"/>
      <c r="AT507" s="193"/>
      <c r="AZ507" s="193"/>
      <c r="BA507" s="193"/>
      <c r="BD507" s="193"/>
      <c r="BG507" s="193"/>
      <c r="BJ507" s="193"/>
      <c r="BL507" s="193"/>
      <c r="BP507" s="193"/>
    </row>
    <row r="508" spans="4:68" s="16" customFormat="1" x14ac:dyDescent="0.25">
      <c r="D508" s="193"/>
      <c r="E508" s="193"/>
      <c r="H508" s="193"/>
      <c r="L508" s="193"/>
      <c r="T508" s="193"/>
      <c r="Y508" s="193"/>
      <c r="AD508" s="193"/>
      <c r="AG508" s="193"/>
      <c r="AN508" s="193"/>
      <c r="AT508" s="193"/>
      <c r="AZ508" s="193"/>
      <c r="BA508" s="193"/>
      <c r="BD508" s="193"/>
      <c r="BG508" s="193"/>
      <c r="BJ508" s="193"/>
      <c r="BL508" s="193"/>
      <c r="BP508" s="193"/>
    </row>
    <row r="509" spans="4:68" s="16" customFormat="1" x14ac:dyDescent="0.25">
      <c r="D509" s="193"/>
      <c r="E509" s="193"/>
      <c r="H509" s="193"/>
      <c r="L509" s="193"/>
      <c r="T509" s="193"/>
      <c r="Y509" s="193"/>
      <c r="AD509" s="193"/>
      <c r="AG509" s="193"/>
      <c r="AN509" s="193"/>
      <c r="AT509" s="193"/>
      <c r="AZ509" s="193"/>
      <c r="BA509" s="193"/>
      <c r="BD509" s="193"/>
      <c r="BG509" s="193"/>
      <c r="BJ509" s="193"/>
      <c r="BL509" s="193"/>
      <c r="BP509" s="193"/>
    </row>
    <row r="510" spans="4:68" s="16" customFormat="1" x14ac:dyDescent="0.25">
      <c r="D510" s="193"/>
      <c r="E510" s="193"/>
      <c r="H510" s="193"/>
      <c r="L510" s="193"/>
      <c r="T510" s="193"/>
      <c r="Y510" s="193"/>
      <c r="AD510" s="193"/>
      <c r="AG510" s="193"/>
      <c r="AN510" s="193"/>
      <c r="AT510" s="193"/>
      <c r="AZ510" s="193"/>
      <c r="BA510" s="193"/>
      <c r="BD510" s="193"/>
      <c r="BG510" s="193"/>
      <c r="BJ510" s="193"/>
      <c r="BL510" s="193"/>
      <c r="BP510" s="193"/>
    </row>
    <row r="511" spans="4:68" s="16" customFormat="1" x14ac:dyDescent="0.25">
      <c r="D511" s="193"/>
      <c r="E511" s="193"/>
      <c r="H511" s="193"/>
      <c r="L511" s="193"/>
      <c r="T511" s="193"/>
      <c r="Y511" s="193"/>
      <c r="AD511" s="193"/>
      <c r="AG511" s="193"/>
      <c r="AN511" s="193"/>
      <c r="AT511" s="193"/>
      <c r="AZ511" s="193"/>
      <c r="BA511" s="193"/>
      <c r="BD511" s="193"/>
      <c r="BG511" s="193"/>
      <c r="BJ511" s="193"/>
      <c r="BL511" s="193"/>
      <c r="BP511" s="193"/>
    </row>
    <row r="512" spans="4:68" s="16" customFormat="1" x14ac:dyDescent="0.25">
      <c r="D512" s="193"/>
      <c r="E512" s="193"/>
      <c r="H512" s="193"/>
      <c r="L512" s="193"/>
      <c r="T512" s="193"/>
      <c r="Y512" s="193"/>
      <c r="AD512" s="193"/>
      <c r="AG512" s="193"/>
      <c r="AN512" s="193"/>
      <c r="AT512" s="193"/>
      <c r="AZ512" s="193"/>
      <c r="BA512" s="193"/>
      <c r="BD512" s="193"/>
      <c r="BG512" s="193"/>
      <c r="BJ512" s="193"/>
      <c r="BL512" s="193"/>
      <c r="BP512" s="193"/>
    </row>
    <row r="513" spans="4:68" s="16" customFormat="1" x14ac:dyDescent="0.25">
      <c r="D513" s="193"/>
      <c r="E513" s="193"/>
      <c r="H513" s="193"/>
      <c r="L513" s="193"/>
      <c r="T513" s="193"/>
      <c r="Y513" s="193"/>
      <c r="AD513" s="193"/>
      <c r="AG513" s="193"/>
      <c r="AN513" s="193"/>
      <c r="AT513" s="193"/>
      <c r="AZ513" s="193"/>
      <c r="BA513" s="193"/>
      <c r="BD513" s="193"/>
      <c r="BG513" s="193"/>
      <c r="BJ513" s="193"/>
      <c r="BL513" s="193"/>
      <c r="BP513" s="193"/>
    </row>
    <row r="514" spans="4:68" s="16" customFormat="1" x14ac:dyDescent="0.25">
      <c r="D514" s="193"/>
      <c r="E514" s="193"/>
      <c r="H514" s="193"/>
      <c r="L514" s="193"/>
      <c r="T514" s="193"/>
      <c r="Y514" s="193"/>
      <c r="AD514" s="193"/>
      <c r="AG514" s="193"/>
      <c r="AN514" s="193"/>
      <c r="AT514" s="193"/>
      <c r="AZ514" s="193"/>
      <c r="BA514" s="193"/>
      <c r="BD514" s="193"/>
      <c r="BG514" s="193"/>
      <c r="BJ514" s="193"/>
      <c r="BL514" s="193"/>
      <c r="BP514" s="193"/>
    </row>
    <row r="515" spans="4:68" s="16" customFormat="1" x14ac:dyDescent="0.25">
      <c r="D515" s="193"/>
      <c r="E515" s="193"/>
      <c r="H515" s="193"/>
      <c r="L515" s="193"/>
      <c r="T515" s="193"/>
      <c r="Y515" s="193"/>
      <c r="AD515" s="193"/>
      <c r="AG515" s="193"/>
      <c r="AN515" s="193"/>
      <c r="AT515" s="193"/>
      <c r="AZ515" s="193"/>
      <c r="BA515" s="193"/>
      <c r="BD515" s="193"/>
      <c r="BG515" s="193"/>
      <c r="BJ515" s="193"/>
      <c r="BL515" s="193"/>
      <c r="BP515" s="193"/>
    </row>
    <row r="516" spans="4:68" s="16" customFormat="1" x14ac:dyDescent="0.25">
      <c r="D516" s="193"/>
      <c r="E516" s="193"/>
      <c r="H516" s="193"/>
      <c r="L516" s="193"/>
      <c r="T516" s="193"/>
      <c r="Y516" s="193"/>
      <c r="AD516" s="193"/>
      <c r="AG516" s="193"/>
      <c r="AN516" s="193"/>
      <c r="AT516" s="193"/>
      <c r="AZ516" s="193"/>
      <c r="BA516" s="193"/>
      <c r="BD516" s="193"/>
      <c r="BG516" s="193"/>
      <c r="BJ516" s="193"/>
      <c r="BL516" s="193"/>
      <c r="BP516" s="193"/>
    </row>
    <row r="517" spans="4:68" s="16" customFormat="1" x14ac:dyDescent="0.25">
      <c r="D517" s="193"/>
      <c r="E517" s="193"/>
      <c r="H517" s="193"/>
      <c r="L517" s="193"/>
      <c r="T517" s="193"/>
      <c r="Y517" s="193"/>
      <c r="AD517" s="193"/>
      <c r="AG517" s="193"/>
      <c r="AN517" s="193"/>
      <c r="AT517" s="193"/>
      <c r="AZ517" s="193"/>
      <c r="BA517" s="193"/>
      <c r="BD517" s="193"/>
      <c r="BG517" s="193"/>
      <c r="BJ517" s="193"/>
      <c r="BL517" s="193"/>
      <c r="BP517" s="193"/>
    </row>
    <row r="518" spans="4:68" s="16" customFormat="1" x14ac:dyDescent="0.25">
      <c r="D518" s="193"/>
      <c r="E518" s="193"/>
      <c r="H518" s="193"/>
      <c r="L518" s="193"/>
      <c r="T518" s="193"/>
      <c r="Y518" s="193"/>
      <c r="AD518" s="193"/>
      <c r="AG518" s="193"/>
      <c r="AN518" s="193"/>
      <c r="AT518" s="193"/>
      <c r="AZ518" s="193"/>
      <c r="BA518" s="193"/>
      <c r="BD518" s="193"/>
      <c r="BG518" s="193"/>
      <c r="BJ518" s="193"/>
      <c r="BL518" s="193"/>
      <c r="BP518" s="193"/>
    </row>
    <row r="519" spans="4:68" s="16" customFormat="1" x14ac:dyDescent="0.25">
      <c r="D519" s="193"/>
      <c r="E519" s="193"/>
      <c r="H519" s="193"/>
      <c r="L519" s="193"/>
      <c r="T519" s="193"/>
      <c r="Y519" s="193"/>
      <c r="AD519" s="193"/>
      <c r="AG519" s="193"/>
      <c r="AN519" s="193"/>
      <c r="AT519" s="193"/>
      <c r="AZ519" s="193"/>
      <c r="BA519" s="193"/>
      <c r="BD519" s="193"/>
      <c r="BG519" s="193"/>
      <c r="BJ519" s="193"/>
      <c r="BL519" s="193"/>
      <c r="BP519" s="193"/>
    </row>
    <row r="520" spans="4:68" s="16" customFormat="1" x14ac:dyDescent="0.25">
      <c r="D520" s="193"/>
      <c r="E520" s="193"/>
      <c r="H520" s="193"/>
      <c r="L520" s="193"/>
      <c r="T520" s="193"/>
      <c r="Y520" s="193"/>
      <c r="AD520" s="193"/>
      <c r="AG520" s="193"/>
      <c r="AN520" s="193"/>
      <c r="AT520" s="193"/>
      <c r="AZ520" s="193"/>
      <c r="BA520" s="193"/>
      <c r="BD520" s="193"/>
      <c r="BG520" s="193"/>
      <c r="BJ520" s="193"/>
      <c r="BL520" s="193"/>
      <c r="BP520" s="193"/>
    </row>
    <row r="521" spans="4:68" s="16" customFormat="1" x14ac:dyDescent="0.25">
      <c r="D521" s="193"/>
      <c r="E521" s="193"/>
      <c r="H521" s="193"/>
      <c r="L521" s="193"/>
      <c r="T521" s="193"/>
      <c r="Y521" s="193"/>
      <c r="AD521" s="193"/>
      <c r="AG521" s="193"/>
      <c r="AN521" s="193"/>
      <c r="AT521" s="193"/>
      <c r="AZ521" s="193"/>
      <c r="BA521" s="193"/>
      <c r="BD521" s="193"/>
      <c r="BG521" s="193"/>
      <c r="BJ521" s="193"/>
      <c r="BL521" s="193"/>
      <c r="BP521" s="193"/>
    </row>
    <row r="522" spans="4:68" s="16" customFormat="1" x14ac:dyDescent="0.25">
      <c r="D522" s="193"/>
      <c r="E522" s="193"/>
      <c r="H522" s="193"/>
      <c r="L522" s="193"/>
      <c r="T522" s="193"/>
      <c r="Y522" s="193"/>
      <c r="AD522" s="193"/>
      <c r="AG522" s="193"/>
      <c r="AN522" s="193"/>
      <c r="AT522" s="193"/>
      <c r="AZ522" s="193"/>
      <c r="BA522" s="193"/>
      <c r="BD522" s="193"/>
      <c r="BG522" s="193"/>
      <c r="BJ522" s="193"/>
      <c r="BL522" s="193"/>
      <c r="BP522" s="193"/>
    </row>
    <row r="523" spans="4:68" s="16" customFormat="1" x14ac:dyDescent="0.25">
      <c r="D523" s="193"/>
      <c r="E523" s="193"/>
      <c r="H523" s="193"/>
      <c r="L523" s="193"/>
      <c r="T523" s="193"/>
      <c r="Y523" s="193"/>
      <c r="AD523" s="193"/>
      <c r="AG523" s="193"/>
      <c r="AN523" s="193"/>
      <c r="AT523" s="193"/>
      <c r="AZ523" s="193"/>
      <c r="BA523" s="193"/>
      <c r="BD523" s="193"/>
      <c r="BG523" s="193"/>
      <c r="BJ523" s="193"/>
      <c r="BL523" s="193"/>
      <c r="BP523" s="193"/>
    </row>
    <row r="524" spans="4:68" s="16" customFormat="1" x14ac:dyDescent="0.25">
      <c r="D524" s="193"/>
      <c r="E524" s="193"/>
      <c r="H524" s="193"/>
      <c r="L524" s="193"/>
      <c r="T524" s="193"/>
      <c r="Y524" s="193"/>
      <c r="AD524" s="193"/>
      <c r="AG524" s="193"/>
      <c r="AN524" s="193"/>
      <c r="AT524" s="193"/>
      <c r="AZ524" s="193"/>
      <c r="BA524" s="193"/>
      <c r="BD524" s="193"/>
      <c r="BG524" s="193"/>
      <c r="BJ524" s="193"/>
      <c r="BL524" s="193"/>
      <c r="BP524" s="193"/>
    </row>
    <row r="525" spans="4:68" s="16" customFormat="1" x14ac:dyDescent="0.25">
      <c r="D525" s="193"/>
      <c r="E525" s="193"/>
      <c r="H525" s="193"/>
      <c r="L525" s="193"/>
      <c r="T525" s="193"/>
      <c r="Y525" s="193"/>
      <c r="AD525" s="193"/>
      <c r="AG525" s="193"/>
      <c r="AN525" s="193"/>
      <c r="AT525" s="193"/>
      <c r="AZ525" s="193"/>
      <c r="BA525" s="193"/>
      <c r="BD525" s="193"/>
      <c r="BG525" s="193"/>
      <c r="BJ525" s="193"/>
      <c r="BL525" s="193"/>
      <c r="BP525" s="193"/>
    </row>
    <row r="526" spans="4:68" s="16" customFormat="1" x14ac:dyDescent="0.25">
      <c r="D526" s="193"/>
      <c r="E526" s="193"/>
      <c r="H526" s="193"/>
      <c r="L526" s="193"/>
      <c r="T526" s="193"/>
      <c r="Y526" s="193"/>
      <c r="AD526" s="193"/>
      <c r="AG526" s="193"/>
      <c r="AN526" s="193"/>
      <c r="AT526" s="193"/>
      <c r="AZ526" s="193"/>
      <c r="BA526" s="193"/>
      <c r="BD526" s="193"/>
      <c r="BG526" s="193"/>
      <c r="BJ526" s="193"/>
      <c r="BL526" s="193"/>
      <c r="BP526" s="193"/>
    </row>
    <row r="527" spans="4:68" s="16" customFormat="1" x14ac:dyDescent="0.25">
      <c r="D527" s="193"/>
      <c r="E527" s="193"/>
      <c r="H527" s="193"/>
      <c r="L527" s="193"/>
      <c r="T527" s="193"/>
      <c r="Y527" s="193"/>
      <c r="AD527" s="193"/>
      <c r="AG527" s="193"/>
      <c r="AN527" s="193"/>
      <c r="AT527" s="193"/>
      <c r="AZ527" s="193"/>
      <c r="BA527" s="193"/>
      <c r="BD527" s="193"/>
      <c r="BG527" s="193"/>
      <c r="BJ527" s="193"/>
      <c r="BL527" s="193"/>
      <c r="BP527" s="193"/>
    </row>
    <row r="528" spans="4:68" s="16" customFormat="1" x14ac:dyDescent="0.25">
      <c r="D528" s="193"/>
      <c r="E528" s="193"/>
      <c r="H528" s="193"/>
      <c r="L528" s="193"/>
      <c r="T528" s="193"/>
      <c r="Y528" s="193"/>
      <c r="AD528" s="193"/>
      <c r="AG528" s="193"/>
      <c r="AN528" s="193"/>
      <c r="AT528" s="193"/>
      <c r="AZ528" s="193"/>
      <c r="BA528" s="193"/>
      <c r="BD528" s="193"/>
      <c r="BG528" s="193"/>
      <c r="BJ528" s="193"/>
      <c r="BL528" s="193"/>
      <c r="BP528" s="193"/>
    </row>
    <row r="529" spans="4:68" s="16" customFormat="1" x14ac:dyDescent="0.25">
      <c r="D529" s="193"/>
      <c r="E529" s="193"/>
      <c r="H529" s="193"/>
      <c r="L529" s="193"/>
      <c r="T529" s="193"/>
      <c r="Y529" s="193"/>
      <c r="AD529" s="193"/>
      <c r="AG529" s="193"/>
      <c r="AN529" s="193"/>
      <c r="AT529" s="193"/>
      <c r="AZ529" s="193"/>
      <c r="BA529" s="193"/>
      <c r="BD529" s="193"/>
      <c r="BG529" s="193"/>
      <c r="BJ529" s="193"/>
      <c r="BL529" s="193"/>
      <c r="BP529" s="193"/>
    </row>
    <row r="530" spans="4:68" s="16" customFormat="1" x14ac:dyDescent="0.25">
      <c r="D530" s="193"/>
      <c r="E530" s="193"/>
      <c r="H530" s="193"/>
      <c r="L530" s="193"/>
      <c r="T530" s="193"/>
      <c r="Y530" s="193"/>
      <c r="AD530" s="193"/>
      <c r="AG530" s="193"/>
      <c r="AN530" s="193"/>
      <c r="AT530" s="193"/>
      <c r="AZ530" s="193"/>
      <c r="BA530" s="193"/>
      <c r="BD530" s="193"/>
      <c r="BG530" s="193"/>
      <c r="BJ530" s="193"/>
      <c r="BL530" s="193"/>
      <c r="BP530" s="193"/>
    </row>
    <row r="531" spans="4:68" s="16" customFormat="1" x14ac:dyDescent="0.25">
      <c r="D531" s="193"/>
      <c r="E531" s="193"/>
      <c r="H531" s="193"/>
      <c r="L531" s="193"/>
      <c r="T531" s="193"/>
      <c r="Y531" s="193"/>
      <c r="AD531" s="193"/>
      <c r="AG531" s="193"/>
      <c r="AN531" s="193"/>
      <c r="AT531" s="193"/>
      <c r="AZ531" s="193"/>
      <c r="BA531" s="193"/>
      <c r="BD531" s="193"/>
      <c r="BG531" s="193"/>
      <c r="BJ531" s="193"/>
      <c r="BL531" s="193"/>
      <c r="BP531" s="193"/>
    </row>
    <row r="532" spans="4:68" s="16" customFormat="1" x14ac:dyDescent="0.25">
      <c r="D532" s="193"/>
      <c r="E532" s="193"/>
      <c r="H532" s="193"/>
      <c r="L532" s="193"/>
      <c r="T532" s="193"/>
      <c r="Y532" s="193"/>
      <c r="AD532" s="193"/>
      <c r="AG532" s="193"/>
      <c r="AN532" s="193"/>
      <c r="AT532" s="193"/>
      <c r="AZ532" s="193"/>
      <c r="BA532" s="193"/>
      <c r="BD532" s="193"/>
      <c r="BG532" s="193"/>
      <c r="BJ532" s="193"/>
      <c r="BL532" s="193"/>
      <c r="BP532" s="193"/>
    </row>
    <row r="533" spans="4:68" s="16" customFormat="1" x14ac:dyDescent="0.25">
      <c r="D533" s="193"/>
      <c r="E533" s="193"/>
      <c r="H533" s="193"/>
      <c r="L533" s="193"/>
      <c r="T533" s="193"/>
      <c r="Y533" s="193"/>
      <c r="AD533" s="193"/>
      <c r="AG533" s="193"/>
      <c r="AN533" s="193"/>
      <c r="AT533" s="193"/>
      <c r="AZ533" s="193"/>
      <c r="BA533" s="193"/>
      <c r="BD533" s="193"/>
      <c r="BG533" s="193"/>
      <c r="BJ533" s="193"/>
      <c r="BL533" s="193"/>
      <c r="BP533" s="193"/>
    </row>
    <row r="534" spans="4:68" s="16" customFormat="1" x14ac:dyDescent="0.25">
      <c r="D534" s="193"/>
      <c r="E534" s="193"/>
      <c r="H534" s="193"/>
      <c r="L534" s="193"/>
      <c r="T534" s="193"/>
      <c r="Y534" s="193"/>
      <c r="AD534" s="193"/>
      <c r="AG534" s="193"/>
      <c r="AN534" s="193"/>
      <c r="AT534" s="193"/>
      <c r="AZ534" s="193"/>
      <c r="BA534" s="193"/>
      <c r="BD534" s="193"/>
      <c r="BG534" s="193"/>
      <c r="BJ534" s="193"/>
      <c r="BL534" s="193"/>
      <c r="BP534" s="193"/>
    </row>
    <row r="535" spans="4:68" s="16" customFormat="1" x14ac:dyDescent="0.25">
      <c r="D535" s="193"/>
      <c r="E535" s="193"/>
      <c r="H535" s="193"/>
      <c r="L535" s="193"/>
      <c r="T535" s="193"/>
      <c r="Y535" s="193"/>
      <c r="AD535" s="193"/>
      <c r="AG535" s="193"/>
      <c r="AN535" s="193"/>
      <c r="AT535" s="193"/>
      <c r="AZ535" s="193"/>
      <c r="BA535" s="193"/>
      <c r="BD535" s="193"/>
      <c r="BG535" s="193"/>
      <c r="BJ535" s="193"/>
      <c r="BL535" s="193"/>
      <c r="BP535" s="193"/>
    </row>
    <row r="536" spans="4:68" s="16" customFormat="1" x14ac:dyDescent="0.25">
      <c r="D536" s="193"/>
      <c r="E536" s="193"/>
      <c r="H536" s="193"/>
      <c r="L536" s="193"/>
      <c r="T536" s="193"/>
      <c r="Y536" s="193"/>
      <c r="AD536" s="193"/>
      <c r="AG536" s="193"/>
      <c r="AN536" s="193"/>
      <c r="AT536" s="193"/>
      <c r="AZ536" s="193"/>
      <c r="BA536" s="193"/>
      <c r="BD536" s="193"/>
      <c r="BG536" s="193"/>
      <c r="BJ536" s="193"/>
      <c r="BL536" s="193"/>
      <c r="BP536" s="193"/>
    </row>
    <row r="537" spans="4:68" s="16" customFormat="1" x14ac:dyDescent="0.25">
      <c r="D537" s="193"/>
      <c r="E537" s="193"/>
      <c r="H537" s="193"/>
      <c r="L537" s="193"/>
      <c r="T537" s="193"/>
      <c r="Y537" s="193"/>
      <c r="AD537" s="193"/>
      <c r="AG537" s="193"/>
      <c r="AN537" s="193"/>
      <c r="AT537" s="193"/>
      <c r="AZ537" s="193"/>
      <c r="BA537" s="193"/>
      <c r="BD537" s="193"/>
      <c r="BG537" s="193"/>
      <c r="BJ537" s="193"/>
      <c r="BL537" s="193"/>
      <c r="BP537" s="193"/>
    </row>
    <row r="538" spans="4:68" s="16" customFormat="1" x14ac:dyDescent="0.25">
      <c r="D538" s="193"/>
      <c r="E538" s="193"/>
      <c r="H538" s="193"/>
      <c r="L538" s="193"/>
      <c r="T538" s="193"/>
      <c r="Y538" s="193"/>
      <c r="AD538" s="193"/>
      <c r="AG538" s="193"/>
      <c r="AN538" s="193"/>
      <c r="AT538" s="193"/>
      <c r="AZ538" s="193"/>
      <c r="BA538" s="193"/>
      <c r="BD538" s="193"/>
      <c r="BG538" s="193"/>
      <c r="BJ538" s="193"/>
      <c r="BL538" s="193"/>
      <c r="BP538" s="193"/>
    </row>
    <row r="539" spans="4:68" s="16" customFormat="1" x14ac:dyDescent="0.25">
      <c r="D539" s="193"/>
      <c r="E539" s="193"/>
      <c r="H539" s="193"/>
      <c r="L539" s="193"/>
      <c r="T539" s="193"/>
      <c r="Y539" s="193"/>
      <c r="AD539" s="193"/>
      <c r="AG539" s="193"/>
      <c r="AN539" s="193"/>
      <c r="AT539" s="193"/>
      <c r="AZ539" s="193"/>
      <c r="BA539" s="193"/>
      <c r="BD539" s="193"/>
      <c r="BG539" s="193"/>
      <c r="BJ539" s="193"/>
      <c r="BL539" s="193"/>
      <c r="BP539" s="193"/>
    </row>
    <row r="540" spans="4:68" s="16" customFormat="1" x14ac:dyDescent="0.25">
      <c r="D540" s="193"/>
      <c r="E540" s="193"/>
      <c r="H540" s="193"/>
      <c r="L540" s="193"/>
      <c r="T540" s="193"/>
      <c r="Y540" s="193"/>
      <c r="AD540" s="193"/>
      <c r="AG540" s="193"/>
      <c r="AN540" s="193"/>
      <c r="AT540" s="193"/>
      <c r="AZ540" s="193"/>
      <c r="BA540" s="193"/>
      <c r="BD540" s="193"/>
      <c r="BG540" s="193"/>
      <c r="BJ540" s="193"/>
      <c r="BL540" s="193"/>
      <c r="BP540" s="193"/>
    </row>
    <row r="541" spans="4:68" s="16" customFormat="1" x14ac:dyDescent="0.25">
      <c r="D541" s="193"/>
      <c r="E541" s="193"/>
      <c r="H541" s="193"/>
      <c r="L541" s="193"/>
      <c r="T541" s="193"/>
      <c r="Y541" s="193"/>
      <c r="AD541" s="193"/>
      <c r="AG541" s="193"/>
      <c r="AN541" s="193"/>
      <c r="AT541" s="193"/>
      <c r="AZ541" s="193"/>
      <c r="BA541" s="193"/>
      <c r="BD541" s="193"/>
      <c r="BG541" s="193"/>
      <c r="BJ541" s="193"/>
      <c r="BL541" s="193"/>
      <c r="BP541" s="193"/>
    </row>
    <row r="542" spans="4:68" s="16" customFormat="1" x14ac:dyDescent="0.25">
      <c r="D542" s="193"/>
      <c r="E542" s="193"/>
      <c r="H542" s="193"/>
      <c r="L542" s="193"/>
      <c r="T542" s="193"/>
      <c r="Y542" s="193"/>
      <c r="AD542" s="193"/>
      <c r="AG542" s="193"/>
      <c r="AN542" s="193"/>
      <c r="AT542" s="193"/>
      <c r="AZ542" s="193"/>
      <c r="BA542" s="193"/>
      <c r="BD542" s="193"/>
      <c r="BG542" s="193"/>
      <c r="BJ542" s="193"/>
      <c r="BL542" s="193"/>
      <c r="BP542" s="193"/>
    </row>
    <row r="543" spans="4:68" s="16" customFormat="1" x14ac:dyDescent="0.25">
      <c r="D543" s="193"/>
      <c r="E543" s="193"/>
      <c r="H543" s="193"/>
      <c r="L543" s="193"/>
      <c r="T543" s="193"/>
      <c r="Y543" s="193"/>
      <c r="AD543" s="193"/>
      <c r="AG543" s="193"/>
      <c r="AN543" s="193"/>
      <c r="AT543" s="193"/>
      <c r="AZ543" s="193"/>
      <c r="BA543" s="193"/>
      <c r="BD543" s="193"/>
      <c r="BG543" s="193"/>
      <c r="BJ543" s="193"/>
      <c r="BL543" s="193"/>
      <c r="BP543" s="193"/>
    </row>
    <row r="544" spans="4:68" s="16" customFormat="1" x14ac:dyDescent="0.25">
      <c r="D544" s="193"/>
      <c r="E544" s="193"/>
      <c r="H544" s="193"/>
      <c r="L544" s="193"/>
      <c r="T544" s="193"/>
      <c r="Y544" s="193"/>
      <c r="AD544" s="193"/>
      <c r="AG544" s="193"/>
      <c r="AN544" s="193"/>
      <c r="AT544" s="193"/>
      <c r="AZ544" s="193"/>
      <c r="BA544" s="193"/>
      <c r="BD544" s="193"/>
      <c r="BG544" s="193"/>
      <c r="BJ544" s="193"/>
      <c r="BL544" s="193"/>
      <c r="BP544" s="193"/>
    </row>
    <row r="545" spans="4:68" s="16" customFormat="1" x14ac:dyDescent="0.25">
      <c r="D545" s="193"/>
      <c r="E545" s="193"/>
      <c r="H545" s="193"/>
      <c r="L545" s="193"/>
      <c r="T545" s="193"/>
      <c r="Y545" s="193"/>
      <c r="AD545" s="193"/>
      <c r="AG545" s="193"/>
      <c r="AN545" s="193"/>
      <c r="AT545" s="193"/>
      <c r="AZ545" s="193"/>
      <c r="BA545" s="193"/>
      <c r="BD545" s="193"/>
      <c r="BG545" s="193"/>
      <c r="BJ545" s="193"/>
      <c r="BL545" s="193"/>
      <c r="BP545" s="193"/>
    </row>
    <row r="546" spans="4:68" s="16" customFormat="1" x14ac:dyDescent="0.25">
      <c r="D546" s="193"/>
      <c r="E546" s="193"/>
      <c r="H546" s="193"/>
      <c r="L546" s="193"/>
      <c r="T546" s="193"/>
      <c r="Y546" s="193"/>
      <c r="AD546" s="193"/>
      <c r="AG546" s="193"/>
      <c r="AN546" s="193"/>
      <c r="AT546" s="193"/>
      <c r="AZ546" s="193"/>
      <c r="BA546" s="193"/>
      <c r="BD546" s="193"/>
      <c r="BG546" s="193"/>
      <c r="BJ546" s="193"/>
      <c r="BL546" s="193"/>
      <c r="BP546" s="193"/>
    </row>
    <row r="547" spans="4:68" s="16" customFormat="1" x14ac:dyDescent="0.25">
      <c r="D547" s="193"/>
      <c r="E547" s="193"/>
      <c r="H547" s="193"/>
      <c r="L547" s="193"/>
      <c r="T547" s="193"/>
      <c r="Y547" s="193"/>
      <c r="AD547" s="193"/>
      <c r="AG547" s="193"/>
      <c r="AN547" s="193"/>
      <c r="AT547" s="193"/>
      <c r="AZ547" s="193"/>
      <c r="BA547" s="193"/>
      <c r="BD547" s="193"/>
      <c r="BG547" s="193"/>
      <c r="BJ547" s="193"/>
      <c r="BL547" s="193"/>
      <c r="BP547" s="193"/>
    </row>
    <row r="548" spans="4:68" s="16" customFormat="1" x14ac:dyDescent="0.25">
      <c r="D548" s="193"/>
      <c r="E548" s="193"/>
      <c r="H548" s="193"/>
      <c r="L548" s="193"/>
      <c r="T548" s="193"/>
      <c r="Y548" s="193"/>
      <c r="AD548" s="193"/>
      <c r="AG548" s="193"/>
      <c r="AN548" s="193"/>
      <c r="AT548" s="193"/>
      <c r="AZ548" s="193"/>
      <c r="BA548" s="193"/>
      <c r="BD548" s="193"/>
      <c r="BG548" s="193"/>
      <c r="BJ548" s="193"/>
      <c r="BL548" s="193"/>
      <c r="BP548" s="193"/>
    </row>
    <row r="549" spans="4:68" s="16" customFormat="1" x14ac:dyDescent="0.25">
      <c r="D549" s="193"/>
      <c r="E549" s="193"/>
      <c r="H549" s="193"/>
      <c r="L549" s="193"/>
      <c r="T549" s="193"/>
      <c r="Y549" s="193"/>
      <c r="AD549" s="193"/>
      <c r="AG549" s="193"/>
      <c r="AN549" s="193"/>
      <c r="AT549" s="193"/>
      <c r="AZ549" s="193"/>
      <c r="BA549" s="193"/>
      <c r="BD549" s="193"/>
      <c r="BG549" s="193"/>
      <c r="BJ549" s="193"/>
      <c r="BL549" s="193"/>
      <c r="BP549" s="193"/>
    </row>
    <row r="550" spans="4:68" s="16" customFormat="1" x14ac:dyDescent="0.25">
      <c r="D550" s="193"/>
      <c r="E550" s="193"/>
      <c r="H550" s="193"/>
      <c r="L550" s="193"/>
      <c r="T550" s="193"/>
      <c r="Y550" s="193"/>
      <c r="AD550" s="193"/>
      <c r="AG550" s="193"/>
      <c r="AN550" s="193"/>
      <c r="AT550" s="193"/>
      <c r="AZ550" s="193"/>
      <c r="BA550" s="193"/>
      <c r="BD550" s="193"/>
      <c r="BG550" s="193"/>
      <c r="BJ550" s="193"/>
      <c r="BL550" s="193"/>
      <c r="BP550" s="193"/>
    </row>
    <row r="551" spans="4:68" s="16" customFormat="1" x14ac:dyDescent="0.25">
      <c r="D551" s="193"/>
      <c r="E551" s="193"/>
      <c r="H551" s="193"/>
      <c r="L551" s="193"/>
      <c r="T551" s="193"/>
      <c r="Y551" s="193"/>
      <c r="AD551" s="193"/>
      <c r="AG551" s="193"/>
      <c r="AN551" s="193"/>
      <c r="AT551" s="193"/>
      <c r="AZ551" s="193"/>
      <c r="BA551" s="193"/>
      <c r="BD551" s="193"/>
      <c r="BG551" s="193"/>
      <c r="BJ551" s="193"/>
      <c r="BL551" s="193"/>
      <c r="BP551" s="193"/>
    </row>
    <row r="552" spans="4:68" s="16" customFormat="1" x14ac:dyDescent="0.25">
      <c r="D552" s="193"/>
      <c r="E552" s="193"/>
      <c r="H552" s="193"/>
      <c r="L552" s="193"/>
      <c r="T552" s="193"/>
      <c r="Y552" s="193"/>
      <c r="AD552" s="193"/>
      <c r="AG552" s="193"/>
      <c r="AN552" s="193"/>
      <c r="AT552" s="193"/>
      <c r="AZ552" s="193"/>
      <c r="BA552" s="193"/>
      <c r="BD552" s="193"/>
      <c r="BG552" s="193"/>
      <c r="BJ552" s="193"/>
      <c r="BL552" s="193"/>
      <c r="BP552" s="193"/>
    </row>
    <row r="553" spans="4:68" s="16" customFormat="1" x14ac:dyDescent="0.25">
      <c r="D553" s="193"/>
      <c r="E553" s="193"/>
      <c r="H553" s="193"/>
      <c r="L553" s="193"/>
      <c r="T553" s="193"/>
      <c r="Y553" s="193"/>
      <c r="AD553" s="193"/>
      <c r="AG553" s="193"/>
      <c r="AN553" s="193"/>
      <c r="AT553" s="193"/>
      <c r="AZ553" s="193"/>
      <c r="BA553" s="193"/>
      <c r="BD553" s="193"/>
      <c r="BG553" s="193"/>
      <c r="BJ553" s="193"/>
      <c r="BL553" s="193"/>
      <c r="BP553" s="193"/>
    </row>
    <row r="554" spans="4:68" s="16" customFormat="1" x14ac:dyDescent="0.25">
      <c r="D554" s="193"/>
      <c r="E554" s="193"/>
      <c r="H554" s="193"/>
      <c r="L554" s="193"/>
      <c r="T554" s="193"/>
      <c r="Y554" s="193"/>
      <c r="AD554" s="193"/>
      <c r="AG554" s="193"/>
      <c r="AN554" s="193"/>
      <c r="AT554" s="193"/>
      <c r="AZ554" s="193"/>
      <c r="BA554" s="193"/>
      <c r="BD554" s="193"/>
      <c r="BG554" s="193"/>
      <c r="BJ554" s="193"/>
      <c r="BL554" s="193"/>
      <c r="BP554" s="193"/>
    </row>
    <row r="555" spans="4:68" s="16" customFormat="1" x14ac:dyDescent="0.25">
      <c r="D555" s="193"/>
      <c r="E555" s="193"/>
      <c r="H555" s="193"/>
      <c r="L555" s="193"/>
      <c r="T555" s="193"/>
      <c r="Y555" s="193"/>
      <c r="AD555" s="193"/>
      <c r="AG555" s="193"/>
      <c r="AN555" s="193"/>
      <c r="AT555" s="193"/>
      <c r="AZ555" s="193"/>
      <c r="BA555" s="193"/>
      <c r="BD555" s="193"/>
      <c r="BG555" s="193"/>
      <c r="BJ555" s="193"/>
      <c r="BL555" s="193"/>
      <c r="BP555" s="193"/>
    </row>
    <row r="556" spans="4:68" s="16" customFormat="1" x14ac:dyDescent="0.25">
      <c r="D556" s="193"/>
      <c r="E556" s="193"/>
      <c r="H556" s="193"/>
      <c r="L556" s="193"/>
      <c r="T556" s="193"/>
      <c r="Y556" s="193"/>
      <c r="AD556" s="193"/>
      <c r="AG556" s="193"/>
      <c r="AN556" s="193"/>
      <c r="AT556" s="193"/>
      <c r="AZ556" s="193"/>
      <c r="BA556" s="193"/>
      <c r="BD556" s="193"/>
      <c r="BG556" s="193"/>
      <c r="BJ556" s="193"/>
      <c r="BL556" s="193"/>
      <c r="BP556" s="193"/>
    </row>
    <row r="557" spans="4:68" s="16" customFormat="1" x14ac:dyDescent="0.25">
      <c r="D557" s="193"/>
      <c r="E557" s="193"/>
      <c r="H557" s="193"/>
      <c r="L557" s="193"/>
      <c r="T557" s="193"/>
      <c r="Y557" s="193"/>
      <c r="AD557" s="193"/>
      <c r="AG557" s="193"/>
      <c r="AN557" s="193"/>
      <c r="AT557" s="193"/>
      <c r="AZ557" s="193"/>
      <c r="BA557" s="193"/>
      <c r="BD557" s="193"/>
      <c r="BG557" s="193"/>
      <c r="BJ557" s="193"/>
      <c r="BL557" s="193"/>
      <c r="BP557" s="193"/>
    </row>
    <row r="558" spans="4:68" s="16" customFormat="1" x14ac:dyDescent="0.25">
      <c r="D558" s="193"/>
      <c r="E558" s="193"/>
      <c r="H558" s="193"/>
      <c r="L558" s="193"/>
      <c r="T558" s="193"/>
      <c r="Y558" s="193"/>
      <c r="AD558" s="193"/>
      <c r="AG558" s="193"/>
      <c r="AN558" s="193"/>
      <c r="AT558" s="193"/>
      <c r="AZ558" s="193"/>
      <c r="BA558" s="193"/>
      <c r="BD558" s="193"/>
      <c r="BG558" s="193"/>
      <c r="BJ558" s="193"/>
      <c r="BL558" s="193"/>
      <c r="BP558" s="193"/>
    </row>
    <row r="559" spans="4:68" s="16" customFormat="1" x14ac:dyDescent="0.25">
      <c r="D559" s="193"/>
      <c r="E559" s="193"/>
      <c r="H559" s="193"/>
      <c r="L559" s="193"/>
      <c r="T559" s="193"/>
      <c r="Y559" s="193"/>
      <c r="AD559" s="193"/>
      <c r="AG559" s="193"/>
      <c r="AN559" s="193"/>
      <c r="AT559" s="193"/>
      <c r="AZ559" s="193"/>
      <c r="BA559" s="193"/>
      <c r="BD559" s="193"/>
      <c r="BG559" s="193"/>
      <c r="BJ559" s="193"/>
      <c r="BL559" s="193"/>
      <c r="BP559" s="193"/>
    </row>
    <row r="560" spans="4:68" s="16" customFormat="1" x14ac:dyDescent="0.25">
      <c r="D560" s="193"/>
      <c r="E560" s="193"/>
      <c r="H560" s="193"/>
      <c r="L560" s="193"/>
      <c r="T560" s="193"/>
      <c r="Y560" s="193"/>
      <c r="AD560" s="193"/>
      <c r="AG560" s="193"/>
      <c r="AN560" s="193"/>
      <c r="AT560" s="193"/>
      <c r="AZ560" s="193"/>
      <c r="BA560" s="193"/>
      <c r="BD560" s="193"/>
      <c r="BG560" s="193"/>
      <c r="BJ560" s="193"/>
      <c r="BL560" s="193"/>
      <c r="BP560" s="193"/>
    </row>
    <row r="561" spans="4:68" s="16" customFormat="1" x14ac:dyDescent="0.25">
      <c r="D561" s="193"/>
      <c r="E561" s="193"/>
      <c r="H561" s="193"/>
      <c r="L561" s="193"/>
      <c r="T561" s="193"/>
      <c r="Y561" s="193"/>
      <c r="AD561" s="193"/>
      <c r="AG561" s="193"/>
      <c r="AN561" s="193"/>
      <c r="AT561" s="193"/>
      <c r="AZ561" s="193"/>
      <c r="BA561" s="193"/>
      <c r="BD561" s="193"/>
      <c r="BG561" s="193"/>
      <c r="BJ561" s="193"/>
      <c r="BL561" s="193"/>
      <c r="BP561" s="193"/>
    </row>
    <row r="562" spans="4:68" s="16" customFormat="1" x14ac:dyDescent="0.25">
      <c r="D562" s="193"/>
      <c r="E562" s="193"/>
      <c r="H562" s="193"/>
      <c r="L562" s="193"/>
      <c r="T562" s="193"/>
      <c r="Y562" s="193"/>
      <c r="AD562" s="193"/>
      <c r="AG562" s="193"/>
      <c r="AN562" s="193"/>
      <c r="AT562" s="193"/>
      <c r="AZ562" s="193"/>
      <c r="BA562" s="193"/>
      <c r="BD562" s="193"/>
      <c r="BG562" s="193"/>
      <c r="BJ562" s="193"/>
      <c r="BL562" s="193"/>
      <c r="BP562" s="193"/>
    </row>
    <row r="563" spans="4:68" s="16" customFormat="1" x14ac:dyDescent="0.25">
      <c r="D563" s="193"/>
      <c r="E563" s="193"/>
      <c r="H563" s="193"/>
      <c r="L563" s="193"/>
      <c r="T563" s="193"/>
      <c r="Y563" s="193"/>
      <c r="AD563" s="193"/>
      <c r="AG563" s="193"/>
      <c r="AN563" s="193"/>
      <c r="AT563" s="193"/>
      <c r="AZ563" s="193"/>
      <c r="BA563" s="193"/>
      <c r="BD563" s="193"/>
      <c r="BG563" s="193"/>
      <c r="BJ563" s="193"/>
      <c r="BL563" s="193"/>
      <c r="BP563" s="193"/>
    </row>
    <row r="564" spans="4:68" s="16" customFormat="1" x14ac:dyDescent="0.25">
      <c r="D564" s="193"/>
      <c r="E564" s="193"/>
      <c r="H564" s="193"/>
      <c r="L564" s="193"/>
      <c r="T564" s="193"/>
      <c r="Y564" s="193"/>
      <c r="AD564" s="193"/>
      <c r="AG564" s="193"/>
      <c r="AN564" s="193"/>
      <c r="AT564" s="193"/>
      <c r="AZ564" s="193"/>
      <c r="BA564" s="193"/>
      <c r="BD564" s="193"/>
      <c r="BG564" s="193"/>
      <c r="BJ564" s="193"/>
      <c r="BL564" s="193"/>
      <c r="BP564" s="193"/>
    </row>
    <row r="565" spans="4:68" s="16" customFormat="1" x14ac:dyDescent="0.25">
      <c r="D565" s="193"/>
      <c r="E565" s="193"/>
      <c r="H565" s="193"/>
      <c r="L565" s="193"/>
      <c r="T565" s="193"/>
      <c r="Y565" s="193"/>
      <c r="AD565" s="193"/>
      <c r="AG565" s="193"/>
      <c r="AN565" s="193"/>
      <c r="AT565" s="193"/>
      <c r="AZ565" s="193"/>
      <c r="BA565" s="193"/>
      <c r="BD565" s="193"/>
      <c r="BG565" s="193"/>
      <c r="BJ565" s="193"/>
      <c r="BL565" s="193"/>
      <c r="BP565" s="193"/>
    </row>
    <row r="566" spans="4:68" s="16" customFormat="1" x14ac:dyDescent="0.25">
      <c r="D566" s="193"/>
      <c r="E566" s="193"/>
      <c r="H566" s="193"/>
      <c r="L566" s="193"/>
      <c r="T566" s="193"/>
      <c r="Y566" s="193"/>
      <c r="AD566" s="193"/>
      <c r="AG566" s="193"/>
      <c r="AN566" s="193"/>
      <c r="AT566" s="193"/>
      <c r="AZ566" s="193"/>
      <c r="BA566" s="193"/>
      <c r="BD566" s="193"/>
      <c r="BG566" s="193"/>
      <c r="BJ566" s="193"/>
      <c r="BL566" s="193"/>
      <c r="BP566" s="193"/>
    </row>
    <row r="567" spans="4:68" s="16" customFormat="1" x14ac:dyDescent="0.25">
      <c r="D567" s="193"/>
      <c r="E567" s="193"/>
      <c r="H567" s="193"/>
      <c r="L567" s="193"/>
      <c r="T567" s="193"/>
      <c r="Y567" s="193"/>
      <c r="AD567" s="193"/>
      <c r="AG567" s="193"/>
      <c r="AN567" s="193"/>
      <c r="AT567" s="193"/>
      <c r="AZ567" s="193"/>
      <c r="BA567" s="193"/>
      <c r="BD567" s="193"/>
      <c r="BG567" s="193"/>
      <c r="BJ567" s="193"/>
      <c r="BL567" s="193"/>
      <c r="BP567" s="193"/>
    </row>
    <row r="568" spans="4:68" s="16" customFormat="1" x14ac:dyDescent="0.25">
      <c r="D568" s="193"/>
      <c r="E568" s="193"/>
      <c r="H568" s="193"/>
      <c r="L568" s="193"/>
      <c r="T568" s="193"/>
      <c r="Y568" s="193"/>
      <c r="AD568" s="193"/>
      <c r="AG568" s="193"/>
      <c r="AN568" s="193"/>
      <c r="AT568" s="193"/>
      <c r="AZ568" s="193"/>
      <c r="BA568" s="193"/>
      <c r="BD568" s="193"/>
      <c r="BG568" s="193"/>
      <c r="BJ568" s="193"/>
      <c r="BL568" s="193"/>
      <c r="BP568" s="193"/>
    </row>
    <row r="569" spans="4:68" s="16" customFormat="1" x14ac:dyDescent="0.25">
      <c r="D569" s="193"/>
      <c r="E569" s="193"/>
      <c r="H569" s="193"/>
      <c r="L569" s="193"/>
      <c r="T569" s="193"/>
      <c r="Y569" s="193"/>
      <c r="AD569" s="193"/>
      <c r="AG569" s="193"/>
      <c r="AN569" s="193"/>
      <c r="AT569" s="193"/>
      <c r="AZ569" s="193"/>
      <c r="BA569" s="193"/>
      <c r="BD569" s="193"/>
      <c r="BG569" s="193"/>
      <c r="BJ569" s="193"/>
      <c r="BL569" s="193"/>
      <c r="BP569" s="193"/>
    </row>
    <row r="570" spans="4:68" s="16" customFormat="1" x14ac:dyDescent="0.25">
      <c r="D570" s="193"/>
      <c r="E570" s="193"/>
      <c r="H570" s="193"/>
      <c r="L570" s="193"/>
      <c r="T570" s="193"/>
      <c r="Y570" s="193"/>
      <c r="AD570" s="193"/>
      <c r="AG570" s="193"/>
      <c r="AN570" s="193"/>
      <c r="AT570" s="193"/>
      <c r="AZ570" s="193"/>
      <c r="BA570" s="193"/>
      <c r="BD570" s="193"/>
      <c r="BG570" s="193"/>
      <c r="BJ570" s="193"/>
      <c r="BL570" s="193"/>
      <c r="BP570" s="193"/>
    </row>
    <row r="571" spans="4:68" s="16" customFormat="1" x14ac:dyDescent="0.25">
      <c r="D571" s="193"/>
      <c r="E571" s="193"/>
      <c r="H571" s="193"/>
      <c r="L571" s="193"/>
      <c r="T571" s="193"/>
      <c r="Y571" s="193"/>
      <c r="AD571" s="193"/>
      <c r="AG571" s="193"/>
      <c r="AN571" s="193"/>
      <c r="AT571" s="193"/>
      <c r="AZ571" s="193"/>
      <c r="BA571" s="193"/>
      <c r="BD571" s="193"/>
      <c r="BG571" s="193"/>
      <c r="BJ571" s="193"/>
      <c r="BL571" s="193"/>
      <c r="BP571" s="193"/>
    </row>
    <row r="572" spans="4:68" s="16" customFormat="1" x14ac:dyDescent="0.25">
      <c r="D572" s="193"/>
      <c r="E572" s="193"/>
      <c r="H572" s="193"/>
      <c r="L572" s="193"/>
      <c r="T572" s="193"/>
      <c r="Y572" s="193"/>
      <c r="AD572" s="193"/>
      <c r="AG572" s="193"/>
      <c r="AN572" s="193"/>
      <c r="AT572" s="193"/>
      <c r="AZ572" s="193"/>
      <c r="BA572" s="193"/>
      <c r="BD572" s="193"/>
      <c r="BG572" s="193"/>
      <c r="BJ572" s="193"/>
      <c r="BL572" s="193"/>
      <c r="BP572" s="193"/>
    </row>
    <row r="573" spans="4:68" s="16" customFormat="1" x14ac:dyDescent="0.25">
      <c r="D573" s="193"/>
      <c r="E573" s="193"/>
      <c r="H573" s="193"/>
      <c r="L573" s="193"/>
      <c r="T573" s="193"/>
      <c r="Y573" s="193"/>
      <c r="AD573" s="193"/>
      <c r="AG573" s="193"/>
      <c r="AN573" s="193"/>
      <c r="AT573" s="193"/>
      <c r="AZ573" s="193"/>
      <c r="BA573" s="193"/>
      <c r="BD573" s="193"/>
      <c r="BG573" s="193"/>
      <c r="BJ573" s="193"/>
      <c r="BL573" s="193"/>
      <c r="BP573" s="193"/>
    </row>
    <row r="574" spans="4:68" s="16" customFormat="1" x14ac:dyDescent="0.25">
      <c r="D574" s="193"/>
      <c r="E574" s="193"/>
      <c r="H574" s="193"/>
      <c r="L574" s="193"/>
      <c r="T574" s="193"/>
      <c r="Y574" s="193"/>
      <c r="AD574" s="193"/>
      <c r="AG574" s="193"/>
      <c r="AN574" s="193"/>
      <c r="AT574" s="193"/>
      <c r="AZ574" s="193"/>
      <c r="BA574" s="193"/>
      <c r="BD574" s="193"/>
      <c r="BG574" s="193"/>
      <c r="BJ574" s="193"/>
      <c r="BL574" s="193"/>
      <c r="BP574" s="193"/>
    </row>
    <row r="575" spans="4:68" s="16" customFormat="1" x14ac:dyDescent="0.25">
      <c r="D575" s="193"/>
      <c r="E575" s="193"/>
      <c r="H575" s="193"/>
      <c r="L575" s="193"/>
      <c r="T575" s="193"/>
      <c r="Y575" s="193"/>
      <c r="AD575" s="193"/>
      <c r="AG575" s="193"/>
      <c r="AN575" s="193"/>
      <c r="AT575" s="193"/>
      <c r="AZ575" s="193"/>
      <c r="BA575" s="193"/>
      <c r="BD575" s="193"/>
      <c r="BG575" s="193"/>
      <c r="BJ575" s="193"/>
      <c r="BL575" s="193"/>
      <c r="BP575" s="193"/>
    </row>
    <row r="576" spans="4:68" s="16" customFormat="1" x14ac:dyDescent="0.25">
      <c r="D576" s="193"/>
      <c r="E576" s="193"/>
      <c r="H576" s="193"/>
      <c r="L576" s="193"/>
      <c r="T576" s="193"/>
      <c r="Y576" s="193"/>
      <c r="AD576" s="193"/>
      <c r="AG576" s="193"/>
      <c r="AN576" s="193"/>
      <c r="AT576" s="193"/>
      <c r="AZ576" s="193"/>
      <c r="BA576" s="193"/>
      <c r="BD576" s="193"/>
      <c r="BG576" s="193"/>
      <c r="BJ576" s="193"/>
      <c r="BL576" s="193"/>
      <c r="BP576" s="193"/>
    </row>
    <row r="577" spans="4:68" s="16" customFormat="1" x14ac:dyDescent="0.25">
      <c r="D577" s="193"/>
      <c r="E577" s="193"/>
      <c r="H577" s="193"/>
      <c r="L577" s="193"/>
      <c r="T577" s="193"/>
      <c r="Y577" s="193"/>
      <c r="AD577" s="193"/>
      <c r="AG577" s="193"/>
      <c r="AN577" s="193"/>
      <c r="AT577" s="193"/>
      <c r="AZ577" s="193"/>
      <c r="BA577" s="193"/>
      <c r="BD577" s="193"/>
      <c r="BG577" s="193"/>
      <c r="BJ577" s="193"/>
      <c r="BL577" s="193"/>
      <c r="BP577" s="193"/>
    </row>
    <row r="578" spans="4:68" s="16" customFormat="1" x14ac:dyDescent="0.25">
      <c r="D578" s="193"/>
      <c r="E578" s="193"/>
      <c r="H578" s="193"/>
      <c r="L578" s="193"/>
      <c r="T578" s="193"/>
      <c r="Y578" s="193"/>
      <c r="AD578" s="193"/>
      <c r="AG578" s="193"/>
      <c r="AN578" s="193"/>
      <c r="AT578" s="193"/>
      <c r="AZ578" s="193"/>
      <c r="BA578" s="193"/>
      <c r="BD578" s="193"/>
      <c r="BG578" s="193"/>
      <c r="BJ578" s="193"/>
      <c r="BL578" s="193"/>
      <c r="BP578" s="193"/>
    </row>
    <row r="579" spans="4:68" s="16" customFormat="1" x14ac:dyDescent="0.25">
      <c r="D579" s="193"/>
      <c r="E579" s="193"/>
      <c r="H579" s="193"/>
      <c r="L579" s="193"/>
      <c r="T579" s="193"/>
      <c r="Y579" s="193"/>
      <c r="AD579" s="193"/>
      <c r="AG579" s="193"/>
      <c r="AN579" s="193"/>
      <c r="AT579" s="193"/>
      <c r="AZ579" s="193"/>
      <c r="BA579" s="193"/>
      <c r="BD579" s="193"/>
      <c r="BG579" s="193"/>
      <c r="BJ579" s="193"/>
      <c r="BL579" s="193"/>
      <c r="BP579" s="193"/>
    </row>
    <row r="580" spans="4:68" s="16" customFormat="1" x14ac:dyDescent="0.25">
      <c r="D580" s="193"/>
      <c r="E580" s="193"/>
      <c r="H580" s="193"/>
      <c r="L580" s="193"/>
      <c r="T580" s="193"/>
      <c r="Y580" s="193"/>
      <c r="AD580" s="193"/>
      <c r="AG580" s="193"/>
      <c r="AN580" s="193"/>
      <c r="AT580" s="193"/>
      <c r="AZ580" s="193"/>
      <c r="BA580" s="193"/>
      <c r="BD580" s="193"/>
      <c r="BG580" s="193"/>
      <c r="BJ580" s="193"/>
      <c r="BL580" s="193"/>
      <c r="BP580" s="193"/>
    </row>
    <row r="581" spans="4:68" s="16" customFormat="1" x14ac:dyDescent="0.25">
      <c r="D581" s="193"/>
      <c r="E581" s="193"/>
      <c r="H581" s="193"/>
      <c r="L581" s="193"/>
      <c r="T581" s="193"/>
      <c r="Y581" s="193"/>
      <c r="AD581" s="193"/>
      <c r="AG581" s="193"/>
      <c r="AN581" s="193"/>
      <c r="AT581" s="193"/>
      <c r="AZ581" s="193"/>
      <c r="BA581" s="193"/>
      <c r="BD581" s="193"/>
      <c r="BG581" s="193"/>
      <c r="BJ581" s="193"/>
      <c r="BL581" s="193"/>
      <c r="BP581" s="193"/>
    </row>
    <row r="582" spans="4:68" s="16" customFormat="1" x14ac:dyDescent="0.25">
      <c r="D582" s="193"/>
      <c r="E582" s="193"/>
      <c r="H582" s="193"/>
      <c r="L582" s="193"/>
      <c r="T582" s="193"/>
      <c r="Y582" s="193"/>
      <c r="AD582" s="193"/>
      <c r="AG582" s="193"/>
      <c r="AN582" s="193"/>
      <c r="AT582" s="193"/>
      <c r="AZ582" s="193"/>
      <c r="BA582" s="193"/>
      <c r="BD582" s="193"/>
      <c r="BG582" s="193"/>
      <c r="BJ582" s="193"/>
      <c r="BL582" s="193"/>
      <c r="BP582" s="193"/>
    </row>
    <row r="583" spans="4:68" s="16" customFormat="1" x14ac:dyDescent="0.25">
      <c r="D583" s="193"/>
      <c r="E583" s="193"/>
      <c r="H583" s="193"/>
      <c r="L583" s="193"/>
      <c r="T583" s="193"/>
      <c r="Y583" s="193"/>
      <c r="AD583" s="193"/>
      <c r="AG583" s="193"/>
      <c r="AN583" s="193"/>
      <c r="AT583" s="193"/>
      <c r="AZ583" s="193"/>
      <c r="BA583" s="193"/>
      <c r="BD583" s="193"/>
      <c r="BG583" s="193"/>
      <c r="BJ583" s="193"/>
      <c r="BL583" s="193"/>
      <c r="BP583" s="193"/>
    </row>
    <row r="584" spans="4:68" s="16" customFormat="1" x14ac:dyDescent="0.25">
      <c r="D584" s="193"/>
      <c r="E584" s="193"/>
      <c r="H584" s="193"/>
      <c r="L584" s="193"/>
      <c r="T584" s="193"/>
      <c r="Y584" s="193"/>
      <c r="AD584" s="193"/>
      <c r="AG584" s="193"/>
      <c r="AN584" s="193"/>
      <c r="AT584" s="193"/>
      <c r="AZ584" s="193"/>
      <c r="BA584" s="193"/>
      <c r="BD584" s="193"/>
      <c r="BG584" s="193"/>
      <c r="BJ584" s="193"/>
      <c r="BL584" s="193"/>
      <c r="BP584" s="193"/>
    </row>
    <row r="585" spans="4:68" s="16" customFormat="1" x14ac:dyDescent="0.25">
      <c r="D585" s="193"/>
      <c r="E585" s="193"/>
      <c r="H585" s="193"/>
      <c r="L585" s="193"/>
      <c r="T585" s="193"/>
      <c r="Y585" s="193"/>
      <c r="AD585" s="193"/>
      <c r="AG585" s="193"/>
      <c r="AN585" s="193"/>
      <c r="AT585" s="193"/>
      <c r="AZ585" s="193"/>
      <c r="BA585" s="193"/>
      <c r="BD585" s="193"/>
      <c r="BG585" s="193"/>
      <c r="BJ585" s="193"/>
      <c r="BL585" s="193"/>
      <c r="BP585" s="193"/>
    </row>
    <row r="586" spans="4:68" s="16" customFormat="1" x14ac:dyDescent="0.25">
      <c r="D586" s="193"/>
      <c r="E586" s="193"/>
      <c r="H586" s="193"/>
      <c r="L586" s="193"/>
      <c r="T586" s="193"/>
      <c r="Y586" s="193"/>
      <c r="AD586" s="193"/>
      <c r="AG586" s="193"/>
      <c r="AN586" s="193"/>
      <c r="AT586" s="193"/>
      <c r="AZ586" s="193"/>
      <c r="BA586" s="193"/>
      <c r="BD586" s="193"/>
      <c r="BG586" s="193"/>
      <c r="BJ586" s="193"/>
      <c r="BL586" s="193"/>
      <c r="BP586" s="193"/>
    </row>
    <row r="587" spans="4:68" s="16" customFormat="1" x14ac:dyDescent="0.25">
      <c r="D587" s="193"/>
      <c r="E587" s="193"/>
      <c r="H587" s="193"/>
      <c r="L587" s="193"/>
      <c r="T587" s="193"/>
      <c r="Y587" s="193"/>
      <c r="AD587" s="193"/>
      <c r="AG587" s="193"/>
      <c r="AN587" s="193"/>
      <c r="AT587" s="193"/>
      <c r="AZ587" s="193"/>
      <c r="BA587" s="193"/>
      <c r="BD587" s="193"/>
      <c r="BG587" s="193"/>
      <c r="BJ587" s="193"/>
      <c r="BL587" s="193"/>
      <c r="BP587" s="193"/>
    </row>
    <row r="588" spans="4:68" s="16" customFormat="1" x14ac:dyDescent="0.25">
      <c r="D588" s="193"/>
      <c r="E588" s="193"/>
      <c r="H588" s="193"/>
      <c r="L588" s="193"/>
      <c r="T588" s="193"/>
      <c r="Y588" s="193"/>
      <c r="AD588" s="193"/>
      <c r="AG588" s="193"/>
      <c r="AN588" s="193"/>
      <c r="AT588" s="193"/>
      <c r="AZ588" s="193"/>
      <c r="BA588" s="193"/>
      <c r="BD588" s="193"/>
      <c r="BG588" s="193"/>
      <c r="BJ588" s="193"/>
      <c r="BL588" s="193"/>
      <c r="BP588" s="193"/>
    </row>
    <row r="589" spans="4:68" s="16" customFormat="1" x14ac:dyDescent="0.25">
      <c r="D589" s="193"/>
      <c r="E589" s="193"/>
      <c r="H589" s="193"/>
      <c r="L589" s="193"/>
      <c r="T589" s="193"/>
      <c r="Y589" s="193"/>
      <c r="AD589" s="193"/>
      <c r="AG589" s="193"/>
      <c r="AN589" s="193"/>
      <c r="AT589" s="193"/>
      <c r="AZ589" s="193"/>
      <c r="BA589" s="193"/>
      <c r="BD589" s="193"/>
      <c r="BG589" s="193"/>
      <c r="BJ589" s="193"/>
      <c r="BL589" s="193"/>
      <c r="BP589" s="193"/>
    </row>
    <row r="590" spans="4:68" s="16" customFormat="1" x14ac:dyDescent="0.25">
      <c r="D590" s="193"/>
      <c r="E590" s="193"/>
      <c r="H590" s="193"/>
      <c r="L590" s="193"/>
      <c r="T590" s="193"/>
      <c r="Y590" s="193"/>
      <c r="AD590" s="193"/>
      <c r="AG590" s="193"/>
      <c r="AN590" s="193"/>
      <c r="AT590" s="193"/>
      <c r="AZ590" s="193"/>
      <c r="BA590" s="193"/>
      <c r="BD590" s="193"/>
      <c r="BG590" s="193"/>
      <c r="BJ590" s="193"/>
      <c r="BL590" s="193"/>
      <c r="BP590" s="193"/>
    </row>
    <row r="591" spans="4:68" s="16" customFormat="1" x14ac:dyDescent="0.25">
      <c r="D591" s="193"/>
      <c r="E591" s="193"/>
      <c r="H591" s="193"/>
      <c r="L591" s="193"/>
      <c r="T591" s="193"/>
      <c r="Y591" s="193"/>
      <c r="AD591" s="193"/>
      <c r="AG591" s="193"/>
      <c r="AN591" s="193"/>
      <c r="AT591" s="193"/>
      <c r="AZ591" s="193"/>
      <c r="BA591" s="193"/>
      <c r="BD591" s="193"/>
      <c r="BG591" s="193"/>
      <c r="BJ591" s="193"/>
      <c r="BL591" s="193"/>
      <c r="BP591" s="193"/>
    </row>
    <row r="592" spans="4:68" s="16" customFormat="1" x14ac:dyDescent="0.25">
      <c r="D592" s="193"/>
      <c r="E592" s="193"/>
      <c r="H592" s="193"/>
      <c r="L592" s="193"/>
      <c r="T592" s="193"/>
      <c r="Y592" s="193"/>
      <c r="AD592" s="193"/>
      <c r="AG592" s="193"/>
      <c r="AN592" s="193"/>
      <c r="AT592" s="193"/>
      <c r="AZ592" s="193"/>
      <c r="BA592" s="193"/>
      <c r="BD592" s="193"/>
      <c r="BG592" s="193"/>
      <c r="BJ592" s="193"/>
      <c r="BL592" s="193"/>
      <c r="BP592" s="193"/>
    </row>
    <row r="593" spans="4:68" s="16" customFormat="1" x14ac:dyDescent="0.25">
      <c r="D593" s="193"/>
      <c r="E593" s="193"/>
      <c r="H593" s="193"/>
      <c r="L593" s="193"/>
      <c r="T593" s="193"/>
      <c r="Y593" s="193"/>
      <c r="AD593" s="193"/>
      <c r="AG593" s="193"/>
      <c r="AN593" s="193"/>
      <c r="AT593" s="193"/>
      <c r="AZ593" s="193"/>
      <c r="BA593" s="193"/>
      <c r="BD593" s="193"/>
      <c r="BG593" s="193"/>
      <c r="BJ593" s="193"/>
      <c r="BL593" s="193"/>
      <c r="BP593" s="193"/>
    </row>
    <row r="594" spans="4:68" s="16" customFormat="1" x14ac:dyDescent="0.25">
      <c r="D594" s="193"/>
      <c r="E594" s="193"/>
      <c r="H594" s="193"/>
      <c r="L594" s="193"/>
      <c r="T594" s="193"/>
      <c r="Y594" s="193"/>
      <c r="AD594" s="193"/>
      <c r="AG594" s="193"/>
      <c r="AN594" s="193"/>
      <c r="AT594" s="193"/>
      <c r="AZ594" s="193"/>
      <c r="BA594" s="193"/>
      <c r="BD594" s="193"/>
      <c r="BG594" s="193"/>
      <c r="BJ594" s="193"/>
      <c r="BL594" s="193"/>
      <c r="BP594" s="193"/>
    </row>
    <row r="595" spans="4:68" s="16" customFormat="1" x14ac:dyDescent="0.25">
      <c r="D595" s="193"/>
      <c r="E595" s="193"/>
      <c r="H595" s="193"/>
      <c r="L595" s="193"/>
      <c r="T595" s="193"/>
      <c r="Y595" s="193"/>
      <c r="AD595" s="193"/>
      <c r="AG595" s="193"/>
      <c r="AN595" s="193"/>
      <c r="AT595" s="193"/>
      <c r="AZ595" s="193"/>
      <c r="BA595" s="193"/>
      <c r="BD595" s="193"/>
      <c r="BG595" s="193"/>
      <c r="BJ595" s="193"/>
      <c r="BL595" s="193"/>
      <c r="BP595" s="193"/>
    </row>
    <row r="596" spans="4:68" s="16" customFormat="1" x14ac:dyDescent="0.25">
      <c r="D596" s="193"/>
      <c r="E596" s="193"/>
      <c r="H596" s="193"/>
      <c r="L596" s="193"/>
      <c r="T596" s="193"/>
      <c r="Y596" s="193"/>
      <c r="AD596" s="193"/>
      <c r="AG596" s="193"/>
      <c r="AN596" s="193"/>
      <c r="AT596" s="193"/>
      <c r="AZ596" s="193"/>
      <c r="BA596" s="193"/>
      <c r="BD596" s="193"/>
      <c r="BG596" s="193"/>
      <c r="BJ596" s="193"/>
      <c r="BL596" s="193"/>
      <c r="BP596" s="193"/>
    </row>
    <row r="597" spans="4:68" s="16" customFormat="1" x14ac:dyDescent="0.25">
      <c r="D597" s="193"/>
      <c r="E597" s="193"/>
      <c r="H597" s="193"/>
      <c r="L597" s="193"/>
      <c r="T597" s="193"/>
      <c r="Y597" s="193"/>
      <c r="AD597" s="193"/>
      <c r="AG597" s="193"/>
      <c r="AN597" s="193"/>
      <c r="AT597" s="193"/>
      <c r="AZ597" s="193"/>
      <c r="BA597" s="193"/>
      <c r="BD597" s="193"/>
      <c r="BG597" s="193"/>
      <c r="BJ597" s="193"/>
      <c r="BL597" s="193"/>
      <c r="BP597" s="193"/>
    </row>
    <row r="598" spans="4:68" s="16" customFormat="1" x14ac:dyDescent="0.25">
      <c r="D598" s="193"/>
      <c r="E598" s="193"/>
      <c r="H598" s="193"/>
      <c r="L598" s="193"/>
      <c r="T598" s="193"/>
      <c r="Y598" s="193"/>
      <c r="AD598" s="193"/>
      <c r="AG598" s="193"/>
      <c r="AN598" s="193"/>
      <c r="AT598" s="193"/>
      <c r="AZ598" s="193"/>
      <c r="BA598" s="193"/>
      <c r="BD598" s="193"/>
      <c r="BG598" s="193"/>
      <c r="BJ598" s="193"/>
      <c r="BL598" s="193"/>
      <c r="BP598" s="193"/>
    </row>
    <row r="599" spans="4:68" s="16" customFormat="1" x14ac:dyDescent="0.25">
      <c r="D599" s="193"/>
      <c r="E599" s="193"/>
      <c r="H599" s="193"/>
      <c r="L599" s="193"/>
      <c r="T599" s="193"/>
      <c r="Y599" s="193"/>
      <c r="AD599" s="193"/>
      <c r="AG599" s="193"/>
      <c r="AN599" s="193"/>
      <c r="AT599" s="193"/>
      <c r="AZ599" s="193"/>
      <c r="BA599" s="193"/>
      <c r="BD599" s="193"/>
      <c r="BG599" s="193"/>
      <c r="BJ599" s="193"/>
      <c r="BL599" s="193"/>
      <c r="BP599" s="193"/>
    </row>
    <row r="600" spans="4:68" s="16" customFormat="1" x14ac:dyDescent="0.25">
      <c r="D600" s="193"/>
      <c r="E600" s="193"/>
      <c r="H600" s="193"/>
      <c r="L600" s="193"/>
      <c r="T600" s="193"/>
      <c r="Y600" s="193"/>
      <c r="AD600" s="193"/>
      <c r="AG600" s="193"/>
      <c r="AN600" s="193"/>
      <c r="AT600" s="193"/>
      <c r="AZ600" s="193"/>
      <c r="BA600" s="193"/>
      <c r="BD600" s="193"/>
      <c r="BG600" s="193"/>
      <c r="BJ600" s="193"/>
      <c r="BL600" s="193"/>
      <c r="BP600" s="193"/>
    </row>
    <row r="601" spans="4:68" s="16" customFormat="1" x14ac:dyDescent="0.25">
      <c r="D601" s="193"/>
      <c r="E601" s="193"/>
      <c r="H601" s="193"/>
      <c r="L601" s="193"/>
      <c r="T601" s="193"/>
      <c r="Y601" s="193"/>
      <c r="AD601" s="193"/>
      <c r="AG601" s="193"/>
      <c r="AN601" s="193"/>
      <c r="AT601" s="193"/>
      <c r="AZ601" s="193"/>
      <c r="BA601" s="193"/>
      <c r="BD601" s="193"/>
      <c r="BG601" s="193"/>
      <c r="BJ601" s="193"/>
      <c r="BL601" s="193"/>
      <c r="BP601" s="193"/>
    </row>
    <row r="602" spans="4:68" s="16" customFormat="1" x14ac:dyDescent="0.25">
      <c r="D602" s="193"/>
      <c r="E602" s="193"/>
      <c r="H602" s="193"/>
      <c r="L602" s="193"/>
      <c r="T602" s="193"/>
      <c r="Y602" s="193"/>
      <c r="AD602" s="193"/>
      <c r="AG602" s="193"/>
      <c r="AN602" s="193"/>
      <c r="AT602" s="193"/>
      <c r="AZ602" s="193"/>
      <c r="BA602" s="193"/>
      <c r="BD602" s="193"/>
      <c r="BG602" s="193"/>
      <c r="BJ602" s="193"/>
      <c r="BL602" s="193"/>
      <c r="BP602" s="193"/>
    </row>
    <row r="603" spans="4:68" s="16" customFormat="1" x14ac:dyDescent="0.25">
      <c r="D603" s="193"/>
      <c r="E603" s="193"/>
      <c r="H603" s="193"/>
      <c r="L603" s="193"/>
      <c r="T603" s="193"/>
      <c r="Y603" s="193"/>
      <c r="AD603" s="193"/>
      <c r="AG603" s="193"/>
      <c r="AN603" s="193"/>
      <c r="AT603" s="193"/>
      <c r="AZ603" s="193"/>
      <c r="BA603" s="193"/>
      <c r="BD603" s="193"/>
      <c r="BG603" s="193"/>
      <c r="BJ603" s="193"/>
      <c r="BL603" s="193"/>
      <c r="BP603" s="193"/>
    </row>
    <row r="604" spans="4:68" s="16" customFormat="1" x14ac:dyDescent="0.25">
      <c r="D604" s="193"/>
      <c r="E604" s="193"/>
      <c r="H604" s="193"/>
      <c r="L604" s="193"/>
      <c r="T604" s="193"/>
      <c r="Y604" s="193"/>
      <c r="AD604" s="193"/>
      <c r="AG604" s="193"/>
      <c r="AN604" s="193"/>
      <c r="AT604" s="193"/>
      <c r="AZ604" s="193"/>
      <c r="BA604" s="193"/>
      <c r="BD604" s="193"/>
      <c r="BG604" s="193"/>
      <c r="BJ604" s="193"/>
      <c r="BL604" s="193"/>
      <c r="BP604" s="193"/>
    </row>
    <row r="605" spans="4:68" s="16" customFormat="1" x14ac:dyDescent="0.25">
      <c r="D605" s="193"/>
      <c r="E605" s="193"/>
      <c r="H605" s="193"/>
      <c r="L605" s="193"/>
      <c r="T605" s="193"/>
      <c r="Y605" s="193"/>
      <c r="AD605" s="193"/>
      <c r="AG605" s="193"/>
      <c r="AN605" s="193"/>
      <c r="AT605" s="193"/>
      <c r="AZ605" s="193"/>
      <c r="BA605" s="193"/>
      <c r="BD605" s="193"/>
      <c r="BG605" s="193"/>
      <c r="BJ605" s="193"/>
      <c r="BL605" s="193"/>
      <c r="BP605" s="193"/>
    </row>
    <row r="606" spans="4:68" s="16" customFormat="1" x14ac:dyDescent="0.25">
      <c r="D606" s="193"/>
      <c r="E606" s="193"/>
      <c r="H606" s="193"/>
      <c r="L606" s="193"/>
      <c r="T606" s="193"/>
      <c r="Y606" s="193"/>
      <c r="AD606" s="193"/>
      <c r="AG606" s="193"/>
      <c r="AN606" s="193"/>
      <c r="AT606" s="193"/>
      <c r="AZ606" s="193"/>
      <c r="BA606" s="193"/>
      <c r="BD606" s="193"/>
      <c r="BG606" s="193"/>
      <c r="BJ606" s="193"/>
      <c r="BL606" s="193"/>
      <c r="BP606" s="193"/>
    </row>
    <row r="607" spans="4:68" s="16" customFormat="1" x14ac:dyDescent="0.25">
      <c r="D607" s="193"/>
      <c r="E607" s="193"/>
      <c r="H607" s="193"/>
      <c r="L607" s="193"/>
      <c r="T607" s="193"/>
      <c r="Y607" s="193"/>
      <c r="AD607" s="193"/>
      <c r="AG607" s="193"/>
      <c r="AN607" s="193"/>
      <c r="AT607" s="193"/>
      <c r="AZ607" s="193"/>
      <c r="BA607" s="193"/>
      <c r="BD607" s="193"/>
      <c r="BG607" s="193"/>
      <c r="BJ607" s="193"/>
      <c r="BL607" s="193"/>
      <c r="BP607" s="193"/>
    </row>
    <row r="608" spans="4:68" s="16" customFormat="1" x14ac:dyDescent="0.25">
      <c r="D608" s="193"/>
      <c r="E608" s="193"/>
      <c r="H608" s="193"/>
      <c r="L608" s="193"/>
      <c r="T608" s="193"/>
      <c r="Y608" s="193"/>
      <c r="AD608" s="193"/>
      <c r="AG608" s="193"/>
      <c r="AN608" s="193"/>
      <c r="AT608" s="193"/>
      <c r="AZ608" s="193"/>
      <c r="BA608" s="193"/>
      <c r="BD608" s="193"/>
      <c r="BG608" s="193"/>
      <c r="BJ608" s="193"/>
      <c r="BL608" s="193"/>
      <c r="BP608" s="193"/>
    </row>
    <row r="609" spans="4:68" s="16" customFormat="1" x14ac:dyDescent="0.25">
      <c r="D609" s="193"/>
      <c r="E609" s="193"/>
      <c r="H609" s="193"/>
      <c r="L609" s="193"/>
      <c r="T609" s="193"/>
      <c r="Y609" s="193"/>
      <c r="AD609" s="193"/>
      <c r="AG609" s="193"/>
      <c r="AN609" s="193"/>
      <c r="AT609" s="193"/>
      <c r="AZ609" s="193"/>
      <c r="BA609" s="193"/>
      <c r="BD609" s="193"/>
      <c r="BG609" s="193"/>
      <c r="BJ609" s="193"/>
      <c r="BL609" s="193"/>
      <c r="BP609" s="193"/>
    </row>
    <row r="610" spans="4:68" s="16" customFormat="1" x14ac:dyDescent="0.25">
      <c r="D610" s="193"/>
      <c r="E610" s="193"/>
      <c r="H610" s="193"/>
      <c r="L610" s="193"/>
      <c r="T610" s="193"/>
      <c r="Y610" s="193"/>
      <c r="AD610" s="193"/>
      <c r="AG610" s="193"/>
      <c r="AN610" s="193"/>
      <c r="AT610" s="193"/>
      <c r="AZ610" s="193"/>
      <c r="BA610" s="193"/>
      <c r="BD610" s="193"/>
      <c r="BG610" s="193"/>
      <c r="BJ610" s="193"/>
      <c r="BL610" s="193"/>
      <c r="BP610" s="193"/>
    </row>
    <row r="611" spans="4:68" s="16" customFormat="1" x14ac:dyDescent="0.25">
      <c r="D611" s="193"/>
      <c r="E611" s="193"/>
      <c r="H611" s="193"/>
      <c r="L611" s="193"/>
      <c r="T611" s="193"/>
      <c r="Y611" s="193"/>
      <c r="AD611" s="193"/>
      <c r="AG611" s="193"/>
      <c r="AN611" s="193"/>
      <c r="AT611" s="193"/>
      <c r="AZ611" s="193"/>
      <c r="BA611" s="193"/>
      <c r="BD611" s="193"/>
      <c r="BG611" s="193"/>
      <c r="BJ611" s="193"/>
      <c r="BL611" s="193"/>
      <c r="BP611" s="193"/>
    </row>
    <row r="612" spans="4:68" s="16" customFormat="1" x14ac:dyDescent="0.25">
      <c r="D612" s="193"/>
      <c r="E612" s="193"/>
      <c r="H612" s="193"/>
      <c r="L612" s="193"/>
      <c r="T612" s="193"/>
      <c r="Y612" s="193"/>
      <c r="AD612" s="193"/>
      <c r="AG612" s="193"/>
      <c r="AN612" s="193"/>
      <c r="AT612" s="193"/>
      <c r="AZ612" s="193"/>
      <c r="BA612" s="193"/>
      <c r="BD612" s="193"/>
      <c r="BG612" s="193"/>
      <c r="BJ612" s="193"/>
      <c r="BL612" s="193"/>
      <c r="BP612" s="193"/>
    </row>
    <row r="613" spans="4:68" s="16" customFormat="1" x14ac:dyDescent="0.25">
      <c r="D613" s="193"/>
      <c r="E613" s="193"/>
      <c r="H613" s="193"/>
      <c r="L613" s="193"/>
      <c r="T613" s="193"/>
      <c r="Y613" s="193"/>
      <c r="AD613" s="193"/>
      <c r="AG613" s="193"/>
      <c r="AN613" s="193"/>
      <c r="AT613" s="193"/>
      <c r="AZ613" s="193"/>
      <c r="BA613" s="193"/>
      <c r="BD613" s="193"/>
      <c r="BG613" s="193"/>
      <c r="BJ613" s="193"/>
      <c r="BL613" s="193"/>
      <c r="BP613" s="193"/>
    </row>
    <row r="614" spans="4:68" s="16" customFormat="1" x14ac:dyDescent="0.25">
      <c r="D614" s="193"/>
      <c r="E614" s="193"/>
      <c r="H614" s="193"/>
      <c r="L614" s="193"/>
      <c r="T614" s="193"/>
      <c r="Y614" s="193"/>
      <c r="AD614" s="193"/>
      <c r="AG614" s="193"/>
      <c r="AN614" s="193"/>
      <c r="AT614" s="193"/>
      <c r="AZ614" s="193"/>
      <c r="BA614" s="193"/>
      <c r="BD614" s="193"/>
      <c r="BG614" s="193"/>
      <c r="BJ614" s="193"/>
      <c r="BL614" s="193"/>
      <c r="BP614" s="193"/>
    </row>
    <row r="615" spans="4:68" s="16" customFormat="1" x14ac:dyDescent="0.25">
      <c r="D615" s="193"/>
      <c r="E615" s="193"/>
      <c r="H615" s="193"/>
      <c r="L615" s="193"/>
      <c r="T615" s="193"/>
      <c r="Y615" s="193"/>
      <c r="AD615" s="193"/>
      <c r="AG615" s="193"/>
      <c r="AN615" s="193"/>
      <c r="AT615" s="193"/>
      <c r="AZ615" s="193"/>
      <c r="BA615" s="193"/>
      <c r="BD615" s="193"/>
      <c r="BG615" s="193"/>
      <c r="BJ615" s="193"/>
      <c r="BL615" s="193"/>
      <c r="BP615" s="193"/>
    </row>
    <row r="616" spans="4:68" s="16" customFormat="1" x14ac:dyDescent="0.25">
      <c r="D616" s="193"/>
      <c r="E616" s="193"/>
      <c r="H616" s="193"/>
      <c r="L616" s="193"/>
      <c r="T616" s="193"/>
      <c r="Y616" s="193"/>
      <c r="AD616" s="193"/>
      <c r="AG616" s="193"/>
      <c r="AN616" s="193"/>
      <c r="AT616" s="193"/>
      <c r="AZ616" s="193"/>
      <c r="BA616" s="193"/>
      <c r="BD616" s="193"/>
      <c r="BG616" s="193"/>
      <c r="BJ616" s="193"/>
      <c r="BL616" s="193"/>
      <c r="BP616" s="193"/>
    </row>
    <row r="617" spans="4:68" s="16" customFormat="1" x14ac:dyDescent="0.25">
      <c r="D617" s="193"/>
      <c r="E617" s="193"/>
      <c r="H617" s="193"/>
      <c r="L617" s="193"/>
      <c r="T617" s="193"/>
      <c r="Y617" s="193"/>
      <c r="AD617" s="193"/>
      <c r="AG617" s="193"/>
      <c r="AN617" s="193"/>
      <c r="AT617" s="193"/>
      <c r="AZ617" s="193"/>
      <c r="BA617" s="193"/>
      <c r="BD617" s="193"/>
      <c r="BG617" s="193"/>
      <c r="BJ617" s="193"/>
      <c r="BL617" s="193"/>
      <c r="BP617" s="193"/>
    </row>
    <row r="618" spans="4:68" s="16" customFormat="1" x14ac:dyDescent="0.25">
      <c r="D618" s="193"/>
      <c r="E618" s="193"/>
      <c r="H618" s="193"/>
      <c r="L618" s="193"/>
      <c r="T618" s="193"/>
      <c r="Y618" s="193"/>
      <c r="AD618" s="193"/>
      <c r="AG618" s="193"/>
      <c r="AN618" s="193"/>
      <c r="AT618" s="193"/>
      <c r="AZ618" s="193"/>
      <c r="BA618" s="193"/>
      <c r="BD618" s="193"/>
      <c r="BG618" s="193"/>
      <c r="BJ618" s="193"/>
      <c r="BL618" s="193"/>
      <c r="BP618" s="193"/>
    </row>
    <row r="619" spans="4:68" s="16" customFormat="1" x14ac:dyDescent="0.25">
      <c r="D619" s="193"/>
      <c r="E619" s="193"/>
      <c r="H619" s="193"/>
      <c r="L619" s="193"/>
      <c r="T619" s="193"/>
      <c r="Y619" s="193"/>
      <c r="AD619" s="193"/>
      <c r="AG619" s="193"/>
      <c r="AN619" s="193"/>
      <c r="AT619" s="193"/>
      <c r="AZ619" s="193"/>
      <c r="BA619" s="193"/>
      <c r="BD619" s="193"/>
      <c r="BG619" s="193"/>
      <c r="BJ619" s="193"/>
      <c r="BL619" s="193"/>
      <c r="BP619" s="193"/>
    </row>
    <row r="620" spans="4:68" s="16" customFormat="1" x14ac:dyDescent="0.25">
      <c r="D620" s="193"/>
      <c r="E620" s="193"/>
      <c r="H620" s="193"/>
      <c r="L620" s="193"/>
      <c r="T620" s="193"/>
      <c r="Y620" s="193"/>
      <c r="AD620" s="193"/>
      <c r="AG620" s="193"/>
      <c r="AN620" s="193"/>
      <c r="AT620" s="193"/>
      <c r="AZ620" s="193"/>
      <c r="BA620" s="193"/>
      <c r="BD620" s="193"/>
      <c r="BG620" s="193"/>
      <c r="BJ620" s="193"/>
      <c r="BL620" s="193"/>
      <c r="BP620" s="193"/>
    </row>
    <row r="621" spans="4:68" s="16" customFormat="1" x14ac:dyDescent="0.25">
      <c r="D621" s="193"/>
      <c r="E621" s="193"/>
      <c r="H621" s="193"/>
      <c r="L621" s="193"/>
      <c r="T621" s="193"/>
      <c r="Y621" s="193"/>
      <c r="AD621" s="193"/>
      <c r="AG621" s="193"/>
      <c r="AN621" s="193"/>
      <c r="AT621" s="193"/>
      <c r="AZ621" s="193"/>
      <c r="BA621" s="193"/>
      <c r="BD621" s="193"/>
      <c r="BG621" s="193"/>
      <c r="BJ621" s="193"/>
      <c r="BL621" s="193"/>
      <c r="BP621" s="193"/>
    </row>
    <row r="622" spans="4:68" s="16" customFormat="1" x14ac:dyDescent="0.25">
      <c r="D622" s="193"/>
      <c r="E622" s="193"/>
      <c r="H622" s="193"/>
      <c r="L622" s="193"/>
      <c r="T622" s="193"/>
      <c r="Y622" s="193"/>
      <c r="AD622" s="193"/>
      <c r="AG622" s="193"/>
      <c r="AN622" s="193"/>
      <c r="AT622" s="193"/>
      <c r="AZ622" s="193"/>
      <c r="BA622" s="193"/>
      <c r="BD622" s="193"/>
      <c r="BG622" s="193"/>
      <c r="BJ622" s="193"/>
      <c r="BL622" s="193"/>
      <c r="BP622" s="193"/>
    </row>
    <row r="623" spans="4:68" s="16" customFormat="1" x14ac:dyDescent="0.25">
      <c r="D623" s="193"/>
      <c r="E623" s="193"/>
      <c r="H623" s="193"/>
      <c r="L623" s="193"/>
      <c r="T623" s="193"/>
      <c r="Y623" s="193"/>
      <c r="AD623" s="193"/>
      <c r="AG623" s="193"/>
      <c r="AN623" s="193"/>
      <c r="AT623" s="193"/>
      <c r="AZ623" s="193"/>
      <c r="BA623" s="193"/>
      <c r="BD623" s="193"/>
      <c r="BG623" s="193"/>
      <c r="BJ623" s="193"/>
      <c r="BL623" s="193"/>
      <c r="BP623" s="193"/>
    </row>
    <row r="624" spans="4:68" s="16" customFormat="1" x14ac:dyDescent="0.25">
      <c r="D624" s="193"/>
      <c r="E624" s="193"/>
      <c r="H624" s="193"/>
      <c r="L624" s="193"/>
      <c r="T624" s="193"/>
      <c r="Y624" s="193"/>
      <c r="AD624" s="193"/>
      <c r="AG624" s="193"/>
      <c r="AN624" s="193"/>
      <c r="AT624" s="193"/>
      <c r="AZ624" s="193"/>
      <c r="BA624" s="193"/>
      <c r="BD624" s="193"/>
      <c r="BG624" s="193"/>
      <c r="BJ624" s="193"/>
      <c r="BL624" s="193"/>
      <c r="BP624" s="193"/>
    </row>
    <row r="625" spans="4:68" s="16" customFormat="1" x14ac:dyDescent="0.25">
      <c r="D625" s="193"/>
      <c r="E625" s="193"/>
      <c r="H625" s="193"/>
      <c r="L625" s="193"/>
      <c r="T625" s="193"/>
      <c r="Y625" s="193"/>
      <c r="AD625" s="193"/>
      <c r="AG625" s="193"/>
      <c r="AN625" s="193"/>
      <c r="AT625" s="193"/>
      <c r="AZ625" s="193"/>
      <c r="BA625" s="193"/>
      <c r="BD625" s="193"/>
      <c r="BG625" s="193"/>
      <c r="BJ625" s="193"/>
      <c r="BL625" s="193"/>
      <c r="BP625" s="193"/>
    </row>
    <row r="626" spans="4:68" s="16" customFormat="1" x14ac:dyDescent="0.25">
      <c r="D626" s="193"/>
      <c r="E626" s="193"/>
      <c r="H626" s="193"/>
      <c r="L626" s="193"/>
      <c r="T626" s="193"/>
      <c r="Y626" s="193"/>
      <c r="AD626" s="193"/>
      <c r="AG626" s="193"/>
      <c r="AN626" s="193"/>
      <c r="AT626" s="193"/>
      <c r="AZ626" s="193"/>
      <c r="BA626" s="193"/>
      <c r="BD626" s="193"/>
      <c r="BG626" s="193"/>
      <c r="BJ626" s="193"/>
      <c r="BL626" s="193"/>
      <c r="BP626" s="193"/>
    </row>
    <row r="627" spans="4:68" s="16" customFormat="1" x14ac:dyDescent="0.25">
      <c r="D627" s="193"/>
      <c r="E627" s="193"/>
      <c r="H627" s="193"/>
      <c r="L627" s="193"/>
      <c r="T627" s="193"/>
      <c r="Y627" s="193"/>
      <c r="AD627" s="193"/>
      <c r="AG627" s="193"/>
      <c r="AN627" s="193"/>
      <c r="AT627" s="193"/>
      <c r="AZ627" s="193"/>
      <c r="BA627" s="193"/>
      <c r="BD627" s="193"/>
      <c r="BG627" s="193"/>
      <c r="BJ627" s="193"/>
      <c r="BL627" s="193"/>
      <c r="BP627" s="193"/>
    </row>
    <row r="628" spans="4:68" s="16" customFormat="1" x14ac:dyDescent="0.25">
      <c r="D628" s="193"/>
      <c r="E628" s="193"/>
      <c r="H628" s="193"/>
      <c r="L628" s="193"/>
      <c r="T628" s="193"/>
      <c r="Y628" s="193"/>
      <c r="AD628" s="193"/>
      <c r="AG628" s="193"/>
      <c r="AN628" s="193"/>
      <c r="AT628" s="193"/>
      <c r="AZ628" s="193"/>
      <c r="BA628" s="193"/>
      <c r="BD628" s="193"/>
      <c r="BG628" s="193"/>
      <c r="BJ628" s="193"/>
      <c r="BL628" s="193"/>
      <c r="BP628" s="193"/>
    </row>
    <row r="629" spans="4:68" s="16" customFormat="1" x14ac:dyDescent="0.25">
      <c r="D629" s="193"/>
      <c r="E629" s="193"/>
      <c r="H629" s="193"/>
      <c r="L629" s="193"/>
      <c r="T629" s="193"/>
      <c r="Y629" s="193"/>
      <c r="AD629" s="193"/>
      <c r="AG629" s="193"/>
      <c r="AN629" s="193"/>
      <c r="AT629" s="193"/>
      <c r="AZ629" s="193"/>
      <c r="BA629" s="193"/>
      <c r="BD629" s="193"/>
      <c r="BG629" s="193"/>
      <c r="BJ629" s="193"/>
      <c r="BL629" s="193"/>
      <c r="BP629" s="193"/>
    </row>
    <row r="630" spans="4:68" s="16" customFormat="1" x14ac:dyDescent="0.25">
      <c r="D630" s="193"/>
      <c r="E630" s="193"/>
      <c r="H630" s="193"/>
      <c r="L630" s="193"/>
      <c r="T630" s="193"/>
      <c r="Y630" s="193"/>
      <c r="AD630" s="193"/>
      <c r="AG630" s="193"/>
      <c r="AN630" s="193"/>
      <c r="AT630" s="193"/>
      <c r="AZ630" s="193"/>
      <c r="BA630" s="193"/>
      <c r="BD630" s="193"/>
      <c r="BG630" s="193"/>
      <c r="BJ630" s="193"/>
      <c r="BL630" s="193"/>
      <c r="BP630" s="193"/>
    </row>
    <row r="631" spans="4:68" s="16" customFormat="1" x14ac:dyDescent="0.25">
      <c r="D631" s="193"/>
      <c r="E631" s="193"/>
      <c r="H631" s="193"/>
      <c r="L631" s="193"/>
      <c r="T631" s="193"/>
      <c r="Y631" s="193"/>
      <c r="AD631" s="193"/>
      <c r="AG631" s="193"/>
      <c r="AN631" s="193"/>
      <c r="AT631" s="193"/>
      <c r="AZ631" s="193"/>
      <c r="BA631" s="193"/>
      <c r="BD631" s="193"/>
      <c r="BG631" s="193"/>
      <c r="BJ631" s="193"/>
      <c r="BL631" s="193"/>
      <c r="BP631" s="193"/>
    </row>
    <row r="632" spans="4:68" s="16" customFormat="1" x14ac:dyDescent="0.25">
      <c r="D632" s="193"/>
      <c r="E632" s="193"/>
      <c r="H632" s="193"/>
      <c r="L632" s="193"/>
      <c r="T632" s="193"/>
      <c r="Y632" s="193"/>
      <c r="AD632" s="193"/>
      <c r="AG632" s="193"/>
      <c r="AN632" s="193"/>
      <c r="AT632" s="193"/>
      <c r="AZ632" s="193"/>
      <c r="BA632" s="193"/>
      <c r="BD632" s="193"/>
      <c r="BG632" s="193"/>
      <c r="BJ632" s="193"/>
      <c r="BL632" s="193"/>
      <c r="BP632" s="193"/>
    </row>
    <row r="633" spans="4:68" s="16" customFormat="1" x14ac:dyDescent="0.25">
      <c r="D633" s="193"/>
      <c r="E633" s="193"/>
      <c r="H633" s="193"/>
      <c r="L633" s="193"/>
      <c r="T633" s="193"/>
      <c r="Y633" s="193"/>
      <c r="AD633" s="193"/>
      <c r="AG633" s="193"/>
      <c r="AN633" s="193"/>
      <c r="AT633" s="193"/>
      <c r="AZ633" s="193"/>
      <c r="BA633" s="193"/>
      <c r="BD633" s="193"/>
      <c r="BG633" s="193"/>
      <c r="BJ633" s="193"/>
      <c r="BL633" s="193"/>
      <c r="BP633" s="193"/>
    </row>
    <row r="634" spans="4:68" s="16" customFormat="1" x14ac:dyDescent="0.25">
      <c r="D634" s="193"/>
      <c r="E634" s="193"/>
      <c r="H634" s="193"/>
      <c r="L634" s="193"/>
      <c r="T634" s="193"/>
      <c r="Y634" s="193"/>
      <c r="AD634" s="193"/>
      <c r="AG634" s="193"/>
      <c r="AN634" s="193"/>
      <c r="AT634" s="193"/>
      <c r="AZ634" s="193"/>
      <c r="BA634" s="193"/>
      <c r="BD634" s="193"/>
      <c r="BG634" s="193"/>
      <c r="BJ634" s="193"/>
      <c r="BL634" s="193"/>
      <c r="BP634" s="193"/>
    </row>
    <row r="635" spans="4:68" s="16" customFormat="1" x14ac:dyDescent="0.25">
      <c r="D635" s="193"/>
      <c r="E635" s="193"/>
      <c r="H635" s="193"/>
      <c r="L635" s="193"/>
      <c r="T635" s="193"/>
      <c r="Y635" s="193"/>
      <c r="AD635" s="193"/>
      <c r="AG635" s="193"/>
      <c r="AN635" s="193"/>
      <c r="AT635" s="193"/>
      <c r="AZ635" s="193"/>
      <c r="BA635" s="193"/>
      <c r="BD635" s="193"/>
      <c r="BG635" s="193"/>
      <c r="BJ635" s="193"/>
      <c r="BL635" s="193"/>
      <c r="BP635" s="193"/>
    </row>
    <row r="636" spans="4:68" s="16" customFormat="1" x14ac:dyDescent="0.25">
      <c r="D636" s="193"/>
      <c r="E636" s="193"/>
      <c r="H636" s="193"/>
      <c r="L636" s="193"/>
      <c r="T636" s="193"/>
      <c r="Y636" s="193"/>
      <c r="AD636" s="193"/>
      <c r="AG636" s="193"/>
      <c r="AN636" s="193"/>
      <c r="AT636" s="193"/>
      <c r="AZ636" s="193"/>
      <c r="BA636" s="193"/>
      <c r="BD636" s="193"/>
      <c r="BG636" s="193"/>
      <c r="BJ636" s="193"/>
      <c r="BL636" s="193"/>
      <c r="BP636" s="193"/>
    </row>
    <row r="637" spans="4:68" s="16" customFormat="1" x14ac:dyDescent="0.25">
      <c r="D637" s="193"/>
      <c r="E637" s="193"/>
      <c r="H637" s="193"/>
      <c r="L637" s="193"/>
      <c r="T637" s="193"/>
      <c r="Y637" s="193"/>
      <c r="AD637" s="193"/>
      <c r="AG637" s="193"/>
      <c r="AN637" s="193"/>
      <c r="AT637" s="193"/>
      <c r="AZ637" s="193"/>
      <c r="BA637" s="193"/>
      <c r="BD637" s="193"/>
      <c r="BG637" s="193"/>
      <c r="BJ637" s="193"/>
      <c r="BL637" s="193"/>
      <c r="BP637" s="193"/>
    </row>
    <row r="638" spans="4:68" s="16" customFormat="1" x14ac:dyDescent="0.25">
      <c r="D638" s="193"/>
      <c r="E638" s="193"/>
      <c r="H638" s="193"/>
      <c r="L638" s="193"/>
      <c r="T638" s="193"/>
      <c r="Y638" s="193"/>
      <c r="AD638" s="193"/>
      <c r="AG638" s="193"/>
      <c r="AN638" s="193"/>
      <c r="AT638" s="193"/>
      <c r="AZ638" s="193"/>
      <c r="BA638" s="193"/>
      <c r="BD638" s="193"/>
      <c r="BG638" s="193"/>
      <c r="BJ638" s="193"/>
      <c r="BL638" s="193"/>
      <c r="BP638" s="193"/>
    </row>
    <row r="639" spans="4:68" s="16" customFormat="1" x14ac:dyDescent="0.25">
      <c r="D639" s="193"/>
      <c r="E639" s="193"/>
      <c r="H639" s="193"/>
      <c r="L639" s="193"/>
      <c r="T639" s="193"/>
      <c r="Y639" s="193"/>
      <c r="AD639" s="193"/>
      <c r="AG639" s="193"/>
      <c r="AN639" s="193"/>
      <c r="AT639" s="193"/>
      <c r="AZ639" s="193"/>
      <c r="BA639" s="193"/>
      <c r="BD639" s="193"/>
      <c r="BG639" s="193"/>
      <c r="BJ639" s="193"/>
      <c r="BL639" s="193"/>
      <c r="BP639" s="193"/>
    </row>
    <row r="640" spans="4:68" s="16" customFormat="1" x14ac:dyDescent="0.25">
      <c r="D640" s="193"/>
      <c r="E640" s="193"/>
      <c r="H640" s="193"/>
      <c r="L640" s="193"/>
      <c r="T640" s="193"/>
      <c r="Y640" s="193"/>
      <c r="AD640" s="193"/>
      <c r="AG640" s="193"/>
      <c r="AN640" s="193"/>
      <c r="AT640" s="193"/>
      <c r="AZ640" s="193"/>
      <c r="BA640" s="193"/>
      <c r="BD640" s="193"/>
      <c r="BG640" s="193"/>
      <c r="BJ640" s="193"/>
      <c r="BL640" s="193"/>
      <c r="BP640" s="193"/>
    </row>
    <row r="641" spans="4:68" s="16" customFormat="1" x14ac:dyDescent="0.25">
      <c r="D641" s="193"/>
      <c r="E641" s="193"/>
      <c r="H641" s="193"/>
      <c r="L641" s="193"/>
      <c r="T641" s="193"/>
      <c r="Y641" s="193"/>
      <c r="AD641" s="193"/>
      <c r="AG641" s="193"/>
      <c r="AN641" s="193"/>
      <c r="AT641" s="193"/>
      <c r="AZ641" s="193"/>
      <c r="BA641" s="193"/>
      <c r="BD641" s="193"/>
      <c r="BG641" s="193"/>
      <c r="BJ641" s="193"/>
      <c r="BL641" s="193"/>
      <c r="BP641" s="193"/>
    </row>
    <row r="642" spans="4:68" s="16" customFormat="1" x14ac:dyDescent="0.25">
      <c r="D642" s="193"/>
      <c r="E642" s="193"/>
      <c r="H642" s="193"/>
      <c r="L642" s="193"/>
      <c r="T642" s="193"/>
      <c r="Y642" s="193"/>
      <c r="AD642" s="193"/>
      <c r="AG642" s="193"/>
      <c r="AN642" s="193"/>
      <c r="AT642" s="193"/>
      <c r="AZ642" s="193"/>
      <c r="BA642" s="193"/>
      <c r="BD642" s="193"/>
      <c r="BG642" s="193"/>
      <c r="BJ642" s="193"/>
      <c r="BL642" s="193"/>
      <c r="BP642" s="193"/>
    </row>
    <row r="643" spans="4:68" s="16" customFormat="1" x14ac:dyDescent="0.25">
      <c r="D643" s="193"/>
      <c r="E643" s="193"/>
      <c r="H643" s="193"/>
      <c r="L643" s="193"/>
      <c r="T643" s="193"/>
      <c r="Y643" s="193"/>
      <c r="AD643" s="193"/>
      <c r="AG643" s="193"/>
      <c r="AN643" s="193"/>
      <c r="AT643" s="193"/>
      <c r="AZ643" s="193"/>
      <c r="BA643" s="193"/>
      <c r="BD643" s="193"/>
      <c r="BG643" s="193"/>
      <c r="BJ643" s="193"/>
      <c r="BL643" s="193"/>
      <c r="BP643" s="193"/>
    </row>
    <row r="644" spans="4:68" s="16" customFormat="1" x14ac:dyDescent="0.25">
      <c r="D644" s="193"/>
      <c r="E644" s="193"/>
      <c r="H644" s="193"/>
      <c r="L644" s="193"/>
      <c r="T644" s="193"/>
      <c r="Y644" s="193"/>
      <c r="AD644" s="193"/>
      <c r="AG644" s="193"/>
      <c r="AN644" s="193"/>
      <c r="AT644" s="193"/>
      <c r="AZ644" s="193"/>
      <c r="BA644" s="193"/>
      <c r="BD644" s="193"/>
      <c r="BG644" s="193"/>
      <c r="BJ644" s="193"/>
      <c r="BL644" s="193"/>
      <c r="BP644" s="193"/>
    </row>
    <row r="645" spans="4:68" s="16" customFormat="1" x14ac:dyDescent="0.25">
      <c r="D645" s="193"/>
      <c r="E645" s="193"/>
      <c r="H645" s="193"/>
      <c r="L645" s="193"/>
      <c r="T645" s="193"/>
      <c r="Y645" s="193"/>
      <c r="AD645" s="193"/>
      <c r="AG645" s="193"/>
      <c r="AN645" s="193"/>
      <c r="AT645" s="193"/>
      <c r="AZ645" s="193"/>
      <c r="BA645" s="193"/>
      <c r="BD645" s="193"/>
      <c r="BG645" s="193"/>
      <c r="BJ645" s="193"/>
      <c r="BL645" s="193"/>
      <c r="BP645" s="193"/>
    </row>
    <row r="646" spans="4:68" s="16" customFormat="1" x14ac:dyDescent="0.25">
      <c r="D646" s="193"/>
      <c r="E646" s="193"/>
      <c r="H646" s="193"/>
      <c r="L646" s="193"/>
      <c r="T646" s="193"/>
      <c r="Y646" s="193"/>
      <c r="AD646" s="193"/>
      <c r="AG646" s="193"/>
      <c r="AN646" s="193"/>
      <c r="AT646" s="193"/>
      <c r="AZ646" s="193"/>
      <c r="BA646" s="193"/>
      <c r="BD646" s="193"/>
      <c r="BG646" s="193"/>
      <c r="BJ646" s="193"/>
      <c r="BL646" s="193"/>
      <c r="BP646" s="193"/>
    </row>
    <row r="647" spans="4:68" s="16" customFormat="1" x14ac:dyDescent="0.25">
      <c r="D647" s="193"/>
      <c r="E647" s="193"/>
      <c r="H647" s="193"/>
      <c r="L647" s="193"/>
      <c r="T647" s="193"/>
      <c r="Y647" s="193"/>
      <c r="AD647" s="193"/>
      <c r="AG647" s="193"/>
      <c r="AN647" s="193"/>
      <c r="AT647" s="193"/>
      <c r="AZ647" s="193"/>
      <c r="BA647" s="193"/>
      <c r="BD647" s="193"/>
      <c r="BG647" s="193"/>
      <c r="BJ647" s="193"/>
      <c r="BL647" s="193"/>
      <c r="BP647" s="193"/>
    </row>
    <row r="648" spans="4:68" s="16" customFormat="1" x14ac:dyDescent="0.25">
      <c r="D648" s="193"/>
      <c r="E648" s="193"/>
      <c r="H648" s="193"/>
      <c r="L648" s="193"/>
      <c r="T648" s="193"/>
      <c r="Y648" s="193"/>
      <c r="AD648" s="193"/>
      <c r="AG648" s="193"/>
      <c r="AN648" s="193"/>
      <c r="AT648" s="193"/>
      <c r="AZ648" s="193"/>
      <c r="BA648" s="193"/>
      <c r="BD648" s="193"/>
      <c r="BG648" s="193"/>
      <c r="BJ648" s="193"/>
      <c r="BL648" s="193"/>
      <c r="BP648" s="193"/>
    </row>
    <row r="649" spans="4:68" s="16" customFormat="1" x14ac:dyDescent="0.25">
      <c r="D649" s="193"/>
      <c r="E649" s="193"/>
      <c r="H649" s="193"/>
      <c r="L649" s="193"/>
      <c r="T649" s="193"/>
      <c r="Y649" s="193"/>
      <c r="AD649" s="193"/>
      <c r="AG649" s="193"/>
      <c r="AN649" s="193"/>
      <c r="AT649" s="193"/>
      <c r="AZ649" s="193"/>
      <c r="BA649" s="193"/>
      <c r="BD649" s="193"/>
      <c r="BG649" s="193"/>
      <c r="BJ649" s="193"/>
      <c r="BL649" s="193"/>
      <c r="BP649" s="193"/>
    </row>
    <row r="650" spans="4:68" s="16" customFormat="1" x14ac:dyDescent="0.25">
      <c r="D650" s="193"/>
      <c r="E650" s="193"/>
      <c r="H650" s="193"/>
      <c r="L650" s="193"/>
      <c r="T650" s="193"/>
      <c r="Y650" s="193"/>
      <c r="AD650" s="193"/>
      <c r="AG650" s="193"/>
      <c r="AN650" s="193"/>
      <c r="AT650" s="193"/>
      <c r="AZ650" s="193"/>
      <c r="BA650" s="193"/>
      <c r="BD650" s="193"/>
      <c r="BG650" s="193"/>
      <c r="BJ650" s="193"/>
      <c r="BL650" s="193"/>
      <c r="BP650" s="193"/>
    </row>
    <row r="651" spans="4:68" s="16" customFormat="1" x14ac:dyDescent="0.25">
      <c r="D651" s="193"/>
      <c r="E651" s="193"/>
      <c r="H651" s="193"/>
      <c r="L651" s="193"/>
      <c r="T651" s="193"/>
      <c r="Y651" s="193"/>
      <c r="AD651" s="193"/>
      <c r="AG651" s="193"/>
      <c r="AN651" s="193"/>
      <c r="AT651" s="193"/>
      <c r="AZ651" s="193"/>
      <c r="BA651" s="193"/>
      <c r="BD651" s="193"/>
      <c r="BG651" s="193"/>
      <c r="BJ651" s="193"/>
      <c r="BL651" s="193"/>
      <c r="BP651" s="193"/>
    </row>
    <row r="652" spans="4:68" s="16" customFormat="1" x14ac:dyDescent="0.25">
      <c r="D652" s="193"/>
      <c r="E652" s="193"/>
      <c r="H652" s="193"/>
      <c r="L652" s="193"/>
      <c r="T652" s="193"/>
      <c r="Y652" s="193"/>
      <c r="AD652" s="193"/>
      <c r="AG652" s="193"/>
      <c r="AN652" s="193"/>
      <c r="AT652" s="193"/>
      <c r="AZ652" s="193"/>
      <c r="BA652" s="193"/>
      <c r="BD652" s="193"/>
      <c r="BG652" s="193"/>
      <c r="BJ652" s="193"/>
      <c r="BL652" s="193"/>
      <c r="BP652" s="193"/>
    </row>
    <row r="653" spans="4:68" s="16" customFormat="1" x14ac:dyDescent="0.25">
      <c r="D653" s="193"/>
      <c r="E653" s="193"/>
      <c r="H653" s="193"/>
      <c r="L653" s="193"/>
      <c r="T653" s="193"/>
      <c r="Y653" s="193"/>
      <c r="AD653" s="193"/>
      <c r="AG653" s="193"/>
      <c r="AN653" s="193"/>
      <c r="AT653" s="193"/>
      <c r="AZ653" s="193"/>
      <c r="BA653" s="193"/>
      <c r="BD653" s="193"/>
      <c r="BG653" s="193"/>
      <c r="BJ653" s="193"/>
      <c r="BL653" s="193"/>
      <c r="BP653" s="193"/>
    </row>
    <row r="654" spans="4:68" s="16" customFormat="1" x14ac:dyDescent="0.25">
      <c r="D654" s="193"/>
      <c r="E654" s="193"/>
      <c r="H654" s="193"/>
      <c r="L654" s="193"/>
      <c r="T654" s="193"/>
      <c r="Y654" s="193"/>
      <c r="AD654" s="193"/>
      <c r="AG654" s="193"/>
      <c r="AN654" s="193"/>
      <c r="AT654" s="193"/>
      <c r="AZ654" s="193"/>
      <c r="BA654" s="193"/>
      <c r="BD654" s="193"/>
      <c r="BG654" s="193"/>
      <c r="BJ654" s="193"/>
      <c r="BL654" s="193"/>
      <c r="BP654" s="193"/>
    </row>
    <row r="655" spans="4:68" s="16" customFormat="1" x14ac:dyDescent="0.25">
      <c r="D655" s="193"/>
      <c r="E655" s="193"/>
      <c r="H655" s="193"/>
      <c r="L655" s="193"/>
      <c r="T655" s="193"/>
      <c r="Y655" s="193"/>
      <c r="AD655" s="193"/>
      <c r="AG655" s="193"/>
      <c r="AN655" s="193"/>
      <c r="AT655" s="193"/>
      <c r="AZ655" s="193"/>
      <c r="BA655" s="193"/>
      <c r="BD655" s="193"/>
      <c r="BG655" s="193"/>
      <c r="BJ655" s="193"/>
      <c r="BL655" s="193"/>
      <c r="BP655" s="193"/>
    </row>
    <row r="656" spans="4:68" s="16" customFormat="1" x14ac:dyDescent="0.25">
      <c r="D656" s="193"/>
      <c r="E656" s="193"/>
      <c r="H656" s="193"/>
      <c r="L656" s="193"/>
      <c r="T656" s="193"/>
      <c r="Y656" s="193"/>
      <c r="AD656" s="193"/>
      <c r="AG656" s="193"/>
      <c r="AN656" s="193"/>
      <c r="AT656" s="193"/>
      <c r="AZ656" s="193"/>
      <c r="BA656" s="193"/>
      <c r="BD656" s="193"/>
      <c r="BG656" s="193"/>
      <c r="BJ656" s="193"/>
      <c r="BL656" s="193"/>
      <c r="BP656" s="193"/>
    </row>
    <row r="657" spans="4:68" s="16" customFormat="1" x14ac:dyDescent="0.25">
      <c r="D657" s="193"/>
      <c r="E657" s="193"/>
      <c r="H657" s="193"/>
      <c r="L657" s="193"/>
      <c r="T657" s="193"/>
      <c r="Y657" s="193"/>
      <c r="AD657" s="193"/>
      <c r="AG657" s="193"/>
      <c r="AN657" s="193"/>
      <c r="AT657" s="193"/>
      <c r="AZ657" s="193"/>
      <c r="BA657" s="193"/>
      <c r="BD657" s="193"/>
      <c r="BG657" s="193"/>
      <c r="BJ657" s="193"/>
      <c r="BL657" s="193"/>
      <c r="BP657" s="193"/>
    </row>
    <row r="658" spans="4:68" s="16" customFormat="1" x14ac:dyDescent="0.25">
      <c r="D658" s="193"/>
      <c r="E658" s="193"/>
      <c r="H658" s="193"/>
      <c r="L658" s="193"/>
      <c r="T658" s="193"/>
      <c r="Y658" s="193"/>
      <c r="AD658" s="193"/>
      <c r="AG658" s="193"/>
      <c r="AN658" s="193"/>
      <c r="AT658" s="193"/>
      <c r="AZ658" s="193"/>
      <c r="BA658" s="193"/>
      <c r="BD658" s="193"/>
      <c r="BG658" s="193"/>
      <c r="BJ658" s="193"/>
      <c r="BL658" s="193"/>
      <c r="BP658" s="193"/>
    </row>
    <row r="659" spans="4:68" s="16" customFormat="1" x14ac:dyDescent="0.25">
      <c r="D659" s="193"/>
      <c r="E659" s="193"/>
      <c r="H659" s="193"/>
      <c r="L659" s="193"/>
      <c r="T659" s="193"/>
      <c r="Y659" s="193"/>
      <c r="AD659" s="193"/>
      <c r="AG659" s="193"/>
      <c r="AN659" s="193"/>
      <c r="AT659" s="193"/>
      <c r="AZ659" s="193"/>
      <c r="BA659" s="193"/>
      <c r="BD659" s="193"/>
      <c r="BG659" s="193"/>
      <c r="BJ659" s="193"/>
      <c r="BL659" s="193"/>
      <c r="BP659" s="193"/>
    </row>
    <row r="660" spans="4:68" s="16" customFormat="1" x14ac:dyDescent="0.25">
      <c r="D660" s="193"/>
      <c r="E660" s="193"/>
      <c r="H660" s="193"/>
      <c r="L660" s="193"/>
      <c r="T660" s="193"/>
      <c r="Y660" s="193"/>
      <c r="AD660" s="193"/>
      <c r="AG660" s="193"/>
      <c r="AN660" s="193"/>
      <c r="AT660" s="193"/>
      <c r="AZ660" s="193"/>
      <c r="BA660" s="193"/>
      <c r="BD660" s="193"/>
      <c r="BG660" s="193"/>
      <c r="BJ660" s="193"/>
      <c r="BL660" s="193"/>
      <c r="BP660" s="193"/>
    </row>
    <row r="661" spans="4:68" s="16" customFormat="1" x14ac:dyDescent="0.25">
      <c r="D661" s="193"/>
      <c r="E661" s="193"/>
      <c r="H661" s="193"/>
      <c r="L661" s="193"/>
      <c r="T661" s="193"/>
      <c r="Y661" s="193"/>
      <c r="AD661" s="193"/>
      <c r="AG661" s="193"/>
      <c r="AN661" s="193"/>
      <c r="AT661" s="193"/>
      <c r="AZ661" s="193"/>
      <c r="BA661" s="193"/>
      <c r="BD661" s="193"/>
      <c r="BG661" s="193"/>
      <c r="BJ661" s="193"/>
      <c r="BL661" s="193"/>
      <c r="BP661" s="193"/>
    </row>
    <row r="662" spans="4:68" s="16" customFormat="1" x14ac:dyDescent="0.25">
      <c r="D662" s="193"/>
      <c r="E662" s="193"/>
      <c r="H662" s="193"/>
      <c r="L662" s="193"/>
      <c r="T662" s="193"/>
      <c r="Y662" s="193"/>
      <c r="AD662" s="193"/>
      <c r="AG662" s="193"/>
      <c r="AN662" s="193"/>
      <c r="AT662" s="193"/>
      <c r="AZ662" s="193"/>
      <c r="BA662" s="193"/>
      <c r="BD662" s="193"/>
      <c r="BG662" s="193"/>
      <c r="BJ662" s="193"/>
      <c r="BL662" s="193"/>
      <c r="BP662" s="193"/>
    </row>
    <row r="663" spans="4:68" s="16" customFormat="1" x14ac:dyDescent="0.25">
      <c r="D663" s="193"/>
      <c r="E663" s="193"/>
      <c r="H663" s="193"/>
      <c r="L663" s="193"/>
      <c r="T663" s="193"/>
      <c r="Y663" s="193"/>
      <c r="AD663" s="193"/>
      <c r="AG663" s="193"/>
      <c r="AN663" s="193"/>
      <c r="AT663" s="193"/>
      <c r="AZ663" s="193"/>
      <c r="BA663" s="193"/>
      <c r="BD663" s="193"/>
      <c r="BG663" s="193"/>
      <c r="BJ663" s="193"/>
      <c r="BL663" s="193"/>
      <c r="BP663" s="193"/>
    </row>
    <row r="664" spans="4:68" s="16" customFormat="1" x14ac:dyDescent="0.25">
      <c r="D664" s="193"/>
      <c r="E664" s="193"/>
      <c r="H664" s="193"/>
      <c r="L664" s="193"/>
      <c r="T664" s="193"/>
      <c r="Y664" s="193"/>
      <c r="AD664" s="193"/>
      <c r="AG664" s="193"/>
      <c r="AN664" s="193"/>
      <c r="AT664" s="193"/>
      <c r="AZ664" s="193"/>
      <c r="BA664" s="193"/>
      <c r="BD664" s="193"/>
      <c r="BG664" s="193"/>
      <c r="BJ664" s="193"/>
      <c r="BL664" s="193"/>
      <c r="BP664" s="193"/>
    </row>
    <row r="665" spans="4:68" s="16" customFormat="1" x14ac:dyDescent="0.25">
      <c r="D665" s="193"/>
      <c r="E665" s="193"/>
      <c r="H665" s="193"/>
      <c r="L665" s="193"/>
      <c r="T665" s="193"/>
      <c r="Y665" s="193"/>
      <c r="AD665" s="193"/>
      <c r="AG665" s="193"/>
      <c r="AN665" s="193"/>
      <c r="AT665" s="193"/>
      <c r="AZ665" s="193"/>
      <c r="BA665" s="193"/>
      <c r="BD665" s="193"/>
      <c r="BG665" s="193"/>
      <c r="BJ665" s="193"/>
      <c r="BL665" s="193"/>
      <c r="BP665" s="193"/>
    </row>
    <row r="666" spans="4:68" s="16" customFormat="1" x14ac:dyDescent="0.25">
      <c r="D666" s="193"/>
      <c r="E666" s="193"/>
      <c r="H666" s="193"/>
      <c r="L666" s="193"/>
      <c r="T666" s="193"/>
      <c r="Y666" s="193"/>
      <c r="AD666" s="193"/>
      <c r="AG666" s="193"/>
      <c r="AN666" s="193"/>
      <c r="AT666" s="193"/>
      <c r="AZ666" s="193"/>
      <c r="BA666" s="193"/>
      <c r="BD666" s="193"/>
      <c r="BG666" s="193"/>
      <c r="BJ666" s="193"/>
      <c r="BL666" s="193"/>
      <c r="BP666" s="193"/>
    </row>
    <row r="667" spans="4:68" s="16" customFormat="1" x14ac:dyDescent="0.25">
      <c r="D667" s="193"/>
      <c r="E667" s="193"/>
      <c r="H667" s="193"/>
      <c r="L667" s="193"/>
      <c r="T667" s="193"/>
      <c r="Y667" s="193"/>
      <c r="AD667" s="193"/>
      <c r="AG667" s="193"/>
      <c r="AN667" s="193"/>
      <c r="AT667" s="193"/>
      <c r="AZ667" s="193"/>
      <c r="BA667" s="193"/>
      <c r="BD667" s="193"/>
      <c r="BG667" s="193"/>
      <c r="BJ667" s="193"/>
      <c r="BL667" s="193"/>
      <c r="BP667" s="193"/>
    </row>
    <row r="668" spans="4:68" s="16" customFormat="1" x14ac:dyDescent="0.25">
      <c r="D668" s="193"/>
      <c r="E668" s="193"/>
      <c r="H668" s="193"/>
      <c r="L668" s="193"/>
      <c r="T668" s="193"/>
      <c r="Y668" s="193"/>
      <c r="AD668" s="193"/>
      <c r="AG668" s="193"/>
      <c r="AN668" s="193"/>
      <c r="AT668" s="193"/>
      <c r="AZ668" s="193"/>
      <c r="BA668" s="193"/>
      <c r="BD668" s="193"/>
      <c r="BG668" s="193"/>
      <c r="BJ668" s="193"/>
      <c r="BL668" s="193"/>
      <c r="BP668" s="193"/>
    </row>
  </sheetData>
  <mergeCells count="40">
    <mergeCell ref="A2:XFD2"/>
    <mergeCell ref="A1:XFD1"/>
    <mergeCell ref="F4:O4"/>
    <mergeCell ref="E6:G6"/>
    <mergeCell ref="E7:G8"/>
    <mergeCell ref="L6:S6"/>
    <mergeCell ref="AG6:AM6"/>
    <mergeCell ref="AG7:AM8"/>
    <mergeCell ref="A6:A9"/>
    <mergeCell ref="B6:B9"/>
    <mergeCell ref="C6:C9"/>
    <mergeCell ref="BQ6:BQ9"/>
    <mergeCell ref="T6:X6"/>
    <mergeCell ref="T7:X8"/>
    <mergeCell ref="Y6:AC6"/>
    <mergeCell ref="Y7:AC8"/>
    <mergeCell ref="AD6:AF6"/>
    <mergeCell ref="AD7:AF8"/>
    <mergeCell ref="BG6:BI6"/>
    <mergeCell ref="BL6:BN6"/>
    <mergeCell ref="AN6:AS6"/>
    <mergeCell ref="AN7:AS8"/>
    <mergeCell ref="L7:S8"/>
    <mergeCell ref="A129:AU129"/>
    <mergeCell ref="AZ7:AZ8"/>
    <mergeCell ref="BK7:BO8"/>
    <mergeCell ref="A127:C127"/>
    <mergeCell ref="A128:BQ128"/>
    <mergeCell ref="D7:D8"/>
    <mergeCell ref="BJ7:BJ8"/>
    <mergeCell ref="BP7:BP8"/>
    <mergeCell ref="BD7:BF8"/>
    <mergeCell ref="AT7:AY8"/>
    <mergeCell ref="BG7:BI8"/>
    <mergeCell ref="BD6:BF6"/>
    <mergeCell ref="AT6:AY6"/>
    <mergeCell ref="BA6:BC6"/>
    <mergeCell ref="BA7:BC8"/>
    <mergeCell ref="H6:K6"/>
    <mergeCell ref="H7:K8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M24"/>
  <sheetViews>
    <sheetView workbookViewId="0">
      <selection activeCell="J28" sqref="J28"/>
    </sheetView>
  </sheetViews>
  <sheetFormatPr defaultRowHeight="15" x14ac:dyDescent="0.25"/>
  <cols>
    <col min="3" max="3" width="13.5703125" bestFit="1" customWidth="1"/>
    <col min="4" max="4" width="12.42578125" bestFit="1" customWidth="1"/>
    <col min="5" max="5" width="13.5703125" bestFit="1" customWidth="1"/>
    <col min="6" max="6" width="10" bestFit="1" customWidth="1"/>
    <col min="8" max="8" width="16" customWidth="1"/>
    <col min="13" max="13" width="13.5703125" bestFit="1" customWidth="1"/>
  </cols>
  <sheetData>
    <row r="4" spans="2:8" x14ac:dyDescent="0.25">
      <c r="C4" t="s">
        <v>378</v>
      </c>
      <c r="D4" t="s">
        <v>379</v>
      </c>
      <c r="E4" t="s">
        <v>380</v>
      </c>
      <c r="F4" t="s">
        <v>381</v>
      </c>
    </row>
    <row r="5" spans="2:8" x14ac:dyDescent="0.25">
      <c r="C5" s="152">
        <v>11621</v>
      </c>
      <c r="D5" s="152">
        <v>617</v>
      </c>
      <c r="E5" s="152">
        <v>94000</v>
      </c>
      <c r="F5" s="152">
        <v>105535</v>
      </c>
    </row>
    <row r="6" spans="2:8" x14ac:dyDescent="0.25">
      <c r="C6" s="152">
        <v>249470</v>
      </c>
      <c r="D6" s="152">
        <v>57</v>
      </c>
      <c r="E6" s="152">
        <v>169069</v>
      </c>
      <c r="F6" s="152"/>
    </row>
    <row r="7" spans="2:8" x14ac:dyDescent="0.25">
      <c r="C7" s="152">
        <v>2515789</v>
      </c>
      <c r="D7" s="152">
        <v>17000</v>
      </c>
      <c r="E7" s="152">
        <v>19500</v>
      </c>
      <c r="F7" s="152"/>
    </row>
    <row r="8" spans="2:8" x14ac:dyDescent="0.25">
      <c r="C8" s="152">
        <v>2587</v>
      </c>
      <c r="D8" s="152">
        <v>3</v>
      </c>
      <c r="E8" s="152"/>
      <c r="F8" s="152"/>
    </row>
    <row r="9" spans="2:8" x14ac:dyDescent="0.25">
      <c r="C9" s="152">
        <v>834002</v>
      </c>
      <c r="D9" s="152">
        <v>10513274</v>
      </c>
      <c r="E9" s="152"/>
      <c r="F9" s="152"/>
    </row>
    <row r="10" spans="2:8" x14ac:dyDescent="0.25">
      <c r="C10" s="152">
        <v>35284755</v>
      </c>
      <c r="D10" s="152">
        <v>1053718</v>
      </c>
      <c r="E10" s="152"/>
      <c r="F10" s="152"/>
    </row>
    <row r="11" spans="2:8" x14ac:dyDescent="0.25">
      <c r="C11" s="152">
        <v>17427451</v>
      </c>
      <c r="D11" s="152"/>
      <c r="E11" s="152"/>
      <c r="F11" s="152"/>
    </row>
    <row r="12" spans="2:8" x14ac:dyDescent="0.25">
      <c r="C12" s="152">
        <v>35116753</v>
      </c>
      <c r="D12" s="152"/>
      <c r="E12" s="152"/>
      <c r="F12" s="152"/>
    </row>
    <row r="13" spans="2:8" x14ac:dyDescent="0.25">
      <c r="C13" s="152">
        <v>9508548</v>
      </c>
      <c r="D13" s="152"/>
      <c r="E13" s="152"/>
      <c r="F13" s="152"/>
    </row>
    <row r="14" spans="2:8" x14ac:dyDescent="0.25">
      <c r="B14" t="s">
        <v>382</v>
      </c>
      <c r="C14" s="152">
        <v>48447776</v>
      </c>
      <c r="D14" s="152"/>
      <c r="E14" s="152"/>
      <c r="F14" s="152"/>
    </row>
    <row r="15" spans="2:8" x14ac:dyDescent="0.25">
      <c r="C15" s="153">
        <f>SUM(C5:C14)</f>
        <v>149398752</v>
      </c>
      <c r="D15" s="153">
        <f>SUM(D5:D14)</f>
        <v>11584669</v>
      </c>
      <c r="E15" s="153">
        <f>E5+E6+E7</f>
        <v>282569</v>
      </c>
      <c r="F15" s="153">
        <f>SUM(F5:F14)</f>
        <v>105535</v>
      </c>
      <c r="G15" s="154"/>
      <c r="H15" s="152">
        <f>C15+D15+E15+F15</f>
        <v>161371525</v>
      </c>
    </row>
    <row r="16" spans="2:8" x14ac:dyDescent="0.25">
      <c r="C16" s="152"/>
      <c r="D16" s="152"/>
      <c r="E16" s="152"/>
      <c r="F16" s="152"/>
    </row>
    <row r="17" spans="3:13" x14ac:dyDescent="0.25">
      <c r="C17" s="152"/>
      <c r="D17" s="152"/>
      <c r="E17" s="152"/>
      <c r="F17" s="152"/>
    </row>
    <row r="18" spans="3:13" x14ac:dyDescent="0.25">
      <c r="C18" s="152"/>
      <c r="D18" s="152"/>
      <c r="E18" s="152"/>
      <c r="F18" s="152"/>
    </row>
    <row r="19" spans="3:13" x14ac:dyDescent="0.25">
      <c r="C19" s="152"/>
      <c r="D19" s="152"/>
      <c r="E19" s="152"/>
      <c r="F19" s="152"/>
      <c r="M19" s="152"/>
    </row>
    <row r="20" spans="3:13" x14ac:dyDescent="0.25">
      <c r="C20" s="152"/>
      <c r="D20" s="152"/>
      <c r="E20" s="152"/>
      <c r="F20" s="152"/>
    </row>
    <row r="21" spans="3:13" x14ac:dyDescent="0.25">
      <c r="C21" s="152"/>
      <c r="D21" s="152"/>
      <c r="E21" s="152"/>
      <c r="F21" s="152"/>
    </row>
    <row r="22" spans="3:13" x14ac:dyDescent="0.25">
      <c r="C22" s="152"/>
      <c r="D22" s="152"/>
      <c r="E22" s="152"/>
      <c r="F22" s="152"/>
    </row>
    <row r="23" spans="3:13" x14ac:dyDescent="0.25">
      <c r="C23" s="152"/>
      <c r="D23" s="152"/>
      <c r="E23" s="152"/>
      <c r="F23" s="152"/>
      <c r="M23" s="152">
        <f>GMINY!BQ127+POWIATY!W32+'SAMORZĄD WOJEWÓDZTWA'!I11+MALUCH!I29</f>
        <v>161371525</v>
      </c>
    </row>
    <row r="24" spans="3:13" x14ac:dyDescent="0.25">
      <c r="M24" s="15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opLeftCell="A10" workbookViewId="0">
      <selection activeCell="F37" sqref="F37"/>
    </sheetView>
  </sheetViews>
  <sheetFormatPr defaultRowHeight="15" x14ac:dyDescent="0.25"/>
  <cols>
    <col min="1" max="1" width="9.140625" style="16"/>
    <col min="2" max="3" width="11" style="16" customWidth="1"/>
    <col min="4" max="4" width="15.42578125" style="16" bestFit="1" customWidth="1"/>
    <col min="5" max="5" width="16.28515625" style="16" bestFit="1" customWidth="1"/>
    <col min="6" max="6" width="16.42578125" style="16" bestFit="1" customWidth="1"/>
    <col min="7" max="7" width="14.28515625" style="16" customWidth="1"/>
    <col min="8" max="8" width="15.140625" style="16" customWidth="1"/>
    <col min="9" max="9" width="16.28515625" style="16" bestFit="1" customWidth="1"/>
    <col min="10" max="10" width="15.140625" style="16" customWidth="1"/>
    <col min="11" max="11" width="15.5703125" style="16" customWidth="1"/>
    <col min="12" max="12" width="15.42578125" style="16" customWidth="1"/>
    <col min="13" max="13" width="15" style="16" customWidth="1"/>
    <col min="14" max="17" width="20.42578125" style="16" customWidth="1"/>
    <col min="18" max="18" width="20.85546875" style="16" customWidth="1"/>
    <col min="19" max="19" width="19" style="16" bestFit="1" customWidth="1"/>
    <col min="20" max="20" width="14.7109375" style="16" customWidth="1"/>
    <col min="21" max="22" width="19.28515625" style="16" customWidth="1"/>
    <col min="23" max="23" width="16.42578125" style="16" customWidth="1"/>
    <col min="24" max="16384" width="9.140625" style="16"/>
  </cols>
  <sheetData>
    <row r="1" spans="1:23" x14ac:dyDescent="0.25">
      <c r="A1" s="223" t="s">
        <v>375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</row>
    <row r="2" spans="1:23" x14ac:dyDescent="0.25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</row>
    <row r="3" spans="1:23" x14ac:dyDescent="0.25">
      <c r="A3" s="223"/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</row>
    <row r="4" spans="1:23" x14ac:dyDescent="0.25">
      <c r="A4" s="223"/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</row>
    <row r="5" spans="1:23" x14ac:dyDescent="0.25">
      <c r="A5" s="224"/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</row>
    <row r="6" spans="1:23" ht="31.5" x14ac:dyDescent="0.25">
      <c r="A6" s="225" t="s">
        <v>242</v>
      </c>
      <c r="B6" s="226" t="s">
        <v>243</v>
      </c>
      <c r="C6" s="227" t="s">
        <v>316</v>
      </c>
      <c r="D6" s="228"/>
      <c r="E6" s="228"/>
      <c r="F6" s="229"/>
      <c r="G6" s="225" t="s">
        <v>268</v>
      </c>
      <c r="H6" s="78" t="s">
        <v>244</v>
      </c>
      <c r="I6" s="79"/>
      <c r="J6" s="230" t="s">
        <v>305</v>
      </c>
      <c r="K6" s="67" t="s">
        <v>245</v>
      </c>
      <c r="L6" s="67" t="s">
        <v>293</v>
      </c>
      <c r="M6" s="67" t="s">
        <v>246</v>
      </c>
      <c r="N6" s="231" t="s">
        <v>303</v>
      </c>
      <c r="O6" s="232"/>
      <c r="P6" s="232"/>
      <c r="Q6" s="233"/>
      <c r="R6" s="73" t="s">
        <v>247</v>
      </c>
      <c r="S6" s="74"/>
      <c r="T6" s="234" t="s">
        <v>248</v>
      </c>
      <c r="U6" s="235"/>
      <c r="V6" s="236"/>
      <c r="W6" s="273" t="s">
        <v>249</v>
      </c>
    </row>
    <row r="7" spans="1:23" ht="95.25" customHeight="1" x14ac:dyDescent="0.25">
      <c r="A7" s="237"/>
      <c r="B7" s="238"/>
      <c r="C7" s="239" t="s">
        <v>317</v>
      </c>
      <c r="D7" s="239"/>
      <c r="E7" s="239"/>
      <c r="F7" s="239"/>
      <c r="G7" s="237"/>
      <c r="H7" s="80" t="s">
        <v>300</v>
      </c>
      <c r="I7" s="81"/>
      <c r="J7" s="240" t="s">
        <v>304</v>
      </c>
      <c r="K7" s="240" t="s">
        <v>308</v>
      </c>
      <c r="L7" s="113" t="s">
        <v>314</v>
      </c>
      <c r="M7" s="241" t="s">
        <v>315</v>
      </c>
      <c r="N7" s="242" t="s">
        <v>304</v>
      </c>
      <c r="O7" s="243"/>
      <c r="P7" s="243"/>
      <c r="Q7" s="244"/>
      <c r="R7" s="75" t="s">
        <v>319</v>
      </c>
      <c r="S7" s="76"/>
      <c r="T7" s="245" t="s">
        <v>318</v>
      </c>
      <c r="U7" s="246"/>
      <c r="V7" s="247"/>
      <c r="W7" s="274"/>
    </row>
    <row r="8" spans="1:23" ht="41.25" customHeight="1" x14ac:dyDescent="0.25">
      <c r="A8" s="237"/>
      <c r="B8" s="238"/>
      <c r="C8" s="239"/>
      <c r="D8" s="239"/>
      <c r="E8" s="239"/>
      <c r="F8" s="239"/>
      <c r="G8" s="248"/>
      <c r="H8" s="114"/>
      <c r="I8" s="116"/>
      <c r="J8" s="249"/>
      <c r="K8" s="249"/>
      <c r="L8" s="115"/>
      <c r="M8" s="250"/>
      <c r="N8" s="251"/>
      <c r="O8" s="252"/>
      <c r="P8" s="252"/>
      <c r="Q8" s="253"/>
      <c r="R8" s="254" t="s">
        <v>250</v>
      </c>
      <c r="S8" s="255" t="s">
        <v>251</v>
      </c>
      <c r="T8" s="75"/>
      <c r="U8" s="76"/>
      <c r="V8" s="77"/>
      <c r="W8" s="274"/>
    </row>
    <row r="9" spans="1:23" x14ac:dyDescent="0.25">
      <c r="A9" s="8" t="s">
        <v>252</v>
      </c>
      <c r="B9" s="8" t="s">
        <v>253</v>
      </c>
      <c r="C9" s="8" t="s">
        <v>254</v>
      </c>
      <c r="D9" s="8" t="s">
        <v>255</v>
      </c>
      <c r="E9" s="8" t="s">
        <v>294</v>
      </c>
      <c r="F9" s="8"/>
      <c r="G9" s="8" t="s">
        <v>295</v>
      </c>
      <c r="H9" s="8" t="s">
        <v>256</v>
      </c>
      <c r="I9" s="8" t="s">
        <v>257</v>
      </c>
      <c r="J9" s="8" t="s">
        <v>258</v>
      </c>
      <c r="K9" s="8" t="s">
        <v>259</v>
      </c>
      <c r="L9" s="8" t="s">
        <v>261</v>
      </c>
      <c r="M9" s="8" t="s">
        <v>296</v>
      </c>
      <c r="N9" s="8" t="s">
        <v>323</v>
      </c>
      <c r="O9" s="8" t="s">
        <v>324</v>
      </c>
      <c r="P9" s="8"/>
      <c r="Q9" s="8"/>
      <c r="R9" s="8" t="s">
        <v>259</v>
      </c>
      <c r="S9" s="8" t="s">
        <v>260</v>
      </c>
      <c r="T9" s="8"/>
      <c r="U9" s="8" t="s">
        <v>262</v>
      </c>
      <c r="V9" s="8"/>
      <c r="W9" s="275" t="s">
        <v>296</v>
      </c>
    </row>
    <row r="10" spans="1:23" s="193" customFormat="1" x14ac:dyDescent="0.25">
      <c r="A10" s="112"/>
      <c r="B10" s="112"/>
      <c r="C10" s="264" t="s">
        <v>268</v>
      </c>
      <c r="D10" s="112" t="s">
        <v>312</v>
      </c>
      <c r="E10" s="112" t="s">
        <v>322</v>
      </c>
      <c r="F10" s="112" t="s">
        <v>366</v>
      </c>
      <c r="G10" s="264" t="s">
        <v>268</v>
      </c>
      <c r="H10" s="111" t="s">
        <v>312</v>
      </c>
      <c r="I10" s="111" t="s">
        <v>322</v>
      </c>
      <c r="J10" s="268" t="s">
        <v>299</v>
      </c>
      <c r="K10" s="268" t="s">
        <v>312</v>
      </c>
      <c r="L10" s="268" t="s">
        <v>312</v>
      </c>
      <c r="M10" s="268" t="s">
        <v>312</v>
      </c>
      <c r="N10" s="264" t="s">
        <v>268</v>
      </c>
      <c r="O10" s="112" t="s">
        <v>299</v>
      </c>
      <c r="P10" s="112" t="s">
        <v>312</v>
      </c>
      <c r="Q10" s="112" t="s">
        <v>369</v>
      </c>
      <c r="R10" s="264" t="s">
        <v>312</v>
      </c>
      <c r="S10" s="264" t="s">
        <v>312</v>
      </c>
      <c r="T10" s="264" t="s">
        <v>268</v>
      </c>
      <c r="U10" s="264" t="s">
        <v>312</v>
      </c>
      <c r="V10" s="112" t="s">
        <v>365</v>
      </c>
      <c r="W10" s="264"/>
    </row>
    <row r="11" spans="1:23" x14ac:dyDescent="0.25">
      <c r="A11" s="256">
        <v>1</v>
      </c>
      <c r="B11" s="257" t="s">
        <v>55</v>
      </c>
      <c r="C11" s="265">
        <f>F11+E11+D11</f>
        <v>15742</v>
      </c>
      <c r="D11" s="258">
        <v>15685</v>
      </c>
      <c r="E11" s="258">
        <v>0</v>
      </c>
      <c r="F11" s="258">
        <v>57</v>
      </c>
      <c r="G11" s="265">
        <f>I11+H11</f>
        <v>253856</v>
      </c>
      <c r="H11" s="9">
        <v>253854</v>
      </c>
      <c r="I11" s="9">
        <v>2</v>
      </c>
      <c r="J11" s="269">
        <v>1515</v>
      </c>
      <c r="K11" s="269">
        <v>220664</v>
      </c>
      <c r="L11" s="269">
        <v>0</v>
      </c>
      <c r="M11" s="271">
        <v>0</v>
      </c>
      <c r="N11" s="269">
        <f>Q11+P11+O11</f>
        <v>63104</v>
      </c>
      <c r="O11" s="9">
        <v>63104</v>
      </c>
      <c r="P11" s="9">
        <v>0</v>
      </c>
      <c r="Q11" s="9">
        <v>0</v>
      </c>
      <c r="R11" s="272">
        <v>0</v>
      </c>
      <c r="S11" s="272">
        <v>1900</v>
      </c>
      <c r="T11" s="272">
        <f>V11+U11</f>
        <v>21460</v>
      </c>
      <c r="U11" s="272">
        <v>21460</v>
      </c>
      <c r="V11" s="272">
        <v>0</v>
      </c>
      <c r="W11" s="272">
        <f>T11+S11+R11+N11+M11+L11+K11+J11+G11+C11</f>
        <v>578241</v>
      </c>
    </row>
    <row r="12" spans="1:23" x14ac:dyDescent="0.25">
      <c r="A12" s="256">
        <v>2</v>
      </c>
      <c r="B12" s="257" t="s">
        <v>59</v>
      </c>
      <c r="C12" s="265">
        <f t="shared" ref="C12:C31" si="0">F12+E12+D12</f>
        <v>4996</v>
      </c>
      <c r="D12" s="258">
        <v>4996</v>
      </c>
      <c r="E12" s="258">
        <v>0</v>
      </c>
      <c r="F12" s="258">
        <v>0</v>
      </c>
      <c r="G12" s="265">
        <f t="shared" ref="G12:G31" si="1">I12+H12</f>
        <v>184644</v>
      </c>
      <c r="H12" s="9">
        <v>184644</v>
      </c>
      <c r="I12" s="9">
        <v>0</v>
      </c>
      <c r="J12" s="269">
        <v>2818</v>
      </c>
      <c r="K12" s="269">
        <v>105080</v>
      </c>
      <c r="L12" s="269">
        <v>38040</v>
      </c>
      <c r="M12" s="271">
        <v>0</v>
      </c>
      <c r="N12" s="269">
        <f t="shared" ref="N12:N31" si="2">Q12+P12+O12</f>
        <v>39327</v>
      </c>
      <c r="O12" s="9">
        <v>39327</v>
      </c>
      <c r="P12" s="9">
        <v>0</v>
      </c>
      <c r="Q12" s="9">
        <v>0</v>
      </c>
      <c r="R12" s="272">
        <v>0</v>
      </c>
      <c r="S12" s="272">
        <v>0</v>
      </c>
      <c r="T12" s="272">
        <f t="shared" ref="T12:T31" si="3">V12+U12</f>
        <v>12660</v>
      </c>
      <c r="U12" s="272">
        <v>12660</v>
      </c>
      <c r="V12" s="272">
        <v>0</v>
      </c>
      <c r="W12" s="272">
        <f t="shared" ref="W12:W31" si="4">T12+S12+R12+N12+M12+L12+K12+J12+G12+C12</f>
        <v>387565</v>
      </c>
    </row>
    <row r="13" spans="1:23" x14ac:dyDescent="0.25">
      <c r="A13" s="256">
        <v>3</v>
      </c>
      <c r="B13" s="257" t="s">
        <v>61</v>
      </c>
      <c r="C13" s="265">
        <f t="shared" si="0"/>
        <v>17245</v>
      </c>
      <c r="D13" s="258">
        <v>17245</v>
      </c>
      <c r="E13" s="258">
        <v>0</v>
      </c>
      <c r="F13" s="258">
        <v>0</v>
      </c>
      <c r="G13" s="265">
        <f t="shared" si="1"/>
        <v>226295</v>
      </c>
      <c r="H13" s="9">
        <v>226295</v>
      </c>
      <c r="I13" s="9">
        <v>0</v>
      </c>
      <c r="J13" s="269">
        <v>0</v>
      </c>
      <c r="K13" s="269">
        <v>115900</v>
      </c>
      <c r="L13" s="269">
        <v>45648</v>
      </c>
      <c r="M13" s="271">
        <v>0</v>
      </c>
      <c r="N13" s="269">
        <f t="shared" si="2"/>
        <v>32548</v>
      </c>
      <c r="O13" s="9">
        <v>32548</v>
      </c>
      <c r="P13" s="9">
        <v>0</v>
      </c>
      <c r="Q13" s="9">
        <v>0</v>
      </c>
      <c r="R13" s="272">
        <v>0</v>
      </c>
      <c r="S13" s="272">
        <v>0</v>
      </c>
      <c r="T13" s="272">
        <f t="shared" si="3"/>
        <v>22500</v>
      </c>
      <c r="U13" s="272">
        <v>22500</v>
      </c>
      <c r="V13" s="272">
        <v>0</v>
      </c>
      <c r="W13" s="272">
        <f t="shared" si="4"/>
        <v>460136</v>
      </c>
    </row>
    <row r="14" spans="1:23" x14ac:dyDescent="0.25">
      <c r="A14" s="256">
        <v>4</v>
      </c>
      <c r="B14" s="257" t="s">
        <v>62</v>
      </c>
      <c r="C14" s="265">
        <f t="shared" si="0"/>
        <v>9991</v>
      </c>
      <c r="D14" s="258">
        <v>9991</v>
      </c>
      <c r="E14" s="258">
        <v>0</v>
      </c>
      <c r="F14" s="258">
        <v>0</v>
      </c>
      <c r="G14" s="265">
        <f t="shared" si="1"/>
        <v>2340</v>
      </c>
      <c r="H14" s="9">
        <v>2340</v>
      </c>
      <c r="I14" s="9">
        <v>0</v>
      </c>
      <c r="J14" s="269">
        <v>0</v>
      </c>
      <c r="K14" s="269">
        <v>84047</v>
      </c>
      <c r="L14" s="269">
        <v>38040</v>
      </c>
      <c r="M14" s="271">
        <v>0</v>
      </c>
      <c r="N14" s="269">
        <f t="shared" si="2"/>
        <v>56754</v>
      </c>
      <c r="O14" s="9">
        <v>56754</v>
      </c>
      <c r="P14" s="9">
        <v>0</v>
      </c>
      <c r="Q14" s="9">
        <v>0</v>
      </c>
      <c r="R14" s="272">
        <v>0</v>
      </c>
      <c r="S14" s="272">
        <v>1692</v>
      </c>
      <c r="T14" s="272">
        <f t="shared" si="3"/>
        <v>28670</v>
      </c>
      <c r="U14" s="272">
        <v>28670</v>
      </c>
      <c r="V14" s="272">
        <v>0</v>
      </c>
      <c r="W14" s="272">
        <f t="shared" si="4"/>
        <v>221534</v>
      </c>
    </row>
    <row r="15" spans="1:23" x14ac:dyDescent="0.25">
      <c r="A15" s="256">
        <v>5</v>
      </c>
      <c r="B15" s="257" t="s">
        <v>263</v>
      </c>
      <c r="C15" s="265">
        <f t="shared" si="0"/>
        <v>24624</v>
      </c>
      <c r="D15" s="258">
        <v>24624</v>
      </c>
      <c r="E15" s="258">
        <v>0</v>
      </c>
      <c r="F15" s="258">
        <v>0</v>
      </c>
      <c r="G15" s="265">
        <f t="shared" si="1"/>
        <v>516358</v>
      </c>
      <c r="H15" s="9">
        <v>516358</v>
      </c>
      <c r="I15" s="9">
        <v>0</v>
      </c>
      <c r="J15" s="269">
        <v>0</v>
      </c>
      <c r="K15" s="269">
        <v>174112</v>
      </c>
      <c r="L15" s="269">
        <v>0</v>
      </c>
      <c r="M15" s="271">
        <v>0</v>
      </c>
      <c r="N15" s="269">
        <f t="shared" si="2"/>
        <v>135606</v>
      </c>
      <c r="O15" s="9">
        <v>135606</v>
      </c>
      <c r="P15" s="9">
        <v>0</v>
      </c>
      <c r="Q15" s="9">
        <v>0</v>
      </c>
      <c r="R15" s="272">
        <v>28103</v>
      </c>
      <c r="S15" s="272">
        <v>0</v>
      </c>
      <c r="T15" s="272">
        <f t="shared" si="3"/>
        <v>39340</v>
      </c>
      <c r="U15" s="272">
        <v>39340</v>
      </c>
      <c r="V15" s="272">
        <v>0</v>
      </c>
      <c r="W15" s="272">
        <f t="shared" si="4"/>
        <v>918143</v>
      </c>
    </row>
    <row r="16" spans="1:23" x14ac:dyDescent="0.25">
      <c r="A16" s="256">
        <v>6</v>
      </c>
      <c r="B16" s="257" t="s">
        <v>63</v>
      </c>
      <c r="C16" s="265">
        <f t="shared" si="0"/>
        <v>42958</v>
      </c>
      <c r="D16" s="258">
        <v>42958</v>
      </c>
      <c r="E16" s="258">
        <v>0</v>
      </c>
      <c r="F16" s="258">
        <v>0</v>
      </c>
      <c r="G16" s="265">
        <f t="shared" si="1"/>
        <v>266352</v>
      </c>
      <c r="H16" s="9">
        <v>266352</v>
      </c>
      <c r="I16" s="9">
        <v>0</v>
      </c>
      <c r="J16" s="269">
        <v>5050</v>
      </c>
      <c r="K16" s="269">
        <v>611712</v>
      </c>
      <c r="L16" s="269">
        <v>105244</v>
      </c>
      <c r="M16" s="271">
        <v>0</v>
      </c>
      <c r="N16" s="269">
        <f t="shared" si="2"/>
        <v>86916</v>
      </c>
      <c r="O16" s="9">
        <v>86916</v>
      </c>
      <c r="P16" s="9">
        <v>0</v>
      </c>
      <c r="Q16" s="9">
        <v>0</v>
      </c>
      <c r="R16" s="272">
        <v>0</v>
      </c>
      <c r="S16" s="272">
        <v>3384</v>
      </c>
      <c r="T16" s="272">
        <f t="shared" si="3"/>
        <v>21870</v>
      </c>
      <c r="U16" s="272">
        <v>14870</v>
      </c>
      <c r="V16" s="272">
        <v>7000</v>
      </c>
      <c r="W16" s="272">
        <f t="shared" si="4"/>
        <v>1143486</v>
      </c>
    </row>
    <row r="17" spans="1:23" x14ac:dyDescent="0.25">
      <c r="A17" s="256">
        <v>7</v>
      </c>
      <c r="B17" s="257" t="s">
        <v>65</v>
      </c>
      <c r="C17" s="265">
        <f t="shared" si="0"/>
        <v>10300</v>
      </c>
      <c r="D17" s="258">
        <v>10300</v>
      </c>
      <c r="E17" s="258">
        <v>0</v>
      </c>
      <c r="F17" s="258">
        <v>0</v>
      </c>
      <c r="G17" s="265">
        <f t="shared" si="1"/>
        <v>129452</v>
      </c>
      <c r="H17" s="9">
        <v>129452</v>
      </c>
      <c r="I17" s="9">
        <v>0</v>
      </c>
      <c r="J17" s="269">
        <v>2661</v>
      </c>
      <c r="K17" s="269">
        <v>48961</v>
      </c>
      <c r="L17" s="269">
        <v>97636</v>
      </c>
      <c r="M17" s="271">
        <v>0</v>
      </c>
      <c r="N17" s="269">
        <f t="shared" si="2"/>
        <v>55664</v>
      </c>
      <c r="O17" s="9">
        <v>55664</v>
      </c>
      <c r="P17" s="9">
        <v>0</v>
      </c>
      <c r="Q17" s="9">
        <v>0</v>
      </c>
      <c r="R17" s="272">
        <v>0</v>
      </c>
      <c r="S17" s="272">
        <v>0</v>
      </c>
      <c r="T17" s="272">
        <f t="shared" si="3"/>
        <v>28920</v>
      </c>
      <c r="U17" s="272">
        <v>28920</v>
      </c>
      <c r="V17" s="272">
        <v>0</v>
      </c>
      <c r="W17" s="272">
        <f t="shared" si="4"/>
        <v>373594</v>
      </c>
    </row>
    <row r="18" spans="1:23" x14ac:dyDescent="0.25">
      <c r="A18" s="256">
        <v>8</v>
      </c>
      <c r="B18" s="257" t="s">
        <v>66</v>
      </c>
      <c r="C18" s="265">
        <f t="shared" si="0"/>
        <v>9990</v>
      </c>
      <c r="D18" s="258">
        <v>9990</v>
      </c>
      <c r="E18" s="258">
        <v>0</v>
      </c>
      <c r="F18" s="258">
        <v>0</v>
      </c>
      <c r="G18" s="265">
        <f t="shared" si="1"/>
        <v>83122</v>
      </c>
      <c r="H18" s="9">
        <v>83122</v>
      </c>
      <c r="I18" s="9">
        <v>0</v>
      </c>
      <c r="J18" s="269">
        <v>0</v>
      </c>
      <c r="K18" s="269">
        <v>0</v>
      </c>
      <c r="L18" s="269">
        <v>0</v>
      </c>
      <c r="M18" s="271">
        <v>0</v>
      </c>
      <c r="N18" s="269">
        <f t="shared" si="2"/>
        <v>24475</v>
      </c>
      <c r="O18" s="9">
        <v>24475</v>
      </c>
      <c r="P18" s="9">
        <v>0</v>
      </c>
      <c r="Q18" s="9">
        <v>0</v>
      </c>
      <c r="R18" s="272">
        <v>0</v>
      </c>
      <c r="S18" s="272">
        <v>0</v>
      </c>
      <c r="T18" s="272">
        <f t="shared" si="3"/>
        <v>0</v>
      </c>
      <c r="U18" s="272">
        <v>0</v>
      </c>
      <c r="V18" s="272">
        <v>0</v>
      </c>
      <c r="W18" s="272">
        <f t="shared" si="4"/>
        <v>117587</v>
      </c>
    </row>
    <row r="19" spans="1:23" x14ac:dyDescent="0.25">
      <c r="A19" s="256">
        <v>9</v>
      </c>
      <c r="B19" s="257" t="s">
        <v>68</v>
      </c>
      <c r="C19" s="265">
        <f t="shared" si="0"/>
        <v>10099</v>
      </c>
      <c r="D19" s="258">
        <v>10099</v>
      </c>
      <c r="E19" s="258">
        <v>0</v>
      </c>
      <c r="F19" s="258">
        <v>0</v>
      </c>
      <c r="G19" s="265">
        <f t="shared" si="1"/>
        <v>108839</v>
      </c>
      <c r="H19" s="9">
        <v>108839</v>
      </c>
      <c r="I19" s="9">
        <v>0</v>
      </c>
      <c r="J19" s="269">
        <v>0</v>
      </c>
      <c r="K19" s="269">
        <v>308788</v>
      </c>
      <c r="L19" s="269">
        <v>51988</v>
      </c>
      <c r="M19" s="271">
        <v>0</v>
      </c>
      <c r="N19" s="269">
        <f t="shared" si="2"/>
        <v>76742</v>
      </c>
      <c r="O19" s="9">
        <v>76742</v>
      </c>
      <c r="P19" s="9">
        <v>0</v>
      </c>
      <c r="Q19" s="9">
        <v>0</v>
      </c>
      <c r="R19" s="272">
        <v>0</v>
      </c>
      <c r="S19" s="272">
        <v>0</v>
      </c>
      <c r="T19" s="272">
        <f t="shared" si="3"/>
        <v>31210</v>
      </c>
      <c r="U19" s="272">
        <v>31210</v>
      </c>
      <c r="V19" s="272">
        <v>0</v>
      </c>
      <c r="W19" s="272">
        <f t="shared" si="4"/>
        <v>587666</v>
      </c>
    </row>
    <row r="20" spans="1:23" x14ac:dyDescent="0.25">
      <c r="A20" s="256">
        <v>10</v>
      </c>
      <c r="B20" s="257" t="s">
        <v>70</v>
      </c>
      <c r="C20" s="265">
        <f t="shared" si="0"/>
        <v>15962</v>
      </c>
      <c r="D20" s="258">
        <v>15962</v>
      </c>
      <c r="E20" s="258">
        <v>0</v>
      </c>
      <c r="F20" s="258">
        <v>0</v>
      </c>
      <c r="G20" s="265">
        <f t="shared" si="1"/>
        <v>257751</v>
      </c>
      <c r="H20" s="9">
        <v>257751</v>
      </c>
      <c r="I20" s="9">
        <v>0</v>
      </c>
      <c r="J20" s="269">
        <v>0</v>
      </c>
      <c r="K20" s="269">
        <v>36585</v>
      </c>
      <c r="L20" s="269">
        <v>0</v>
      </c>
      <c r="M20" s="271">
        <v>1153</v>
      </c>
      <c r="N20" s="269">
        <f t="shared" si="2"/>
        <v>60133</v>
      </c>
      <c r="O20" s="9">
        <v>60133</v>
      </c>
      <c r="P20" s="9">
        <v>0</v>
      </c>
      <c r="Q20" s="9">
        <v>0</v>
      </c>
      <c r="R20" s="272">
        <v>0</v>
      </c>
      <c r="S20" s="272">
        <v>9306</v>
      </c>
      <c r="T20" s="272">
        <f t="shared" si="3"/>
        <v>19520</v>
      </c>
      <c r="U20" s="272">
        <v>19520</v>
      </c>
      <c r="V20" s="272">
        <v>0</v>
      </c>
      <c r="W20" s="272">
        <f t="shared" si="4"/>
        <v>400410</v>
      </c>
    </row>
    <row r="21" spans="1:23" ht="26.25" x14ac:dyDescent="0.25">
      <c r="A21" s="256">
        <v>11</v>
      </c>
      <c r="B21" s="257" t="s">
        <v>73</v>
      </c>
      <c r="C21" s="265">
        <f t="shared" si="0"/>
        <v>9352</v>
      </c>
      <c r="D21" s="258">
        <v>9352</v>
      </c>
      <c r="E21" s="258">
        <v>0</v>
      </c>
      <c r="F21" s="258">
        <v>0</v>
      </c>
      <c r="G21" s="265">
        <f t="shared" si="1"/>
        <v>150224</v>
      </c>
      <c r="H21" s="9">
        <v>150224</v>
      </c>
      <c r="I21" s="9">
        <v>0</v>
      </c>
      <c r="J21" s="269">
        <v>2525</v>
      </c>
      <c r="K21" s="269">
        <v>0</v>
      </c>
      <c r="L21" s="269">
        <v>44380</v>
      </c>
      <c r="M21" s="271">
        <v>0</v>
      </c>
      <c r="N21" s="269">
        <f t="shared" si="2"/>
        <v>55457</v>
      </c>
      <c r="O21" s="9">
        <v>55457</v>
      </c>
      <c r="P21" s="9">
        <v>0</v>
      </c>
      <c r="Q21" s="9">
        <v>0</v>
      </c>
      <c r="R21" s="272">
        <v>0</v>
      </c>
      <c r="S21" s="272">
        <v>0</v>
      </c>
      <c r="T21" s="272">
        <f t="shared" si="3"/>
        <v>0</v>
      </c>
      <c r="U21" s="272">
        <v>0</v>
      </c>
      <c r="V21" s="272">
        <v>0</v>
      </c>
      <c r="W21" s="272">
        <f t="shared" si="4"/>
        <v>261938</v>
      </c>
    </row>
    <row r="22" spans="1:23" x14ac:dyDescent="0.25">
      <c r="A22" s="256">
        <v>12</v>
      </c>
      <c r="B22" s="257" t="s">
        <v>81</v>
      </c>
      <c r="C22" s="265">
        <f t="shared" si="0"/>
        <v>19672</v>
      </c>
      <c r="D22" s="258">
        <v>19672</v>
      </c>
      <c r="E22" s="258">
        <v>0</v>
      </c>
      <c r="F22" s="258">
        <v>0</v>
      </c>
      <c r="G22" s="265">
        <f t="shared" si="1"/>
        <v>129963</v>
      </c>
      <c r="H22" s="9">
        <v>129963</v>
      </c>
      <c r="I22" s="9">
        <v>0</v>
      </c>
      <c r="J22" s="269">
        <v>0</v>
      </c>
      <c r="K22" s="269">
        <v>211673</v>
      </c>
      <c r="L22" s="269">
        <v>0</v>
      </c>
      <c r="M22" s="271">
        <v>0</v>
      </c>
      <c r="N22" s="269">
        <f t="shared" si="2"/>
        <v>38657</v>
      </c>
      <c r="O22" s="9">
        <v>38657</v>
      </c>
      <c r="P22" s="9">
        <v>0</v>
      </c>
      <c r="Q22" s="9">
        <v>0</v>
      </c>
      <c r="R22" s="272">
        <v>0</v>
      </c>
      <c r="S22" s="272">
        <v>0</v>
      </c>
      <c r="T22" s="272">
        <f t="shared" si="3"/>
        <v>7520</v>
      </c>
      <c r="U22" s="272">
        <v>7520</v>
      </c>
      <c r="V22" s="272">
        <v>0</v>
      </c>
      <c r="W22" s="272">
        <f t="shared" si="4"/>
        <v>407485</v>
      </c>
    </row>
    <row r="23" spans="1:23" x14ac:dyDescent="0.25">
      <c r="A23" s="256">
        <v>13</v>
      </c>
      <c r="B23" s="257" t="s">
        <v>82</v>
      </c>
      <c r="C23" s="265">
        <f t="shared" si="0"/>
        <v>10190</v>
      </c>
      <c r="D23" s="258">
        <v>10190</v>
      </c>
      <c r="E23" s="258">
        <v>0</v>
      </c>
      <c r="F23" s="258">
        <v>0</v>
      </c>
      <c r="G23" s="265">
        <f t="shared" si="1"/>
        <v>64508</v>
      </c>
      <c r="H23" s="9">
        <v>64508</v>
      </c>
      <c r="I23" s="9">
        <v>0</v>
      </c>
      <c r="J23" s="269">
        <v>3534</v>
      </c>
      <c r="K23" s="269">
        <v>61464</v>
      </c>
      <c r="L23" s="269">
        <v>82420</v>
      </c>
      <c r="M23" s="271">
        <v>0</v>
      </c>
      <c r="N23" s="269">
        <f t="shared" si="2"/>
        <v>26354</v>
      </c>
      <c r="O23" s="9">
        <v>26354</v>
      </c>
      <c r="P23" s="9">
        <v>0</v>
      </c>
      <c r="Q23" s="9">
        <v>0</v>
      </c>
      <c r="R23" s="272">
        <v>0</v>
      </c>
      <c r="S23" s="272">
        <v>9350</v>
      </c>
      <c r="T23" s="272">
        <f t="shared" si="3"/>
        <v>0</v>
      </c>
      <c r="U23" s="272">
        <v>0</v>
      </c>
      <c r="V23" s="272">
        <v>0</v>
      </c>
      <c r="W23" s="272">
        <f t="shared" si="4"/>
        <v>257820</v>
      </c>
    </row>
    <row r="24" spans="1:23" ht="26.25" x14ac:dyDescent="0.25">
      <c r="A24" s="256">
        <v>14</v>
      </c>
      <c r="B24" s="257" t="s">
        <v>83</v>
      </c>
      <c r="C24" s="265">
        <f t="shared" si="0"/>
        <v>10791</v>
      </c>
      <c r="D24" s="258">
        <v>10791</v>
      </c>
      <c r="E24" s="258">
        <v>0</v>
      </c>
      <c r="F24" s="258">
        <v>0</v>
      </c>
      <c r="G24" s="265">
        <f t="shared" si="1"/>
        <v>103972</v>
      </c>
      <c r="H24" s="9">
        <v>103972</v>
      </c>
      <c r="I24" s="9">
        <v>0</v>
      </c>
      <c r="J24" s="269">
        <v>0</v>
      </c>
      <c r="K24" s="269">
        <v>13377</v>
      </c>
      <c r="L24" s="269">
        <v>45014</v>
      </c>
      <c r="M24" s="271">
        <v>0</v>
      </c>
      <c r="N24" s="269">
        <f t="shared" si="2"/>
        <v>27011</v>
      </c>
      <c r="O24" s="9">
        <v>26394</v>
      </c>
      <c r="P24" s="9">
        <v>0</v>
      </c>
      <c r="Q24" s="9">
        <v>617</v>
      </c>
      <c r="R24" s="272">
        <v>0</v>
      </c>
      <c r="S24" s="272">
        <v>0</v>
      </c>
      <c r="T24" s="272">
        <f t="shared" si="3"/>
        <v>17140</v>
      </c>
      <c r="U24" s="272">
        <v>7140</v>
      </c>
      <c r="V24" s="272">
        <v>10000</v>
      </c>
      <c r="W24" s="272">
        <f t="shared" si="4"/>
        <v>217305</v>
      </c>
    </row>
    <row r="25" spans="1:23" x14ac:dyDescent="0.25">
      <c r="A25" s="256">
        <v>15</v>
      </c>
      <c r="B25" s="257" t="s">
        <v>84</v>
      </c>
      <c r="C25" s="265">
        <f t="shared" si="0"/>
        <v>5679</v>
      </c>
      <c r="D25" s="258">
        <v>5679</v>
      </c>
      <c r="E25" s="258">
        <v>0</v>
      </c>
      <c r="F25" s="258">
        <v>0</v>
      </c>
      <c r="G25" s="265">
        <f t="shared" si="1"/>
        <v>114665</v>
      </c>
      <c r="H25" s="9">
        <v>114665</v>
      </c>
      <c r="I25" s="9">
        <v>0</v>
      </c>
      <c r="J25" s="269">
        <v>0</v>
      </c>
      <c r="K25" s="269">
        <v>20428</v>
      </c>
      <c r="L25" s="269">
        <v>0</v>
      </c>
      <c r="M25" s="271">
        <v>0</v>
      </c>
      <c r="N25" s="269">
        <f t="shared" si="2"/>
        <v>35366</v>
      </c>
      <c r="O25" s="9">
        <v>35366</v>
      </c>
      <c r="P25" s="9">
        <v>0</v>
      </c>
      <c r="Q25" s="9">
        <v>0</v>
      </c>
      <c r="R25" s="272">
        <v>27335</v>
      </c>
      <c r="S25" s="272">
        <v>846</v>
      </c>
      <c r="T25" s="272">
        <f t="shared" si="3"/>
        <v>0</v>
      </c>
      <c r="U25" s="272">
        <v>0</v>
      </c>
      <c r="V25" s="272">
        <v>0</v>
      </c>
      <c r="W25" s="272">
        <f t="shared" si="4"/>
        <v>204319</v>
      </c>
    </row>
    <row r="26" spans="1:23" x14ac:dyDescent="0.25">
      <c r="A26" s="256">
        <v>16</v>
      </c>
      <c r="B26" s="257" t="s">
        <v>85</v>
      </c>
      <c r="C26" s="265">
        <f t="shared" si="0"/>
        <v>24977</v>
      </c>
      <c r="D26" s="258">
        <v>24976</v>
      </c>
      <c r="E26" s="258">
        <v>1</v>
      </c>
      <c r="F26" s="258">
        <v>0</v>
      </c>
      <c r="G26" s="265">
        <f t="shared" si="1"/>
        <v>363590</v>
      </c>
      <c r="H26" s="9">
        <v>363590</v>
      </c>
      <c r="I26" s="9">
        <v>0</v>
      </c>
      <c r="J26" s="269">
        <v>0</v>
      </c>
      <c r="K26" s="269">
        <v>666873</v>
      </c>
      <c r="L26" s="269">
        <v>0</v>
      </c>
      <c r="M26" s="271">
        <v>0</v>
      </c>
      <c r="N26" s="269">
        <f t="shared" si="2"/>
        <v>141330</v>
      </c>
      <c r="O26" s="9">
        <v>0</v>
      </c>
      <c r="P26" s="9">
        <v>141330</v>
      </c>
      <c r="Q26" s="9">
        <v>0</v>
      </c>
      <c r="R26" s="272">
        <v>0</v>
      </c>
      <c r="S26" s="272">
        <v>0</v>
      </c>
      <c r="T26" s="272">
        <f t="shared" si="3"/>
        <v>31910</v>
      </c>
      <c r="U26" s="272">
        <v>31910</v>
      </c>
      <c r="V26" s="272">
        <v>0</v>
      </c>
      <c r="W26" s="272">
        <f t="shared" si="4"/>
        <v>1228680</v>
      </c>
    </row>
    <row r="27" spans="1:23" x14ac:dyDescent="0.25">
      <c r="A27" s="256">
        <v>17</v>
      </c>
      <c r="B27" s="257" t="s">
        <v>264</v>
      </c>
      <c r="C27" s="265">
        <f t="shared" si="0"/>
        <v>36368</v>
      </c>
      <c r="D27" s="258">
        <v>36368</v>
      </c>
      <c r="E27" s="258">
        <v>0</v>
      </c>
      <c r="F27" s="258">
        <v>0</v>
      </c>
      <c r="G27" s="265">
        <f t="shared" si="1"/>
        <v>262730</v>
      </c>
      <c r="H27" s="9">
        <v>262730</v>
      </c>
      <c r="I27" s="9">
        <v>0</v>
      </c>
      <c r="J27" s="269">
        <v>3894</v>
      </c>
      <c r="K27" s="269">
        <v>128668</v>
      </c>
      <c r="L27" s="269">
        <v>717126</v>
      </c>
      <c r="M27" s="271">
        <v>0</v>
      </c>
      <c r="N27" s="269">
        <f t="shared" si="2"/>
        <v>98859</v>
      </c>
      <c r="O27" s="9">
        <v>98859</v>
      </c>
      <c r="P27" s="9">
        <v>0</v>
      </c>
      <c r="Q27" s="9">
        <v>0</v>
      </c>
      <c r="R27" s="272">
        <v>27590</v>
      </c>
      <c r="S27" s="272">
        <v>5040</v>
      </c>
      <c r="T27" s="272">
        <f t="shared" si="3"/>
        <v>39460</v>
      </c>
      <c r="U27" s="272">
        <v>39460</v>
      </c>
      <c r="V27" s="272">
        <v>0</v>
      </c>
      <c r="W27" s="272">
        <f t="shared" si="4"/>
        <v>1319735</v>
      </c>
    </row>
    <row r="28" spans="1:23" x14ac:dyDescent="0.25">
      <c r="A28" s="256">
        <v>18</v>
      </c>
      <c r="B28" s="257" t="s">
        <v>93</v>
      </c>
      <c r="C28" s="265">
        <f t="shared" si="0"/>
        <v>19980</v>
      </c>
      <c r="D28" s="258">
        <v>19980</v>
      </c>
      <c r="E28" s="258">
        <v>0</v>
      </c>
      <c r="F28" s="258">
        <v>0</v>
      </c>
      <c r="G28" s="265">
        <f t="shared" si="1"/>
        <v>267982</v>
      </c>
      <c r="H28" s="9">
        <v>267982</v>
      </c>
      <c r="I28" s="9">
        <v>0</v>
      </c>
      <c r="J28" s="269">
        <v>0</v>
      </c>
      <c r="K28" s="269">
        <v>116176</v>
      </c>
      <c r="L28" s="269">
        <v>86224</v>
      </c>
      <c r="M28" s="271">
        <v>0</v>
      </c>
      <c r="N28" s="269">
        <f t="shared" si="2"/>
        <v>93971</v>
      </c>
      <c r="O28" s="9">
        <v>0</v>
      </c>
      <c r="P28" s="9">
        <v>93971</v>
      </c>
      <c r="Q28" s="9">
        <v>0</v>
      </c>
      <c r="R28" s="272">
        <v>0</v>
      </c>
      <c r="S28" s="272">
        <v>0</v>
      </c>
      <c r="T28" s="272">
        <f t="shared" si="3"/>
        <v>40800</v>
      </c>
      <c r="U28" s="272">
        <v>40800</v>
      </c>
      <c r="V28" s="272">
        <v>0</v>
      </c>
      <c r="W28" s="272">
        <f t="shared" si="4"/>
        <v>625133</v>
      </c>
    </row>
    <row r="29" spans="1:23" x14ac:dyDescent="0.25">
      <c r="A29" s="256">
        <v>19</v>
      </c>
      <c r="B29" s="257" t="s">
        <v>101</v>
      </c>
      <c r="C29" s="265">
        <f t="shared" si="0"/>
        <v>8967</v>
      </c>
      <c r="D29" s="258">
        <v>8967</v>
      </c>
      <c r="E29" s="258">
        <v>0</v>
      </c>
      <c r="F29" s="258">
        <v>0</v>
      </c>
      <c r="G29" s="265">
        <f t="shared" si="1"/>
        <v>194725</v>
      </c>
      <c r="H29" s="9">
        <v>194725</v>
      </c>
      <c r="I29" s="9">
        <v>0</v>
      </c>
      <c r="J29" s="269">
        <v>0</v>
      </c>
      <c r="K29" s="269">
        <v>5638</v>
      </c>
      <c r="L29" s="269">
        <v>116022</v>
      </c>
      <c r="M29" s="271">
        <v>0</v>
      </c>
      <c r="N29" s="269">
        <f t="shared" si="2"/>
        <v>36391</v>
      </c>
      <c r="O29" s="9">
        <v>36391</v>
      </c>
      <c r="P29" s="9">
        <v>0</v>
      </c>
      <c r="Q29" s="9">
        <v>0</v>
      </c>
      <c r="R29" s="272">
        <v>0</v>
      </c>
      <c r="S29" s="272">
        <v>0</v>
      </c>
      <c r="T29" s="272">
        <f t="shared" si="3"/>
        <v>0</v>
      </c>
      <c r="U29" s="272">
        <v>0</v>
      </c>
      <c r="V29" s="272">
        <v>0</v>
      </c>
      <c r="W29" s="272">
        <f t="shared" si="4"/>
        <v>361743</v>
      </c>
    </row>
    <row r="30" spans="1:23" x14ac:dyDescent="0.25">
      <c r="A30" s="256">
        <v>20</v>
      </c>
      <c r="B30" s="257" t="s">
        <v>113</v>
      </c>
      <c r="C30" s="265">
        <f t="shared" si="0"/>
        <v>4492</v>
      </c>
      <c r="D30" s="258">
        <v>4492</v>
      </c>
      <c r="E30" s="258">
        <v>0</v>
      </c>
      <c r="F30" s="258">
        <v>0</v>
      </c>
      <c r="G30" s="265">
        <f t="shared" si="1"/>
        <v>361888</v>
      </c>
      <c r="H30" s="9">
        <v>361888</v>
      </c>
      <c r="I30" s="9">
        <v>0</v>
      </c>
      <c r="J30" s="269">
        <v>0</v>
      </c>
      <c r="K30" s="269">
        <v>207386</v>
      </c>
      <c r="L30" s="269">
        <v>225070</v>
      </c>
      <c r="M30" s="271">
        <v>0</v>
      </c>
      <c r="N30" s="269">
        <f t="shared" si="2"/>
        <v>59946</v>
      </c>
      <c r="O30" s="9">
        <v>59946</v>
      </c>
      <c r="P30" s="9">
        <v>0</v>
      </c>
      <c r="Q30" s="9">
        <v>0</v>
      </c>
      <c r="R30" s="272">
        <v>0</v>
      </c>
      <c r="S30" s="272">
        <v>0</v>
      </c>
      <c r="T30" s="272">
        <f t="shared" si="3"/>
        <v>30410</v>
      </c>
      <c r="U30" s="272">
        <v>30410</v>
      </c>
      <c r="V30" s="272">
        <v>0</v>
      </c>
      <c r="W30" s="272">
        <f t="shared" si="4"/>
        <v>889192</v>
      </c>
    </row>
    <row r="31" spans="1:23" x14ac:dyDescent="0.25">
      <c r="A31" s="256">
        <v>21</v>
      </c>
      <c r="B31" s="257" t="s">
        <v>117</v>
      </c>
      <c r="C31" s="265">
        <f t="shared" si="0"/>
        <v>10881</v>
      </c>
      <c r="D31" s="258">
        <v>10881</v>
      </c>
      <c r="E31" s="258">
        <v>0</v>
      </c>
      <c r="F31" s="258">
        <v>0</v>
      </c>
      <c r="G31" s="265">
        <f t="shared" si="1"/>
        <v>81142</v>
      </c>
      <c r="H31" s="9">
        <v>81142</v>
      </c>
      <c r="I31" s="9">
        <v>0</v>
      </c>
      <c r="J31" s="269">
        <v>0</v>
      </c>
      <c r="K31" s="269">
        <v>464794</v>
      </c>
      <c r="L31" s="269">
        <v>43112</v>
      </c>
      <c r="M31" s="271">
        <v>0</v>
      </c>
      <c r="N31" s="269">
        <f t="shared" si="2"/>
        <v>23028</v>
      </c>
      <c r="O31" s="9">
        <v>23028</v>
      </c>
      <c r="P31" s="9">
        <v>0</v>
      </c>
      <c r="Q31" s="9">
        <v>0</v>
      </c>
      <c r="R31" s="272">
        <v>0</v>
      </c>
      <c r="S31" s="272">
        <v>0</v>
      </c>
      <c r="T31" s="272">
        <f t="shared" si="3"/>
        <v>0</v>
      </c>
      <c r="U31" s="272">
        <v>0</v>
      </c>
      <c r="V31" s="272">
        <v>0</v>
      </c>
      <c r="W31" s="272">
        <f t="shared" si="4"/>
        <v>622957</v>
      </c>
    </row>
    <row r="32" spans="1:23" x14ac:dyDescent="0.25">
      <c r="A32" s="259" t="s">
        <v>249</v>
      </c>
      <c r="B32" s="259"/>
      <c r="C32" s="266">
        <f>SUM(C11:C31)</f>
        <v>323256</v>
      </c>
      <c r="D32" s="260">
        <f>SUM(D11:D31)</f>
        <v>323198</v>
      </c>
      <c r="E32" s="260">
        <f>SUM(E11:E31)</f>
        <v>1</v>
      </c>
      <c r="F32" s="260">
        <f>SUM(F11:F31)</f>
        <v>57</v>
      </c>
      <c r="G32" s="267">
        <f>SUM(G11:G31)</f>
        <v>4124398</v>
      </c>
      <c r="H32" s="10">
        <f>SUM(H11:H31)</f>
        <v>4124396</v>
      </c>
      <c r="I32" s="10">
        <f>SUM(I11:I31)</f>
        <v>2</v>
      </c>
      <c r="J32" s="270">
        <f>SUM(J11:J31)</f>
        <v>21997</v>
      </c>
      <c r="K32" s="270">
        <f t="shared" ref="K32:V32" si="5">SUM(K11:K31)</f>
        <v>3602326</v>
      </c>
      <c r="L32" s="270">
        <f>SUM(L11:L31)</f>
        <v>1735964</v>
      </c>
      <c r="M32" s="270">
        <f>SUM(M11:M31)</f>
        <v>1153</v>
      </c>
      <c r="N32" s="270">
        <f>SUM(N11:N31)</f>
        <v>1267639</v>
      </c>
      <c r="O32" s="10">
        <f>SUM(O11:O31)</f>
        <v>1031721</v>
      </c>
      <c r="P32" s="10">
        <f>SUM(P11:P31)</f>
        <v>235301</v>
      </c>
      <c r="Q32" s="10">
        <f>SUM(Q11:Q31)</f>
        <v>617</v>
      </c>
      <c r="R32" s="270">
        <f t="shared" si="5"/>
        <v>83028</v>
      </c>
      <c r="S32" s="270">
        <f t="shared" si="5"/>
        <v>31518</v>
      </c>
      <c r="T32" s="270">
        <f>SUM(T11:T31)</f>
        <v>393390</v>
      </c>
      <c r="U32" s="270">
        <f t="shared" si="5"/>
        <v>376390</v>
      </c>
      <c r="V32" s="270">
        <f t="shared" si="5"/>
        <v>17000</v>
      </c>
      <c r="W32" s="276">
        <f>SUM(W11:W31)</f>
        <v>11584669</v>
      </c>
    </row>
    <row r="33" spans="1:23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2"/>
      <c r="S33" s="12"/>
      <c r="T33" s="12"/>
      <c r="U33" s="12"/>
      <c r="V33" s="12"/>
      <c r="W33" s="12"/>
    </row>
    <row r="34" spans="1:23" x14ac:dyDescent="0.25">
      <c r="A34" s="261" t="s">
        <v>384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  <c r="N34" s="14"/>
      <c r="O34" s="14"/>
      <c r="P34" s="14"/>
      <c r="Q34" s="14"/>
      <c r="R34" s="15"/>
      <c r="S34" s="15"/>
      <c r="T34" s="15"/>
      <c r="U34" s="15"/>
      <c r="V34" s="15"/>
      <c r="W34" s="12"/>
    </row>
    <row r="35" spans="1:23" x14ac:dyDescent="0.25">
      <c r="A35" s="262"/>
      <c r="B35" s="262"/>
      <c r="C35" s="262"/>
      <c r="D35" s="262"/>
      <c r="E35" s="262"/>
      <c r="F35" s="262"/>
      <c r="G35" s="262"/>
      <c r="H35" s="262"/>
      <c r="I35" s="263"/>
      <c r="J35" s="263"/>
      <c r="K35" s="13"/>
      <c r="L35" s="13"/>
      <c r="M35" s="14"/>
      <c r="N35" s="14"/>
      <c r="O35" s="14"/>
      <c r="P35" s="14"/>
      <c r="Q35" s="14"/>
      <c r="R35" s="12"/>
      <c r="S35" s="12"/>
      <c r="T35" s="12"/>
      <c r="U35" s="12"/>
      <c r="V35" s="12"/>
      <c r="W35" s="12"/>
    </row>
  </sheetData>
  <mergeCells count="20">
    <mergeCell ref="A32:B32"/>
    <mergeCell ref="A35:H35"/>
    <mergeCell ref="A1:W5"/>
    <mergeCell ref="A6:A8"/>
    <mergeCell ref="B6:B8"/>
    <mergeCell ref="R6:S6"/>
    <mergeCell ref="W6:W8"/>
    <mergeCell ref="K7:K8"/>
    <mergeCell ref="M7:M8"/>
    <mergeCell ref="R7:S7"/>
    <mergeCell ref="T7:V8"/>
    <mergeCell ref="T6:V6"/>
    <mergeCell ref="H6:I6"/>
    <mergeCell ref="H7:I7"/>
    <mergeCell ref="G6:G8"/>
    <mergeCell ref="J7:J8"/>
    <mergeCell ref="C6:F6"/>
    <mergeCell ref="C7:F8"/>
    <mergeCell ref="N6:Q6"/>
    <mergeCell ref="N7:Q8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A7" workbookViewId="0">
      <selection activeCell="M10" sqref="M10"/>
    </sheetView>
  </sheetViews>
  <sheetFormatPr defaultRowHeight="15" x14ac:dyDescent="0.25"/>
  <cols>
    <col min="1" max="2" width="9.140625" style="142"/>
    <col min="3" max="3" width="16" style="142" customWidth="1"/>
    <col min="4" max="4" width="15.5703125" style="142" customWidth="1"/>
    <col min="5" max="5" width="20.5703125" style="142" customWidth="1"/>
    <col min="6" max="6" width="17.28515625" style="142" customWidth="1"/>
    <col min="7" max="8" width="15.7109375" style="142" customWidth="1"/>
    <col min="9" max="9" width="26.42578125" style="142" customWidth="1"/>
    <col min="10" max="16384" width="9.140625" style="142"/>
  </cols>
  <sheetData>
    <row r="1" spans="1:9" x14ac:dyDescent="0.25">
      <c r="A1" s="17"/>
      <c r="B1" s="17"/>
      <c r="C1" s="17"/>
      <c r="D1" s="17"/>
      <c r="E1" s="17"/>
      <c r="F1" s="17"/>
      <c r="G1" s="18"/>
      <c r="H1" s="18"/>
      <c r="I1" s="19"/>
    </row>
    <row r="2" spans="1:9" x14ac:dyDescent="0.25">
      <c r="A2" s="20"/>
      <c r="B2" s="20"/>
      <c r="C2" s="20"/>
      <c r="D2" s="20"/>
      <c r="E2" s="20"/>
      <c r="F2" s="20"/>
      <c r="G2" s="21"/>
      <c r="H2" s="21"/>
      <c r="I2" s="19"/>
    </row>
    <row r="3" spans="1:9" x14ac:dyDescent="0.25">
      <c r="A3" s="20"/>
      <c r="B3" s="20"/>
      <c r="C3" s="20"/>
      <c r="D3" s="20"/>
      <c r="E3" s="20"/>
      <c r="F3" s="20"/>
      <c r="G3" s="21"/>
      <c r="H3" s="21"/>
      <c r="I3" s="19"/>
    </row>
    <row r="4" spans="1:9" ht="15.75" x14ac:dyDescent="0.25">
      <c r="A4" s="22"/>
      <c r="B4" s="82" t="s">
        <v>372</v>
      </c>
      <c r="C4" s="83"/>
      <c r="D4" s="83"/>
      <c r="E4" s="83"/>
      <c r="F4" s="83"/>
      <c r="G4" s="83"/>
      <c r="H4" s="83"/>
      <c r="I4" s="84"/>
    </row>
    <row r="5" spans="1:9" ht="47.25" x14ac:dyDescent="0.25">
      <c r="A5" s="22"/>
      <c r="B5" s="23" t="s">
        <v>242</v>
      </c>
      <c r="C5" s="23" t="s">
        <v>265</v>
      </c>
      <c r="D5" s="23" t="s">
        <v>266</v>
      </c>
      <c r="E5" s="24" t="s">
        <v>267</v>
      </c>
      <c r="F5" s="24" t="s">
        <v>299</v>
      </c>
      <c r="G5" s="23" t="s">
        <v>312</v>
      </c>
      <c r="H5" s="23" t="s">
        <v>325</v>
      </c>
      <c r="I5" s="139" t="s">
        <v>268</v>
      </c>
    </row>
    <row r="6" spans="1:9" s="143" customFormat="1" ht="69" customHeight="1" x14ac:dyDescent="0.25">
      <c r="A6" s="21"/>
      <c r="B6" s="117" t="s">
        <v>21</v>
      </c>
      <c r="C6" s="145">
        <v>85211</v>
      </c>
      <c r="D6" s="145">
        <v>2380</v>
      </c>
      <c r="E6" s="118" t="s">
        <v>304</v>
      </c>
      <c r="F6" s="119">
        <v>19500</v>
      </c>
      <c r="G6" s="120">
        <v>0</v>
      </c>
      <c r="H6" s="120">
        <v>0</v>
      </c>
      <c r="I6" s="140">
        <f>F6+G6+H6</f>
        <v>19500</v>
      </c>
    </row>
    <row r="7" spans="1:9" s="143" customFormat="1" ht="90" x14ac:dyDescent="0.25">
      <c r="A7" s="21"/>
      <c r="B7" s="117" t="s">
        <v>22</v>
      </c>
      <c r="C7" s="145">
        <v>85212</v>
      </c>
      <c r="D7" s="145">
        <v>2210</v>
      </c>
      <c r="E7" s="49" t="s">
        <v>329</v>
      </c>
      <c r="F7" s="121">
        <v>0</v>
      </c>
      <c r="G7" s="122">
        <v>0</v>
      </c>
      <c r="H7" s="122">
        <v>94000</v>
      </c>
      <c r="I7" s="140">
        <f t="shared" ref="I7:I10" si="0">F7+G7+H7</f>
        <v>94000</v>
      </c>
    </row>
    <row r="8" spans="1:9" s="143" customFormat="1" ht="150" x14ac:dyDescent="0.25">
      <c r="A8" s="21"/>
      <c r="B8" s="117" t="s">
        <v>23</v>
      </c>
      <c r="C8" s="145">
        <v>75084</v>
      </c>
      <c r="D8" s="145">
        <v>2210</v>
      </c>
      <c r="E8" s="144" t="s">
        <v>321</v>
      </c>
      <c r="F8" s="121">
        <v>0</v>
      </c>
      <c r="G8" s="122">
        <v>3750</v>
      </c>
      <c r="H8" s="122">
        <v>0</v>
      </c>
      <c r="I8" s="140">
        <f t="shared" si="0"/>
        <v>3750</v>
      </c>
    </row>
    <row r="9" spans="1:9" s="143" customFormat="1" ht="90" x14ac:dyDescent="0.25">
      <c r="A9" s="21"/>
      <c r="B9" s="117" t="s">
        <v>24</v>
      </c>
      <c r="C9" s="145">
        <v>851156</v>
      </c>
      <c r="D9" s="145">
        <v>2210</v>
      </c>
      <c r="E9" s="144" t="s">
        <v>313</v>
      </c>
      <c r="F9" s="121">
        <v>0</v>
      </c>
      <c r="G9" s="123">
        <v>3774</v>
      </c>
      <c r="H9" s="122">
        <v>0</v>
      </c>
      <c r="I9" s="140">
        <f t="shared" si="0"/>
        <v>3774</v>
      </c>
    </row>
    <row r="10" spans="1:9" s="143" customFormat="1" ht="173.25" x14ac:dyDescent="0.25">
      <c r="A10" s="21"/>
      <c r="B10" s="117" t="s">
        <v>25</v>
      </c>
      <c r="C10" s="145">
        <v>85226</v>
      </c>
      <c r="D10" s="145">
        <v>2210</v>
      </c>
      <c r="E10" s="124" t="s">
        <v>320</v>
      </c>
      <c r="F10" s="125">
        <v>0</v>
      </c>
      <c r="G10" s="122">
        <v>161545</v>
      </c>
      <c r="H10" s="122">
        <v>0</v>
      </c>
      <c r="I10" s="140">
        <f t="shared" si="0"/>
        <v>161545</v>
      </c>
    </row>
    <row r="11" spans="1:9" s="143" customFormat="1" ht="15.75" x14ac:dyDescent="0.25">
      <c r="A11" s="126"/>
      <c r="B11" s="127" t="s">
        <v>269</v>
      </c>
      <c r="C11" s="128"/>
      <c r="D11" s="128"/>
      <c r="E11" s="129"/>
      <c r="F11" s="130">
        <f>SUM(F6:F10)</f>
        <v>19500</v>
      </c>
      <c r="G11" s="131">
        <f>SUM(G7:G10)</f>
        <v>169069</v>
      </c>
      <c r="H11" s="131">
        <f>SUM(H7:H10)</f>
        <v>94000</v>
      </c>
      <c r="I11" s="141">
        <f>SUM(I6:I10)</f>
        <v>282569</v>
      </c>
    </row>
    <row r="12" spans="1:9" s="143" customFormat="1" x14ac:dyDescent="0.25">
      <c r="A12" s="132"/>
      <c r="B12" s="132"/>
      <c r="C12" s="132"/>
      <c r="D12" s="132"/>
      <c r="E12" s="132"/>
      <c r="F12" s="133"/>
      <c r="G12" s="132"/>
      <c r="H12" s="132"/>
      <c r="I12" s="134"/>
    </row>
    <row r="13" spans="1:9" s="143" customFormat="1" x14ac:dyDescent="0.25">
      <c r="A13" s="135" t="s">
        <v>373</v>
      </c>
      <c r="B13" s="135"/>
      <c r="C13" s="135"/>
      <c r="D13" s="135"/>
      <c r="E13" s="135"/>
      <c r="F13" s="135"/>
      <c r="G13" s="135"/>
      <c r="H13" s="136"/>
      <c r="I13" s="136"/>
    </row>
    <row r="14" spans="1:9" s="143" customFormat="1" x14ac:dyDescent="0.25">
      <c r="A14" s="137"/>
      <c r="B14" s="137"/>
      <c r="C14" s="137"/>
      <c r="D14" s="137"/>
      <c r="E14" s="137"/>
      <c r="F14" s="137"/>
      <c r="G14" s="137"/>
      <c r="H14" s="138"/>
      <c r="I14" s="138"/>
    </row>
    <row r="15" spans="1:9" s="143" customFormat="1" x14ac:dyDescent="0.25"/>
  </sheetData>
  <mergeCells count="4">
    <mergeCell ref="B4:I4"/>
    <mergeCell ref="B11:E11"/>
    <mergeCell ref="A13:G13"/>
    <mergeCell ref="A14:G14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topLeftCell="A22" workbookViewId="0">
      <selection activeCell="B36" sqref="B36"/>
    </sheetView>
  </sheetViews>
  <sheetFormatPr defaultRowHeight="15" x14ac:dyDescent="0.25"/>
  <cols>
    <col min="2" max="2" width="19.85546875" customWidth="1"/>
    <col min="3" max="3" width="39.85546875" customWidth="1"/>
    <col min="4" max="4" width="15" customWidth="1"/>
    <col min="5" max="5" width="12.7109375" customWidth="1"/>
    <col min="6" max="7" width="13.140625" customWidth="1"/>
    <col min="8" max="8" width="18.28515625" customWidth="1"/>
    <col min="9" max="9" width="13.42578125" customWidth="1"/>
  </cols>
  <sheetData>
    <row r="1" spans="1:9" x14ac:dyDescent="0.25">
      <c r="A1" s="51" t="s">
        <v>330</v>
      </c>
    </row>
    <row r="2" spans="1:9" x14ac:dyDescent="0.25">
      <c r="A2" s="51" t="s">
        <v>331</v>
      </c>
    </row>
    <row r="3" spans="1:9" x14ac:dyDescent="0.25">
      <c r="A3" s="51" t="s">
        <v>332</v>
      </c>
    </row>
    <row r="4" spans="1:9" x14ac:dyDescent="0.25">
      <c r="A4" s="51" t="s">
        <v>333</v>
      </c>
    </row>
    <row r="5" spans="1:9" x14ac:dyDescent="0.25">
      <c r="B5" s="88" t="s">
        <v>334</v>
      </c>
      <c r="C5" s="88"/>
      <c r="D5" s="88"/>
      <c r="E5" s="88"/>
      <c r="F5" s="88"/>
      <c r="G5" s="88"/>
      <c r="H5" s="88"/>
      <c r="I5" s="88"/>
    </row>
    <row r="6" spans="1:9" x14ac:dyDescent="0.25">
      <c r="B6" s="52"/>
      <c r="C6" s="52"/>
      <c r="D6" s="52"/>
      <c r="E6" s="52"/>
      <c r="F6" s="52"/>
      <c r="G6" s="52"/>
      <c r="H6" s="52"/>
      <c r="I6" s="53"/>
    </row>
    <row r="7" spans="1:9" x14ac:dyDescent="0.25">
      <c r="A7" s="89"/>
      <c r="B7" s="90"/>
      <c r="C7" s="93" t="s">
        <v>326</v>
      </c>
      <c r="D7" s="94"/>
      <c r="E7" s="94"/>
      <c r="F7" s="94"/>
      <c r="G7" s="94"/>
      <c r="H7" s="94"/>
      <c r="I7" s="95"/>
    </row>
    <row r="8" spans="1:9" x14ac:dyDescent="0.25">
      <c r="A8" s="91"/>
      <c r="B8" s="92"/>
      <c r="C8" s="96"/>
      <c r="D8" s="97"/>
      <c r="E8" s="97"/>
      <c r="F8" s="97"/>
      <c r="G8" s="97"/>
      <c r="H8" s="97"/>
      <c r="I8" s="98"/>
    </row>
    <row r="9" spans="1:9" ht="28.5" x14ac:dyDescent="0.25">
      <c r="A9" s="54"/>
      <c r="B9" s="55" t="s">
        <v>335</v>
      </c>
      <c r="C9" s="55" t="s">
        <v>271</v>
      </c>
      <c r="D9" s="55" t="s">
        <v>272</v>
      </c>
      <c r="E9" s="55" t="s">
        <v>273</v>
      </c>
      <c r="F9" s="55" t="s">
        <v>274</v>
      </c>
      <c r="G9" s="55" t="s">
        <v>275</v>
      </c>
      <c r="H9" s="55" t="s">
        <v>336</v>
      </c>
      <c r="I9" s="55" t="s">
        <v>249</v>
      </c>
    </row>
    <row r="10" spans="1:9" ht="57" x14ac:dyDescent="0.25">
      <c r="A10" s="56" t="s">
        <v>21</v>
      </c>
      <c r="B10" s="57" t="s">
        <v>337</v>
      </c>
      <c r="C10" s="58" t="s">
        <v>338</v>
      </c>
      <c r="D10" s="59">
        <v>3152</v>
      </c>
      <c r="E10" s="59">
        <v>0</v>
      </c>
      <c r="F10" s="59">
        <v>0</v>
      </c>
      <c r="G10" s="59">
        <v>0</v>
      </c>
      <c r="H10" s="59">
        <v>0</v>
      </c>
      <c r="I10" s="60">
        <f>D10+E10+F10+G10+H10</f>
        <v>3152</v>
      </c>
    </row>
    <row r="11" spans="1:9" ht="71.25" x14ac:dyDescent="0.25">
      <c r="A11" s="56" t="s">
        <v>23</v>
      </c>
      <c r="B11" s="57" t="s">
        <v>339</v>
      </c>
      <c r="C11" s="58" t="s">
        <v>283</v>
      </c>
      <c r="D11" s="59">
        <v>0</v>
      </c>
      <c r="E11" s="59">
        <v>0</v>
      </c>
      <c r="F11" s="59">
        <v>3940</v>
      </c>
      <c r="G11" s="59">
        <v>0</v>
      </c>
      <c r="H11" s="59">
        <v>0</v>
      </c>
      <c r="I11" s="60">
        <f t="shared" ref="I11:I28" si="0">D11+E11+F11+G11+H11</f>
        <v>3940</v>
      </c>
    </row>
    <row r="12" spans="1:9" ht="71.25" x14ac:dyDescent="0.25">
      <c r="A12" s="56" t="s">
        <v>24</v>
      </c>
      <c r="B12" s="57" t="s">
        <v>340</v>
      </c>
      <c r="C12" s="58" t="s">
        <v>280</v>
      </c>
      <c r="D12" s="59">
        <v>0</v>
      </c>
      <c r="E12" s="59">
        <v>0</v>
      </c>
      <c r="F12" s="59">
        <v>2955</v>
      </c>
      <c r="G12" s="59">
        <v>0</v>
      </c>
      <c r="H12" s="59">
        <v>0</v>
      </c>
      <c r="I12" s="60">
        <f t="shared" si="0"/>
        <v>2955</v>
      </c>
    </row>
    <row r="13" spans="1:9" ht="71.25" x14ac:dyDescent="0.25">
      <c r="A13" s="56" t="s">
        <v>25</v>
      </c>
      <c r="B13" s="57" t="s">
        <v>341</v>
      </c>
      <c r="C13" s="58" t="s">
        <v>281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60">
        <f t="shared" si="0"/>
        <v>0</v>
      </c>
    </row>
    <row r="14" spans="1:9" ht="57" x14ac:dyDescent="0.25">
      <c r="A14" s="56" t="s">
        <v>26</v>
      </c>
      <c r="B14" s="57" t="s">
        <v>342</v>
      </c>
      <c r="C14" s="58" t="s">
        <v>285</v>
      </c>
      <c r="D14" s="59">
        <v>0</v>
      </c>
      <c r="E14" s="61">
        <v>0</v>
      </c>
      <c r="F14" s="59">
        <v>1782</v>
      </c>
      <c r="G14" s="59">
        <v>0</v>
      </c>
      <c r="H14" s="59">
        <v>0</v>
      </c>
      <c r="I14" s="60">
        <f t="shared" si="0"/>
        <v>1782</v>
      </c>
    </row>
    <row r="15" spans="1:9" ht="57" x14ac:dyDescent="0.25">
      <c r="A15" s="56" t="s">
        <v>27</v>
      </c>
      <c r="B15" s="57" t="s">
        <v>343</v>
      </c>
      <c r="C15" s="58" t="s">
        <v>284</v>
      </c>
      <c r="D15" s="59">
        <v>5910</v>
      </c>
      <c r="E15" s="59">
        <v>0</v>
      </c>
      <c r="F15" s="59">
        <v>0</v>
      </c>
      <c r="G15" s="59">
        <v>0</v>
      </c>
      <c r="H15" s="59">
        <v>0</v>
      </c>
      <c r="I15" s="60">
        <f t="shared" si="0"/>
        <v>5910</v>
      </c>
    </row>
    <row r="16" spans="1:9" ht="42.75" x14ac:dyDescent="0.25">
      <c r="A16" s="56" t="s">
        <v>28</v>
      </c>
      <c r="B16" s="57" t="s">
        <v>344</v>
      </c>
      <c r="C16" s="58" t="s">
        <v>345</v>
      </c>
      <c r="D16" s="59">
        <v>4137</v>
      </c>
      <c r="E16" s="59">
        <v>0</v>
      </c>
      <c r="F16" s="59">
        <v>0</v>
      </c>
      <c r="G16" s="59">
        <v>0</v>
      </c>
      <c r="H16" s="59">
        <v>0</v>
      </c>
      <c r="I16" s="60">
        <f t="shared" si="0"/>
        <v>4137</v>
      </c>
    </row>
    <row r="17" spans="1:9" ht="57" x14ac:dyDescent="0.25">
      <c r="A17" s="56" t="s">
        <v>29</v>
      </c>
      <c r="B17" s="57" t="s">
        <v>346</v>
      </c>
      <c r="C17" s="58" t="s">
        <v>279</v>
      </c>
      <c r="D17" s="59">
        <v>3349</v>
      </c>
      <c r="E17" s="59">
        <v>0</v>
      </c>
      <c r="F17" s="59">
        <v>0</v>
      </c>
      <c r="G17" s="59">
        <v>0</v>
      </c>
      <c r="H17" s="59">
        <v>0</v>
      </c>
      <c r="I17" s="60">
        <f t="shared" si="0"/>
        <v>3349</v>
      </c>
    </row>
    <row r="18" spans="1:9" ht="57" x14ac:dyDescent="0.25">
      <c r="A18" s="56" t="s">
        <v>30</v>
      </c>
      <c r="B18" s="57" t="s">
        <v>347</v>
      </c>
      <c r="C18" s="58" t="s">
        <v>348</v>
      </c>
      <c r="D18" s="59">
        <v>0</v>
      </c>
      <c r="E18" s="59">
        <v>0</v>
      </c>
      <c r="F18" s="59">
        <v>2955</v>
      </c>
      <c r="G18" s="59">
        <v>0</v>
      </c>
      <c r="H18" s="59">
        <v>0</v>
      </c>
      <c r="I18" s="60">
        <f t="shared" si="0"/>
        <v>2955</v>
      </c>
    </row>
    <row r="19" spans="1:9" ht="57" x14ac:dyDescent="0.25">
      <c r="A19" s="56" t="s">
        <v>31</v>
      </c>
      <c r="B19" s="57" t="s">
        <v>349</v>
      </c>
      <c r="C19" s="58" t="s">
        <v>350</v>
      </c>
      <c r="D19" s="59">
        <v>0</v>
      </c>
      <c r="E19" s="59">
        <v>5516</v>
      </c>
      <c r="F19" s="59">
        <v>0</v>
      </c>
      <c r="G19" s="59">
        <v>0</v>
      </c>
      <c r="H19" s="59">
        <v>0</v>
      </c>
      <c r="I19" s="60">
        <f t="shared" si="0"/>
        <v>5516</v>
      </c>
    </row>
    <row r="20" spans="1:9" ht="57" x14ac:dyDescent="0.25">
      <c r="A20" s="56" t="s">
        <v>32</v>
      </c>
      <c r="B20" s="57" t="s">
        <v>351</v>
      </c>
      <c r="C20" s="58" t="s">
        <v>282</v>
      </c>
      <c r="D20" s="59">
        <v>0</v>
      </c>
      <c r="E20" s="59">
        <v>0</v>
      </c>
      <c r="F20" s="59">
        <v>4728</v>
      </c>
      <c r="G20" s="59">
        <v>0</v>
      </c>
      <c r="H20" s="59">
        <v>0</v>
      </c>
      <c r="I20" s="60">
        <f t="shared" si="0"/>
        <v>4728</v>
      </c>
    </row>
    <row r="21" spans="1:9" ht="57" x14ac:dyDescent="0.25">
      <c r="A21" s="56" t="s">
        <v>33</v>
      </c>
      <c r="B21" s="57" t="s">
        <v>352</v>
      </c>
      <c r="C21" s="58" t="s">
        <v>353</v>
      </c>
      <c r="D21" s="59">
        <v>0</v>
      </c>
      <c r="E21" s="59">
        <v>0</v>
      </c>
      <c r="F21" s="59">
        <v>2167</v>
      </c>
      <c r="G21" s="59">
        <v>0</v>
      </c>
      <c r="H21" s="59">
        <v>0</v>
      </c>
      <c r="I21" s="60">
        <f t="shared" si="0"/>
        <v>2167</v>
      </c>
    </row>
    <row r="22" spans="1:9" ht="28.5" x14ac:dyDescent="0.25">
      <c r="A22" s="56" t="s">
        <v>35</v>
      </c>
      <c r="B22" s="57" t="s">
        <v>354</v>
      </c>
      <c r="C22" s="58" t="s">
        <v>355</v>
      </c>
      <c r="D22" s="59">
        <v>7880</v>
      </c>
      <c r="E22" s="59">
        <v>0</v>
      </c>
      <c r="F22" s="59">
        <v>0</v>
      </c>
      <c r="G22" s="59">
        <v>0</v>
      </c>
      <c r="H22" s="59">
        <v>0</v>
      </c>
      <c r="I22" s="60">
        <f t="shared" si="0"/>
        <v>7880</v>
      </c>
    </row>
    <row r="23" spans="1:9" ht="57" x14ac:dyDescent="0.25">
      <c r="A23" s="56" t="s">
        <v>36</v>
      </c>
      <c r="B23" s="57" t="s">
        <v>356</v>
      </c>
      <c r="C23" s="58" t="s">
        <v>357</v>
      </c>
      <c r="D23" s="59">
        <v>11032</v>
      </c>
      <c r="E23" s="59">
        <v>0</v>
      </c>
      <c r="F23" s="59">
        <v>0</v>
      </c>
      <c r="G23" s="59">
        <v>0</v>
      </c>
      <c r="H23" s="59">
        <v>0</v>
      </c>
      <c r="I23" s="60">
        <f t="shared" si="0"/>
        <v>11032</v>
      </c>
    </row>
    <row r="24" spans="1:9" ht="42.75" x14ac:dyDescent="0.25">
      <c r="A24" s="56" t="s">
        <v>37</v>
      </c>
      <c r="B24" s="57" t="s">
        <v>358</v>
      </c>
      <c r="C24" s="58" t="s">
        <v>278</v>
      </c>
      <c r="D24" s="59">
        <v>0</v>
      </c>
      <c r="E24" s="59">
        <v>0</v>
      </c>
      <c r="F24" s="59">
        <v>0</v>
      </c>
      <c r="G24" s="59">
        <v>2955</v>
      </c>
      <c r="H24" s="59">
        <v>0</v>
      </c>
      <c r="I24" s="60">
        <f t="shared" si="0"/>
        <v>2955</v>
      </c>
    </row>
    <row r="25" spans="1:9" ht="71.25" x14ac:dyDescent="0.25">
      <c r="A25" s="56" t="s">
        <v>38</v>
      </c>
      <c r="B25" s="57" t="s">
        <v>359</v>
      </c>
      <c r="C25" s="58" t="s">
        <v>276</v>
      </c>
      <c r="D25" s="59">
        <v>4334</v>
      </c>
      <c r="E25" s="59">
        <v>0</v>
      </c>
      <c r="F25" s="59">
        <v>0</v>
      </c>
      <c r="G25" s="59">
        <v>0</v>
      </c>
      <c r="H25" s="59">
        <v>0</v>
      </c>
      <c r="I25" s="60">
        <f t="shared" si="0"/>
        <v>4334</v>
      </c>
    </row>
    <row r="26" spans="1:9" ht="57" x14ac:dyDescent="0.25">
      <c r="A26" s="56" t="s">
        <v>39</v>
      </c>
      <c r="B26" s="57" t="s">
        <v>360</v>
      </c>
      <c r="C26" s="58" t="s">
        <v>277</v>
      </c>
      <c r="D26" s="59">
        <v>1970</v>
      </c>
      <c r="E26" s="59">
        <v>0</v>
      </c>
      <c r="F26" s="59">
        <v>0</v>
      </c>
      <c r="G26" s="59">
        <v>0</v>
      </c>
      <c r="H26" s="59">
        <v>0</v>
      </c>
      <c r="I26" s="60">
        <f t="shared" si="0"/>
        <v>1970</v>
      </c>
    </row>
    <row r="27" spans="1:9" ht="30" x14ac:dyDescent="0.25">
      <c r="A27" s="56" t="s">
        <v>40</v>
      </c>
      <c r="B27" s="62" t="s">
        <v>361</v>
      </c>
      <c r="C27" s="58" t="s">
        <v>362</v>
      </c>
      <c r="D27" s="59">
        <v>1773</v>
      </c>
      <c r="E27" s="59">
        <v>0</v>
      </c>
      <c r="F27" s="59">
        <v>0</v>
      </c>
      <c r="G27" s="59">
        <v>0</v>
      </c>
      <c r="H27" s="59">
        <v>0</v>
      </c>
      <c r="I27" s="60">
        <f t="shared" si="0"/>
        <v>1773</v>
      </c>
    </row>
    <row r="28" spans="1:9" ht="120" x14ac:dyDescent="0.25">
      <c r="A28" s="56" t="s">
        <v>41</v>
      </c>
      <c r="B28" s="62" t="s">
        <v>363</v>
      </c>
      <c r="C28" s="58" t="s">
        <v>364</v>
      </c>
      <c r="D28" s="59">
        <v>0</v>
      </c>
      <c r="E28" s="59">
        <v>0</v>
      </c>
      <c r="F28" s="59">
        <v>0</v>
      </c>
      <c r="G28" s="59">
        <v>0</v>
      </c>
      <c r="H28" s="59">
        <v>35000</v>
      </c>
      <c r="I28" s="60">
        <f t="shared" si="0"/>
        <v>35000</v>
      </c>
    </row>
    <row r="29" spans="1:9" x14ac:dyDescent="0.25">
      <c r="A29" s="63"/>
      <c r="B29" s="64" t="s">
        <v>268</v>
      </c>
      <c r="C29" s="64"/>
      <c r="D29" s="55">
        <f t="shared" ref="D29:I29" si="1">SUM(D10:D28)</f>
        <v>43537</v>
      </c>
      <c r="E29" s="55">
        <f t="shared" si="1"/>
        <v>5516</v>
      </c>
      <c r="F29" s="55">
        <f t="shared" si="1"/>
        <v>18527</v>
      </c>
      <c r="G29" s="55">
        <f t="shared" si="1"/>
        <v>2955</v>
      </c>
      <c r="H29" s="55">
        <f t="shared" si="1"/>
        <v>35000</v>
      </c>
      <c r="I29" s="55">
        <f t="shared" si="1"/>
        <v>105535</v>
      </c>
    </row>
    <row r="31" spans="1:9" x14ac:dyDescent="0.25">
      <c r="A31" t="s">
        <v>374</v>
      </c>
    </row>
    <row r="34" spans="7:13" ht="15.75" x14ac:dyDescent="0.25">
      <c r="H34" s="85"/>
      <c r="I34" s="85"/>
      <c r="J34" s="85"/>
      <c r="K34" s="85"/>
    </row>
    <row r="35" spans="7:13" ht="15.75" x14ac:dyDescent="0.25">
      <c r="H35" s="86"/>
      <c r="I35" s="86"/>
      <c r="J35" s="86"/>
      <c r="K35" s="86"/>
    </row>
    <row r="36" spans="7:13" ht="15.75" x14ac:dyDescent="0.25">
      <c r="G36" s="87"/>
      <c r="H36" s="87"/>
      <c r="I36" s="87"/>
      <c r="J36" s="87"/>
      <c r="K36" s="87"/>
      <c r="L36" s="87"/>
      <c r="M36" s="87"/>
    </row>
  </sheetData>
  <mergeCells count="6">
    <mergeCell ref="H34:K34"/>
    <mergeCell ref="H35:K35"/>
    <mergeCell ref="G36:M36"/>
    <mergeCell ref="B5:I5"/>
    <mergeCell ref="A7:B8"/>
    <mergeCell ref="C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J17" sqref="J17"/>
    </sheetView>
  </sheetViews>
  <sheetFormatPr defaultRowHeight="15" x14ac:dyDescent="0.25"/>
  <cols>
    <col min="2" max="2" width="16.85546875" bestFit="1" customWidth="1"/>
    <col min="3" max="3" width="13.5703125" bestFit="1" customWidth="1"/>
    <col min="4" max="4" width="21.85546875" customWidth="1"/>
    <col min="5" max="5" width="37.28515625" customWidth="1"/>
    <col min="7" max="7" width="12.140625" customWidth="1"/>
    <col min="8" max="8" width="14.7109375" bestFit="1" customWidth="1"/>
    <col min="9" max="9" width="16.28515625" bestFit="1" customWidth="1"/>
  </cols>
  <sheetData>
    <row r="1" spans="1:9" x14ac:dyDescent="0.25">
      <c r="A1" s="28"/>
      <c r="B1" s="28"/>
      <c r="C1" s="106"/>
      <c r="D1" s="106"/>
      <c r="E1" s="106"/>
      <c r="F1" s="106"/>
      <c r="G1" s="106"/>
      <c r="H1" s="106"/>
      <c r="I1" s="28"/>
    </row>
    <row r="3" spans="1:9" ht="30" x14ac:dyDescent="0.25">
      <c r="A3" s="107" t="s">
        <v>242</v>
      </c>
      <c r="B3" s="109" t="s">
        <v>270</v>
      </c>
      <c r="C3" s="107" t="s">
        <v>286</v>
      </c>
      <c r="D3" s="107" t="s">
        <v>287</v>
      </c>
      <c r="E3" s="107" t="s">
        <v>288</v>
      </c>
      <c r="F3" s="25" t="s">
        <v>289</v>
      </c>
      <c r="G3" s="29" t="s">
        <v>290</v>
      </c>
      <c r="H3" s="29" t="s">
        <v>291</v>
      </c>
      <c r="I3" s="99"/>
    </row>
    <row r="4" spans="1:9" x14ac:dyDescent="0.25">
      <c r="A4" s="108"/>
      <c r="B4" s="110"/>
      <c r="C4" s="108"/>
      <c r="D4" s="108"/>
      <c r="E4" s="108"/>
      <c r="F4" s="101" t="s">
        <v>292</v>
      </c>
      <c r="G4" s="102"/>
      <c r="H4" s="103"/>
      <c r="I4" s="100"/>
    </row>
    <row r="5" spans="1:9" ht="15.75" x14ac:dyDescent="0.25">
      <c r="A5" s="30"/>
      <c r="B5" s="31"/>
      <c r="C5" s="31"/>
      <c r="D5" s="32"/>
      <c r="E5" s="32"/>
      <c r="F5" s="26"/>
      <c r="G5" s="27"/>
      <c r="H5" s="27"/>
      <c r="I5" s="33"/>
    </row>
    <row r="6" spans="1:9" ht="15.75" x14ac:dyDescent="0.25">
      <c r="A6" s="30"/>
      <c r="B6" s="31"/>
      <c r="C6" s="31"/>
      <c r="D6" s="32"/>
      <c r="E6" s="32"/>
      <c r="F6" s="26"/>
      <c r="G6" s="27"/>
      <c r="H6" s="27"/>
      <c r="I6" s="33"/>
    </row>
    <row r="7" spans="1:9" ht="15.75" x14ac:dyDescent="0.25">
      <c r="A7" s="30"/>
      <c r="B7" s="31"/>
      <c r="C7" s="31"/>
      <c r="D7" s="32"/>
      <c r="E7" s="32"/>
      <c r="F7" s="26"/>
      <c r="G7" s="27"/>
      <c r="H7" s="27"/>
      <c r="I7" s="33"/>
    </row>
    <row r="8" spans="1:9" ht="15.75" x14ac:dyDescent="0.25">
      <c r="A8" s="30"/>
      <c r="B8" s="31"/>
      <c r="C8" s="31"/>
      <c r="D8" s="32"/>
      <c r="E8" s="32"/>
      <c r="F8" s="26"/>
      <c r="G8" s="27"/>
      <c r="H8" s="27"/>
      <c r="I8" s="33"/>
    </row>
    <row r="9" spans="1:9" ht="15.75" x14ac:dyDescent="0.25">
      <c r="A9" s="30"/>
      <c r="B9" s="31"/>
      <c r="C9" s="31"/>
      <c r="D9" s="32"/>
      <c r="E9" s="32"/>
      <c r="F9" s="26"/>
      <c r="G9" s="27"/>
      <c r="H9" s="27"/>
      <c r="I9" s="33"/>
    </row>
    <row r="10" spans="1:9" ht="15.75" x14ac:dyDescent="0.25">
      <c r="A10" s="30"/>
      <c r="B10" s="31"/>
      <c r="C10" s="31"/>
      <c r="D10" s="32"/>
      <c r="E10" s="32"/>
      <c r="F10" s="26"/>
      <c r="G10" s="27"/>
      <c r="H10" s="27"/>
      <c r="I10" s="33"/>
    </row>
    <row r="11" spans="1:9" ht="15.75" x14ac:dyDescent="0.25">
      <c r="A11" s="30"/>
      <c r="B11" s="31"/>
      <c r="C11" s="31"/>
      <c r="D11" s="32"/>
      <c r="E11" s="32"/>
      <c r="F11" s="26"/>
      <c r="G11" s="27"/>
      <c r="H11" s="27"/>
      <c r="I11" s="33"/>
    </row>
    <row r="12" spans="1:9" ht="15.75" x14ac:dyDescent="0.25">
      <c r="A12" s="30"/>
      <c r="B12" s="31"/>
      <c r="C12" s="31"/>
      <c r="D12" s="32"/>
      <c r="E12" s="32"/>
      <c r="F12" s="26"/>
      <c r="G12" s="27"/>
      <c r="H12" s="27"/>
      <c r="I12" s="33"/>
    </row>
    <row r="13" spans="1:9" ht="15.75" x14ac:dyDescent="0.25">
      <c r="A13" s="30"/>
      <c r="B13" s="31"/>
      <c r="C13" s="31"/>
      <c r="D13" s="32"/>
      <c r="E13" s="34"/>
      <c r="F13" s="26"/>
      <c r="G13" s="27"/>
      <c r="H13" s="27"/>
      <c r="I13" s="33"/>
    </row>
    <row r="14" spans="1:9" ht="15.75" x14ac:dyDescent="0.25">
      <c r="A14" s="30"/>
      <c r="B14" s="31"/>
      <c r="C14" s="31"/>
      <c r="D14" s="32"/>
      <c r="E14" s="34"/>
      <c r="F14" s="26"/>
      <c r="G14" s="27"/>
      <c r="H14" s="27"/>
      <c r="I14" s="33"/>
    </row>
    <row r="15" spans="1:9" ht="15.75" x14ac:dyDescent="0.25">
      <c r="A15" s="30"/>
      <c r="B15" s="31"/>
      <c r="C15" s="31"/>
      <c r="D15" s="32"/>
      <c r="E15" s="32"/>
      <c r="F15" s="26"/>
      <c r="G15" s="27"/>
      <c r="H15" s="27"/>
      <c r="I15" s="33"/>
    </row>
    <row r="16" spans="1:9" ht="15.75" x14ac:dyDescent="0.25">
      <c r="A16" s="30"/>
      <c r="B16" s="31"/>
      <c r="C16" s="31"/>
      <c r="D16" s="32"/>
      <c r="E16" s="32"/>
      <c r="F16" s="26"/>
      <c r="G16" s="27"/>
      <c r="H16" s="27"/>
      <c r="I16" s="33"/>
    </row>
    <row r="17" spans="1:9" ht="15.75" x14ac:dyDescent="0.25">
      <c r="A17" s="104"/>
      <c r="B17" s="104"/>
      <c r="C17" s="104"/>
      <c r="D17" s="104"/>
      <c r="E17" s="104"/>
      <c r="F17" s="35"/>
      <c r="G17" s="36"/>
      <c r="H17" s="37"/>
      <c r="I17" s="37"/>
    </row>
    <row r="18" spans="1:9" x14ac:dyDescent="0.25">
      <c r="B18" s="38"/>
      <c r="F18" s="39"/>
      <c r="G18" s="40"/>
      <c r="H18" s="40"/>
      <c r="I18" s="41"/>
    </row>
    <row r="19" spans="1:9" ht="15.75" x14ac:dyDescent="0.25">
      <c r="A19" s="42"/>
      <c r="B19" s="43"/>
      <c r="F19" s="39"/>
      <c r="G19" s="44"/>
      <c r="H19" s="45"/>
      <c r="I19" s="41"/>
    </row>
    <row r="20" spans="1:9" ht="15.75" x14ac:dyDescent="0.25">
      <c r="A20" s="105"/>
      <c r="B20" s="105"/>
      <c r="F20" s="39"/>
      <c r="G20" s="44"/>
      <c r="H20" s="45"/>
      <c r="I20" s="46"/>
    </row>
  </sheetData>
  <mergeCells count="10">
    <mergeCell ref="I3:I4"/>
    <mergeCell ref="F4:H4"/>
    <mergeCell ref="A17:E17"/>
    <mergeCell ref="A20:B20"/>
    <mergeCell ref="C1:H1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GMINY</vt:lpstr>
      <vt:lpstr>Arkusz1</vt:lpstr>
      <vt:lpstr>POWIATY</vt:lpstr>
      <vt:lpstr>SAMORZĄD WOJEWÓDZTWA</vt:lpstr>
      <vt:lpstr>MALUCH</vt:lpstr>
      <vt:lpstr>ORGANIZACJE POZARZĄDOWE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2016-08-05T11:51:26Z</dcterms:modified>
</cp:coreProperties>
</file>