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I_2020" sheetId="60" r:id="rId11"/>
    <sheet name="Eksport I-VII_2020" sheetId="61" r:id="rId12"/>
    <sheet name="Import_I-VII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I-VII_2020'!$A$6:$D$22</definedName>
    <definedName name="_xlnm._FilterDatabase" localSheetId="12" hidden="1">'Import_I-VII_2020'!$K$7:$N$33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705" i="45" l="1"/>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J508" i="36"/>
  <c r="E508" i="36"/>
  <c r="D508" i="36"/>
  <c r="C508" i="36"/>
  <c r="B508" i="36"/>
  <c r="Z507" i="36"/>
  <c r="W507" i="36"/>
  <c r="V507" i="36"/>
  <c r="S507" i="36"/>
  <c r="R507" i="36"/>
  <c r="P507" i="36"/>
  <c r="M507" i="36"/>
  <c r="K507" i="36"/>
  <c r="J507" i="36"/>
  <c r="D507" i="36"/>
  <c r="C507" i="36"/>
  <c r="B507" i="36"/>
  <c r="Z506" i="36"/>
  <c r="W506" i="36"/>
  <c r="S506" i="36"/>
  <c r="R506" i="36"/>
  <c r="P506" i="36"/>
  <c r="M506" i="36"/>
  <c r="J506" i="36"/>
  <c r="F506" i="36"/>
  <c r="D506" i="36"/>
  <c r="C506" i="36"/>
  <c r="B506" i="36"/>
  <c r="Z505" i="36"/>
  <c r="W505" i="36"/>
  <c r="S505" i="36"/>
  <c r="R505" i="36"/>
  <c r="P505" i="36"/>
  <c r="M505" i="36"/>
  <c r="K505" i="36"/>
  <c r="D505" i="36"/>
  <c r="C505" i="36"/>
  <c r="B505" i="36"/>
  <c r="Z504" i="36"/>
  <c r="W504" i="36"/>
  <c r="S504" i="36"/>
  <c r="R504" i="36"/>
  <c r="Q504" i="36"/>
  <c r="P504" i="36"/>
  <c r="M504" i="36"/>
  <c r="F504" i="36"/>
  <c r="D504" i="36"/>
  <c r="C504" i="36"/>
  <c r="B504" i="36"/>
  <c r="Z503" i="36"/>
  <c r="W503" i="36"/>
  <c r="S503" i="36"/>
  <c r="R503" i="36"/>
  <c r="Q503" i="36"/>
  <c r="P503" i="36"/>
  <c r="M503" i="36"/>
  <c r="L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344" i="36"/>
  <c r="I344" i="36"/>
  <c r="I508" i="36" s="1"/>
  <c r="H344" i="36"/>
  <c r="H508" i="36" s="1"/>
  <c r="G344" i="36"/>
  <c r="G508" i="36" s="1"/>
  <c r="F344" i="36"/>
  <c r="F508" i="36" s="1"/>
  <c r="E344" i="36"/>
  <c r="D344" i="36"/>
  <c r="C344" i="36"/>
  <c r="B344" i="36"/>
  <c r="Z343" i="36"/>
  <c r="W343" i="36"/>
  <c r="V343" i="36"/>
  <c r="S343" i="36"/>
  <c r="R343" i="36"/>
  <c r="Q343" i="36"/>
  <c r="Q507" i="36" s="1"/>
  <c r="P343" i="36"/>
  <c r="M343" i="36"/>
  <c r="L343" i="36"/>
  <c r="L507" i="36" s="1"/>
  <c r="K343" i="36"/>
  <c r="J343" i="36"/>
  <c r="I343" i="36"/>
  <c r="I507" i="36" s="1"/>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342" i="36"/>
  <c r="I506" i="36" s="1"/>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E340" i="36"/>
  <c r="E504" i="36" s="1"/>
  <c r="D340" i="36"/>
  <c r="C340" i="36"/>
  <c r="B340" i="36"/>
  <c r="Z339" i="36"/>
  <c r="W339" i="36"/>
  <c r="V339" i="36"/>
  <c r="V503" i="36" s="1"/>
  <c r="S339" i="36"/>
  <c r="R339" i="36"/>
  <c r="Q339" i="36"/>
  <c r="P339" i="36"/>
  <c r="M339" i="36"/>
  <c r="L339" i="36"/>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<sst xmlns="http://schemas.openxmlformats.org/spreadsheetml/2006/main" count="6027" uniqueCount="495">
  <si>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</si>
  <si>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</si>
  <si>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</si>
  <si>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</si>
  <si>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</si>
  <si>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</si>
  <si>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</si>
  <si>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</si>
  <si>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</si>
  <si>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</si>
  <si>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</si>
  <si>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</si>
  <si>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</si>
  <si>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</si>
  <si>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</si>
  <si>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</si>
  <si>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</si>
  <si>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</si>
  <si>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</si>
  <si>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</si>
  <si>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</si>
  <si>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</si>
  <si>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</si>
  <si>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</si>
  <si>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</si>
  <si>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</si>
  <si>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</si>
  <si>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</si>
  <si>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</si>
  <si>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</si>
  <si>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</si>
  <si>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</si>
  <si>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</si>
  <si>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</si>
  <si>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</si>
  <si>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</si>
  <si>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</si>
  <si>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</si>
  <si>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</si>
  <si>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</si>
  <si>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</si>
  <si>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</si>
  <si>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</si>
  <si>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</si>
  <si>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</si>
  <si>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</si>
  <si>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</si>
  <si>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</si>
  <si>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</si>
  <si>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</si>
  <si>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</si>
  <si>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</si>
  <si>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</si>
  <si>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</si>
  <si>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</si>
  <si>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</si>
  <si>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</si>
  <si>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</si>
  <si>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</si>
  <si>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</si>
  <si>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</si>
  <si>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</si>
  <si>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</si>
  <si>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</si>
  <si>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</si>
  <si>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</si>
  <si>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</si>
  <si>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</si>
  <si>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</si>
  <si>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</si>
  <si>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</si>
  <si>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</si>
  <si>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</si>
  <si>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</si>
  <si>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</si>
  <si>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</si>
  <si>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</si>
  <si>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</si>
  <si>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</si>
  <si>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</si>
  <si>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</si>
  <si>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</si>
  <si>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</si>
  <si>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</si>
  <si>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</si>
  <si>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</si>
  <si>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</si>
  <si>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</si>
  <si>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</si>
  <si>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</si>
  <si>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</si>
  <si>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</si>
  <si>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</si>
  <si>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</si>
  <si>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</si>
  <si>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</si>
  <si>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</si>
  <si>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</si>
  <si>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</si>
  <si>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</si>
  <si>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</si>
  <si>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</si>
  <si>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</si>
  <si>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</si>
  <si>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</si>
  <si>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</si>
  <si>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</si>
  <si>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</si>
  <si>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</si>
  <si>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</si>
  <si>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</si>
  <si>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</si>
  <si>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</si>
  <si>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</si>
  <si>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</si>
  <si>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</si>
  <si>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</si>
  <si>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</si>
  <si>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</si>
  <si>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</si>
  <si>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</si>
  <si>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</si>
  <si>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</si>
  <si>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</si>
  <si>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</si>
  <si>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</si>
  <si>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</si>
  <si>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</si>
  <si>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</si>
  <si>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</si>
  <si>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</si>
  <si>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</si>
  <si>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</si>
  <si>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</si>
  <si>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</si>
  <si>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</si>
  <si>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</si>
  <si>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</si>
  <si>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</si>
  <si>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</si>
  <si>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</si>
  <si>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</si>
  <si>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</si>
  <si>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</si>
  <si>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</si>
  <si>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</si>
  <si>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</si>
  <si>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</si>
  <si>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</si>
  <si>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</si>
  <si>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</si>
  <si>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</si>
  <si>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</si>
  <si>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</si>
  <si>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</si>
  <si>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</si>
  <si>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</si>
  <si>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</si>
  <si>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</si>
  <si>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</si>
  <si>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</si>
  <si>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</si>
  <si>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</si>
  <si>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</si>
  <si>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</si>
  <si>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</si>
  <si>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</si>
  <si>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</si>
  <si>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</si>
  <si>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</si>
  <si>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</si>
  <si>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</si>
  <si>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</si>
  <si>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</si>
  <si>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</si>
  <si>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</si>
  <si>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</si>
  <si>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</si>
  <si>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</si>
  <si>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</si>
  <si>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</si>
  <si>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</si>
  <si>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</si>
  <si>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</si>
  <si>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</si>
  <si>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</si>
  <si>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</si>
  <si>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</si>
  <si>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</si>
  <si>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</si>
  <si>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</si>
  <si>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</si>
  <si>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</si>
  <si>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</si>
  <si>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</si>
  <si>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</si>
  <si>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</si>
  <si>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</si>
  <si>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</si>
  <si>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</si>
  <si>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</si>
  <si>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</si>
  <si>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</si>
  <si>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</si>
  <si>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</si>
  <si>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</si>
  <si>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</si>
  <si>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</si>
  <si>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</si>
  <si>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</si>
  <si>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</si>
  <si>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</si>
  <si>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</si>
  <si>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</si>
  <si>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</si>
  <si>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</si>
  <si>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</si>
  <si>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</si>
  <si>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</si>
  <si>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</si>
  <si>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</si>
  <si>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</si>
  <si>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</si>
  <si>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</si>
  <si>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</si>
  <si>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</si>
  <si>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</si>
  <si>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</si>
  <si>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</si>
  <si>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</si>
  <si>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</si>
  <si>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</si>
  <si>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</si>
  <si>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</si>
  <si>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</si>
  <si>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</si>
  <si>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</si>
  <si>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</si>
  <si>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</si>
  <si>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</si>
  <si>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</si>
  <si>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</si>
  <si>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</si>
  <si>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</si>
  <si>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</si>
  <si>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</si>
  <si>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</si>
  <si>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</si>
  <si>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</si>
  <si>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</si>
  <si>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</si>
  <si>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</si>
  <si>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</si>
  <si>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</si>
  <si>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</si>
  <si>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</si>
  <si>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</si>
  <si>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</si>
  <si>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</si>
  <si>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</si>
  <si>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</si>
  <si>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</si>
  <si>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</si>
  <si>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</si>
  <si>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</si>
  <si>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</si>
  <si>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</si>
  <si>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</si>
  <si>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</si>
  <si>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</si>
  <si>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</si>
  <si>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</si>
  <si>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</si>
  <si>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</si>
  <si>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</si>
  <si>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</si>
  <si>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</si>
  <si>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</si>
  <si>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</si>
  <si>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</si>
  <si>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</si>
  <si>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</si>
  <si>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</si>
  <si>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</si>
  <si>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</si>
  <si>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</si>
  <si>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</si>
  <si>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</si>
  <si>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</si>
  <si>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</si>
  <si>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</si>
  <si>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</si>
  <si>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</si>
  <si>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</si>
  <si>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</si>
  <si>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</si>
  <si>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</si>
  <si>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</si>
  <si>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</si>
  <si>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</si>
  <si>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</si>
  <si>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</si>
  <si>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</si>
  <si>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</si>
  <si>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</si>
  <si>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</si>
  <si>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</si>
  <si>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</si>
  <si>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</si>
  <si>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</si>
  <si>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</si>
  <si>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</si>
  <si>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</si>
  <si>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</si>
  <si>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</si>
  <si>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</si>
  <si>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</si>
  <si>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</si>
  <si>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</si>
  <si>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</si>
  <si>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</si>
  <si>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</si>
  <si>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</si>
  <si>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</si>
  <si>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</si>
  <si>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</si>
  <si>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</si>
  <si>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</si>
  <si>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</si>
  <si>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</si>
  <si>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</si>
  <si>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</si>
  <si>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</si>
  <si>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</si>
  <si>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</si>
  <si>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</si>
  <si>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</si>
  <si>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</si>
  <si>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</si>
  <si>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</si>
  <si>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</si>
  <si>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</si>
  <si>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</si>
  <si>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</si>
  <si>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</si>
  <si>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</si>
  <si>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</si>
  <si>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</si>
  <si>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</si>
  <si>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</si>
  <si>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</si>
  <si>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</si>
  <si>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</si>
  <si>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</si>
  <si>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</si>
  <si>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</si>
  <si>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</si>
  <si>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</si>
  <si>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</si>
  <si>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</si>
  <si>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</si>
  <si>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</si>
  <si>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</si>
  <si>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</si>
  <si>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</si>
  <si>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</si>
  <si>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</si>
  <si>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</si>
  <si>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</si>
  <si>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</si>
  <si>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</si>
  <si>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</si>
  <si>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</si>
  <si>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</si>
  <si>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</si>
  <si>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</si>
  <si>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</si>
  <si>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</si>
  <si>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</si>
  <si>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</si>
  <si>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</si>
  <si>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</si>
  <si>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</si>
  <si>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</si>
  <si>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</si>
  <si>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</si>
  <si>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</si>
  <si>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</si>
  <si>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</si>
  <si>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</si>
  <si>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</si>
  <si>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</si>
  <si>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</si>
  <si>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</si>
  <si>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</si>
  <si>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</si>
  <si>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</si>
  <si>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</si>
  <si>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</si>
  <si>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</si>
  <si>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</si>
  <si>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</si>
  <si>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</si>
  <si>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</si>
  <si>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</si>
  <si>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</si>
  <si>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</si>
  <si>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</si>
  <si>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</si>
  <si>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</si>
  <si>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</si>
  <si>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</si>
  <si>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</si>
  <si>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</si>
  <si>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</si>
  <si>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</si>
  <si>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</si>
  <si>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</si>
  <si>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</si>
  <si>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</si>
  <si>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</si>
  <si>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</si>
  <si>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</si>
  <si>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</si>
  <si>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</si>
  <si>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</si>
  <si>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</si>
  <si>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</si>
  <si>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</si>
  <si>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</si>
  <si>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</si>
  <si>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</si>
  <si>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</si>
  <si>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</si>
  <si>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</si>
  <si>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</si>
  <si>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</si>
  <si>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</si>
  <si>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</si>
  <si>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</si>
  <si>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</si>
  <si>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</si>
  <si>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</si>
  <si>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</si>
  <si>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</si>
  <si>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</si>
  <si>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</si>
  <si>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</si>
  <si>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</si>
  <si>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</si>
  <si>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</si>
  <si>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</si>
  <si>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</si>
  <si>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</si>
  <si>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</si>
  <si>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</si>
  <si>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</si>
  <si>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</si>
  <si>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</si>
  <si>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</si>
  <si>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</si>
  <si>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</si>
  <si>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</si>
  <si>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</si>
  <si>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</si>
  <si>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</si>
  <si>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</si>
  <si>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</si>
  <si>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Iran</t>
  </si>
  <si>
    <t>miesięczna</t>
  </si>
  <si>
    <t>Zmiana ceny [%]</t>
  </si>
  <si>
    <t>2020-09-20</t>
  </si>
  <si>
    <t>14.09.2020 - 20.09.2020</t>
  </si>
  <si>
    <t>20.09.2020</t>
  </si>
  <si>
    <t>Dane nie zostały przesłane - niektóre ceny takie same jak tydzień wcześniej: EL, MT, PL</t>
  </si>
  <si>
    <t>Tydzień 38</t>
  </si>
  <si>
    <t>14.09 - 20.09.2020r.</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</si>
  <si>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</si>
  <si>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</si>
  <si>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27.09.2020</t>
  </si>
  <si>
    <t>01.10.2020 r.</t>
  </si>
  <si>
    <t>NR 39/2020</t>
  </si>
  <si>
    <t>Notowania z okresu: 21- 27.09.2020r.</t>
  </si>
  <si>
    <t xml:space="preserve">nld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</si>
  <si>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I-VII 2020 r.</t>
    </r>
    <r>
      <rPr>
        <b/>
        <sz val="14"/>
        <color indexed="8"/>
        <rFont val="Arial"/>
        <family val="2"/>
        <charset val="238"/>
      </rPr>
      <t xml:space="preserve"> (dane wstępne)</t>
    </r>
  </si>
  <si>
    <t>OKRES: I-VII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</si>
  <si>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 2020 r. (dane wstępne) </t>
    </r>
    <r>
      <rPr>
        <b/>
        <sz val="11"/>
        <rFont val="Times New Roman"/>
        <family val="1"/>
        <charset val="238"/>
      </rPr>
      <t xml:space="preserve">w porównaniu do I-VII 2019 r. </t>
    </r>
    <r>
      <rPr>
        <i/>
        <sz val="11"/>
        <rFont val="Times New Roman"/>
        <family val="1"/>
        <charset val="238"/>
      </rPr>
      <t>(wg wstępnych danych Min. Finansów).</t>
    </r>
  </si>
  <si>
    <t>I-VII 2020 r. (wstępne)</t>
  </si>
  <si>
    <t>I-VII 2019 r.</t>
  </si>
  <si>
    <t>zmiana w stos. do I-VII 2019r. (%)</t>
  </si>
  <si>
    <t>Cypr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</si>
  <si>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 2020 r. (dane wstępne)  </t>
    </r>
    <r>
      <rPr>
        <b/>
        <sz val="11"/>
        <rFont val="Times New Roman"/>
        <family val="1"/>
        <charset val="238"/>
      </rPr>
      <t>w porównaniu do I-VII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</si>
  <si>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 2020 r.</t>
    </r>
    <r>
      <rPr>
        <b/>
        <sz val="14"/>
        <color indexed="8"/>
        <rFont val="Arial"/>
        <family val="2"/>
        <charset val="238"/>
      </rPr>
      <t xml:space="preserve"> (dane wstępne)</t>
    </r>
  </si>
  <si>
    <t>OKRES: I-VII 2020 r. (wstępne) - ważniejsze państwa</t>
  </si>
  <si>
    <r>
      <t xml:space="preserve">Tablica 5. Średnie ceny sprzedaży netto (bez VAT) elementów mięsa wołowego wg makroregionów </t>
    </r>
    <r>
      <rPr>
        <b/>
        <sz val="14"/>
        <color rgb="FF0000FF"/>
        <rFont val="Times New Roman CE"/>
        <family val="1"/>
        <charset val="238"/>
      </rPr>
      <t>w okresie: 21 - 27.09.2020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</si>
</sst>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cellStyleXfs>
  <cellXfs count="1541">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16" fillId="0" borderId="0" xfId="0" applyFont="1"/>
    <xf numFmtId="0" fontId="200" fillId="60" borderId="0" xfId="221" applyFont="1" applyFill="1" applyBorder="1" applyAlignment="1">
      <alignment horizontal="center" vertical="center"/>
    </xf>
    <xf numFmtId="0" fontId="204" fillId="60" borderId="0" xfId="221" applyFont="1" applyFill="1" applyBorder="1" applyAlignment="1" applyProtection="1">
      <alignment horizontal="center" vertical="center"/>
      <protection locked="0"/>
    </xf>
    <xf numFmtId="2" fontId="204" fillId="60" borderId="2" xfId="221" applyNumberFormat="1" applyFont="1" applyFill="1" applyBorder="1" applyAlignment="1" applyProtection="1">
      <alignment horizontal="center" vertical="center"/>
      <protection locked="0"/>
    </xf>
    <xf numFmtId="2" fontId="204" fillId="60" borderId="3" xfId="221" applyNumberFormat="1" applyFont="1" applyFill="1" applyBorder="1" applyAlignment="1" applyProtection="1">
      <alignment horizontal="center" vertical="center"/>
      <protection locked="0"/>
    </xf>
    <xf numFmtId="2" fontId="204" fillId="60" borderId="3" xfId="221" applyNumberFormat="1" applyFont="1" applyFill="1" applyBorder="1" applyAlignment="1">
      <alignment horizontal="center" vertical="center"/>
    </xf>
    <xf numFmtId="2" fontId="204" fillId="64" borderId="3" xfId="221"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221" applyNumberFormat="1" applyFont="1" applyFill="1" applyBorder="1" applyAlignment="1">
      <alignment horizontal="center" vertical="center"/>
    </xf>
    <xf numFmtId="43" fontId="204" fillId="60" borderId="3" xfId="222" applyFont="1" applyFill="1" applyBorder="1" applyAlignment="1">
      <alignment horizontal="center" vertical="center"/>
    </xf>
    <xf numFmtId="0" fontId="200" fillId="60" borderId="0" xfId="221" applyFont="1" applyFill="1" applyBorder="1" applyAlignment="1">
      <alignment horizontal="center" vertical="center"/>
    </xf>
    <xf numFmtId="0" fontId="200" fillId="60" borderId="0" xfId="221" applyFont="1" applyFill="1" applyAlignment="1">
      <alignment vertical="center"/>
    </xf>
    <xf numFmtId="2" fontId="204" fillId="60" borderId="96" xfId="221" applyNumberFormat="1" applyFont="1" applyFill="1" applyBorder="1" applyAlignment="1">
      <alignment horizontal="center" vertical="center"/>
    </xf>
    <xf numFmtId="2" fontId="204" fillId="60" borderId="97" xfId="221" applyNumberFormat="1" applyFont="1" applyFill="1" applyBorder="1" applyAlignment="1">
      <alignment horizontal="center" vertical="center"/>
    </xf>
    <xf numFmtId="2" fontId="204" fillId="64" borderId="97" xfId="221"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221"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221" applyNumberFormat="1" applyFont="1" applyFill="1" applyBorder="1" applyAlignment="1">
      <alignment horizontal="center" vertical="center"/>
    </xf>
    <xf numFmtId="0" fontId="200" fillId="60" borderId="0" xfId="221" applyFont="1" applyFill="1"/>
    <xf numFmtId="171" fontId="204" fillId="60" borderId="96" xfId="99" applyNumberFormat="1" applyFont="1" applyFill="1" applyBorder="1" applyAlignment="1">
      <alignment horizontal="center" vertical="center"/>
    </xf>
    <xf numFmtId="2" fontId="204" fillId="60" borderId="100" xfId="221" applyNumberFormat="1" applyFont="1" applyFill="1" applyBorder="1" applyAlignment="1">
      <alignment horizontal="center" vertical="center"/>
    </xf>
    <xf numFmtId="2" fontId="204" fillId="60" borderId="101" xfId="221" applyNumberFormat="1" applyFont="1" applyFill="1" applyBorder="1" applyAlignment="1">
      <alignment horizontal="center" vertical="center"/>
    </xf>
    <xf numFmtId="2" fontId="204" fillId="64" borderId="101" xfId="221"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221"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221" applyNumberFormat="1" applyFont="1" applyFill="1" applyBorder="1" applyAlignment="1">
      <alignment horizontal="center" vertical="center"/>
    </xf>
    <xf numFmtId="2" fontId="204" fillId="60" borderId="100" xfId="221" applyNumberFormat="1" applyFont="1" applyFill="1" applyBorder="1" applyAlignment="1" applyProtection="1">
      <alignment horizontal="center" vertical="center"/>
      <protection locked="0"/>
    </xf>
    <xf numFmtId="2" fontId="204" fillId="60" borderId="101" xfId="221" applyNumberFormat="1" applyFont="1" applyFill="1" applyBorder="1" applyAlignment="1" applyProtection="1">
      <alignment horizontal="center" vertical="center"/>
      <protection locked="0"/>
    </xf>
    <xf numFmtId="2" fontId="204" fillId="64" borderId="101" xfId="221" applyNumberFormat="1" applyFont="1" applyFill="1" applyBorder="1" applyAlignment="1" applyProtection="1">
      <alignment horizontal="center" vertical="center"/>
      <protection locked="0"/>
    </xf>
    <xf numFmtId="169" fontId="204" fillId="60" borderId="0" xfId="221"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221" applyNumberFormat="1" applyFont="1" applyFill="1" applyBorder="1" applyAlignment="1">
      <alignment horizontal="center" vertical="center"/>
    </xf>
    <xf numFmtId="2" fontId="204" fillId="61" borderId="101" xfId="221" applyNumberFormat="1" applyFont="1" applyFill="1" applyBorder="1" applyAlignment="1" applyProtection="1">
      <alignment horizontal="center" vertical="center"/>
      <protection locked="0"/>
    </xf>
    <xf numFmtId="2" fontId="204" fillId="61" borderId="101" xfId="221"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221"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221" applyNumberFormat="1" applyFont="1" applyFill="1" applyBorder="1" applyAlignment="1" applyProtection="1">
      <alignment horizontal="center" vertical="center"/>
      <protection locked="0"/>
    </xf>
    <xf numFmtId="2" fontId="204" fillId="61" borderId="106" xfId="221"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221"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3" fontId="14" fillId="0" borderId="46" xfId="0" quotePrefix="1" applyNumberFormat="1" applyFont="1" applyBorder="1"/>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2" fontId="14" fillId="0" borderId="58"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5" name="Obraz 4"/>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8" name="Obraz 7"/>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9" name="Obraz 8"/>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I20" sqref="I20"/>
    </sheetView>
  </sheetViews>
  <sheetFormatPr defaultRowHeight="11.25"/>
  <cols>
    <col min="1" max="1" width="4.42578125" style="1176" customWidth="1"/>
    <col min="2" max="2" width="13.7109375" style="1176" customWidth="1"/>
    <col min="3" max="3" width="10.28515625" style="1176" customWidth="1"/>
    <col min="4" max="4" width="10.7109375" style="1176" customWidth="1"/>
    <col min="5" max="6" width="9.140625" style="1176"/>
    <col min="7" max="7" width="12.42578125" style="1176" customWidth="1"/>
    <col min="8" max="16384" width="9.140625" style="1176"/>
  </cols>
  <sheetData>
    <row r="2" spans="1:18" ht="12.75">
      <c r="B2" s="1177" t="s">
        <v>0</v>
      </c>
      <c r="G2" s="1178" t="s">
        <v>480</v>
      </c>
      <c r="I2" s="1179"/>
    </row>
    <row r="3" spans="1:18" ht="12.75">
      <c r="B3" s="1177" t="s">
        <v>457</v>
      </c>
    </row>
    <row r="5" spans="1:18">
      <c r="B5" s="1180" t="s">
        <v>458</v>
      </c>
      <c r="C5" s="1180"/>
      <c r="D5" s="1180"/>
      <c r="E5" s="1180"/>
      <c r="F5" s="1180"/>
    </row>
    <row r="6" spans="1:18">
      <c r="B6" s="1181"/>
      <c r="C6" s="1182"/>
      <c r="D6" s="1183"/>
      <c r="E6" s="1183"/>
      <c r="F6" s="1183"/>
      <c r="G6" s="1183"/>
      <c r="H6" s="1183"/>
      <c r="I6" s="1183"/>
      <c r="J6" s="1183"/>
    </row>
    <row r="7" spans="1:18">
      <c r="B7" s="1181" t="s">
        <v>1</v>
      </c>
      <c r="C7" s="1182"/>
      <c r="D7" s="1183"/>
      <c r="E7" s="1183"/>
      <c r="F7" s="1183"/>
      <c r="G7" s="1183"/>
      <c r="H7" s="1183"/>
      <c r="I7" s="1183"/>
      <c r="J7" s="1183"/>
    </row>
    <row r="8" spans="1:18">
      <c r="B8" s="1181" t="s">
        <v>2</v>
      </c>
      <c r="C8" s="1182"/>
      <c r="D8" s="1183"/>
      <c r="E8" s="1183"/>
      <c r="F8" s="1183"/>
      <c r="G8" s="1183"/>
      <c r="H8" s="1183"/>
      <c r="I8" s="1183"/>
      <c r="J8" s="1183"/>
    </row>
    <row r="9" spans="1:18" ht="23.25">
      <c r="B9" s="1183"/>
      <c r="C9" s="1183"/>
      <c r="D9" s="1183"/>
      <c r="E9" s="1183"/>
      <c r="H9" s="1183"/>
      <c r="I9" s="1183"/>
      <c r="J9" s="1184"/>
    </row>
    <row r="10" spans="1:18" ht="24.75" customHeight="1">
      <c r="B10" s="1185" t="s">
        <v>481</v>
      </c>
      <c r="C10" s="1186"/>
      <c r="D10" s="1187" t="s">
        <v>68</v>
      </c>
      <c r="E10" s="1184"/>
      <c r="F10" s="1184"/>
      <c r="G10" s="1184"/>
      <c r="H10" s="1184"/>
      <c r="I10" s="1184"/>
      <c r="J10" s="1183"/>
    </row>
    <row r="11" spans="1:18">
      <c r="B11" s="1182"/>
      <c r="C11" s="1182"/>
      <c r="E11" s="1183"/>
      <c r="F11" s="1188" t="s">
        <v>254</v>
      </c>
      <c r="G11" s="1183"/>
      <c r="H11" s="1183"/>
      <c r="I11" s="1183"/>
      <c r="J11" s="1183"/>
    </row>
    <row r="12" spans="1:18" ht="15.75">
      <c r="B12" s="1189"/>
      <c r="C12" s="1182"/>
      <c r="D12" s="1183"/>
      <c r="E12" s="1183"/>
      <c r="F12" s="1183"/>
      <c r="G12" s="1190"/>
      <c r="H12" s="1191"/>
      <c r="I12" s="1183"/>
      <c r="J12" s="1183"/>
    </row>
    <row r="13" spans="1:18" ht="15.75">
      <c r="A13" s="1183"/>
      <c r="B13" s="1185" t="s">
        <v>482</v>
      </c>
      <c r="C13" s="1192"/>
      <c r="D13" s="1192"/>
      <c r="E13" s="1192"/>
      <c r="F13" s="1183"/>
      <c r="G13" s="1183"/>
      <c r="H13" s="65"/>
      <c r="I13" s="1183"/>
      <c r="J13" s="1183"/>
    </row>
    <row r="14" spans="1:18" ht="12.75">
      <c r="A14" s="1183"/>
      <c r="B14" s="1183"/>
      <c r="C14" s="1183"/>
      <c r="D14" s="1183"/>
      <c r="E14" s="1183"/>
      <c r="F14" s="1183"/>
      <c r="G14" s="1183"/>
      <c r="H14" s="65"/>
      <c r="I14" s="1183"/>
      <c r="J14" s="1183"/>
    </row>
    <row r="15" spans="1:18" ht="18.75">
      <c r="A15" s="1193"/>
      <c r="B15" s="1194"/>
      <c r="C15" s="1195"/>
      <c r="D15" s="1195"/>
      <c r="E15" s="1196"/>
      <c r="F15" s="1196"/>
      <c r="G15" s="1196"/>
      <c r="H15" s="1196"/>
      <c r="I15" s="1195"/>
      <c r="J15" s="1195"/>
      <c r="K15" s="1195"/>
      <c r="L15" s="1196"/>
      <c r="M15" s="1196"/>
      <c r="N15" s="1196"/>
      <c r="P15" s="1183"/>
      <c r="Q15" s="1183"/>
      <c r="R15" s="1183"/>
    </row>
    <row r="16" spans="1:18" ht="12.75">
      <c r="B16" s="1197"/>
      <c r="C16" s="1197"/>
      <c r="D16" s="1198"/>
      <c r="E16" s="1198"/>
      <c r="F16" s="1198"/>
      <c r="G16" s="1198"/>
      <c r="H16" s="1198"/>
      <c r="I16" s="1198"/>
      <c r="J16" s="1198"/>
      <c r="K16" s="1199"/>
      <c r="L16" s="1199"/>
      <c r="M16" s="1199"/>
      <c r="N16" s="1199"/>
      <c r="O16" s="1199"/>
    </row>
    <row r="17" spans="2:11">
      <c r="B17" s="1181" t="s">
        <v>335</v>
      </c>
      <c r="C17" s="1182"/>
      <c r="D17" s="1183"/>
      <c r="E17" s="1183"/>
      <c r="F17" s="1183"/>
      <c r="G17" s="1183"/>
      <c r="H17" s="1183"/>
      <c r="I17" s="1183"/>
      <c r="J17" s="1183"/>
    </row>
    <row r="18" spans="2:11">
      <c r="B18" s="1183" t="s">
        <v>3</v>
      </c>
      <c r="C18" s="1183"/>
      <c r="D18" s="1183"/>
      <c r="E18" s="1183"/>
      <c r="F18" s="1183"/>
      <c r="G18" s="1183"/>
      <c r="H18" s="1183"/>
      <c r="I18" s="1183"/>
      <c r="J18" s="1183"/>
    </row>
    <row r="19" spans="2:11">
      <c r="B19" s="1183" t="s">
        <v>461</v>
      </c>
      <c r="C19" s="1183"/>
      <c r="D19" s="1183"/>
      <c r="E19" s="1183"/>
      <c r="F19" s="1183"/>
      <c r="G19" s="1183"/>
      <c r="H19" s="1183"/>
      <c r="I19" s="1183"/>
      <c r="J19" s="1183"/>
    </row>
    <row r="20" spans="2:11">
      <c r="B20" s="1183" t="s">
        <v>4</v>
      </c>
      <c r="C20" s="1183"/>
      <c r="D20" s="1183"/>
      <c r="E20" s="1183"/>
      <c r="F20" s="1183"/>
      <c r="G20" s="1183"/>
      <c r="H20" s="1183"/>
      <c r="I20" s="1183"/>
      <c r="J20" s="1183"/>
    </row>
    <row r="21" spans="2:11">
      <c r="B21" s="1183" t="s">
        <v>5</v>
      </c>
      <c r="C21" s="1183"/>
      <c r="D21" s="1183"/>
      <c r="E21" s="1183"/>
      <c r="F21" s="1183"/>
      <c r="G21" s="1183"/>
      <c r="H21" s="1183"/>
      <c r="I21" s="1183"/>
      <c r="J21" s="1183"/>
    </row>
    <row r="22" spans="2:11">
      <c r="B22" s="1183" t="s">
        <v>85</v>
      </c>
      <c r="C22" s="1183"/>
      <c r="D22" s="1183"/>
      <c r="E22" s="1183"/>
      <c r="F22" s="1183"/>
      <c r="G22" s="1183"/>
      <c r="H22" s="1183"/>
      <c r="I22" s="1183"/>
      <c r="J22" s="1183"/>
    </row>
    <row r="23" spans="2:11">
      <c r="B23" s="1183" t="s">
        <v>6</v>
      </c>
      <c r="C23" s="1183"/>
      <c r="D23" s="1183"/>
      <c r="E23" s="1183"/>
      <c r="F23" s="1183"/>
      <c r="G23" s="1183"/>
      <c r="H23" s="1183"/>
      <c r="I23" s="1183"/>
      <c r="J23" s="1183"/>
    </row>
    <row r="24" spans="2:11">
      <c r="B24" s="1183" t="s">
        <v>96</v>
      </c>
      <c r="C24" s="1183"/>
      <c r="D24" s="1183"/>
      <c r="E24" s="1183"/>
      <c r="F24" s="1183"/>
      <c r="G24" s="1183"/>
      <c r="H24" s="1183"/>
      <c r="I24" s="1183"/>
      <c r="J24" s="1183"/>
    </row>
    <row r="25" spans="2:11">
      <c r="B25" s="1183" t="s">
        <v>7</v>
      </c>
      <c r="C25" s="1183"/>
      <c r="D25" s="1183"/>
      <c r="E25" s="1183"/>
      <c r="F25" s="1183"/>
      <c r="G25" s="1183"/>
      <c r="H25" s="1183"/>
      <c r="I25" s="1183"/>
      <c r="J25" s="1183"/>
    </row>
    <row r="26" spans="2:11">
      <c r="C26" s="1183"/>
      <c r="D26" s="1183"/>
      <c r="E26" s="1183"/>
      <c r="F26" s="1183"/>
      <c r="G26" s="1183"/>
      <c r="H26" s="1183"/>
      <c r="I26" s="1183"/>
      <c r="J26" s="1183"/>
    </row>
    <row r="27" spans="2:11" ht="11.25" customHeight="1">
      <c r="B27" s="1200" t="s">
        <v>462</v>
      </c>
      <c r="C27" s="1183"/>
      <c r="D27" s="1183"/>
      <c r="E27" s="1183"/>
      <c r="F27" s="1183"/>
      <c r="G27" s="1183"/>
      <c r="H27" s="1183"/>
      <c r="I27" s="1183"/>
    </row>
    <row r="28" spans="2:11" ht="12.75">
      <c r="B28" s="1200"/>
    </row>
    <row r="29" spans="2:11" ht="12.75">
      <c r="B29" s="1200" t="s">
        <v>329</v>
      </c>
    </row>
    <row r="30" spans="2:11">
      <c r="B30" s="1201"/>
      <c r="C30" s="1202"/>
      <c r="D30" s="1202"/>
      <c r="E30" s="1202"/>
      <c r="F30" s="1202"/>
      <c r="G30" s="1202"/>
      <c r="H30" s="1202"/>
      <c r="I30" s="1202"/>
      <c r="J30" s="1202"/>
      <c r="K30" s="1202"/>
    </row>
    <row r="31" spans="2:11">
      <c r="B31" s="1203"/>
      <c r="C31" s="1202"/>
      <c r="D31" s="1202"/>
      <c r="E31" s="1202"/>
      <c r="F31" s="1202"/>
      <c r="G31" s="1202"/>
      <c r="H31" s="1202"/>
      <c r="I31" s="1202"/>
      <c r="J31" s="1202"/>
      <c r="K31" s="120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O2" sqref="O2"/>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349" t="s">
        <v>478</v>
      </c>
      <c r="B1" s="1075"/>
      <c r="C1" s="1074"/>
      <c r="D1" s="1074"/>
      <c r="E1" s="1074"/>
      <c r="F1" s="1074"/>
      <c r="G1" s="1074"/>
      <c r="H1" s="1074"/>
      <c r="I1" s="1075"/>
      <c r="J1" s="1074"/>
      <c r="K1" s="1074"/>
      <c r="L1" s="1074"/>
      <c r="M1" s="1074"/>
      <c r="N1" s="1074"/>
      <c r="O1" s="1074"/>
      <c r="P1" s="1075"/>
      <c r="Q1" s="1074"/>
      <c r="R1" s="1074"/>
      <c r="S1" s="1074"/>
      <c r="T1" s="1074"/>
      <c r="U1" s="1074"/>
      <c r="V1" s="1074"/>
      <c r="W1" s="1075"/>
      <c r="X1" s="1074"/>
      <c r="Y1" s="1074"/>
      <c r="Z1" s="1074"/>
      <c r="AA1" s="1074"/>
      <c r="AB1" s="1077"/>
    </row>
    <row r="2" spans="1:34">
      <c r="A2" s="1349" t="s">
        <v>477</v>
      </c>
      <c r="B2" s="1078"/>
      <c r="C2" s="1076"/>
      <c r="D2" s="1076"/>
      <c r="E2" s="1076"/>
      <c r="F2" s="1076"/>
      <c r="G2" s="1076"/>
      <c r="H2" s="1077"/>
      <c r="I2" s="1078"/>
      <c r="J2" s="1076"/>
      <c r="K2" s="1076"/>
      <c r="L2" s="1076"/>
      <c r="M2" s="1076"/>
      <c r="N2" s="1076"/>
      <c r="O2" s="1077"/>
      <c r="P2" s="1078"/>
      <c r="Q2" s="1076"/>
      <c r="R2" s="1076"/>
      <c r="S2" s="1076"/>
      <c r="T2" s="1076"/>
      <c r="U2" s="1076"/>
      <c r="V2" s="1077"/>
      <c r="W2" s="1078"/>
      <c r="X2" s="1076"/>
      <c r="Y2" s="1076"/>
      <c r="Z2" s="1076"/>
      <c r="AA2" s="1076"/>
      <c r="AB2" s="1074"/>
    </row>
    <row r="3" spans="1:34" ht="23.25">
      <c r="A3" s="1074"/>
      <c r="B3" s="1075"/>
      <c r="C3" s="1074"/>
      <c r="D3" s="1074"/>
      <c r="E3" s="1074"/>
      <c r="F3" s="1110"/>
      <c r="G3" s="1109"/>
      <c r="H3" s="1110"/>
      <c r="I3" s="1075"/>
      <c r="J3" s="1074"/>
      <c r="K3" s="1074"/>
      <c r="L3" s="1081" t="s">
        <v>426</v>
      </c>
      <c r="M3" s="1074"/>
      <c r="N3" s="1074"/>
      <c r="O3" s="1074"/>
      <c r="P3" s="1075"/>
      <c r="Q3" s="1074"/>
      <c r="R3" s="1074"/>
      <c r="S3" s="1074"/>
      <c r="T3" s="1074"/>
      <c r="U3" s="1074"/>
      <c r="V3" s="1110"/>
      <c r="W3" s="1109"/>
      <c r="X3" s="1112"/>
      <c r="Y3" s="1113" t="s">
        <v>475</v>
      </c>
      <c r="Z3" s="1112"/>
      <c r="AA3" s="1109"/>
      <c r="AB3" s="1077"/>
      <c r="AC3" s="106"/>
      <c r="AD3" s="106"/>
      <c r="AE3" s="106"/>
      <c r="AF3" s="106"/>
      <c r="AG3" s="106"/>
      <c r="AH3" s="106"/>
    </row>
    <row r="4" spans="1:34" s="1080" customFormat="1" ht="15.75">
      <c r="A4" s="1211" t="s">
        <v>474</v>
      </c>
      <c r="B4" s="1219"/>
      <c r="C4" s="1220"/>
      <c r="D4" s="1220"/>
      <c r="E4" s="1220"/>
      <c r="F4" s="1221"/>
      <c r="G4" s="1222"/>
      <c r="H4" s="1221"/>
      <c r="I4" s="1219"/>
      <c r="J4" s="1220"/>
      <c r="K4" s="1076"/>
      <c r="L4" s="1076"/>
      <c r="M4" s="1076"/>
      <c r="N4" s="1076"/>
      <c r="O4" s="1077"/>
      <c r="P4" s="1078"/>
      <c r="Q4" s="1076"/>
      <c r="R4" s="1076"/>
      <c r="S4" s="1076"/>
      <c r="T4" s="1076"/>
      <c r="U4" s="1076"/>
      <c r="V4" s="1108"/>
      <c r="W4" s="1107"/>
      <c r="X4" s="1111"/>
      <c r="Y4" s="1138" t="s">
        <v>476</v>
      </c>
      <c r="Z4" s="1111"/>
      <c r="AA4" s="1107"/>
      <c r="AB4" s="1077"/>
      <c r="AC4" s="106"/>
      <c r="AD4" s="106"/>
      <c r="AE4" s="106"/>
      <c r="AF4" s="106"/>
      <c r="AG4" s="106"/>
      <c r="AH4" s="106"/>
    </row>
    <row r="5" spans="1:34" ht="13.5" thickBot="1">
      <c r="A5" s="1074"/>
      <c r="B5" s="1075"/>
      <c r="C5" s="1074"/>
      <c r="D5" s="1074"/>
      <c r="E5" s="1074"/>
      <c r="F5" s="1074"/>
      <c r="G5" s="1074"/>
      <c r="H5" s="1074"/>
      <c r="I5" s="1075"/>
      <c r="J5" s="1074"/>
      <c r="K5" s="1074"/>
      <c r="L5" s="1074"/>
      <c r="M5" s="1074"/>
      <c r="N5" s="1074"/>
      <c r="O5" s="1074"/>
      <c r="P5" s="1075"/>
      <c r="Q5" s="1074"/>
      <c r="R5" s="1074"/>
      <c r="S5" s="1074"/>
      <c r="T5" s="1074"/>
      <c r="U5" s="1074"/>
      <c r="V5" s="1110"/>
      <c r="W5" s="1109"/>
      <c r="X5" s="1110"/>
      <c r="Y5" s="1109"/>
      <c r="Z5" s="1110"/>
      <c r="AA5" s="1109"/>
      <c r="AB5" s="1074"/>
      <c r="AC5" s="106"/>
      <c r="AD5" s="106"/>
      <c r="AE5" s="106"/>
      <c r="AF5" s="106"/>
      <c r="AG5" s="106"/>
      <c r="AH5" s="106"/>
    </row>
    <row r="6" spans="1:34" ht="13.5" thickBot="1">
      <c r="A6" s="1159" t="s">
        <v>377</v>
      </c>
      <c r="B6" s="1157"/>
      <c r="C6" s="1411" t="s">
        <v>451</v>
      </c>
      <c r="D6" s="1412"/>
      <c r="E6" s="1412"/>
      <c r="F6" s="1412"/>
      <c r="G6" s="1412"/>
      <c r="H6" s="1413"/>
      <c r="I6" s="1158"/>
      <c r="J6" s="1411" t="s">
        <v>452</v>
      </c>
      <c r="K6" s="1412"/>
      <c r="L6" s="1412"/>
      <c r="M6" s="1412"/>
      <c r="N6" s="1412"/>
      <c r="O6" s="1413"/>
      <c r="P6" s="1158"/>
      <c r="Q6" s="1411" t="s">
        <v>453</v>
      </c>
      <c r="R6" s="1412"/>
      <c r="S6" s="1412"/>
      <c r="T6" s="1412"/>
      <c r="U6" s="1412"/>
      <c r="V6" s="1413"/>
      <c r="W6" s="1158"/>
      <c r="X6" s="1414" t="s">
        <v>454</v>
      </c>
      <c r="Y6" s="1415"/>
      <c r="Z6" s="1415"/>
      <c r="AA6" s="1416"/>
      <c r="AB6" s="1129"/>
      <c r="AC6" s="106"/>
      <c r="AD6" s="106"/>
      <c r="AE6" s="106"/>
      <c r="AF6" s="106"/>
      <c r="AG6" s="106"/>
      <c r="AH6" s="106"/>
    </row>
    <row r="7" spans="1:34">
      <c r="A7" s="1157"/>
      <c r="B7" s="1157"/>
      <c r="C7" s="1417" t="s">
        <v>378</v>
      </c>
      <c r="D7" s="1417" t="s">
        <v>379</v>
      </c>
      <c r="E7" s="1417" t="s">
        <v>380</v>
      </c>
      <c r="F7" s="1417" t="s">
        <v>381</v>
      </c>
      <c r="G7" s="1160" t="s">
        <v>430</v>
      </c>
      <c r="H7" s="1161"/>
      <c r="I7" s="1158"/>
      <c r="J7" s="1419" t="s">
        <v>382</v>
      </c>
      <c r="K7" s="1419" t="s">
        <v>383</v>
      </c>
      <c r="L7" s="1419" t="s">
        <v>384</v>
      </c>
      <c r="M7" s="1419" t="s">
        <v>381</v>
      </c>
      <c r="N7" s="1160" t="s">
        <v>430</v>
      </c>
      <c r="O7" s="1160"/>
      <c r="P7" s="1158"/>
      <c r="Q7" s="1417" t="s">
        <v>378</v>
      </c>
      <c r="R7" s="1417" t="s">
        <v>379</v>
      </c>
      <c r="S7" s="1417" t="s">
        <v>380</v>
      </c>
      <c r="T7" s="1417" t="s">
        <v>381</v>
      </c>
      <c r="U7" s="1160" t="s">
        <v>430</v>
      </c>
      <c r="V7" s="1161"/>
      <c r="W7" s="1158"/>
      <c r="X7" s="1420" t="s">
        <v>385</v>
      </c>
      <c r="Y7" s="1162" t="s">
        <v>386</v>
      </c>
      <c r="Z7" s="1160" t="s">
        <v>430</v>
      </c>
      <c r="AA7" s="1160"/>
      <c r="AB7" s="1129"/>
      <c r="AC7" s="106"/>
      <c r="AD7" s="106"/>
      <c r="AE7" s="106"/>
      <c r="AF7" s="106"/>
      <c r="AG7" s="106"/>
      <c r="AH7" s="106"/>
    </row>
    <row r="8" spans="1:34" ht="13.5" thickBot="1">
      <c r="A8" s="1163" t="s">
        <v>431</v>
      </c>
      <c r="B8" s="1157"/>
      <c r="C8" s="1418"/>
      <c r="D8" s="1418"/>
      <c r="E8" s="1418"/>
      <c r="F8" s="1418"/>
      <c r="G8" s="1164" t="s">
        <v>432</v>
      </c>
      <c r="H8" s="1165" t="s">
        <v>387</v>
      </c>
      <c r="I8" s="1166"/>
      <c r="J8" s="1418"/>
      <c r="K8" s="1418"/>
      <c r="L8" s="1418"/>
      <c r="M8" s="1418"/>
      <c r="N8" s="1164" t="s">
        <v>432</v>
      </c>
      <c r="O8" s="1165" t="s">
        <v>387</v>
      </c>
      <c r="P8" s="1157"/>
      <c r="Q8" s="1418"/>
      <c r="R8" s="1418"/>
      <c r="S8" s="1418"/>
      <c r="T8" s="1418"/>
      <c r="U8" s="1164" t="s">
        <v>432</v>
      </c>
      <c r="V8" s="1165" t="s">
        <v>387</v>
      </c>
      <c r="W8" s="1157"/>
      <c r="X8" s="1421"/>
      <c r="Y8" s="1167" t="s">
        <v>388</v>
      </c>
      <c r="Z8" s="1164" t="s">
        <v>432</v>
      </c>
      <c r="AA8" s="1164" t="s">
        <v>387</v>
      </c>
      <c r="AB8" s="1128"/>
      <c r="AC8" s="106"/>
    </row>
    <row r="9" spans="1:34" ht="13.5" thickBot="1">
      <c r="A9" s="1168" t="s">
        <v>433</v>
      </c>
      <c r="B9" s="1157"/>
      <c r="C9" s="1282">
        <v>356.815</v>
      </c>
      <c r="D9" s="1283">
        <v>349.56200000000001</v>
      </c>
      <c r="E9" s="1284"/>
      <c r="F9" s="1285">
        <v>350.17200000000003</v>
      </c>
      <c r="G9" s="1286">
        <v>0.43999999999999773</v>
      </c>
      <c r="H9" s="1287">
        <v>1.2581062070384785E-3</v>
      </c>
      <c r="I9" s="1281"/>
      <c r="J9" s="1282">
        <v>312.68200000000002</v>
      </c>
      <c r="K9" s="1283">
        <v>368.4</v>
      </c>
      <c r="L9" s="1284">
        <v>364.79399999999998</v>
      </c>
      <c r="M9" s="1285">
        <v>365.65899999999999</v>
      </c>
      <c r="N9" s="1286">
        <v>0.25099999999997635</v>
      </c>
      <c r="O9" s="1287">
        <v>6.869034066030455E-4</v>
      </c>
      <c r="P9" s="1280"/>
      <c r="Q9" s="1282">
        <v>364.31900000000002</v>
      </c>
      <c r="R9" s="1283">
        <v>349.08600000000001</v>
      </c>
      <c r="S9" s="1284"/>
      <c r="T9" s="1285">
        <v>343.73200000000003</v>
      </c>
      <c r="U9" s="1286">
        <v>-2.2379999999999995</v>
      </c>
      <c r="V9" s="1287">
        <v>-6.4687689684076455E-3</v>
      </c>
      <c r="W9" s="1280"/>
      <c r="X9" s="1288">
        <v>351.28699999999998</v>
      </c>
      <c r="Y9" s="1289">
        <v>157.95278776978415</v>
      </c>
      <c r="Z9" s="1286">
        <v>-0.24060000000002901</v>
      </c>
      <c r="AA9" s="1287">
        <v>-6.8444127857958392E-4</v>
      </c>
      <c r="AB9" s="1129"/>
      <c r="AC9" s="106"/>
    </row>
    <row r="10" spans="1:34" ht="3.75" customHeight="1">
      <c r="A10" s="1169"/>
      <c r="B10" s="1157"/>
      <c r="C10" s="1169"/>
      <c r="D10" s="1170"/>
      <c r="E10" s="1170"/>
      <c r="F10" s="1170"/>
      <c r="G10" s="1170"/>
      <c r="H10" s="1239"/>
      <c r="I10" s="1170"/>
      <c r="J10" s="1170"/>
      <c r="K10" s="1170"/>
      <c r="L10" s="1170"/>
      <c r="M10" s="1170"/>
      <c r="N10" s="1170"/>
      <c r="O10" s="1240"/>
      <c r="P10" s="1157"/>
      <c r="Q10" s="1169"/>
      <c r="R10" s="1170"/>
      <c r="S10" s="1170"/>
      <c r="T10" s="1170"/>
      <c r="U10" s="1170"/>
      <c r="V10" s="1239"/>
      <c r="W10" s="1157"/>
      <c r="X10" s="1171"/>
      <c r="Y10" s="1172"/>
      <c r="Z10" s="1169"/>
      <c r="AA10" s="1169"/>
      <c r="AB10" s="1129"/>
      <c r="AC10" s="106"/>
    </row>
    <row r="11" spans="1:34" ht="13.5" thickBot="1">
      <c r="A11" s="1214"/>
      <c r="B11" s="1212"/>
      <c r="C11" s="1216" t="s">
        <v>389</v>
      </c>
      <c r="D11" s="1216" t="s">
        <v>390</v>
      </c>
      <c r="E11" s="1216" t="s">
        <v>391</v>
      </c>
      <c r="F11" s="1216" t="s">
        <v>392</v>
      </c>
      <c r="G11" s="1216"/>
      <c r="H11" s="1241"/>
      <c r="I11" s="1213"/>
      <c r="J11" s="1216" t="s">
        <v>389</v>
      </c>
      <c r="K11" s="1216" t="s">
        <v>390</v>
      </c>
      <c r="L11" s="1216" t="s">
        <v>391</v>
      </c>
      <c r="M11" s="1216" t="s">
        <v>392</v>
      </c>
      <c r="N11" s="1217"/>
      <c r="O11" s="1242"/>
      <c r="P11" s="1213"/>
      <c r="Q11" s="1216" t="s">
        <v>389</v>
      </c>
      <c r="R11" s="1216" t="s">
        <v>390</v>
      </c>
      <c r="S11" s="1216" t="s">
        <v>391</v>
      </c>
      <c r="T11" s="1216" t="s">
        <v>392</v>
      </c>
      <c r="U11" s="1216"/>
      <c r="V11" s="1241"/>
      <c r="W11" s="1212"/>
      <c r="X11" s="1218" t="s">
        <v>385</v>
      </c>
      <c r="Y11" s="1213"/>
      <c r="Z11" s="1215"/>
      <c r="AA11" s="1215"/>
      <c r="AB11" s="1129"/>
      <c r="AC11" s="106"/>
    </row>
    <row r="12" spans="1:34">
      <c r="A12" s="1243" t="s">
        <v>393</v>
      </c>
      <c r="B12" s="1157"/>
      <c r="C12" s="1292">
        <v>339.86200000000002</v>
      </c>
      <c r="D12" s="1293">
        <v>314.88389999999998</v>
      </c>
      <c r="E12" s="1293" t="s">
        <v>467</v>
      </c>
      <c r="F12" s="1294">
        <v>336.64519999999999</v>
      </c>
      <c r="G12" s="1295">
        <v>0.1723999999999819</v>
      </c>
      <c r="H12" s="1296">
        <v>5.1237425432293371E-4</v>
      </c>
      <c r="I12" s="1297"/>
      <c r="J12" s="1292" t="s">
        <v>467</v>
      </c>
      <c r="K12" s="1293" t="s">
        <v>467</v>
      </c>
      <c r="L12" s="1293" t="s">
        <v>467</v>
      </c>
      <c r="M12" s="1294" t="s">
        <v>467</v>
      </c>
      <c r="N12" s="1295"/>
      <c r="O12" s="1296"/>
      <c r="P12" s="1290"/>
      <c r="Q12" s="1292" t="s">
        <v>467</v>
      </c>
      <c r="R12" s="1293" t="s">
        <v>467</v>
      </c>
      <c r="S12" s="1293" t="s">
        <v>467</v>
      </c>
      <c r="T12" s="1294" t="s">
        <v>467</v>
      </c>
      <c r="U12" s="1295" t="s">
        <v>467</v>
      </c>
      <c r="V12" s="1298" t="s">
        <v>467</v>
      </c>
      <c r="W12" s="1290"/>
      <c r="X12" s="1299">
        <v>336.64519999999999</v>
      </c>
      <c r="Y12" s="1300"/>
      <c r="Z12" s="1301">
        <v>0.1723999999999819</v>
      </c>
      <c r="AA12" s="1298">
        <v>5.1237425432293371E-4</v>
      </c>
      <c r="AB12" s="1128"/>
    </row>
    <row r="13" spans="1:34">
      <c r="A13" s="1244" t="s">
        <v>394</v>
      </c>
      <c r="B13" s="1157"/>
      <c r="C13" s="1302" t="s">
        <v>467</v>
      </c>
      <c r="D13" s="1303" t="s">
        <v>467</v>
      </c>
      <c r="E13" s="1303" t="s">
        <v>467</v>
      </c>
      <c r="F13" s="1304" t="s">
        <v>467</v>
      </c>
      <c r="G13" s="1305"/>
      <c r="H13" s="1306" t="s">
        <v>467</v>
      </c>
      <c r="I13" s="1297"/>
      <c r="J13" s="1302" t="s">
        <v>467</v>
      </c>
      <c r="K13" s="1303" t="s">
        <v>467</v>
      </c>
      <c r="L13" s="1303" t="s">
        <v>467</v>
      </c>
      <c r="M13" s="1304" t="s">
        <v>467</v>
      </c>
      <c r="N13" s="1305" t="s">
        <v>467</v>
      </c>
      <c r="O13" s="1307" t="s">
        <v>467</v>
      </c>
      <c r="P13" s="1290"/>
      <c r="Q13" s="1302" t="s">
        <v>467</v>
      </c>
      <c r="R13" s="1303" t="s">
        <v>467</v>
      </c>
      <c r="S13" s="1303" t="s">
        <v>467</v>
      </c>
      <c r="T13" s="1304" t="s">
        <v>467</v>
      </c>
      <c r="U13" s="1305" t="s">
        <v>467</v>
      </c>
      <c r="V13" s="1307" t="s">
        <v>467</v>
      </c>
      <c r="W13" s="1290"/>
      <c r="X13" s="1308" t="s">
        <v>467</v>
      </c>
      <c r="Y13" s="1291"/>
      <c r="Z13" s="1309" t="s">
        <v>467</v>
      </c>
      <c r="AA13" s="1307" t="s">
        <v>467</v>
      </c>
      <c r="AB13" s="1129"/>
    </row>
    <row r="14" spans="1:34">
      <c r="A14" s="1244" t="s">
        <v>395</v>
      </c>
      <c r="B14" s="1157"/>
      <c r="C14" s="1302">
        <v>306.53879999999998</v>
      </c>
      <c r="D14" s="1303">
        <v>311.55419999999998</v>
      </c>
      <c r="E14" s="1303">
        <v>313.35989999999998</v>
      </c>
      <c r="F14" s="1304">
        <v>310.81369999999998</v>
      </c>
      <c r="G14" s="1305">
        <v>2.9999999999972715E-2</v>
      </c>
      <c r="H14" s="1306">
        <v>9.6530159078289657E-5</v>
      </c>
      <c r="I14" s="1297"/>
      <c r="J14" s="1302" t="s">
        <v>467</v>
      </c>
      <c r="K14" s="1303" t="s">
        <v>467</v>
      </c>
      <c r="L14" s="1303" t="s">
        <v>467</v>
      </c>
      <c r="M14" s="1304" t="s">
        <v>467</v>
      </c>
      <c r="N14" s="1305" t="s">
        <v>467</v>
      </c>
      <c r="O14" s="1307" t="s">
        <v>467</v>
      </c>
      <c r="P14" s="1290"/>
      <c r="Q14" s="1302" t="s">
        <v>467</v>
      </c>
      <c r="R14" s="1303" t="s">
        <v>467</v>
      </c>
      <c r="S14" s="1303" t="s">
        <v>467</v>
      </c>
      <c r="T14" s="1304" t="s">
        <v>467</v>
      </c>
      <c r="U14" s="1305" t="s">
        <v>467</v>
      </c>
      <c r="V14" s="1307">
        <v>-1</v>
      </c>
      <c r="W14" s="1290"/>
      <c r="X14" s="1308">
        <v>310.81369999999998</v>
      </c>
      <c r="Y14" s="1291"/>
      <c r="Z14" s="1309">
        <v>5.2455999999999676</v>
      </c>
      <c r="AA14" s="1307">
        <v>1.7166713410202039E-2</v>
      </c>
      <c r="AB14" s="1129"/>
    </row>
    <row r="15" spans="1:34">
      <c r="A15" s="1244" t="s">
        <v>396</v>
      </c>
      <c r="B15" s="1157"/>
      <c r="C15" s="1302" t="s">
        <v>467</v>
      </c>
      <c r="D15" s="1303">
        <v>328.19889999999998</v>
      </c>
      <c r="E15" s="1303">
        <v>318.84050000000002</v>
      </c>
      <c r="F15" s="1304">
        <v>321.94580000000002</v>
      </c>
      <c r="G15" s="1305">
        <v>3.8597000000000321</v>
      </c>
      <c r="H15" s="1306">
        <v>1.2134136009086971E-2</v>
      </c>
      <c r="I15" s="1297"/>
      <c r="J15" s="1302" t="s">
        <v>467</v>
      </c>
      <c r="K15" s="1303" t="s">
        <v>467</v>
      </c>
      <c r="L15" s="1303" t="s">
        <v>467</v>
      </c>
      <c r="M15" s="1304" t="s">
        <v>467</v>
      </c>
      <c r="N15" s="1305" t="s">
        <v>467</v>
      </c>
      <c r="O15" s="1307" t="s">
        <v>467</v>
      </c>
      <c r="P15" s="1290"/>
      <c r="Q15" s="1302" t="s">
        <v>467</v>
      </c>
      <c r="R15" s="1303">
        <v>340.29849999999999</v>
      </c>
      <c r="S15" s="1303">
        <v>350.47680000000003</v>
      </c>
      <c r="T15" s="1304">
        <v>348.44159999999999</v>
      </c>
      <c r="U15" s="1305">
        <v>0.202699999999993</v>
      </c>
      <c r="V15" s="1307">
        <v>5.8207167550783367E-4</v>
      </c>
      <c r="W15" s="1290"/>
      <c r="X15" s="1310">
        <v>338.82670000000002</v>
      </c>
      <c r="Y15" s="1290"/>
      <c r="Z15" s="1309">
        <v>1.8959000000000401</v>
      </c>
      <c r="AA15" s="1307">
        <v>5.626971473074116E-3</v>
      </c>
      <c r="AB15" s="1128"/>
    </row>
    <row r="16" spans="1:34">
      <c r="A16" s="1244" t="s">
        <v>397</v>
      </c>
      <c r="B16" s="1157"/>
      <c r="C16" s="1302">
        <v>351.16910000000001</v>
      </c>
      <c r="D16" s="1303">
        <v>361.39879999999999</v>
      </c>
      <c r="E16" s="1303" t="s">
        <v>467</v>
      </c>
      <c r="F16" s="1304">
        <v>355.91210000000001</v>
      </c>
      <c r="G16" s="1305">
        <v>0.56900000000001683</v>
      </c>
      <c r="H16" s="1306">
        <v>1.6012693084515028E-3</v>
      </c>
      <c r="I16" s="1297"/>
      <c r="J16" s="1302" t="s">
        <v>467</v>
      </c>
      <c r="K16" s="1303" t="s">
        <v>467</v>
      </c>
      <c r="L16" s="1303" t="s">
        <v>467</v>
      </c>
      <c r="M16" s="1304" t="s">
        <v>467</v>
      </c>
      <c r="N16" s="1305" t="s">
        <v>467</v>
      </c>
      <c r="O16" s="1307" t="s">
        <v>467</v>
      </c>
      <c r="P16" s="1290"/>
      <c r="Q16" s="1302" t="s">
        <v>467</v>
      </c>
      <c r="R16" s="1303" t="s">
        <v>467</v>
      </c>
      <c r="S16" s="1303" t="s">
        <v>467</v>
      </c>
      <c r="T16" s="1304" t="s">
        <v>467</v>
      </c>
      <c r="U16" s="1305" t="s">
        <v>467</v>
      </c>
      <c r="V16" s="1307" t="s">
        <v>467</v>
      </c>
      <c r="W16" s="1290"/>
      <c r="X16" s="1310">
        <v>355.91210000000001</v>
      </c>
      <c r="Y16" s="1291"/>
      <c r="Z16" s="1309">
        <v>0.56900000000001683</v>
      </c>
      <c r="AA16" s="1307">
        <v>1.6012693084515028E-3</v>
      </c>
      <c r="AB16" s="1129"/>
    </row>
    <row r="17" spans="1:28">
      <c r="A17" s="1244" t="s">
        <v>398</v>
      </c>
      <c r="B17" s="1157"/>
      <c r="C17" s="1302" t="s">
        <v>467</v>
      </c>
      <c r="D17" s="1303" t="s">
        <v>399</v>
      </c>
      <c r="E17" s="1303" t="s">
        <v>467</v>
      </c>
      <c r="F17" s="1304" t="s">
        <v>399</v>
      </c>
      <c r="G17" s="1305" t="s">
        <v>467</v>
      </c>
      <c r="H17" s="1306" t="s">
        <v>467</v>
      </c>
      <c r="I17" s="1297"/>
      <c r="J17" s="1302" t="s">
        <v>467</v>
      </c>
      <c r="K17" s="1303" t="s">
        <v>467</v>
      </c>
      <c r="L17" s="1303" t="s">
        <v>467</v>
      </c>
      <c r="M17" s="1304" t="s">
        <v>467</v>
      </c>
      <c r="N17" s="1305" t="s">
        <v>467</v>
      </c>
      <c r="O17" s="1307" t="s">
        <v>467</v>
      </c>
      <c r="P17" s="1290"/>
      <c r="Q17" s="1302" t="s">
        <v>467</v>
      </c>
      <c r="R17" s="1303" t="s">
        <v>467</v>
      </c>
      <c r="S17" s="1303" t="s">
        <v>467</v>
      </c>
      <c r="T17" s="1304" t="s">
        <v>467</v>
      </c>
      <c r="U17" s="1305" t="s">
        <v>467</v>
      </c>
      <c r="V17" s="1307" t="s">
        <v>467</v>
      </c>
      <c r="W17" s="1290"/>
      <c r="X17" s="1310" t="s">
        <v>399</v>
      </c>
      <c r="Y17" s="1291"/>
      <c r="Z17" s="1309" t="s">
        <v>467</v>
      </c>
      <c r="AA17" s="1307" t="s">
        <v>467</v>
      </c>
      <c r="AB17" s="1129"/>
    </row>
    <row r="18" spans="1:28">
      <c r="A18" s="1244" t="s">
        <v>400</v>
      </c>
      <c r="B18" s="1157"/>
      <c r="C18" s="1311" t="s">
        <v>467</v>
      </c>
      <c r="D18" s="1312" t="s">
        <v>467</v>
      </c>
      <c r="E18" s="1312" t="s">
        <v>467</v>
      </c>
      <c r="F18" s="1313" t="s">
        <v>467</v>
      </c>
      <c r="G18" s="1305"/>
      <c r="H18" s="1306"/>
      <c r="I18" s="1314"/>
      <c r="J18" s="1311">
        <v>360.48669999999998</v>
      </c>
      <c r="K18" s="1312">
        <v>366.67360000000002</v>
      </c>
      <c r="L18" s="1312">
        <v>369.30290000000002</v>
      </c>
      <c r="M18" s="1313">
        <v>367.07940000000002</v>
      </c>
      <c r="N18" s="1305">
        <v>-0.74149999999997362</v>
      </c>
      <c r="O18" s="1307">
        <v>-2.015926773057175E-3</v>
      </c>
      <c r="P18" s="1290"/>
      <c r="Q18" s="1311" t="s">
        <v>467</v>
      </c>
      <c r="R18" s="1312" t="s">
        <v>467</v>
      </c>
      <c r="S18" s="1312" t="s">
        <v>467</v>
      </c>
      <c r="T18" s="1313" t="s">
        <v>467</v>
      </c>
      <c r="U18" s="1305" t="s">
        <v>467</v>
      </c>
      <c r="V18" s="1307" t="s">
        <v>467</v>
      </c>
      <c r="W18" s="1290"/>
      <c r="X18" s="1310">
        <v>367.07940000000002</v>
      </c>
      <c r="Y18" s="1300"/>
      <c r="Z18" s="1309">
        <v>-0.74149999999997362</v>
      </c>
      <c r="AA18" s="1307">
        <v>-2.015926773057175E-3</v>
      </c>
      <c r="AB18" s="1128"/>
    </row>
    <row r="19" spans="1:28">
      <c r="A19" s="1244" t="s">
        <v>401</v>
      </c>
      <c r="B19" s="1157"/>
      <c r="C19" s="1302" t="s">
        <v>467</v>
      </c>
      <c r="D19" s="1303">
        <v>444.58890000000002</v>
      </c>
      <c r="E19" s="1303">
        <v>409.31869999999998</v>
      </c>
      <c r="F19" s="1304">
        <v>428.17950000000002</v>
      </c>
      <c r="G19" s="1305">
        <v>-0.4808999999999628</v>
      </c>
      <c r="H19" s="1306">
        <v>-1.1218671003898617E-3</v>
      </c>
      <c r="I19" s="1297"/>
      <c r="J19" s="1302" t="s">
        <v>467</v>
      </c>
      <c r="K19" s="1303" t="s">
        <v>467</v>
      </c>
      <c r="L19" s="1303" t="s">
        <v>467</v>
      </c>
      <c r="M19" s="1304" t="s">
        <v>467</v>
      </c>
      <c r="N19" s="1305" t="s">
        <v>467</v>
      </c>
      <c r="O19" s="1307" t="s">
        <v>467</v>
      </c>
      <c r="P19" s="1290"/>
      <c r="Q19" s="1302" t="s">
        <v>467</v>
      </c>
      <c r="R19" s="1303" t="s">
        <v>467</v>
      </c>
      <c r="S19" s="1303" t="s">
        <v>467</v>
      </c>
      <c r="T19" s="1304" t="s">
        <v>467</v>
      </c>
      <c r="U19" s="1305" t="s">
        <v>467</v>
      </c>
      <c r="V19" s="1307" t="s">
        <v>467</v>
      </c>
      <c r="W19" s="1290"/>
      <c r="X19" s="1310">
        <v>428.17950000000002</v>
      </c>
      <c r="Y19" s="1300"/>
      <c r="Z19" s="1309">
        <v>-0.4808999999999628</v>
      </c>
      <c r="AA19" s="1307">
        <v>-1.1218671003898617E-3</v>
      </c>
      <c r="AB19" s="1129"/>
    </row>
    <row r="20" spans="1:28">
      <c r="A20" s="1244" t="s">
        <v>402</v>
      </c>
      <c r="B20" s="1157"/>
      <c r="C20" s="1302">
        <v>328.05369999999999</v>
      </c>
      <c r="D20" s="1303">
        <v>332.39229999999998</v>
      </c>
      <c r="E20" s="1303" t="s">
        <v>467</v>
      </c>
      <c r="F20" s="1304">
        <v>329.35359999999997</v>
      </c>
      <c r="G20" s="1305">
        <v>3.3409999999999513</v>
      </c>
      <c r="H20" s="1306">
        <v>1.0248070166612999E-2</v>
      </c>
      <c r="I20" s="1297"/>
      <c r="J20" s="1302" t="s">
        <v>467</v>
      </c>
      <c r="K20" s="1303" t="s">
        <v>467</v>
      </c>
      <c r="L20" s="1303" t="s">
        <v>467</v>
      </c>
      <c r="M20" s="1304" t="s">
        <v>467</v>
      </c>
      <c r="N20" s="1305" t="s">
        <v>467</v>
      </c>
      <c r="O20" s="1307" t="s">
        <v>467</v>
      </c>
      <c r="P20" s="1290"/>
      <c r="Q20" s="1302">
        <v>354.91309999999999</v>
      </c>
      <c r="R20" s="1303">
        <v>355.63290000000001</v>
      </c>
      <c r="S20" s="1303" t="s">
        <v>467</v>
      </c>
      <c r="T20" s="1304">
        <v>354.94040000000001</v>
      </c>
      <c r="U20" s="1305">
        <v>-4.3888999999999783</v>
      </c>
      <c r="V20" s="1307">
        <v>-1.2214144518690739E-2</v>
      </c>
      <c r="W20" s="1290"/>
      <c r="X20" s="1310">
        <v>345.50940000000003</v>
      </c>
      <c r="Y20" s="1300"/>
      <c r="Z20" s="1309">
        <v>-2.3740999999999985</v>
      </c>
      <c r="AA20" s="1307">
        <v>-6.8244110456517904E-3</v>
      </c>
      <c r="AB20" s="1129"/>
    </row>
    <row r="21" spans="1:28">
      <c r="A21" s="1244" t="s">
        <v>403</v>
      </c>
      <c r="B21" s="1157"/>
      <c r="C21" s="1311">
        <v>366.55070000000001</v>
      </c>
      <c r="D21" s="1312">
        <v>360.22789999999998</v>
      </c>
      <c r="E21" s="1312">
        <v>333.4128</v>
      </c>
      <c r="F21" s="1313">
        <v>359.45679999999999</v>
      </c>
      <c r="G21" s="1305">
        <v>-0.10310000000004038</v>
      </c>
      <c r="H21" s="1306">
        <v>-2.8673942783952189E-4</v>
      </c>
      <c r="I21" s="1297"/>
      <c r="J21" s="1311">
        <v>416.66669999999999</v>
      </c>
      <c r="K21" s="1312">
        <v>375</v>
      </c>
      <c r="L21" s="1312">
        <v>340.76429999999999</v>
      </c>
      <c r="M21" s="1313">
        <v>359.66899999999998</v>
      </c>
      <c r="N21" s="1305">
        <v>3.5568000000000097</v>
      </c>
      <c r="O21" s="1307">
        <v>9.9878633756440571E-3</v>
      </c>
      <c r="P21" s="1290"/>
      <c r="Q21" s="1311" t="s">
        <v>467</v>
      </c>
      <c r="R21" s="1312" t="s">
        <v>467</v>
      </c>
      <c r="S21" s="1312" t="s">
        <v>467</v>
      </c>
      <c r="T21" s="1313" t="s">
        <v>467</v>
      </c>
      <c r="U21" s="1305" t="s">
        <v>467</v>
      </c>
      <c r="V21" s="1307" t="s">
        <v>467</v>
      </c>
      <c r="W21" s="1290"/>
      <c r="X21" s="1310">
        <v>359.48660000000001</v>
      </c>
      <c r="Y21" s="1291"/>
      <c r="Z21" s="1309">
        <v>0.43200000000001637</v>
      </c>
      <c r="AA21" s="1307">
        <v>1.2031596308750281E-3</v>
      </c>
      <c r="AB21" s="1128"/>
    </row>
    <row r="22" spans="1:28">
      <c r="A22" s="1244" t="s">
        <v>404</v>
      </c>
      <c r="B22" s="1157"/>
      <c r="C22" s="1311">
        <v>313.53800000000001</v>
      </c>
      <c r="D22" s="1312">
        <v>318.30770000000001</v>
      </c>
      <c r="E22" s="1312" t="s">
        <v>467</v>
      </c>
      <c r="F22" s="1313">
        <v>317.03280000000001</v>
      </c>
      <c r="G22" s="1305">
        <v>2.4175999999999931</v>
      </c>
      <c r="H22" s="1306">
        <v>7.6843076876131899E-3</v>
      </c>
      <c r="I22" s="1297"/>
      <c r="J22" s="1311" t="s">
        <v>467</v>
      </c>
      <c r="K22" s="1312" t="s">
        <v>467</v>
      </c>
      <c r="L22" s="1312" t="s">
        <v>467</v>
      </c>
      <c r="M22" s="1313" t="s">
        <v>467</v>
      </c>
      <c r="N22" s="1305" t="s">
        <v>467</v>
      </c>
      <c r="O22" s="1307" t="s">
        <v>467</v>
      </c>
      <c r="P22" s="1290"/>
      <c r="Q22" s="1311" t="s">
        <v>467</v>
      </c>
      <c r="R22" s="1312" t="s">
        <v>467</v>
      </c>
      <c r="S22" s="1312" t="s">
        <v>467</v>
      </c>
      <c r="T22" s="1313" t="s">
        <v>467</v>
      </c>
      <c r="U22" s="1305" t="s">
        <v>467</v>
      </c>
      <c r="V22" s="1307" t="s">
        <v>467</v>
      </c>
      <c r="W22" s="1290"/>
      <c r="X22" s="1310">
        <v>317.03280000000001</v>
      </c>
      <c r="Y22" s="1291"/>
      <c r="Z22" s="1309">
        <v>2.4175999999999931</v>
      </c>
      <c r="AA22" s="1307">
        <v>7.6843076876131899E-3</v>
      </c>
      <c r="AB22" s="1129"/>
    </row>
    <row r="23" spans="1:28">
      <c r="A23" s="1244" t="s">
        <v>405</v>
      </c>
      <c r="B23" s="1157"/>
      <c r="C23" s="1302">
        <v>378.05579999999998</v>
      </c>
      <c r="D23" s="1303">
        <v>361.88380000000001</v>
      </c>
      <c r="E23" s="1303">
        <v>328.31939999999997</v>
      </c>
      <c r="F23" s="1304">
        <v>374.55189999999999</v>
      </c>
      <c r="G23" s="1315">
        <v>3.3397999999999683</v>
      </c>
      <c r="H23" s="1306">
        <v>8.997012759012879E-3</v>
      </c>
      <c r="I23" s="1297"/>
      <c r="J23" s="1302" t="s">
        <v>467</v>
      </c>
      <c r="K23" s="1303" t="s">
        <v>467</v>
      </c>
      <c r="L23" s="1303" t="s">
        <v>467</v>
      </c>
      <c r="M23" s="1304" t="s">
        <v>467</v>
      </c>
      <c r="N23" s="1305" t="s">
        <v>467</v>
      </c>
      <c r="O23" s="1307" t="s">
        <v>467</v>
      </c>
      <c r="P23" s="1290"/>
      <c r="Q23" s="1302">
        <v>464.65159999999997</v>
      </c>
      <c r="R23" s="1303">
        <v>367.16480000000001</v>
      </c>
      <c r="S23" s="1303">
        <v>378.24860000000001</v>
      </c>
      <c r="T23" s="1304">
        <v>425.72140000000002</v>
      </c>
      <c r="U23" s="1305">
        <v>38.955399999999997</v>
      </c>
      <c r="V23" s="1307">
        <v>0.10072084929905945</v>
      </c>
      <c r="W23" s="1290"/>
      <c r="X23" s="1310">
        <v>377.5917</v>
      </c>
      <c r="Y23" s="1291"/>
      <c r="Z23" s="1309">
        <v>5.2595000000000027</v>
      </c>
      <c r="AA23" s="1307">
        <v>1.4125826345398051E-2</v>
      </c>
      <c r="AB23" s="1129"/>
    </row>
    <row r="24" spans="1:28">
      <c r="A24" s="1244" t="s">
        <v>406</v>
      </c>
      <c r="B24" s="1157"/>
      <c r="C24" s="1302" t="s">
        <v>467</v>
      </c>
      <c r="D24" s="1303" t="s">
        <v>467</v>
      </c>
      <c r="E24" s="1303" t="s">
        <v>467</v>
      </c>
      <c r="F24" s="1304" t="s">
        <v>467</v>
      </c>
      <c r="G24" s="1305">
        <v>0</v>
      </c>
      <c r="H24" s="1306">
        <v>0</v>
      </c>
      <c r="I24" s="1297"/>
      <c r="J24" s="1302" t="s">
        <v>467</v>
      </c>
      <c r="K24" s="1303" t="s">
        <v>467</v>
      </c>
      <c r="L24" s="1303" t="s">
        <v>467</v>
      </c>
      <c r="M24" s="1304" t="s">
        <v>467</v>
      </c>
      <c r="N24" s="1305" t="s">
        <v>467</v>
      </c>
      <c r="O24" s="1307" t="s">
        <v>467</v>
      </c>
      <c r="P24" s="1290"/>
      <c r="Q24" s="1302" t="s">
        <v>467</v>
      </c>
      <c r="R24" s="1303" t="s">
        <v>467</v>
      </c>
      <c r="S24" s="1303" t="s">
        <v>467</v>
      </c>
      <c r="T24" s="1304" t="s">
        <v>467</v>
      </c>
      <c r="U24" s="1305" t="s">
        <v>467</v>
      </c>
      <c r="V24" s="1307" t="s">
        <v>467</v>
      </c>
      <c r="W24" s="1290"/>
      <c r="X24" s="1310" t="s">
        <v>467</v>
      </c>
      <c r="Y24" s="1300"/>
      <c r="Z24" s="1309" t="s">
        <v>467</v>
      </c>
      <c r="AA24" s="1307" t="s">
        <v>467</v>
      </c>
      <c r="AB24" s="1128"/>
    </row>
    <row r="25" spans="1:28">
      <c r="A25" s="1244" t="s">
        <v>407</v>
      </c>
      <c r="B25" s="1157"/>
      <c r="C25" s="1302" t="s">
        <v>467</v>
      </c>
      <c r="D25" s="1303">
        <v>236.32050000000001</v>
      </c>
      <c r="E25" s="1303" t="s">
        <v>467</v>
      </c>
      <c r="F25" s="1304">
        <v>236.32050000000001</v>
      </c>
      <c r="G25" s="1305">
        <v>5.1677999999999997</v>
      </c>
      <c r="H25" s="1306">
        <v>2.2356649954770047E-2</v>
      </c>
      <c r="I25" s="1297"/>
      <c r="J25" s="1302" t="s">
        <v>467</v>
      </c>
      <c r="K25" s="1303" t="s">
        <v>467</v>
      </c>
      <c r="L25" s="1303" t="s">
        <v>467</v>
      </c>
      <c r="M25" s="1304" t="s">
        <v>467</v>
      </c>
      <c r="N25" s="1305" t="s">
        <v>467</v>
      </c>
      <c r="O25" s="1307" t="s">
        <v>467</v>
      </c>
      <c r="P25" s="1290"/>
      <c r="Q25" s="1302" t="s">
        <v>467</v>
      </c>
      <c r="R25" s="1303">
        <v>246.5616</v>
      </c>
      <c r="S25" s="1303" t="s">
        <v>467</v>
      </c>
      <c r="T25" s="1304">
        <v>246.5616</v>
      </c>
      <c r="U25" s="1305">
        <v>67.438400000000001</v>
      </c>
      <c r="V25" s="1307">
        <v>0.37649171073317134</v>
      </c>
      <c r="W25" s="1290"/>
      <c r="X25" s="1310">
        <v>238.56530000000001</v>
      </c>
      <c r="Y25" s="1300"/>
      <c r="Z25" s="1309">
        <v>18.526100000000014</v>
      </c>
      <c r="AA25" s="1307">
        <v>8.4194543517700504E-2</v>
      </c>
      <c r="AB25" s="1129"/>
    </row>
    <row r="26" spans="1:28">
      <c r="A26" s="1244" t="s">
        <v>408</v>
      </c>
      <c r="B26" s="1157"/>
      <c r="C26" s="1302" t="s">
        <v>467</v>
      </c>
      <c r="D26" s="1303">
        <v>268.16730000000001</v>
      </c>
      <c r="E26" s="1303">
        <v>269.43020000000001</v>
      </c>
      <c r="F26" s="1304">
        <v>269.10719999999998</v>
      </c>
      <c r="G26" s="1305">
        <v>-0.74540000000001783</v>
      </c>
      <c r="H26" s="1306">
        <v>-2.7622487239330473E-3</v>
      </c>
      <c r="I26" s="1297"/>
      <c r="J26" s="1302" t="s">
        <v>467</v>
      </c>
      <c r="K26" s="1303" t="s">
        <v>467</v>
      </c>
      <c r="L26" s="1303" t="s">
        <v>467</v>
      </c>
      <c r="M26" s="1304" t="s">
        <v>467</v>
      </c>
      <c r="N26" s="1305" t="s">
        <v>467</v>
      </c>
      <c r="O26" s="1307" t="s">
        <v>467</v>
      </c>
      <c r="P26" s="1290"/>
      <c r="Q26" s="1302" t="s">
        <v>467</v>
      </c>
      <c r="R26" s="1303" t="s">
        <v>399</v>
      </c>
      <c r="S26" s="1303" t="s">
        <v>467</v>
      </c>
      <c r="T26" s="1304" t="s">
        <v>399</v>
      </c>
      <c r="U26" s="1305" t="s">
        <v>467</v>
      </c>
      <c r="V26" s="1307" t="s">
        <v>467</v>
      </c>
      <c r="W26" s="1290"/>
      <c r="X26" s="1310" t="s">
        <v>399</v>
      </c>
      <c r="Y26" s="1300"/>
      <c r="Z26" s="1309" t="s">
        <v>467</v>
      </c>
      <c r="AA26" s="1307" t="s">
        <v>467</v>
      </c>
      <c r="AB26" s="1129"/>
    </row>
    <row r="27" spans="1:28">
      <c r="A27" s="1244" t="s">
        <v>409</v>
      </c>
      <c r="B27" s="1157"/>
      <c r="C27" s="1302">
        <v>389.32060000000001</v>
      </c>
      <c r="D27" s="1312">
        <v>374.8768</v>
      </c>
      <c r="E27" s="1312" t="s">
        <v>467</v>
      </c>
      <c r="F27" s="1313">
        <v>385.91629999999998</v>
      </c>
      <c r="G27" s="1305">
        <v>4.5847999999999729</v>
      </c>
      <c r="H27" s="1306">
        <v>1.2023134726609097E-2</v>
      </c>
      <c r="I27" s="1297"/>
      <c r="J27" s="1302" t="s">
        <v>467</v>
      </c>
      <c r="K27" s="1312" t="s">
        <v>467</v>
      </c>
      <c r="L27" s="1312" t="s">
        <v>467</v>
      </c>
      <c r="M27" s="1313" t="s">
        <v>467</v>
      </c>
      <c r="N27" s="1305" t="s">
        <v>467</v>
      </c>
      <c r="O27" s="1307" t="s">
        <v>467</v>
      </c>
      <c r="P27" s="1290"/>
      <c r="Q27" s="1302" t="s">
        <v>467</v>
      </c>
      <c r="R27" s="1312" t="s">
        <v>467</v>
      </c>
      <c r="S27" s="1312" t="s">
        <v>467</v>
      </c>
      <c r="T27" s="1313" t="s">
        <v>467</v>
      </c>
      <c r="U27" s="1305" t="s">
        <v>467</v>
      </c>
      <c r="V27" s="1307" t="s">
        <v>467</v>
      </c>
      <c r="W27" s="1290"/>
      <c r="X27" s="1310">
        <v>385.91629999999998</v>
      </c>
      <c r="Y27" s="1300"/>
      <c r="Z27" s="1309">
        <v>4.5847999999999729</v>
      </c>
      <c r="AA27" s="1307">
        <v>1.2023134726609097E-2</v>
      </c>
      <c r="AB27" s="1128"/>
    </row>
    <row r="28" spans="1:28">
      <c r="A28" s="1244" t="s">
        <v>410</v>
      </c>
      <c r="B28" s="1157"/>
      <c r="C28" s="1302" t="s">
        <v>467</v>
      </c>
      <c r="D28" s="1312">
        <v>197.82929999999999</v>
      </c>
      <c r="E28" s="1312" t="s">
        <v>467</v>
      </c>
      <c r="F28" s="1313">
        <v>197.82929999999999</v>
      </c>
      <c r="G28" s="1305">
        <v>197.82929999999999</v>
      </c>
      <c r="H28" s="1306" t="s">
        <v>467</v>
      </c>
      <c r="I28" s="1297"/>
      <c r="J28" s="1302" t="s">
        <v>467</v>
      </c>
      <c r="K28" s="1312" t="s">
        <v>467</v>
      </c>
      <c r="L28" s="1312" t="s">
        <v>467</v>
      </c>
      <c r="M28" s="1313" t="s">
        <v>467</v>
      </c>
      <c r="N28" s="1305" t="s">
        <v>467</v>
      </c>
      <c r="O28" s="1307" t="s">
        <v>467</v>
      </c>
      <c r="P28" s="1290"/>
      <c r="Q28" s="1302" t="s">
        <v>467</v>
      </c>
      <c r="R28" s="1312" t="s">
        <v>467</v>
      </c>
      <c r="S28" s="1312" t="s">
        <v>467</v>
      </c>
      <c r="T28" s="1313" t="s">
        <v>467</v>
      </c>
      <c r="U28" s="1305" t="s">
        <v>467</v>
      </c>
      <c r="V28" s="1307" t="s">
        <v>467</v>
      </c>
      <c r="W28" s="1290"/>
      <c r="X28" s="1310">
        <v>197.82929999999999</v>
      </c>
      <c r="Y28" s="1300"/>
      <c r="Z28" s="1309">
        <v>197.82929999999999</v>
      </c>
      <c r="AA28" s="1307" t="s">
        <v>467</v>
      </c>
      <c r="AB28" s="1129"/>
    </row>
    <row r="29" spans="1:28">
      <c r="A29" s="1244" t="s">
        <v>411</v>
      </c>
      <c r="B29" s="1157"/>
      <c r="C29" s="1302" t="s">
        <v>467</v>
      </c>
      <c r="D29" s="1312" t="s">
        <v>467</v>
      </c>
      <c r="E29" s="1312" t="s">
        <v>467</v>
      </c>
      <c r="F29" s="1313" t="s">
        <v>467</v>
      </c>
      <c r="G29" s="1305">
        <v>0</v>
      </c>
      <c r="H29" s="1306" t="s">
        <v>467</v>
      </c>
      <c r="I29" s="1297"/>
      <c r="J29" s="1302" t="s">
        <v>467</v>
      </c>
      <c r="K29" s="1312" t="s">
        <v>467</v>
      </c>
      <c r="L29" s="1312" t="s">
        <v>467</v>
      </c>
      <c r="M29" s="1313" t="s">
        <v>467</v>
      </c>
      <c r="N29" s="1305" t="s">
        <v>467</v>
      </c>
      <c r="O29" s="1307" t="s">
        <v>467</v>
      </c>
      <c r="P29" s="1290"/>
      <c r="Q29" s="1302" t="s">
        <v>467</v>
      </c>
      <c r="R29" s="1312" t="s">
        <v>467</v>
      </c>
      <c r="S29" s="1312" t="s">
        <v>467</v>
      </c>
      <c r="T29" s="1313" t="s">
        <v>467</v>
      </c>
      <c r="U29" s="1305" t="s">
        <v>467</v>
      </c>
      <c r="V29" s="1307" t="s">
        <v>467</v>
      </c>
      <c r="W29" s="1290"/>
      <c r="X29" s="1310" t="s">
        <v>467</v>
      </c>
      <c r="Y29" s="1300"/>
      <c r="Z29" s="1309" t="s">
        <v>467</v>
      </c>
      <c r="AA29" s="1307" t="s">
        <v>467</v>
      </c>
      <c r="AB29" s="1129"/>
    </row>
    <row r="30" spans="1:28">
      <c r="A30" s="1244" t="s">
        <v>412</v>
      </c>
      <c r="B30" s="1157"/>
      <c r="C30" s="1302" t="s">
        <v>467</v>
      </c>
      <c r="D30" s="1303">
        <v>317.96269999999998</v>
      </c>
      <c r="E30" s="1303">
        <v>293.92939999999999</v>
      </c>
      <c r="F30" s="1304">
        <v>306.92599999999999</v>
      </c>
      <c r="G30" s="1305">
        <v>6.7844000000000051</v>
      </c>
      <c r="H30" s="1306">
        <v>2.260399757980891E-2</v>
      </c>
      <c r="I30" s="1297"/>
      <c r="J30" s="1302" t="s">
        <v>467</v>
      </c>
      <c r="K30" s="1303" t="s">
        <v>467</v>
      </c>
      <c r="L30" s="1303" t="s">
        <v>467</v>
      </c>
      <c r="M30" s="1304" t="s">
        <v>467</v>
      </c>
      <c r="N30" s="1305" t="s">
        <v>467</v>
      </c>
      <c r="O30" s="1307" t="s">
        <v>467</v>
      </c>
      <c r="P30" s="1290"/>
      <c r="Q30" s="1302" t="s">
        <v>467</v>
      </c>
      <c r="R30" s="1303">
        <v>310.08710000000002</v>
      </c>
      <c r="S30" s="1303">
        <v>259.38369999999998</v>
      </c>
      <c r="T30" s="1304">
        <v>266.42079999999999</v>
      </c>
      <c r="U30" s="1305">
        <v>2.5304999999999609</v>
      </c>
      <c r="V30" s="1307">
        <v>9.5892118808458271E-3</v>
      </c>
      <c r="W30" s="1290"/>
      <c r="X30" s="1310">
        <v>275.81400000000002</v>
      </c>
      <c r="Y30" s="1291"/>
      <c r="Z30" s="1309">
        <v>3.3756000000000199</v>
      </c>
      <c r="AA30" s="1307">
        <v>1.2390323831001915E-2</v>
      </c>
      <c r="AB30" s="1128"/>
    </row>
    <row r="31" spans="1:28">
      <c r="A31" s="1244" t="s">
        <v>413</v>
      </c>
      <c r="B31" s="1157"/>
      <c r="C31" s="1302">
        <v>357.61950000000002</v>
      </c>
      <c r="D31" s="1303">
        <v>356.53140000000002</v>
      </c>
      <c r="E31" s="1303" t="s">
        <v>467</v>
      </c>
      <c r="F31" s="1304">
        <v>357.2294</v>
      </c>
      <c r="G31" s="1305">
        <v>0.31009999999997717</v>
      </c>
      <c r="H31" s="1306">
        <v>8.6882384897646325E-4</v>
      </c>
      <c r="I31" s="1297"/>
      <c r="J31" s="1302" t="s">
        <v>467</v>
      </c>
      <c r="K31" s="1303" t="s">
        <v>467</v>
      </c>
      <c r="L31" s="1303" t="s">
        <v>467</v>
      </c>
      <c r="M31" s="1304" t="s">
        <v>467</v>
      </c>
      <c r="N31" s="1305" t="s">
        <v>467</v>
      </c>
      <c r="O31" s="1307" t="s">
        <v>467</v>
      </c>
      <c r="P31" s="1290"/>
      <c r="Q31" s="1302">
        <v>463.00459999999998</v>
      </c>
      <c r="R31" s="1303">
        <v>447.15679999999998</v>
      </c>
      <c r="S31" s="1303" t="s">
        <v>467</v>
      </c>
      <c r="T31" s="1304">
        <v>457.52710000000002</v>
      </c>
      <c r="U31" s="1305">
        <v>1.9492000000000189</v>
      </c>
      <c r="V31" s="1307">
        <v>4.2785218510379419E-3</v>
      </c>
      <c r="W31" s="1290"/>
      <c r="X31" s="1310">
        <v>357.22949999999997</v>
      </c>
      <c r="Y31" s="1291"/>
      <c r="Z31" s="1309">
        <v>-3.8137000000000398</v>
      </c>
      <c r="AA31" s="1307">
        <v>-1.0563001878999612E-2</v>
      </c>
      <c r="AB31" s="1129"/>
    </row>
    <row r="32" spans="1:28">
      <c r="A32" s="1244" t="s">
        <v>414</v>
      </c>
      <c r="B32" s="1157"/>
      <c r="C32" s="1302" t="s">
        <v>467</v>
      </c>
      <c r="D32" s="1303">
        <v>297.5222</v>
      </c>
      <c r="E32" s="1303">
        <v>306.58749999999998</v>
      </c>
      <c r="F32" s="1304">
        <v>303.2971</v>
      </c>
      <c r="G32" s="1305">
        <v>-0.24220000000002528</v>
      </c>
      <c r="H32" s="1306">
        <v>-7.979197421883466E-4</v>
      </c>
      <c r="I32" s="1297"/>
      <c r="J32" s="1302" t="s">
        <v>467</v>
      </c>
      <c r="K32" s="1303" t="s">
        <v>467</v>
      </c>
      <c r="L32" s="1303" t="s">
        <v>467</v>
      </c>
      <c r="M32" s="1304" t="s">
        <v>467</v>
      </c>
      <c r="N32" s="1305" t="s">
        <v>467</v>
      </c>
      <c r="O32" s="1307" t="s">
        <v>467</v>
      </c>
      <c r="P32" s="1290"/>
      <c r="Q32" s="1302" t="s">
        <v>467</v>
      </c>
      <c r="R32" s="1303">
        <v>287.65039999999999</v>
      </c>
      <c r="S32" s="1303">
        <v>285.66910000000001</v>
      </c>
      <c r="T32" s="1304">
        <v>286.13749999999999</v>
      </c>
      <c r="U32" s="1305">
        <v>-0.21680000000003474</v>
      </c>
      <c r="V32" s="1307">
        <v>-7.5710404907503026E-4</v>
      </c>
      <c r="W32" s="1290"/>
      <c r="X32" s="1310">
        <v>303.18729999999999</v>
      </c>
      <c r="Y32" s="1291"/>
      <c r="Z32" s="1309">
        <v>-0.24369999999998981</v>
      </c>
      <c r="AA32" s="1307">
        <v>-8.0314799740299758E-4</v>
      </c>
      <c r="AB32" s="1129"/>
    </row>
    <row r="33" spans="1:28">
      <c r="A33" s="1244" t="s">
        <v>415</v>
      </c>
      <c r="B33" s="1157"/>
      <c r="C33" s="1302">
        <v>341.28949999999998</v>
      </c>
      <c r="D33" s="1303">
        <v>355.38909999999998</v>
      </c>
      <c r="E33" s="1303" t="s">
        <v>467</v>
      </c>
      <c r="F33" s="1304">
        <v>347.89019999999999</v>
      </c>
      <c r="G33" s="1305">
        <v>-9.9700000000000273</v>
      </c>
      <c r="H33" s="1306">
        <v>-2.7860041435175065E-2</v>
      </c>
      <c r="I33" s="1297"/>
      <c r="J33" s="1302" t="s">
        <v>467</v>
      </c>
      <c r="K33" s="1303" t="s">
        <v>467</v>
      </c>
      <c r="L33" s="1303" t="s">
        <v>467</v>
      </c>
      <c r="M33" s="1304" t="s">
        <v>467</v>
      </c>
      <c r="N33" s="1305" t="s">
        <v>467</v>
      </c>
      <c r="O33" s="1307" t="s">
        <v>467</v>
      </c>
      <c r="P33" s="1290"/>
      <c r="Q33" s="1302">
        <v>356.68979999999999</v>
      </c>
      <c r="R33" s="1303">
        <v>348.0754</v>
      </c>
      <c r="S33" s="1303" t="s">
        <v>467</v>
      </c>
      <c r="T33" s="1304">
        <v>349.2758</v>
      </c>
      <c r="U33" s="1305">
        <v>1.7221999999999866</v>
      </c>
      <c r="V33" s="1307">
        <v>4.9552069090925688E-3</v>
      </c>
      <c r="W33" s="1290"/>
      <c r="X33" s="1310">
        <v>348.5086</v>
      </c>
      <c r="Y33" s="1291"/>
      <c r="Z33" s="1309">
        <v>-4.7812000000000126</v>
      </c>
      <c r="AA33" s="1307">
        <v>-1.3533365525978946E-2</v>
      </c>
      <c r="AB33" s="1128"/>
    </row>
    <row r="34" spans="1:28">
      <c r="A34" s="1244" t="s">
        <v>416</v>
      </c>
      <c r="B34" s="1157"/>
      <c r="C34" s="1302" t="s">
        <v>467</v>
      </c>
      <c r="D34" s="1303">
        <v>311.69799999999998</v>
      </c>
      <c r="E34" s="1303">
        <v>308.1583</v>
      </c>
      <c r="F34" s="1304">
        <v>308.90570000000002</v>
      </c>
      <c r="G34" s="1305">
        <v>-3.65949999999998</v>
      </c>
      <c r="H34" s="1306">
        <v>-1.1707957251798962E-2</v>
      </c>
      <c r="I34" s="1297"/>
      <c r="J34" s="1302" t="s">
        <v>467</v>
      </c>
      <c r="K34" s="1303" t="s">
        <v>467</v>
      </c>
      <c r="L34" s="1303" t="s">
        <v>467</v>
      </c>
      <c r="M34" s="1304" t="s">
        <v>467</v>
      </c>
      <c r="N34" s="1305" t="s">
        <v>467</v>
      </c>
      <c r="O34" s="1307" t="s">
        <v>467</v>
      </c>
      <c r="P34" s="1290"/>
      <c r="Q34" s="1302" t="s">
        <v>467</v>
      </c>
      <c r="R34" s="1303">
        <v>280.1422</v>
      </c>
      <c r="S34" s="1303">
        <v>277.8725</v>
      </c>
      <c r="T34" s="1304">
        <v>278.22190000000001</v>
      </c>
      <c r="U34" s="1305">
        <v>-24.274499999999989</v>
      </c>
      <c r="V34" s="1307">
        <v>-8.0247236000163924E-2</v>
      </c>
      <c r="W34" s="1290"/>
      <c r="X34" s="1310">
        <v>288.45920000000001</v>
      </c>
      <c r="Y34" s="1291"/>
      <c r="Z34" s="1309">
        <v>-17.417300000000012</v>
      </c>
      <c r="AA34" s="1307">
        <v>-5.6942262645217956E-2</v>
      </c>
      <c r="AB34" s="1129"/>
    </row>
    <row r="35" spans="1:28">
      <c r="A35" s="1244" t="s">
        <v>417</v>
      </c>
      <c r="B35" s="1157"/>
      <c r="C35" s="1302">
        <v>300.99259999999998</v>
      </c>
      <c r="D35" s="1303">
        <v>306.81439999999998</v>
      </c>
      <c r="E35" s="1303">
        <v>304.0795</v>
      </c>
      <c r="F35" s="1304">
        <v>304.66640000000001</v>
      </c>
      <c r="G35" s="1305">
        <v>-0.46629999999998972</v>
      </c>
      <c r="H35" s="1306">
        <v>-1.5281875721612215E-3</v>
      </c>
      <c r="I35" s="1297"/>
      <c r="J35" s="1302" t="s">
        <v>467</v>
      </c>
      <c r="K35" s="1303" t="s">
        <v>467</v>
      </c>
      <c r="L35" s="1303" t="s">
        <v>467</v>
      </c>
      <c r="M35" s="1304" t="s">
        <v>467</v>
      </c>
      <c r="N35" s="1305" t="s">
        <v>467</v>
      </c>
      <c r="O35" s="1307" t="s">
        <v>467</v>
      </c>
      <c r="P35" s="1290"/>
      <c r="Q35" s="1302" t="s">
        <v>467</v>
      </c>
      <c r="R35" s="1303">
        <v>222.97540000000001</v>
      </c>
      <c r="S35" s="1303">
        <v>226.27619999999999</v>
      </c>
      <c r="T35" s="1304">
        <v>224.24719999999999</v>
      </c>
      <c r="U35" s="1305" t="s">
        <v>467</v>
      </c>
      <c r="V35" s="1307" t="s">
        <v>467</v>
      </c>
      <c r="W35" s="1290"/>
      <c r="X35" s="1310">
        <v>299.31029999999998</v>
      </c>
      <c r="Y35" s="1291"/>
      <c r="Z35" s="1309">
        <v>-5.822400000000016</v>
      </c>
      <c r="AA35" s="1307">
        <v>-1.9081534034208758E-2</v>
      </c>
      <c r="AB35" s="1129"/>
    </row>
    <row r="36" spans="1:28">
      <c r="A36" s="1244" t="s">
        <v>418</v>
      </c>
      <c r="B36" s="1157"/>
      <c r="C36" s="1302" t="s">
        <v>467</v>
      </c>
      <c r="D36" s="1303" t="s">
        <v>399</v>
      </c>
      <c r="E36" s="1303">
        <v>327.24919999999997</v>
      </c>
      <c r="F36" s="1304" t="s">
        <v>399</v>
      </c>
      <c r="G36" s="1305" t="s">
        <v>467</v>
      </c>
      <c r="H36" s="1306" t="s">
        <v>467</v>
      </c>
      <c r="I36" s="1297"/>
      <c r="J36" s="1302" t="s">
        <v>467</v>
      </c>
      <c r="K36" s="1303" t="s">
        <v>467</v>
      </c>
      <c r="L36" s="1303" t="s">
        <v>467</v>
      </c>
      <c r="M36" s="1304" t="s">
        <v>467</v>
      </c>
      <c r="N36" s="1305" t="s">
        <v>467</v>
      </c>
      <c r="O36" s="1307" t="s">
        <v>467</v>
      </c>
      <c r="P36" s="1290"/>
      <c r="Q36" s="1302" t="s">
        <v>467</v>
      </c>
      <c r="R36" s="1303" t="s">
        <v>467</v>
      </c>
      <c r="S36" s="1303" t="s">
        <v>467</v>
      </c>
      <c r="T36" s="1304" t="s">
        <v>467</v>
      </c>
      <c r="U36" s="1305" t="s">
        <v>467</v>
      </c>
      <c r="V36" s="1307" t="s">
        <v>467</v>
      </c>
      <c r="W36" s="1290"/>
      <c r="X36" s="1310" t="s">
        <v>399</v>
      </c>
      <c r="Y36" s="1291"/>
      <c r="Z36" s="1309" t="s">
        <v>467</v>
      </c>
      <c r="AA36" s="1307" t="s">
        <v>467</v>
      </c>
      <c r="AB36" s="1128"/>
    </row>
    <row r="37" spans="1:28">
      <c r="A37" s="1244" t="s">
        <v>419</v>
      </c>
      <c r="B37" s="1157"/>
      <c r="C37" s="1302" t="s">
        <v>467</v>
      </c>
      <c r="D37" s="1303">
        <v>381.0883</v>
      </c>
      <c r="E37" s="1303">
        <v>367.41090000000003</v>
      </c>
      <c r="F37" s="1304">
        <v>369.55059999999997</v>
      </c>
      <c r="G37" s="1305">
        <v>3.7697999999999752</v>
      </c>
      <c r="H37" s="1306">
        <v>1.0306172439887407E-2</v>
      </c>
      <c r="I37" s="1297"/>
      <c r="J37" s="1302" t="s">
        <v>467</v>
      </c>
      <c r="K37" s="1303" t="s">
        <v>467</v>
      </c>
      <c r="L37" s="1303" t="s">
        <v>467</v>
      </c>
      <c r="M37" s="1304" t="s">
        <v>467</v>
      </c>
      <c r="N37" s="1305" t="s">
        <v>467</v>
      </c>
      <c r="O37" s="1307" t="s">
        <v>467</v>
      </c>
      <c r="P37" s="1290"/>
      <c r="Q37" s="1302" t="s">
        <v>467</v>
      </c>
      <c r="R37" s="1303" t="s">
        <v>467</v>
      </c>
      <c r="S37" s="1303" t="s">
        <v>467</v>
      </c>
      <c r="T37" s="1304" t="s">
        <v>467</v>
      </c>
      <c r="U37" s="1305" t="s">
        <v>467</v>
      </c>
      <c r="V37" s="1307" t="s">
        <v>467</v>
      </c>
      <c r="W37" s="1290"/>
      <c r="X37" s="1310">
        <v>369.55059999999997</v>
      </c>
      <c r="Y37" s="1291"/>
      <c r="Z37" s="1309">
        <v>3.7697999999999752</v>
      </c>
      <c r="AA37" s="1307">
        <v>1.0306172439887407E-2</v>
      </c>
      <c r="AB37" s="1129"/>
    </row>
    <row r="38" spans="1:28">
      <c r="A38" s="1244" t="s">
        <v>420</v>
      </c>
      <c r="B38" s="1157"/>
      <c r="C38" s="1302" t="s">
        <v>467</v>
      </c>
      <c r="D38" s="1303">
        <v>425.5634</v>
      </c>
      <c r="E38" s="1303">
        <v>438.02890000000002</v>
      </c>
      <c r="F38" s="1304">
        <v>433.05860000000001</v>
      </c>
      <c r="G38" s="1305">
        <v>6.1003000000000043</v>
      </c>
      <c r="H38" s="1306">
        <v>1.428781218212638E-2</v>
      </c>
      <c r="I38" s="1297"/>
      <c r="J38" s="1302" t="s">
        <v>467</v>
      </c>
      <c r="K38" s="1303" t="s">
        <v>467</v>
      </c>
      <c r="L38" s="1303" t="s">
        <v>467</v>
      </c>
      <c r="M38" s="1304" t="s">
        <v>467</v>
      </c>
      <c r="N38" s="1305" t="s">
        <v>467</v>
      </c>
      <c r="O38" s="1307" t="s">
        <v>467</v>
      </c>
      <c r="P38" s="1290"/>
      <c r="Q38" s="1302" t="s">
        <v>467</v>
      </c>
      <c r="R38" s="1303">
        <v>451.49220000000003</v>
      </c>
      <c r="S38" s="1303" t="s">
        <v>467</v>
      </c>
      <c r="T38" s="1304">
        <v>451.49220000000003</v>
      </c>
      <c r="U38" s="1305">
        <v>16.064000000000021</v>
      </c>
      <c r="V38" s="1307">
        <v>3.6892419921355613E-2</v>
      </c>
      <c r="W38" s="1290"/>
      <c r="X38" s="1310">
        <v>434.18020000000001</v>
      </c>
      <c r="Y38" s="1291"/>
      <c r="Z38" s="1309">
        <v>6.6833000000000311</v>
      </c>
      <c r="AA38" s="1307">
        <v>1.5633563658590255E-2</v>
      </c>
      <c r="AB38" s="1074"/>
    </row>
    <row r="39" spans="1:28">
      <c r="A39" s="1245" t="s">
        <v>421</v>
      </c>
      <c r="B39" s="1157"/>
      <c r="C39" s="1316">
        <v>386.91419999999999</v>
      </c>
      <c r="D39" s="1317">
        <v>393.56299999999999</v>
      </c>
      <c r="E39" s="1318">
        <v>375.90440000000001</v>
      </c>
      <c r="F39" s="1317">
        <v>385.7353</v>
      </c>
      <c r="G39" s="1319">
        <v>-4.441599999999994</v>
      </c>
      <c r="H39" s="1320">
        <v>-1.1383554485157821E-2</v>
      </c>
      <c r="I39" s="1314"/>
      <c r="J39" s="1316">
        <v>401.98439999999999</v>
      </c>
      <c r="K39" s="1318">
        <v>418.41030000000001</v>
      </c>
      <c r="L39" s="1318">
        <v>417.90289999999999</v>
      </c>
      <c r="M39" s="1317">
        <v>415.1669</v>
      </c>
      <c r="N39" s="1319">
        <v>-4.7128999999999905</v>
      </c>
      <c r="O39" s="1321">
        <v>-1.1224402793370891E-2</v>
      </c>
      <c r="P39" s="1290"/>
      <c r="Q39" s="1316" t="s">
        <v>467</v>
      </c>
      <c r="R39" s="1317" t="s">
        <v>467</v>
      </c>
      <c r="S39" s="1318">
        <v>345.68099999999998</v>
      </c>
      <c r="T39" s="1317">
        <v>345.66129999999998</v>
      </c>
      <c r="U39" s="1319"/>
      <c r="V39" s="1321"/>
      <c r="W39" s="1290"/>
      <c r="X39" s="1322">
        <v>414.0394</v>
      </c>
      <c r="Y39" s="1291"/>
      <c r="Z39" s="1323">
        <v>2.3446999999999889</v>
      </c>
      <c r="AA39" s="1321">
        <v>5.6952397006810873E-3</v>
      </c>
      <c r="AB39" s="106"/>
    </row>
    <row r="40" spans="1:28" ht="13.5" thickBot="1">
      <c r="A40" s="1246" t="s">
        <v>422</v>
      </c>
      <c r="B40" s="1157"/>
      <c r="C40" s="1324">
        <v>367.63780000000003</v>
      </c>
      <c r="D40" s="1325">
        <v>377.91410000000002</v>
      </c>
      <c r="E40" s="1325">
        <v>377.43560000000002</v>
      </c>
      <c r="F40" s="1325">
        <v>375.04250000000002</v>
      </c>
      <c r="G40" s="1326">
        <v>-4.5594999999999573</v>
      </c>
      <c r="H40" s="1327">
        <v>-1.2011264429586666E-2</v>
      </c>
      <c r="I40" s="1314"/>
      <c r="J40" s="1324">
        <v>380.92180000000002</v>
      </c>
      <c r="K40" s="1325">
        <v>395.87189999999998</v>
      </c>
      <c r="L40" s="1325">
        <v>410.15929999999997</v>
      </c>
      <c r="M40" s="1325">
        <v>398.8904</v>
      </c>
      <c r="N40" s="1326">
        <v>-3.444500000000005</v>
      </c>
      <c r="O40" s="1328">
        <v>-8.5612756934583256E-3</v>
      </c>
      <c r="P40" s="1290"/>
      <c r="Q40" s="1324" t="s">
        <v>467</v>
      </c>
      <c r="R40" s="1325" t="s">
        <v>467</v>
      </c>
      <c r="S40" s="1325" t="s">
        <v>467</v>
      </c>
      <c r="T40" s="1325" t="s">
        <v>467</v>
      </c>
      <c r="U40" s="1326" t="s">
        <v>467</v>
      </c>
      <c r="V40" s="1328" t="s">
        <v>467</v>
      </c>
      <c r="W40" s="1290"/>
      <c r="X40" s="1329">
        <v>397.92200000000003</v>
      </c>
      <c r="Y40" s="1291"/>
      <c r="Z40" s="1330">
        <v>3.2591000000000463</v>
      </c>
      <c r="AA40" s="1328">
        <v>8.2579335427779288E-3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P49"/>
  <sheetViews>
    <sheetView workbookViewId="0">
      <selection activeCell="O16" sqref="O16"/>
    </sheetView>
  </sheetViews>
  <sheetFormatPr defaultRowHeight="12.75"/>
  <cols>
    <col min="1" max="1" width="18.85546875" style="1137" customWidth="1"/>
    <col min="2" max="2" width="14.28515625" style="1137" customWidth="1"/>
    <col min="3" max="3" width="13.7109375" style="1137" customWidth="1"/>
    <col min="4" max="4" width="15" style="1137" customWidth="1"/>
    <col min="5" max="5" width="13.42578125" style="1137" customWidth="1"/>
    <col min="6" max="6" width="17.5703125" style="1137" customWidth="1"/>
    <col min="7" max="7" width="9.140625" style="1137"/>
    <col min="8" max="8" width="18.85546875" style="1137" bestFit="1" customWidth="1"/>
    <col min="9" max="9" width="12.5703125" style="1137" customWidth="1"/>
    <col min="10" max="251" width="9.140625" style="1137"/>
    <col min="252" max="252" width="4.42578125" style="1137" customWidth="1"/>
    <col min="253" max="253" width="20.85546875" style="1137" customWidth="1"/>
    <col min="254" max="255" width="12" style="1137" customWidth="1"/>
    <col min="256" max="256" width="14.5703125" style="1137" customWidth="1"/>
    <col min="257" max="257" width="12.42578125" style="1137" customWidth="1"/>
    <col min="258" max="258" width="19.7109375" style="1137" customWidth="1"/>
    <col min="259" max="259" width="9.140625" style="1137"/>
    <col min="260" max="260" width="16.85546875" style="1137" customWidth="1"/>
    <col min="261" max="261" width="12.5703125" style="1137" customWidth="1"/>
    <col min="262" max="262" width="11.7109375" style="1137" customWidth="1"/>
    <col min="263" max="263" width="12.28515625" style="1137" customWidth="1"/>
    <col min="264" max="507" width="9.140625" style="1137"/>
    <col min="508" max="508" width="4.42578125" style="1137" customWidth="1"/>
    <col min="509" max="509" width="20.85546875" style="1137" customWidth="1"/>
    <col min="510" max="511" width="12" style="1137" customWidth="1"/>
    <col min="512" max="512" width="14.5703125" style="1137" customWidth="1"/>
    <col min="513" max="513" width="12.42578125" style="1137" customWidth="1"/>
    <col min="514" max="514" width="19.7109375" style="1137" customWidth="1"/>
    <col min="515" max="515" width="9.140625" style="1137"/>
    <col min="516" max="516" width="16.85546875" style="1137" customWidth="1"/>
    <col min="517" max="517" width="12.5703125" style="1137" customWidth="1"/>
    <col min="518" max="518" width="11.7109375" style="1137" customWidth="1"/>
    <col min="519" max="519" width="12.28515625" style="1137" customWidth="1"/>
    <col min="520" max="763" width="9.140625" style="1137"/>
    <col min="764" max="764" width="4.42578125" style="1137" customWidth="1"/>
    <col min="765" max="765" width="20.85546875" style="1137" customWidth="1"/>
    <col min="766" max="767" width="12" style="1137" customWidth="1"/>
    <col min="768" max="768" width="14.5703125" style="1137" customWidth="1"/>
    <col min="769" max="769" width="12.42578125" style="1137" customWidth="1"/>
    <col min="770" max="770" width="19.7109375" style="1137" customWidth="1"/>
    <col min="771" max="771" width="9.140625" style="1137"/>
    <col min="772" max="772" width="16.85546875" style="1137" customWidth="1"/>
    <col min="773" max="773" width="12.5703125" style="1137" customWidth="1"/>
    <col min="774" max="774" width="11.7109375" style="1137" customWidth="1"/>
    <col min="775" max="775" width="12.28515625" style="1137" customWidth="1"/>
    <col min="776" max="1019" width="9.140625" style="1137"/>
    <col min="1020" max="1020" width="4.42578125" style="1137" customWidth="1"/>
    <col min="1021" max="1021" width="20.85546875" style="1137" customWidth="1"/>
    <col min="1022" max="1023" width="12" style="1137" customWidth="1"/>
    <col min="1024" max="1024" width="14.5703125" style="1137" customWidth="1"/>
    <col min="1025" max="1025" width="12.42578125" style="1137" customWidth="1"/>
    <col min="1026" max="1026" width="19.7109375" style="1137" customWidth="1"/>
    <col min="1027" max="1027" width="9.140625" style="1137"/>
    <col min="1028" max="1028" width="16.85546875" style="1137" customWidth="1"/>
    <col min="1029" max="1029" width="12.5703125" style="1137" customWidth="1"/>
    <col min="1030" max="1030" width="11.7109375" style="1137" customWidth="1"/>
    <col min="1031" max="1031" width="12.28515625" style="1137" customWidth="1"/>
    <col min="1032" max="1275" width="9.140625" style="1137"/>
    <col min="1276" max="1276" width="4.42578125" style="1137" customWidth="1"/>
    <col min="1277" max="1277" width="20.85546875" style="1137" customWidth="1"/>
    <col min="1278" max="1279" width="12" style="1137" customWidth="1"/>
    <col min="1280" max="1280" width="14.5703125" style="1137" customWidth="1"/>
    <col min="1281" max="1281" width="12.42578125" style="1137" customWidth="1"/>
    <col min="1282" max="1282" width="19.7109375" style="1137" customWidth="1"/>
    <col min="1283" max="1283" width="9.140625" style="1137"/>
    <col min="1284" max="1284" width="16.85546875" style="1137" customWidth="1"/>
    <col min="1285" max="1285" width="12.5703125" style="1137" customWidth="1"/>
    <col min="1286" max="1286" width="11.7109375" style="1137" customWidth="1"/>
    <col min="1287" max="1287" width="12.28515625" style="1137" customWidth="1"/>
    <col min="1288" max="1531" width="9.140625" style="1137"/>
    <col min="1532" max="1532" width="4.42578125" style="1137" customWidth="1"/>
    <col min="1533" max="1533" width="20.85546875" style="1137" customWidth="1"/>
    <col min="1534" max="1535" width="12" style="1137" customWidth="1"/>
    <col min="1536" max="1536" width="14.5703125" style="1137" customWidth="1"/>
    <col min="1537" max="1537" width="12.42578125" style="1137" customWidth="1"/>
    <col min="1538" max="1538" width="19.7109375" style="1137" customWidth="1"/>
    <col min="1539" max="1539" width="9.140625" style="1137"/>
    <col min="1540" max="1540" width="16.85546875" style="1137" customWidth="1"/>
    <col min="1541" max="1541" width="12.5703125" style="1137" customWidth="1"/>
    <col min="1542" max="1542" width="11.7109375" style="1137" customWidth="1"/>
    <col min="1543" max="1543" width="12.28515625" style="1137" customWidth="1"/>
    <col min="1544" max="1787" width="9.140625" style="1137"/>
    <col min="1788" max="1788" width="4.42578125" style="1137" customWidth="1"/>
    <col min="1789" max="1789" width="20.85546875" style="1137" customWidth="1"/>
    <col min="1790" max="1791" width="12" style="1137" customWidth="1"/>
    <col min="1792" max="1792" width="14.5703125" style="1137" customWidth="1"/>
    <col min="1793" max="1793" width="12.42578125" style="1137" customWidth="1"/>
    <col min="1794" max="1794" width="19.7109375" style="1137" customWidth="1"/>
    <col min="1795" max="1795" width="9.140625" style="1137"/>
    <col min="1796" max="1796" width="16.85546875" style="1137" customWidth="1"/>
    <col min="1797" max="1797" width="12.5703125" style="1137" customWidth="1"/>
    <col min="1798" max="1798" width="11.7109375" style="1137" customWidth="1"/>
    <col min="1799" max="1799" width="12.28515625" style="1137" customWidth="1"/>
    <col min="1800" max="2043" width="9.140625" style="1137"/>
    <col min="2044" max="2044" width="4.42578125" style="1137" customWidth="1"/>
    <col min="2045" max="2045" width="20.85546875" style="1137" customWidth="1"/>
    <col min="2046" max="2047" width="12" style="1137" customWidth="1"/>
    <col min="2048" max="2048" width="14.5703125" style="1137" customWidth="1"/>
    <col min="2049" max="2049" width="12.42578125" style="1137" customWidth="1"/>
    <col min="2050" max="2050" width="19.7109375" style="1137" customWidth="1"/>
    <col min="2051" max="2051" width="9.140625" style="1137"/>
    <col min="2052" max="2052" width="16.85546875" style="1137" customWidth="1"/>
    <col min="2053" max="2053" width="12.5703125" style="1137" customWidth="1"/>
    <col min="2054" max="2054" width="11.7109375" style="1137" customWidth="1"/>
    <col min="2055" max="2055" width="12.28515625" style="1137" customWidth="1"/>
    <col min="2056" max="2299" width="9.140625" style="1137"/>
    <col min="2300" max="2300" width="4.42578125" style="1137" customWidth="1"/>
    <col min="2301" max="2301" width="20.85546875" style="1137" customWidth="1"/>
    <col min="2302" max="2303" width="12" style="1137" customWidth="1"/>
    <col min="2304" max="2304" width="14.5703125" style="1137" customWidth="1"/>
    <col min="2305" max="2305" width="12.42578125" style="1137" customWidth="1"/>
    <col min="2306" max="2306" width="19.7109375" style="1137" customWidth="1"/>
    <col min="2307" max="2307" width="9.140625" style="1137"/>
    <col min="2308" max="2308" width="16.85546875" style="1137" customWidth="1"/>
    <col min="2309" max="2309" width="12.5703125" style="1137" customWidth="1"/>
    <col min="2310" max="2310" width="11.7109375" style="1137" customWidth="1"/>
    <col min="2311" max="2311" width="12.28515625" style="1137" customWidth="1"/>
    <col min="2312" max="2555" width="9.140625" style="1137"/>
    <col min="2556" max="2556" width="4.42578125" style="1137" customWidth="1"/>
    <col min="2557" max="2557" width="20.85546875" style="1137" customWidth="1"/>
    <col min="2558" max="2559" width="12" style="1137" customWidth="1"/>
    <col min="2560" max="2560" width="14.5703125" style="1137" customWidth="1"/>
    <col min="2561" max="2561" width="12.42578125" style="1137" customWidth="1"/>
    <col min="2562" max="2562" width="19.7109375" style="1137" customWidth="1"/>
    <col min="2563" max="2563" width="9.140625" style="1137"/>
    <col min="2564" max="2564" width="16.85546875" style="1137" customWidth="1"/>
    <col min="2565" max="2565" width="12.5703125" style="1137" customWidth="1"/>
    <col min="2566" max="2566" width="11.7109375" style="1137" customWidth="1"/>
    <col min="2567" max="2567" width="12.28515625" style="1137" customWidth="1"/>
    <col min="2568" max="2811" width="9.140625" style="1137"/>
    <col min="2812" max="2812" width="4.42578125" style="1137" customWidth="1"/>
    <col min="2813" max="2813" width="20.85546875" style="1137" customWidth="1"/>
    <col min="2814" max="2815" width="12" style="1137" customWidth="1"/>
    <col min="2816" max="2816" width="14.5703125" style="1137" customWidth="1"/>
    <col min="2817" max="2817" width="12.42578125" style="1137" customWidth="1"/>
    <col min="2818" max="2818" width="19.7109375" style="1137" customWidth="1"/>
    <col min="2819" max="2819" width="9.140625" style="1137"/>
    <col min="2820" max="2820" width="16.85546875" style="1137" customWidth="1"/>
    <col min="2821" max="2821" width="12.5703125" style="1137" customWidth="1"/>
    <col min="2822" max="2822" width="11.7109375" style="1137" customWidth="1"/>
    <col min="2823" max="2823" width="12.28515625" style="1137" customWidth="1"/>
    <col min="2824" max="3067" width="9.140625" style="1137"/>
    <col min="3068" max="3068" width="4.42578125" style="1137" customWidth="1"/>
    <col min="3069" max="3069" width="20.85546875" style="1137" customWidth="1"/>
    <col min="3070" max="3071" width="12" style="1137" customWidth="1"/>
    <col min="3072" max="3072" width="14.5703125" style="1137" customWidth="1"/>
    <col min="3073" max="3073" width="12.42578125" style="1137" customWidth="1"/>
    <col min="3074" max="3074" width="19.7109375" style="1137" customWidth="1"/>
    <col min="3075" max="3075" width="9.140625" style="1137"/>
    <col min="3076" max="3076" width="16.85546875" style="1137" customWidth="1"/>
    <col min="3077" max="3077" width="12.5703125" style="1137" customWidth="1"/>
    <col min="3078" max="3078" width="11.7109375" style="1137" customWidth="1"/>
    <col min="3079" max="3079" width="12.28515625" style="1137" customWidth="1"/>
    <col min="3080" max="3323" width="9.140625" style="1137"/>
    <col min="3324" max="3324" width="4.42578125" style="1137" customWidth="1"/>
    <col min="3325" max="3325" width="20.85546875" style="1137" customWidth="1"/>
    <col min="3326" max="3327" width="12" style="1137" customWidth="1"/>
    <col min="3328" max="3328" width="14.5703125" style="1137" customWidth="1"/>
    <col min="3329" max="3329" width="12.42578125" style="1137" customWidth="1"/>
    <col min="3330" max="3330" width="19.7109375" style="1137" customWidth="1"/>
    <col min="3331" max="3331" width="9.140625" style="1137"/>
    <col min="3332" max="3332" width="16.85546875" style="1137" customWidth="1"/>
    <col min="3333" max="3333" width="12.5703125" style="1137" customWidth="1"/>
    <col min="3334" max="3334" width="11.7109375" style="1137" customWidth="1"/>
    <col min="3335" max="3335" width="12.28515625" style="1137" customWidth="1"/>
    <col min="3336" max="3579" width="9.140625" style="1137"/>
    <col min="3580" max="3580" width="4.42578125" style="1137" customWidth="1"/>
    <col min="3581" max="3581" width="20.85546875" style="1137" customWidth="1"/>
    <col min="3582" max="3583" width="12" style="1137" customWidth="1"/>
    <col min="3584" max="3584" width="14.5703125" style="1137" customWidth="1"/>
    <col min="3585" max="3585" width="12.42578125" style="1137" customWidth="1"/>
    <col min="3586" max="3586" width="19.7109375" style="1137" customWidth="1"/>
    <col min="3587" max="3587" width="9.140625" style="1137"/>
    <col min="3588" max="3588" width="16.85546875" style="1137" customWidth="1"/>
    <col min="3589" max="3589" width="12.5703125" style="1137" customWidth="1"/>
    <col min="3590" max="3590" width="11.7109375" style="1137" customWidth="1"/>
    <col min="3591" max="3591" width="12.28515625" style="1137" customWidth="1"/>
    <col min="3592" max="3835" width="9.140625" style="1137"/>
    <col min="3836" max="3836" width="4.42578125" style="1137" customWidth="1"/>
    <col min="3837" max="3837" width="20.85546875" style="1137" customWidth="1"/>
    <col min="3838" max="3839" width="12" style="1137" customWidth="1"/>
    <col min="3840" max="3840" width="14.5703125" style="1137" customWidth="1"/>
    <col min="3841" max="3841" width="12.42578125" style="1137" customWidth="1"/>
    <col min="3842" max="3842" width="19.7109375" style="1137" customWidth="1"/>
    <col min="3843" max="3843" width="9.140625" style="1137"/>
    <col min="3844" max="3844" width="16.85546875" style="1137" customWidth="1"/>
    <col min="3845" max="3845" width="12.5703125" style="1137" customWidth="1"/>
    <col min="3846" max="3846" width="11.7109375" style="1137" customWidth="1"/>
    <col min="3847" max="3847" width="12.28515625" style="1137" customWidth="1"/>
    <col min="3848" max="4091" width="9.140625" style="1137"/>
    <col min="4092" max="4092" width="4.42578125" style="1137" customWidth="1"/>
    <col min="4093" max="4093" width="20.85546875" style="1137" customWidth="1"/>
    <col min="4094" max="4095" width="12" style="1137" customWidth="1"/>
    <col min="4096" max="4096" width="14.5703125" style="1137" customWidth="1"/>
    <col min="4097" max="4097" width="12.42578125" style="1137" customWidth="1"/>
    <col min="4098" max="4098" width="19.7109375" style="1137" customWidth="1"/>
    <col min="4099" max="4099" width="9.140625" style="1137"/>
    <col min="4100" max="4100" width="16.85546875" style="1137" customWidth="1"/>
    <col min="4101" max="4101" width="12.5703125" style="1137" customWidth="1"/>
    <col min="4102" max="4102" width="11.7109375" style="1137" customWidth="1"/>
    <col min="4103" max="4103" width="12.28515625" style="1137" customWidth="1"/>
    <col min="4104" max="4347" width="9.140625" style="1137"/>
    <col min="4348" max="4348" width="4.42578125" style="1137" customWidth="1"/>
    <col min="4349" max="4349" width="20.85546875" style="1137" customWidth="1"/>
    <col min="4350" max="4351" width="12" style="1137" customWidth="1"/>
    <col min="4352" max="4352" width="14.5703125" style="1137" customWidth="1"/>
    <col min="4353" max="4353" width="12.42578125" style="1137" customWidth="1"/>
    <col min="4354" max="4354" width="19.7109375" style="1137" customWidth="1"/>
    <col min="4355" max="4355" width="9.140625" style="1137"/>
    <col min="4356" max="4356" width="16.85546875" style="1137" customWidth="1"/>
    <col min="4357" max="4357" width="12.5703125" style="1137" customWidth="1"/>
    <col min="4358" max="4358" width="11.7109375" style="1137" customWidth="1"/>
    <col min="4359" max="4359" width="12.28515625" style="1137" customWidth="1"/>
    <col min="4360" max="4603" width="9.140625" style="1137"/>
    <col min="4604" max="4604" width="4.42578125" style="1137" customWidth="1"/>
    <col min="4605" max="4605" width="20.85546875" style="1137" customWidth="1"/>
    <col min="4606" max="4607" width="12" style="1137" customWidth="1"/>
    <col min="4608" max="4608" width="14.5703125" style="1137" customWidth="1"/>
    <col min="4609" max="4609" width="12.42578125" style="1137" customWidth="1"/>
    <col min="4610" max="4610" width="19.7109375" style="1137" customWidth="1"/>
    <col min="4611" max="4611" width="9.140625" style="1137"/>
    <col min="4612" max="4612" width="16.85546875" style="1137" customWidth="1"/>
    <col min="4613" max="4613" width="12.5703125" style="1137" customWidth="1"/>
    <col min="4614" max="4614" width="11.7109375" style="1137" customWidth="1"/>
    <col min="4615" max="4615" width="12.28515625" style="1137" customWidth="1"/>
    <col min="4616" max="4859" width="9.140625" style="1137"/>
    <col min="4860" max="4860" width="4.42578125" style="1137" customWidth="1"/>
    <col min="4861" max="4861" width="20.85546875" style="1137" customWidth="1"/>
    <col min="4862" max="4863" width="12" style="1137" customWidth="1"/>
    <col min="4864" max="4864" width="14.5703125" style="1137" customWidth="1"/>
    <col min="4865" max="4865" width="12.42578125" style="1137" customWidth="1"/>
    <col min="4866" max="4866" width="19.7109375" style="1137" customWidth="1"/>
    <col min="4867" max="4867" width="9.140625" style="1137"/>
    <col min="4868" max="4868" width="16.85546875" style="1137" customWidth="1"/>
    <col min="4869" max="4869" width="12.5703125" style="1137" customWidth="1"/>
    <col min="4870" max="4870" width="11.7109375" style="1137" customWidth="1"/>
    <col min="4871" max="4871" width="12.28515625" style="1137" customWidth="1"/>
    <col min="4872" max="5115" width="9.140625" style="1137"/>
    <col min="5116" max="5116" width="4.42578125" style="1137" customWidth="1"/>
    <col min="5117" max="5117" width="20.85546875" style="1137" customWidth="1"/>
    <col min="5118" max="5119" width="12" style="1137" customWidth="1"/>
    <col min="5120" max="5120" width="14.5703125" style="1137" customWidth="1"/>
    <col min="5121" max="5121" width="12.42578125" style="1137" customWidth="1"/>
    <col min="5122" max="5122" width="19.7109375" style="1137" customWidth="1"/>
    <col min="5123" max="5123" width="9.140625" style="1137"/>
    <col min="5124" max="5124" width="16.85546875" style="1137" customWidth="1"/>
    <col min="5125" max="5125" width="12.5703125" style="1137" customWidth="1"/>
    <col min="5126" max="5126" width="11.7109375" style="1137" customWidth="1"/>
    <col min="5127" max="5127" width="12.28515625" style="1137" customWidth="1"/>
    <col min="5128" max="5371" width="9.140625" style="1137"/>
    <col min="5372" max="5372" width="4.42578125" style="1137" customWidth="1"/>
    <col min="5373" max="5373" width="20.85546875" style="1137" customWidth="1"/>
    <col min="5374" max="5375" width="12" style="1137" customWidth="1"/>
    <col min="5376" max="5376" width="14.5703125" style="1137" customWidth="1"/>
    <col min="5377" max="5377" width="12.42578125" style="1137" customWidth="1"/>
    <col min="5378" max="5378" width="19.7109375" style="1137" customWidth="1"/>
    <col min="5379" max="5379" width="9.140625" style="1137"/>
    <col min="5380" max="5380" width="16.85546875" style="1137" customWidth="1"/>
    <col min="5381" max="5381" width="12.5703125" style="1137" customWidth="1"/>
    <col min="5382" max="5382" width="11.7109375" style="1137" customWidth="1"/>
    <col min="5383" max="5383" width="12.28515625" style="1137" customWidth="1"/>
    <col min="5384" max="5627" width="9.140625" style="1137"/>
    <col min="5628" max="5628" width="4.42578125" style="1137" customWidth="1"/>
    <col min="5629" max="5629" width="20.85546875" style="1137" customWidth="1"/>
    <col min="5630" max="5631" width="12" style="1137" customWidth="1"/>
    <col min="5632" max="5632" width="14.5703125" style="1137" customWidth="1"/>
    <col min="5633" max="5633" width="12.42578125" style="1137" customWidth="1"/>
    <col min="5634" max="5634" width="19.7109375" style="1137" customWidth="1"/>
    <col min="5635" max="5635" width="9.140625" style="1137"/>
    <col min="5636" max="5636" width="16.85546875" style="1137" customWidth="1"/>
    <col min="5637" max="5637" width="12.5703125" style="1137" customWidth="1"/>
    <col min="5638" max="5638" width="11.7109375" style="1137" customWidth="1"/>
    <col min="5639" max="5639" width="12.28515625" style="1137" customWidth="1"/>
    <col min="5640" max="5883" width="9.140625" style="1137"/>
    <col min="5884" max="5884" width="4.42578125" style="1137" customWidth="1"/>
    <col min="5885" max="5885" width="20.85546875" style="1137" customWidth="1"/>
    <col min="5886" max="5887" width="12" style="1137" customWidth="1"/>
    <col min="5888" max="5888" width="14.5703125" style="1137" customWidth="1"/>
    <col min="5889" max="5889" width="12.42578125" style="1137" customWidth="1"/>
    <col min="5890" max="5890" width="19.7109375" style="1137" customWidth="1"/>
    <col min="5891" max="5891" width="9.140625" style="1137"/>
    <col min="5892" max="5892" width="16.85546875" style="1137" customWidth="1"/>
    <col min="5893" max="5893" width="12.5703125" style="1137" customWidth="1"/>
    <col min="5894" max="5894" width="11.7109375" style="1137" customWidth="1"/>
    <col min="5895" max="5895" width="12.28515625" style="1137" customWidth="1"/>
    <col min="5896" max="6139" width="9.140625" style="1137"/>
    <col min="6140" max="6140" width="4.42578125" style="1137" customWidth="1"/>
    <col min="6141" max="6141" width="20.85546875" style="1137" customWidth="1"/>
    <col min="6142" max="6143" width="12" style="1137" customWidth="1"/>
    <col min="6144" max="6144" width="14.5703125" style="1137" customWidth="1"/>
    <col min="6145" max="6145" width="12.42578125" style="1137" customWidth="1"/>
    <col min="6146" max="6146" width="19.7109375" style="1137" customWidth="1"/>
    <col min="6147" max="6147" width="9.140625" style="1137"/>
    <col min="6148" max="6148" width="16.85546875" style="1137" customWidth="1"/>
    <col min="6149" max="6149" width="12.5703125" style="1137" customWidth="1"/>
    <col min="6150" max="6150" width="11.7109375" style="1137" customWidth="1"/>
    <col min="6151" max="6151" width="12.28515625" style="1137" customWidth="1"/>
    <col min="6152" max="6395" width="9.140625" style="1137"/>
    <col min="6396" max="6396" width="4.42578125" style="1137" customWidth="1"/>
    <col min="6397" max="6397" width="20.85546875" style="1137" customWidth="1"/>
    <col min="6398" max="6399" width="12" style="1137" customWidth="1"/>
    <col min="6400" max="6400" width="14.5703125" style="1137" customWidth="1"/>
    <col min="6401" max="6401" width="12.42578125" style="1137" customWidth="1"/>
    <col min="6402" max="6402" width="19.7109375" style="1137" customWidth="1"/>
    <col min="6403" max="6403" width="9.140625" style="1137"/>
    <col min="6404" max="6404" width="16.85546875" style="1137" customWidth="1"/>
    <col min="6405" max="6405" width="12.5703125" style="1137" customWidth="1"/>
    <col min="6406" max="6406" width="11.7109375" style="1137" customWidth="1"/>
    <col min="6407" max="6407" width="12.28515625" style="1137" customWidth="1"/>
    <col min="6408" max="6651" width="9.140625" style="1137"/>
    <col min="6652" max="6652" width="4.42578125" style="1137" customWidth="1"/>
    <col min="6653" max="6653" width="20.85546875" style="1137" customWidth="1"/>
    <col min="6654" max="6655" width="12" style="1137" customWidth="1"/>
    <col min="6656" max="6656" width="14.5703125" style="1137" customWidth="1"/>
    <col min="6657" max="6657" width="12.42578125" style="1137" customWidth="1"/>
    <col min="6658" max="6658" width="19.7109375" style="1137" customWidth="1"/>
    <col min="6659" max="6659" width="9.140625" style="1137"/>
    <col min="6660" max="6660" width="16.85546875" style="1137" customWidth="1"/>
    <col min="6661" max="6661" width="12.5703125" style="1137" customWidth="1"/>
    <col min="6662" max="6662" width="11.7109375" style="1137" customWidth="1"/>
    <col min="6663" max="6663" width="12.28515625" style="1137" customWidth="1"/>
    <col min="6664" max="6907" width="9.140625" style="1137"/>
    <col min="6908" max="6908" width="4.42578125" style="1137" customWidth="1"/>
    <col min="6909" max="6909" width="20.85546875" style="1137" customWidth="1"/>
    <col min="6910" max="6911" width="12" style="1137" customWidth="1"/>
    <col min="6912" max="6912" width="14.5703125" style="1137" customWidth="1"/>
    <col min="6913" max="6913" width="12.42578125" style="1137" customWidth="1"/>
    <col min="6914" max="6914" width="19.7109375" style="1137" customWidth="1"/>
    <col min="6915" max="6915" width="9.140625" style="1137"/>
    <col min="6916" max="6916" width="16.85546875" style="1137" customWidth="1"/>
    <col min="6917" max="6917" width="12.5703125" style="1137" customWidth="1"/>
    <col min="6918" max="6918" width="11.7109375" style="1137" customWidth="1"/>
    <col min="6919" max="6919" width="12.28515625" style="1137" customWidth="1"/>
    <col min="6920" max="7163" width="9.140625" style="1137"/>
    <col min="7164" max="7164" width="4.42578125" style="1137" customWidth="1"/>
    <col min="7165" max="7165" width="20.85546875" style="1137" customWidth="1"/>
    <col min="7166" max="7167" width="12" style="1137" customWidth="1"/>
    <col min="7168" max="7168" width="14.5703125" style="1137" customWidth="1"/>
    <col min="7169" max="7169" width="12.42578125" style="1137" customWidth="1"/>
    <col min="7170" max="7170" width="19.7109375" style="1137" customWidth="1"/>
    <col min="7171" max="7171" width="9.140625" style="1137"/>
    <col min="7172" max="7172" width="16.85546875" style="1137" customWidth="1"/>
    <col min="7173" max="7173" width="12.5703125" style="1137" customWidth="1"/>
    <col min="7174" max="7174" width="11.7109375" style="1137" customWidth="1"/>
    <col min="7175" max="7175" width="12.28515625" style="1137" customWidth="1"/>
    <col min="7176" max="7419" width="9.140625" style="1137"/>
    <col min="7420" max="7420" width="4.42578125" style="1137" customWidth="1"/>
    <col min="7421" max="7421" width="20.85546875" style="1137" customWidth="1"/>
    <col min="7422" max="7423" width="12" style="1137" customWidth="1"/>
    <col min="7424" max="7424" width="14.5703125" style="1137" customWidth="1"/>
    <col min="7425" max="7425" width="12.42578125" style="1137" customWidth="1"/>
    <col min="7426" max="7426" width="19.7109375" style="1137" customWidth="1"/>
    <col min="7427" max="7427" width="9.140625" style="1137"/>
    <col min="7428" max="7428" width="16.85546875" style="1137" customWidth="1"/>
    <col min="7429" max="7429" width="12.5703125" style="1137" customWidth="1"/>
    <col min="7430" max="7430" width="11.7109375" style="1137" customWidth="1"/>
    <col min="7431" max="7431" width="12.28515625" style="1137" customWidth="1"/>
    <col min="7432" max="7675" width="9.140625" style="1137"/>
    <col min="7676" max="7676" width="4.42578125" style="1137" customWidth="1"/>
    <col min="7677" max="7677" width="20.85546875" style="1137" customWidth="1"/>
    <col min="7678" max="7679" width="12" style="1137" customWidth="1"/>
    <col min="7680" max="7680" width="14.5703125" style="1137" customWidth="1"/>
    <col min="7681" max="7681" width="12.42578125" style="1137" customWidth="1"/>
    <col min="7682" max="7682" width="19.7109375" style="1137" customWidth="1"/>
    <col min="7683" max="7683" width="9.140625" style="1137"/>
    <col min="7684" max="7684" width="16.85546875" style="1137" customWidth="1"/>
    <col min="7685" max="7685" width="12.5703125" style="1137" customWidth="1"/>
    <col min="7686" max="7686" width="11.7109375" style="1137" customWidth="1"/>
    <col min="7687" max="7687" width="12.28515625" style="1137" customWidth="1"/>
    <col min="7688" max="7931" width="9.140625" style="1137"/>
    <col min="7932" max="7932" width="4.42578125" style="1137" customWidth="1"/>
    <col min="7933" max="7933" width="20.85546875" style="1137" customWidth="1"/>
    <col min="7934" max="7935" width="12" style="1137" customWidth="1"/>
    <col min="7936" max="7936" width="14.5703125" style="1137" customWidth="1"/>
    <col min="7937" max="7937" width="12.42578125" style="1137" customWidth="1"/>
    <col min="7938" max="7938" width="19.7109375" style="1137" customWidth="1"/>
    <col min="7939" max="7939" width="9.140625" style="1137"/>
    <col min="7940" max="7940" width="16.85546875" style="1137" customWidth="1"/>
    <col min="7941" max="7941" width="12.5703125" style="1137" customWidth="1"/>
    <col min="7942" max="7942" width="11.7109375" style="1137" customWidth="1"/>
    <col min="7943" max="7943" width="12.28515625" style="1137" customWidth="1"/>
    <col min="7944" max="8187" width="9.140625" style="1137"/>
    <col min="8188" max="8188" width="4.42578125" style="1137" customWidth="1"/>
    <col min="8189" max="8189" width="20.85546875" style="1137" customWidth="1"/>
    <col min="8190" max="8191" width="12" style="1137" customWidth="1"/>
    <col min="8192" max="8192" width="14.5703125" style="1137" customWidth="1"/>
    <col min="8193" max="8193" width="12.42578125" style="1137" customWidth="1"/>
    <col min="8194" max="8194" width="19.7109375" style="1137" customWidth="1"/>
    <col min="8195" max="8195" width="9.140625" style="1137"/>
    <col min="8196" max="8196" width="16.85546875" style="1137" customWidth="1"/>
    <col min="8197" max="8197" width="12.5703125" style="1137" customWidth="1"/>
    <col min="8198" max="8198" width="11.7109375" style="1137" customWidth="1"/>
    <col min="8199" max="8199" width="12.28515625" style="1137" customWidth="1"/>
    <col min="8200" max="8443" width="9.140625" style="1137"/>
    <col min="8444" max="8444" width="4.42578125" style="1137" customWidth="1"/>
    <col min="8445" max="8445" width="20.85546875" style="1137" customWidth="1"/>
    <col min="8446" max="8447" width="12" style="1137" customWidth="1"/>
    <col min="8448" max="8448" width="14.5703125" style="1137" customWidth="1"/>
    <col min="8449" max="8449" width="12.42578125" style="1137" customWidth="1"/>
    <col min="8450" max="8450" width="19.7109375" style="1137" customWidth="1"/>
    <col min="8451" max="8451" width="9.140625" style="1137"/>
    <col min="8452" max="8452" width="16.85546875" style="1137" customWidth="1"/>
    <col min="8453" max="8453" width="12.5703125" style="1137" customWidth="1"/>
    <col min="8454" max="8454" width="11.7109375" style="1137" customWidth="1"/>
    <col min="8455" max="8455" width="12.28515625" style="1137" customWidth="1"/>
    <col min="8456" max="8699" width="9.140625" style="1137"/>
    <col min="8700" max="8700" width="4.42578125" style="1137" customWidth="1"/>
    <col min="8701" max="8701" width="20.85546875" style="1137" customWidth="1"/>
    <col min="8702" max="8703" width="12" style="1137" customWidth="1"/>
    <col min="8704" max="8704" width="14.5703125" style="1137" customWidth="1"/>
    <col min="8705" max="8705" width="12.42578125" style="1137" customWidth="1"/>
    <col min="8706" max="8706" width="19.7109375" style="1137" customWidth="1"/>
    <col min="8707" max="8707" width="9.140625" style="1137"/>
    <col min="8708" max="8708" width="16.85546875" style="1137" customWidth="1"/>
    <col min="8709" max="8709" width="12.5703125" style="1137" customWidth="1"/>
    <col min="8710" max="8710" width="11.7109375" style="1137" customWidth="1"/>
    <col min="8711" max="8711" width="12.28515625" style="1137" customWidth="1"/>
    <col min="8712" max="8955" width="9.140625" style="1137"/>
    <col min="8956" max="8956" width="4.42578125" style="1137" customWidth="1"/>
    <col min="8957" max="8957" width="20.85546875" style="1137" customWidth="1"/>
    <col min="8958" max="8959" width="12" style="1137" customWidth="1"/>
    <col min="8960" max="8960" width="14.5703125" style="1137" customWidth="1"/>
    <col min="8961" max="8961" width="12.42578125" style="1137" customWidth="1"/>
    <col min="8962" max="8962" width="19.7109375" style="1137" customWidth="1"/>
    <col min="8963" max="8963" width="9.140625" style="1137"/>
    <col min="8964" max="8964" width="16.85546875" style="1137" customWidth="1"/>
    <col min="8965" max="8965" width="12.5703125" style="1137" customWidth="1"/>
    <col min="8966" max="8966" width="11.7109375" style="1137" customWidth="1"/>
    <col min="8967" max="8967" width="12.28515625" style="1137" customWidth="1"/>
    <col min="8968" max="9211" width="9.140625" style="1137"/>
    <col min="9212" max="9212" width="4.42578125" style="1137" customWidth="1"/>
    <col min="9213" max="9213" width="20.85546875" style="1137" customWidth="1"/>
    <col min="9214" max="9215" width="12" style="1137" customWidth="1"/>
    <col min="9216" max="9216" width="14.5703125" style="1137" customWidth="1"/>
    <col min="9217" max="9217" width="12.42578125" style="1137" customWidth="1"/>
    <col min="9218" max="9218" width="19.7109375" style="1137" customWidth="1"/>
    <col min="9219" max="9219" width="9.140625" style="1137"/>
    <col min="9220" max="9220" width="16.85546875" style="1137" customWidth="1"/>
    <col min="9221" max="9221" width="12.5703125" style="1137" customWidth="1"/>
    <col min="9222" max="9222" width="11.7109375" style="1137" customWidth="1"/>
    <col min="9223" max="9223" width="12.28515625" style="1137" customWidth="1"/>
    <col min="9224" max="9467" width="9.140625" style="1137"/>
    <col min="9468" max="9468" width="4.42578125" style="1137" customWidth="1"/>
    <col min="9469" max="9469" width="20.85546875" style="1137" customWidth="1"/>
    <col min="9470" max="9471" width="12" style="1137" customWidth="1"/>
    <col min="9472" max="9472" width="14.5703125" style="1137" customWidth="1"/>
    <col min="9473" max="9473" width="12.42578125" style="1137" customWidth="1"/>
    <col min="9474" max="9474" width="19.7109375" style="1137" customWidth="1"/>
    <col min="9475" max="9475" width="9.140625" style="1137"/>
    <col min="9476" max="9476" width="16.85546875" style="1137" customWidth="1"/>
    <col min="9477" max="9477" width="12.5703125" style="1137" customWidth="1"/>
    <col min="9478" max="9478" width="11.7109375" style="1137" customWidth="1"/>
    <col min="9479" max="9479" width="12.28515625" style="1137" customWidth="1"/>
    <col min="9480" max="9723" width="9.140625" style="1137"/>
    <col min="9724" max="9724" width="4.42578125" style="1137" customWidth="1"/>
    <col min="9725" max="9725" width="20.85546875" style="1137" customWidth="1"/>
    <col min="9726" max="9727" width="12" style="1137" customWidth="1"/>
    <col min="9728" max="9728" width="14.5703125" style="1137" customWidth="1"/>
    <col min="9729" max="9729" width="12.42578125" style="1137" customWidth="1"/>
    <col min="9730" max="9730" width="19.7109375" style="1137" customWidth="1"/>
    <col min="9731" max="9731" width="9.140625" style="1137"/>
    <col min="9732" max="9732" width="16.85546875" style="1137" customWidth="1"/>
    <col min="9733" max="9733" width="12.5703125" style="1137" customWidth="1"/>
    <col min="9734" max="9734" width="11.7109375" style="1137" customWidth="1"/>
    <col min="9735" max="9735" width="12.28515625" style="1137" customWidth="1"/>
    <col min="9736" max="9979" width="9.140625" style="1137"/>
    <col min="9980" max="9980" width="4.42578125" style="1137" customWidth="1"/>
    <col min="9981" max="9981" width="20.85546875" style="1137" customWidth="1"/>
    <col min="9982" max="9983" width="12" style="1137" customWidth="1"/>
    <col min="9984" max="9984" width="14.5703125" style="1137" customWidth="1"/>
    <col min="9985" max="9985" width="12.42578125" style="1137" customWidth="1"/>
    <col min="9986" max="9986" width="19.7109375" style="1137" customWidth="1"/>
    <col min="9987" max="9987" width="9.140625" style="1137"/>
    <col min="9988" max="9988" width="16.85546875" style="1137" customWidth="1"/>
    <col min="9989" max="9989" width="12.5703125" style="1137" customWidth="1"/>
    <col min="9990" max="9990" width="11.7109375" style="1137" customWidth="1"/>
    <col min="9991" max="9991" width="12.28515625" style="1137" customWidth="1"/>
    <col min="9992" max="10235" width="9.140625" style="1137"/>
    <col min="10236" max="10236" width="4.42578125" style="1137" customWidth="1"/>
    <col min="10237" max="10237" width="20.85546875" style="1137" customWidth="1"/>
    <col min="10238" max="10239" width="12" style="1137" customWidth="1"/>
    <col min="10240" max="10240" width="14.5703125" style="1137" customWidth="1"/>
    <col min="10241" max="10241" width="12.42578125" style="1137" customWidth="1"/>
    <col min="10242" max="10242" width="19.7109375" style="1137" customWidth="1"/>
    <col min="10243" max="10243" width="9.140625" style="1137"/>
    <col min="10244" max="10244" width="16.85546875" style="1137" customWidth="1"/>
    <col min="10245" max="10245" width="12.5703125" style="1137" customWidth="1"/>
    <col min="10246" max="10246" width="11.7109375" style="1137" customWidth="1"/>
    <col min="10247" max="10247" width="12.28515625" style="1137" customWidth="1"/>
    <col min="10248" max="10491" width="9.140625" style="1137"/>
    <col min="10492" max="10492" width="4.42578125" style="1137" customWidth="1"/>
    <col min="10493" max="10493" width="20.85546875" style="1137" customWidth="1"/>
    <col min="10494" max="10495" width="12" style="1137" customWidth="1"/>
    <col min="10496" max="10496" width="14.5703125" style="1137" customWidth="1"/>
    <col min="10497" max="10497" width="12.42578125" style="1137" customWidth="1"/>
    <col min="10498" max="10498" width="19.7109375" style="1137" customWidth="1"/>
    <col min="10499" max="10499" width="9.140625" style="1137"/>
    <col min="10500" max="10500" width="16.85546875" style="1137" customWidth="1"/>
    <col min="10501" max="10501" width="12.5703125" style="1137" customWidth="1"/>
    <col min="10502" max="10502" width="11.7109375" style="1137" customWidth="1"/>
    <col min="10503" max="10503" width="12.28515625" style="1137" customWidth="1"/>
    <col min="10504" max="10747" width="9.140625" style="1137"/>
    <col min="10748" max="10748" width="4.42578125" style="1137" customWidth="1"/>
    <col min="10749" max="10749" width="20.85546875" style="1137" customWidth="1"/>
    <col min="10750" max="10751" width="12" style="1137" customWidth="1"/>
    <col min="10752" max="10752" width="14.5703125" style="1137" customWidth="1"/>
    <col min="10753" max="10753" width="12.42578125" style="1137" customWidth="1"/>
    <col min="10754" max="10754" width="19.7109375" style="1137" customWidth="1"/>
    <col min="10755" max="10755" width="9.140625" style="1137"/>
    <col min="10756" max="10756" width="16.85546875" style="1137" customWidth="1"/>
    <col min="10757" max="10757" width="12.5703125" style="1137" customWidth="1"/>
    <col min="10758" max="10758" width="11.7109375" style="1137" customWidth="1"/>
    <col min="10759" max="10759" width="12.28515625" style="1137" customWidth="1"/>
    <col min="10760" max="11003" width="9.140625" style="1137"/>
    <col min="11004" max="11004" width="4.42578125" style="1137" customWidth="1"/>
    <col min="11005" max="11005" width="20.85546875" style="1137" customWidth="1"/>
    <col min="11006" max="11007" width="12" style="1137" customWidth="1"/>
    <col min="11008" max="11008" width="14.5703125" style="1137" customWidth="1"/>
    <col min="11009" max="11009" width="12.42578125" style="1137" customWidth="1"/>
    <col min="11010" max="11010" width="19.7109375" style="1137" customWidth="1"/>
    <col min="11011" max="11011" width="9.140625" style="1137"/>
    <col min="11012" max="11012" width="16.85546875" style="1137" customWidth="1"/>
    <col min="11013" max="11013" width="12.5703125" style="1137" customWidth="1"/>
    <col min="11014" max="11014" width="11.7109375" style="1137" customWidth="1"/>
    <col min="11015" max="11015" width="12.28515625" style="1137" customWidth="1"/>
    <col min="11016" max="11259" width="9.140625" style="1137"/>
    <col min="11260" max="11260" width="4.42578125" style="1137" customWidth="1"/>
    <col min="11261" max="11261" width="20.85546875" style="1137" customWidth="1"/>
    <col min="11262" max="11263" width="12" style="1137" customWidth="1"/>
    <col min="11264" max="11264" width="14.5703125" style="1137" customWidth="1"/>
    <col min="11265" max="11265" width="12.42578125" style="1137" customWidth="1"/>
    <col min="11266" max="11266" width="19.7109375" style="1137" customWidth="1"/>
    <col min="11267" max="11267" width="9.140625" style="1137"/>
    <col min="11268" max="11268" width="16.85546875" style="1137" customWidth="1"/>
    <col min="11269" max="11269" width="12.5703125" style="1137" customWidth="1"/>
    <col min="11270" max="11270" width="11.7109375" style="1137" customWidth="1"/>
    <col min="11271" max="11271" width="12.28515625" style="1137" customWidth="1"/>
    <col min="11272" max="11515" width="9.140625" style="1137"/>
    <col min="11516" max="11516" width="4.42578125" style="1137" customWidth="1"/>
    <col min="11517" max="11517" width="20.85546875" style="1137" customWidth="1"/>
    <col min="11518" max="11519" width="12" style="1137" customWidth="1"/>
    <col min="11520" max="11520" width="14.5703125" style="1137" customWidth="1"/>
    <col min="11521" max="11521" width="12.42578125" style="1137" customWidth="1"/>
    <col min="11522" max="11522" width="19.7109375" style="1137" customWidth="1"/>
    <col min="11523" max="11523" width="9.140625" style="1137"/>
    <col min="11524" max="11524" width="16.85546875" style="1137" customWidth="1"/>
    <col min="11525" max="11525" width="12.5703125" style="1137" customWidth="1"/>
    <col min="11526" max="11526" width="11.7109375" style="1137" customWidth="1"/>
    <col min="11527" max="11527" width="12.28515625" style="1137" customWidth="1"/>
    <col min="11528" max="11771" width="9.140625" style="1137"/>
    <col min="11772" max="11772" width="4.42578125" style="1137" customWidth="1"/>
    <col min="11773" max="11773" width="20.85546875" style="1137" customWidth="1"/>
    <col min="11774" max="11775" width="12" style="1137" customWidth="1"/>
    <col min="11776" max="11776" width="14.5703125" style="1137" customWidth="1"/>
    <col min="11777" max="11777" width="12.42578125" style="1137" customWidth="1"/>
    <col min="11778" max="11778" width="19.7109375" style="1137" customWidth="1"/>
    <col min="11779" max="11779" width="9.140625" style="1137"/>
    <col min="11780" max="11780" width="16.85546875" style="1137" customWidth="1"/>
    <col min="11781" max="11781" width="12.5703125" style="1137" customWidth="1"/>
    <col min="11782" max="11782" width="11.7109375" style="1137" customWidth="1"/>
    <col min="11783" max="11783" width="12.28515625" style="1137" customWidth="1"/>
    <col min="11784" max="12027" width="9.140625" style="1137"/>
    <col min="12028" max="12028" width="4.42578125" style="1137" customWidth="1"/>
    <col min="12029" max="12029" width="20.85546875" style="1137" customWidth="1"/>
    <col min="12030" max="12031" width="12" style="1137" customWidth="1"/>
    <col min="12032" max="12032" width="14.5703125" style="1137" customWidth="1"/>
    <col min="12033" max="12033" width="12.42578125" style="1137" customWidth="1"/>
    <col min="12034" max="12034" width="19.7109375" style="1137" customWidth="1"/>
    <col min="12035" max="12035" width="9.140625" style="1137"/>
    <col min="12036" max="12036" width="16.85546875" style="1137" customWidth="1"/>
    <col min="12037" max="12037" width="12.5703125" style="1137" customWidth="1"/>
    <col min="12038" max="12038" width="11.7109375" style="1137" customWidth="1"/>
    <col min="12039" max="12039" width="12.28515625" style="1137" customWidth="1"/>
    <col min="12040" max="12283" width="9.140625" style="1137"/>
    <col min="12284" max="12284" width="4.42578125" style="1137" customWidth="1"/>
    <col min="12285" max="12285" width="20.85546875" style="1137" customWidth="1"/>
    <col min="12286" max="12287" width="12" style="1137" customWidth="1"/>
    <col min="12288" max="12288" width="14.5703125" style="1137" customWidth="1"/>
    <col min="12289" max="12289" width="12.42578125" style="1137" customWidth="1"/>
    <col min="12290" max="12290" width="19.7109375" style="1137" customWidth="1"/>
    <col min="12291" max="12291" width="9.140625" style="1137"/>
    <col min="12292" max="12292" width="16.85546875" style="1137" customWidth="1"/>
    <col min="12293" max="12293" width="12.5703125" style="1137" customWidth="1"/>
    <col min="12294" max="12294" width="11.7109375" style="1137" customWidth="1"/>
    <col min="12295" max="12295" width="12.28515625" style="1137" customWidth="1"/>
    <col min="12296" max="12539" width="9.140625" style="1137"/>
    <col min="12540" max="12540" width="4.42578125" style="1137" customWidth="1"/>
    <col min="12541" max="12541" width="20.85546875" style="1137" customWidth="1"/>
    <col min="12542" max="12543" width="12" style="1137" customWidth="1"/>
    <col min="12544" max="12544" width="14.5703125" style="1137" customWidth="1"/>
    <col min="12545" max="12545" width="12.42578125" style="1137" customWidth="1"/>
    <col min="12546" max="12546" width="19.7109375" style="1137" customWidth="1"/>
    <col min="12547" max="12547" width="9.140625" style="1137"/>
    <col min="12548" max="12548" width="16.85546875" style="1137" customWidth="1"/>
    <col min="12549" max="12549" width="12.5703125" style="1137" customWidth="1"/>
    <col min="12550" max="12550" width="11.7109375" style="1137" customWidth="1"/>
    <col min="12551" max="12551" width="12.28515625" style="1137" customWidth="1"/>
    <col min="12552" max="12795" width="9.140625" style="1137"/>
    <col min="12796" max="12796" width="4.42578125" style="1137" customWidth="1"/>
    <col min="12797" max="12797" width="20.85546875" style="1137" customWidth="1"/>
    <col min="12798" max="12799" width="12" style="1137" customWidth="1"/>
    <col min="12800" max="12800" width="14.5703125" style="1137" customWidth="1"/>
    <col min="12801" max="12801" width="12.42578125" style="1137" customWidth="1"/>
    <col min="12802" max="12802" width="19.7109375" style="1137" customWidth="1"/>
    <col min="12803" max="12803" width="9.140625" style="1137"/>
    <col min="12804" max="12804" width="16.85546875" style="1137" customWidth="1"/>
    <col min="12805" max="12805" width="12.5703125" style="1137" customWidth="1"/>
    <col min="12806" max="12806" width="11.7109375" style="1137" customWidth="1"/>
    <col min="12807" max="12807" width="12.28515625" style="1137" customWidth="1"/>
    <col min="12808" max="13051" width="9.140625" style="1137"/>
    <col min="13052" max="13052" width="4.42578125" style="1137" customWidth="1"/>
    <col min="13053" max="13053" width="20.85546875" style="1137" customWidth="1"/>
    <col min="13054" max="13055" width="12" style="1137" customWidth="1"/>
    <col min="13056" max="13056" width="14.5703125" style="1137" customWidth="1"/>
    <col min="13057" max="13057" width="12.42578125" style="1137" customWidth="1"/>
    <col min="13058" max="13058" width="19.7109375" style="1137" customWidth="1"/>
    <col min="13059" max="13059" width="9.140625" style="1137"/>
    <col min="13060" max="13060" width="16.85546875" style="1137" customWidth="1"/>
    <col min="13061" max="13061" width="12.5703125" style="1137" customWidth="1"/>
    <col min="13062" max="13062" width="11.7109375" style="1137" customWidth="1"/>
    <col min="13063" max="13063" width="12.28515625" style="1137" customWidth="1"/>
    <col min="13064" max="13307" width="9.140625" style="1137"/>
    <col min="13308" max="13308" width="4.42578125" style="1137" customWidth="1"/>
    <col min="13309" max="13309" width="20.85546875" style="1137" customWidth="1"/>
    <col min="13310" max="13311" width="12" style="1137" customWidth="1"/>
    <col min="13312" max="13312" width="14.5703125" style="1137" customWidth="1"/>
    <col min="13313" max="13313" width="12.42578125" style="1137" customWidth="1"/>
    <col min="13314" max="13314" width="19.7109375" style="1137" customWidth="1"/>
    <col min="13315" max="13315" width="9.140625" style="1137"/>
    <col min="13316" max="13316" width="16.85546875" style="1137" customWidth="1"/>
    <col min="13317" max="13317" width="12.5703125" style="1137" customWidth="1"/>
    <col min="13318" max="13318" width="11.7109375" style="1137" customWidth="1"/>
    <col min="13319" max="13319" width="12.28515625" style="1137" customWidth="1"/>
    <col min="13320" max="13563" width="9.140625" style="1137"/>
    <col min="13564" max="13564" width="4.42578125" style="1137" customWidth="1"/>
    <col min="13565" max="13565" width="20.85546875" style="1137" customWidth="1"/>
    <col min="13566" max="13567" width="12" style="1137" customWidth="1"/>
    <col min="13568" max="13568" width="14.5703125" style="1137" customWidth="1"/>
    <col min="13569" max="13569" width="12.42578125" style="1137" customWidth="1"/>
    <col min="13570" max="13570" width="19.7109375" style="1137" customWidth="1"/>
    <col min="13571" max="13571" width="9.140625" style="1137"/>
    <col min="13572" max="13572" width="16.85546875" style="1137" customWidth="1"/>
    <col min="13573" max="13573" width="12.5703125" style="1137" customWidth="1"/>
    <col min="13574" max="13574" width="11.7109375" style="1137" customWidth="1"/>
    <col min="13575" max="13575" width="12.28515625" style="1137" customWidth="1"/>
    <col min="13576" max="13819" width="9.140625" style="1137"/>
    <col min="13820" max="13820" width="4.42578125" style="1137" customWidth="1"/>
    <col min="13821" max="13821" width="20.85546875" style="1137" customWidth="1"/>
    <col min="13822" max="13823" width="12" style="1137" customWidth="1"/>
    <col min="13824" max="13824" width="14.5703125" style="1137" customWidth="1"/>
    <col min="13825" max="13825" width="12.42578125" style="1137" customWidth="1"/>
    <col min="13826" max="13826" width="19.7109375" style="1137" customWidth="1"/>
    <col min="13827" max="13827" width="9.140625" style="1137"/>
    <col min="13828" max="13828" width="16.85546875" style="1137" customWidth="1"/>
    <col min="13829" max="13829" width="12.5703125" style="1137" customWidth="1"/>
    <col min="13830" max="13830" width="11.7109375" style="1137" customWidth="1"/>
    <col min="13831" max="13831" width="12.28515625" style="1137" customWidth="1"/>
    <col min="13832" max="14075" width="9.140625" style="1137"/>
    <col min="14076" max="14076" width="4.42578125" style="1137" customWidth="1"/>
    <col min="14077" max="14077" width="20.85546875" style="1137" customWidth="1"/>
    <col min="14078" max="14079" width="12" style="1137" customWidth="1"/>
    <col min="14080" max="14080" width="14.5703125" style="1137" customWidth="1"/>
    <col min="14081" max="14081" width="12.42578125" style="1137" customWidth="1"/>
    <col min="14082" max="14082" width="19.7109375" style="1137" customWidth="1"/>
    <col min="14083" max="14083" width="9.140625" style="1137"/>
    <col min="14084" max="14084" width="16.85546875" style="1137" customWidth="1"/>
    <col min="14085" max="14085" width="12.5703125" style="1137" customWidth="1"/>
    <col min="14086" max="14086" width="11.7109375" style="1137" customWidth="1"/>
    <col min="14087" max="14087" width="12.28515625" style="1137" customWidth="1"/>
    <col min="14088" max="14331" width="9.140625" style="1137"/>
    <col min="14332" max="14332" width="4.42578125" style="1137" customWidth="1"/>
    <col min="14333" max="14333" width="20.85546875" style="1137" customWidth="1"/>
    <col min="14334" max="14335" width="12" style="1137" customWidth="1"/>
    <col min="14336" max="14336" width="14.5703125" style="1137" customWidth="1"/>
    <col min="14337" max="14337" width="12.42578125" style="1137" customWidth="1"/>
    <col min="14338" max="14338" width="19.7109375" style="1137" customWidth="1"/>
    <col min="14339" max="14339" width="9.140625" style="1137"/>
    <col min="14340" max="14340" width="16.85546875" style="1137" customWidth="1"/>
    <col min="14341" max="14341" width="12.5703125" style="1137" customWidth="1"/>
    <col min="14342" max="14342" width="11.7109375" style="1137" customWidth="1"/>
    <col min="14343" max="14343" width="12.28515625" style="1137" customWidth="1"/>
    <col min="14344" max="14587" width="9.140625" style="1137"/>
    <col min="14588" max="14588" width="4.42578125" style="1137" customWidth="1"/>
    <col min="14589" max="14589" width="20.85546875" style="1137" customWidth="1"/>
    <col min="14590" max="14591" width="12" style="1137" customWidth="1"/>
    <col min="14592" max="14592" width="14.5703125" style="1137" customWidth="1"/>
    <col min="14593" max="14593" width="12.42578125" style="1137" customWidth="1"/>
    <col min="14594" max="14594" width="19.7109375" style="1137" customWidth="1"/>
    <col min="14595" max="14595" width="9.140625" style="1137"/>
    <col min="14596" max="14596" width="16.85546875" style="1137" customWidth="1"/>
    <col min="14597" max="14597" width="12.5703125" style="1137" customWidth="1"/>
    <col min="14598" max="14598" width="11.7109375" style="1137" customWidth="1"/>
    <col min="14599" max="14599" width="12.28515625" style="1137" customWidth="1"/>
    <col min="14600" max="14843" width="9.140625" style="1137"/>
    <col min="14844" max="14844" width="4.42578125" style="1137" customWidth="1"/>
    <col min="14845" max="14845" width="20.85546875" style="1137" customWidth="1"/>
    <col min="14846" max="14847" width="12" style="1137" customWidth="1"/>
    <col min="14848" max="14848" width="14.5703125" style="1137" customWidth="1"/>
    <col min="14849" max="14849" width="12.42578125" style="1137" customWidth="1"/>
    <col min="14850" max="14850" width="19.7109375" style="1137" customWidth="1"/>
    <col min="14851" max="14851" width="9.140625" style="1137"/>
    <col min="14852" max="14852" width="16.85546875" style="1137" customWidth="1"/>
    <col min="14853" max="14853" width="12.5703125" style="1137" customWidth="1"/>
    <col min="14854" max="14854" width="11.7109375" style="1137" customWidth="1"/>
    <col min="14855" max="14855" width="12.28515625" style="1137" customWidth="1"/>
    <col min="14856" max="15099" width="9.140625" style="1137"/>
    <col min="15100" max="15100" width="4.42578125" style="1137" customWidth="1"/>
    <col min="15101" max="15101" width="20.85546875" style="1137" customWidth="1"/>
    <col min="15102" max="15103" width="12" style="1137" customWidth="1"/>
    <col min="15104" max="15104" width="14.5703125" style="1137" customWidth="1"/>
    <col min="15105" max="15105" width="12.42578125" style="1137" customWidth="1"/>
    <col min="15106" max="15106" width="19.7109375" style="1137" customWidth="1"/>
    <col min="15107" max="15107" width="9.140625" style="1137"/>
    <col min="15108" max="15108" width="16.85546875" style="1137" customWidth="1"/>
    <col min="15109" max="15109" width="12.5703125" style="1137" customWidth="1"/>
    <col min="15110" max="15110" width="11.7109375" style="1137" customWidth="1"/>
    <col min="15111" max="15111" width="12.28515625" style="1137" customWidth="1"/>
    <col min="15112" max="15355" width="9.140625" style="1137"/>
    <col min="15356" max="15356" width="4.42578125" style="1137" customWidth="1"/>
    <col min="15357" max="15357" width="20.85546875" style="1137" customWidth="1"/>
    <col min="15358" max="15359" width="12" style="1137" customWidth="1"/>
    <col min="15360" max="15360" width="14.5703125" style="1137" customWidth="1"/>
    <col min="15361" max="15361" width="12.42578125" style="1137" customWidth="1"/>
    <col min="15362" max="15362" width="19.7109375" style="1137" customWidth="1"/>
    <col min="15363" max="15363" width="9.140625" style="1137"/>
    <col min="15364" max="15364" width="16.85546875" style="1137" customWidth="1"/>
    <col min="15365" max="15365" width="12.5703125" style="1137" customWidth="1"/>
    <col min="15366" max="15366" width="11.7109375" style="1137" customWidth="1"/>
    <col min="15367" max="15367" width="12.28515625" style="1137" customWidth="1"/>
    <col min="15368" max="15611" width="9.140625" style="1137"/>
    <col min="15612" max="15612" width="4.42578125" style="1137" customWidth="1"/>
    <col min="15613" max="15613" width="20.85546875" style="1137" customWidth="1"/>
    <col min="15614" max="15615" width="12" style="1137" customWidth="1"/>
    <col min="15616" max="15616" width="14.5703125" style="1137" customWidth="1"/>
    <col min="15617" max="15617" width="12.42578125" style="1137" customWidth="1"/>
    <col min="15618" max="15618" width="19.7109375" style="1137" customWidth="1"/>
    <col min="15619" max="15619" width="9.140625" style="1137"/>
    <col min="15620" max="15620" width="16.85546875" style="1137" customWidth="1"/>
    <col min="15621" max="15621" width="12.5703125" style="1137" customWidth="1"/>
    <col min="15622" max="15622" width="11.7109375" style="1137" customWidth="1"/>
    <col min="15623" max="15623" width="12.28515625" style="1137" customWidth="1"/>
    <col min="15624" max="15867" width="9.140625" style="1137"/>
    <col min="15868" max="15868" width="4.42578125" style="1137" customWidth="1"/>
    <col min="15869" max="15869" width="20.85546875" style="1137" customWidth="1"/>
    <col min="15870" max="15871" width="12" style="1137" customWidth="1"/>
    <col min="15872" max="15872" width="14.5703125" style="1137" customWidth="1"/>
    <col min="15873" max="15873" width="12.42578125" style="1137" customWidth="1"/>
    <col min="15874" max="15874" width="19.7109375" style="1137" customWidth="1"/>
    <col min="15875" max="15875" width="9.140625" style="1137"/>
    <col min="15876" max="15876" width="16.85546875" style="1137" customWidth="1"/>
    <col min="15877" max="15877" width="12.5703125" style="1137" customWidth="1"/>
    <col min="15878" max="15878" width="11.7109375" style="1137" customWidth="1"/>
    <col min="15879" max="15879" width="12.28515625" style="1137" customWidth="1"/>
    <col min="15880" max="16123" width="9.140625" style="1137"/>
    <col min="16124" max="16124" width="4.42578125" style="1137" customWidth="1"/>
    <col min="16125" max="16125" width="20.85546875" style="1137" customWidth="1"/>
    <col min="16126" max="16127" width="12" style="1137" customWidth="1"/>
    <col min="16128" max="16128" width="14.5703125" style="1137" customWidth="1"/>
    <col min="16129" max="16129" width="12.42578125" style="1137" customWidth="1"/>
    <col min="16130" max="16130" width="19.7109375" style="1137" customWidth="1"/>
    <col min="16131" max="16131" width="9.140625" style="1137"/>
    <col min="16132" max="16132" width="16.85546875" style="1137" customWidth="1"/>
    <col min="16133" max="16133" width="12.5703125" style="1137" customWidth="1"/>
    <col min="16134" max="16134" width="11.7109375" style="1137" customWidth="1"/>
    <col min="16135" max="16135" width="12.28515625" style="1137" customWidth="1"/>
    <col min="16136" max="16384" width="9.140625" style="1137"/>
  </cols>
  <sheetData>
    <row r="1" spans="1:10" ht="15.75">
      <c r="A1" s="566" t="s">
        <v>303</v>
      </c>
    </row>
    <row r="2" spans="1:10" ht="26.25" customHeight="1">
      <c r="A2" s="567" t="s">
        <v>304</v>
      </c>
    </row>
    <row r="5" spans="1:10" ht="38.25" customHeight="1" thickBot="1">
      <c r="A5" s="1433" t="s">
        <v>486</v>
      </c>
      <c r="B5" s="1433"/>
      <c r="C5" s="1433"/>
      <c r="D5" s="1433"/>
      <c r="E5" s="1433"/>
      <c r="F5" s="1433"/>
      <c r="H5" s="649" t="s">
        <v>330</v>
      </c>
    </row>
    <row r="6" spans="1:10" ht="15.75" customHeight="1" thickBot="1">
      <c r="A6" s="1434" t="s">
        <v>169</v>
      </c>
      <c r="B6" s="1425" t="s">
        <v>487</v>
      </c>
      <c r="C6" s="1426"/>
      <c r="D6" s="1427"/>
      <c r="E6" s="1428" t="s">
        <v>488</v>
      </c>
      <c r="F6" s="1430" t="s">
        <v>489</v>
      </c>
    </row>
    <row r="7" spans="1:10" ht="21" customHeight="1" thickBot="1">
      <c r="A7" s="1435"/>
      <c r="B7" s="1152" t="s">
        <v>311</v>
      </c>
      <c r="C7" s="1152" t="s">
        <v>319</v>
      </c>
      <c r="D7" s="1152" t="s">
        <v>320</v>
      </c>
      <c r="E7" s="1429"/>
      <c r="F7" s="1431"/>
    </row>
    <row r="8" spans="1:10" ht="17.25" customHeight="1" thickBot="1">
      <c r="A8" s="847" t="s">
        <v>170</v>
      </c>
      <c r="B8" s="733">
        <v>8784.2780000000002</v>
      </c>
      <c r="C8" s="733">
        <v>2008.663</v>
      </c>
      <c r="D8" s="883">
        <f t="shared" ref="D8:D13" si="0">(C8/B8)*100</f>
        <v>22.86656911359135</v>
      </c>
      <c r="E8" s="733">
        <v>8492.9279999999999</v>
      </c>
      <c r="F8" s="883">
        <f t="shared" ref="F8:F13" si="1">((B8-E8)/E8)*100</f>
        <v>3.4305012358517621</v>
      </c>
      <c r="H8" s="678" t="s">
        <v>171</v>
      </c>
    </row>
    <row r="9" spans="1:10" ht="18" customHeight="1" thickBot="1">
      <c r="A9" s="848" t="s">
        <v>172</v>
      </c>
      <c r="B9" s="734">
        <v>28441</v>
      </c>
      <c r="C9" s="734">
        <v>4695</v>
      </c>
      <c r="D9" s="884">
        <f t="shared" si="0"/>
        <v>16.507858373474914</v>
      </c>
      <c r="E9" s="734">
        <v>30914</v>
      </c>
      <c r="F9" s="884">
        <f t="shared" si="1"/>
        <v>-7.9996118263569906</v>
      </c>
      <c r="H9" s="648">
        <f>B9-E9</f>
        <v>-2473</v>
      </c>
    </row>
    <row r="10" spans="1:10" ht="15" customHeight="1" thickBot="1">
      <c r="A10" s="849" t="s">
        <v>305</v>
      </c>
      <c r="B10" s="735">
        <v>14804</v>
      </c>
      <c r="C10" s="1092">
        <v>0</v>
      </c>
      <c r="D10" s="884">
        <f t="shared" si="0"/>
        <v>0</v>
      </c>
      <c r="E10" s="736">
        <v>13027</v>
      </c>
      <c r="F10" s="884">
        <f t="shared" si="1"/>
        <v>13.64089966991633</v>
      </c>
    </row>
    <row r="11" spans="1:10" ht="17.25" customHeight="1" thickBot="1">
      <c r="A11" s="848" t="s">
        <v>173</v>
      </c>
      <c r="B11" s="1223">
        <v>159147.09299999999</v>
      </c>
      <c r="C11" s="738">
        <v>6805.34</v>
      </c>
      <c r="D11" s="885">
        <f t="shared" si="0"/>
        <v>4.2761321439908428</v>
      </c>
      <c r="E11" s="738">
        <v>157336.86900000001</v>
      </c>
      <c r="F11" s="885">
        <f t="shared" si="1"/>
        <v>1.1505402462279757</v>
      </c>
      <c r="J11" s="844"/>
    </row>
    <row r="12" spans="1:10" ht="15" customHeight="1" thickBot="1">
      <c r="A12" s="847" t="s">
        <v>174</v>
      </c>
      <c r="B12" s="733">
        <v>57772.218999999997</v>
      </c>
      <c r="C12" s="733">
        <v>11838.159</v>
      </c>
      <c r="D12" s="884">
        <f t="shared" si="0"/>
        <v>20.491092786309629</v>
      </c>
      <c r="E12" s="733">
        <v>63248.048999999999</v>
      </c>
      <c r="F12" s="884">
        <f t="shared" si="1"/>
        <v>-8.6577057894702847</v>
      </c>
    </row>
    <row r="13" spans="1:10" ht="15" customHeight="1" thickBot="1">
      <c r="A13" s="847" t="s">
        <v>175</v>
      </c>
      <c r="B13" s="733">
        <f>B11+B12</f>
        <v>216919.31199999998</v>
      </c>
      <c r="C13" s="733">
        <f>C11+C12</f>
        <v>18643.499</v>
      </c>
      <c r="D13" s="886">
        <f t="shared" si="0"/>
        <v>8.5946699849389177</v>
      </c>
      <c r="E13" s="733">
        <f>E11+E12</f>
        <v>220584.91800000001</v>
      </c>
      <c r="F13" s="886">
        <f t="shared" si="1"/>
        <v>-1.6617663769741633</v>
      </c>
    </row>
    <row r="14" spans="1:10">
      <c r="E14" s="1079"/>
    </row>
    <row r="16" spans="1:10" ht="15.75">
      <c r="A16" s="570" t="s">
        <v>306</v>
      </c>
    </row>
    <row r="18" spans="1:16" ht="33" customHeight="1" thickBot="1">
      <c r="A18" s="1433" t="s">
        <v>491</v>
      </c>
      <c r="B18" s="1433"/>
      <c r="C18" s="1433"/>
      <c r="D18" s="1433"/>
      <c r="E18" s="1433"/>
      <c r="F18" s="1433"/>
    </row>
    <row r="19" spans="1:16" ht="16.5" customHeight="1" thickBot="1">
      <c r="A19" s="1423" t="s">
        <v>176</v>
      </c>
      <c r="B19" s="1425" t="s">
        <v>487</v>
      </c>
      <c r="C19" s="1426"/>
      <c r="D19" s="1427"/>
      <c r="E19" s="1428" t="s">
        <v>488</v>
      </c>
      <c r="F19" s="1430" t="s">
        <v>489</v>
      </c>
    </row>
    <row r="20" spans="1:16" ht="21" customHeight="1" thickBot="1">
      <c r="A20" s="1424"/>
      <c r="B20" s="846" t="s">
        <v>311</v>
      </c>
      <c r="C20" s="846" t="s">
        <v>455</v>
      </c>
      <c r="D20" s="846" t="s">
        <v>456</v>
      </c>
      <c r="E20" s="1429"/>
      <c r="F20" s="1431"/>
      <c r="L20" s="1173"/>
    </row>
    <row r="21" spans="1:16" ht="15.75" thickBot="1">
      <c r="A21" s="568" t="s">
        <v>170</v>
      </c>
      <c r="B21" s="733">
        <v>16574.080000000002</v>
      </c>
      <c r="C21" s="739">
        <v>0</v>
      </c>
      <c r="D21" s="883">
        <f t="shared" ref="D21:D26" si="2">(C21/B21)*100</f>
        <v>0</v>
      </c>
      <c r="E21" s="733">
        <v>19438.291000000001</v>
      </c>
      <c r="F21" s="883">
        <f t="shared" ref="F21:F26" si="3">((B21-E21)/E21)*100</f>
        <v>-14.734891045720014</v>
      </c>
      <c r="H21" s="678" t="s">
        <v>177</v>
      </c>
    </row>
    <row r="22" spans="1:16" ht="15.75" thickBot="1">
      <c r="A22" s="568" t="s">
        <v>172</v>
      </c>
      <c r="B22" s="733">
        <v>67742</v>
      </c>
      <c r="C22" s="739">
        <v>0</v>
      </c>
      <c r="D22" s="884">
        <f t="shared" si="2"/>
        <v>0</v>
      </c>
      <c r="E22" s="733">
        <v>98626</v>
      </c>
      <c r="F22" s="884">
        <f t="shared" si="3"/>
        <v>-31.314257903595401</v>
      </c>
      <c r="H22" s="648">
        <f>B22-E22</f>
        <v>-30884</v>
      </c>
    </row>
    <row r="23" spans="1:16" ht="15.75" thickBot="1">
      <c r="A23" s="569" t="s">
        <v>305</v>
      </c>
      <c r="B23" s="736">
        <v>19476</v>
      </c>
      <c r="C23" s="740">
        <v>0</v>
      </c>
      <c r="D23" s="884">
        <f t="shared" si="2"/>
        <v>0</v>
      </c>
      <c r="E23" s="736">
        <v>37268</v>
      </c>
      <c r="F23" s="884">
        <f t="shared" si="3"/>
        <v>-47.74068906300311</v>
      </c>
    </row>
    <row r="24" spans="1:16" ht="15.75" thickBot="1">
      <c r="A24" s="568" t="s">
        <v>173</v>
      </c>
      <c r="B24" s="733">
        <v>7809.1660000000002</v>
      </c>
      <c r="C24" s="741">
        <v>17.568999999999999</v>
      </c>
      <c r="D24" s="885">
        <f t="shared" si="2"/>
        <v>0.22497921032796586</v>
      </c>
      <c r="E24" s="733">
        <v>9420.1929999999993</v>
      </c>
      <c r="F24" s="885">
        <f t="shared" si="3"/>
        <v>-17.101847064067574</v>
      </c>
    </row>
    <row r="25" spans="1:16" ht="15.75" thickBot="1">
      <c r="A25" s="568" t="s">
        <v>174</v>
      </c>
      <c r="B25" s="733">
        <v>3282.837</v>
      </c>
      <c r="C25" s="741">
        <v>9.6300000000000008</v>
      </c>
      <c r="D25" s="884">
        <f t="shared" si="2"/>
        <v>0.2933438364439051</v>
      </c>
      <c r="E25" s="733">
        <v>3118.94</v>
      </c>
      <c r="F25" s="884">
        <f t="shared" si="3"/>
        <v>5.2548942910091228</v>
      </c>
    </row>
    <row r="26" spans="1:16" ht="15.75" thickBot="1">
      <c r="A26" s="568" t="s">
        <v>175</v>
      </c>
      <c r="B26" s="733">
        <f>B24+B25</f>
        <v>11092.003000000001</v>
      </c>
      <c r="C26" s="742">
        <f>C24+C25</f>
        <v>27.198999999999998</v>
      </c>
      <c r="D26" s="886">
        <f t="shared" si="2"/>
        <v>0.24521269963594489</v>
      </c>
      <c r="E26" s="733">
        <f>E24+E25</f>
        <v>12539.133</v>
      </c>
      <c r="F26" s="886">
        <f t="shared" si="3"/>
        <v>-11.540909566873557</v>
      </c>
      <c r="P26" s="1079"/>
    </row>
    <row r="27" spans="1:16" ht="16.5" customHeight="1">
      <c r="A27" s="1432"/>
      <c r="B27" s="1432"/>
      <c r="C27" s="1432"/>
      <c r="D27" s="1432"/>
      <c r="E27" s="1432"/>
      <c r="F27" s="1432"/>
    </row>
    <row r="28" spans="1:16">
      <c r="B28" s="573"/>
      <c r="C28" s="574"/>
      <c r="D28" s="574"/>
      <c r="E28" s="574"/>
      <c r="F28" s="575"/>
    </row>
    <row r="29" spans="1:16" ht="15">
      <c r="A29" s="1224" t="s">
        <v>460</v>
      </c>
      <c r="B29" s="577"/>
      <c r="C29" s="578"/>
      <c r="D29" s="578"/>
      <c r="E29" s="578"/>
      <c r="F29" s="575"/>
      <c r="K29" s="1173"/>
    </row>
    <row r="30" spans="1:16">
      <c r="A30" s="573"/>
      <c r="B30" s="582"/>
      <c r="C30" s="571"/>
      <c r="D30" s="571"/>
      <c r="E30" s="571"/>
      <c r="F30" s="571"/>
      <c r="G30" s="571"/>
    </row>
    <row r="31" spans="1:16">
      <c r="A31" s="573"/>
      <c r="B31" s="583"/>
      <c r="C31" s="571"/>
      <c r="D31" s="584"/>
      <c r="E31" s="585"/>
      <c r="F31" s="571"/>
      <c r="G31" s="571"/>
      <c r="H31" s="576"/>
    </row>
    <row r="32" spans="1:16">
      <c r="A32" s="577"/>
      <c r="B32" s="571"/>
      <c r="C32" s="1422"/>
      <c r="D32" s="1422"/>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73"/>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22"/>
      <c r="C43" s="1422"/>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4" zoomScaleNormal="100" workbookViewId="0">
      <selection activeCell="B30" sqref="B30"/>
    </sheetView>
  </sheetViews>
  <sheetFormatPr defaultRowHeight="12.75"/>
  <cols>
    <col min="1" max="1" width="21.7109375" style="1137" customWidth="1"/>
    <col min="2" max="2" width="11.140625" style="1137" customWidth="1"/>
    <col min="3" max="3" width="12.140625" style="1137" customWidth="1"/>
    <col min="4" max="4" width="8.85546875" style="1137" bestFit="1" customWidth="1"/>
    <col min="5" max="5" width="3" style="1137" customWidth="1"/>
    <col min="6" max="6" width="20.28515625" style="1137" customWidth="1"/>
    <col min="7" max="7" width="10.5703125" style="1137" customWidth="1"/>
    <col min="8" max="8" width="9.85546875" style="844" bestFit="1" customWidth="1"/>
    <col min="9" max="9" width="8.85546875" style="1137" bestFit="1" customWidth="1"/>
    <col min="10" max="10" width="2.85546875" style="1137" customWidth="1"/>
    <col min="11" max="11" width="19.85546875" style="1137" customWidth="1"/>
    <col min="12" max="12" width="12.140625" style="1137" customWidth="1"/>
    <col min="13" max="13" width="11.7109375" style="1137" customWidth="1"/>
    <col min="14" max="14" width="8.85546875" style="1137" bestFit="1" customWidth="1"/>
    <col min="15" max="15" width="4.42578125" style="1137" customWidth="1"/>
    <col min="16" max="16" width="14.5703125" style="1137" customWidth="1"/>
    <col min="17" max="17" width="12.42578125" style="1137" customWidth="1"/>
    <col min="18" max="18" width="15" style="1137" customWidth="1"/>
    <col min="19" max="19" width="8.85546875" style="1137" bestFit="1" customWidth="1"/>
    <col min="20" max="252" width="9.140625" style="1137"/>
    <col min="253" max="253" width="5" style="1137" customWidth="1"/>
    <col min="254" max="254" width="17.7109375" style="1137" customWidth="1"/>
    <col min="255" max="255" width="13.85546875" style="1137" customWidth="1"/>
    <col min="256" max="256" width="13.140625" style="1137" customWidth="1"/>
    <col min="257" max="257" width="12.28515625" style="1137" customWidth="1"/>
    <col min="258" max="258" width="3" style="1137" customWidth="1"/>
    <col min="259" max="259" width="20.28515625" style="1137" customWidth="1"/>
    <col min="260" max="260" width="12.5703125" style="1137" customWidth="1"/>
    <col min="261" max="261" width="11.7109375" style="1137" customWidth="1"/>
    <col min="262" max="262" width="9.140625" style="1137"/>
    <col min="263" max="263" width="2.85546875" style="1137" customWidth="1"/>
    <col min="264" max="264" width="18.5703125" style="1137" customWidth="1"/>
    <col min="265" max="265" width="14.42578125" style="1137" customWidth="1"/>
    <col min="266" max="266" width="13.7109375" style="1137" customWidth="1"/>
    <col min="267" max="267" width="10.140625" style="1137" customWidth="1"/>
    <col min="268" max="268" width="4.42578125" style="1137" customWidth="1"/>
    <col min="269" max="269" width="24" style="1137" customWidth="1"/>
    <col min="270" max="270" width="13.140625" style="1137" customWidth="1"/>
    <col min="271" max="271" width="13" style="1137" customWidth="1"/>
    <col min="272" max="272" width="10.42578125" style="1137" customWidth="1"/>
    <col min="273" max="508" width="9.140625" style="1137"/>
    <col min="509" max="509" width="5" style="1137" customWidth="1"/>
    <col min="510" max="510" width="17.7109375" style="1137" customWidth="1"/>
    <col min="511" max="511" width="13.85546875" style="1137" customWidth="1"/>
    <col min="512" max="512" width="13.140625" style="1137" customWidth="1"/>
    <col min="513" max="513" width="12.28515625" style="1137" customWidth="1"/>
    <col min="514" max="514" width="3" style="1137" customWidth="1"/>
    <col min="515" max="515" width="20.28515625" style="1137" customWidth="1"/>
    <col min="516" max="516" width="12.5703125" style="1137" customWidth="1"/>
    <col min="517" max="517" width="11.7109375" style="1137" customWidth="1"/>
    <col min="518" max="518" width="9.140625" style="1137"/>
    <col min="519" max="519" width="2.85546875" style="1137" customWidth="1"/>
    <col min="520" max="520" width="18.5703125" style="1137" customWidth="1"/>
    <col min="521" max="521" width="14.42578125" style="1137" customWidth="1"/>
    <col min="522" max="522" width="13.7109375" style="1137" customWidth="1"/>
    <col min="523" max="523" width="10.140625" style="1137" customWidth="1"/>
    <col min="524" max="524" width="4.42578125" style="1137" customWidth="1"/>
    <col min="525" max="525" width="24" style="1137" customWidth="1"/>
    <col min="526" max="526" width="13.140625" style="1137" customWidth="1"/>
    <col min="527" max="527" width="13" style="1137" customWidth="1"/>
    <col min="528" max="528" width="10.42578125" style="1137" customWidth="1"/>
    <col min="529" max="764" width="9.140625" style="1137"/>
    <col min="765" max="765" width="5" style="1137" customWidth="1"/>
    <col min="766" max="766" width="17.7109375" style="1137" customWidth="1"/>
    <col min="767" max="767" width="13.85546875" style="1137" customWidth="1"/>
    <col min="768" max="768" width="13.140625" style="1137" customWidth="1"/>
    <col min="769" max="769" width="12.28515625" style="1137" customWidth="1"/>
    <col min="770" max="770" width="3" style="1137" customWidth="1"/>
    <col min="771" max="771" width="20.28515625" style="1137" customWidth="1"/>
    <col min="772" max="772" width="12.5703125" style="1137" customWidth="1"/>
    <col min="773" max="773" width="11.7109375" style="1137" customWidth="1"/>
    <col min="774" max="774" width="9.140625" style="1137"/>
    <col min="775" max="775" width="2.85546875" style="1137" customWidth="1"/>
    <col min="776" max="776" width="18.5703125" style="1137" customWidth="1"/>
    <col min="777" max="777" width="14.42578125" style="1137" customWidth="1"/>
    <col min="778" max="778" width="13.7109375" style="1137" customWidth="1"/>
    <col min="779" max="779" width="10.140625" style="1137" customWidth="1"/>
    <col min="780" max="780" width="4.42578125" style="1137" customWidth="1"/>
    <col min="781" max="781" width="24" style="1137" customWidth="1"/>
    <col min="782" max="782" width="13.140625" style="1137" customWidth="1"/>
    <col min="783" max="783" width="13" style="1137" customWidth="1"/>
    <col min="784" max="784" width="10.42578125" style="1137" customWidth="1"/>
    <col min="785" max="1020" width="9.140625" style="1137"/>
    <col min="1021" max="1021" width="5" style="1137" customWidth="1"/>
    <col min="1022" max="1022" width="17.7109375" style="1137" customWidth="1"/>
    <col min="1023" max="1023" width="13.85546875" style="1137" customWidth="1"/>
    <col min="1024" max="1024" width="13.140625" style="1137" customWidth="1"/>
    <col min="1025" max="1025" width="12.28515625" style="1137" customWidth="1"/>
    <col min="1026" max="1026" width="3" style="1137" customWidth="1"/>
    <col min="1027" max="1027" width="20.28515625" style="1137" customWidth="1"/>
    <col min="1028" max="1028" width="12.5703125" style="1137" customWidth="1"/>
    <col min="1029" max="1029" width="11.7109375" style="1137" customWidth="1"/>
    <col min="1030" max="1030" width="9.140625" style="1137"/>
    <col min="1031" max="1031" width="2.85546875" style="1137" customWidth="1"/>
    <col min="1032" max="1032" width="18.5703125" style="1137" customWidth="1"/>
    <col min="1033" max="1033" width="14.42578125" style="1137" customWidth="1"/>
    <col min="1034" max="1034" width="13.7109375" style="1137" customWidth="1"/>
    <col min="1035" max="1035" width="10.140625" style="1137" customWidth="1"/>
    <col min="1036" max="1036" width="4.42578125" style="1137" customWidth="1"/>
    <col min="1037" max="1037" width="24" style="1137" customWidth="1"/>
    <col min="1038" max="1038" width="13.140625" style="1137" customWidth="1"/>
    <col min="1039" max="1039" width="13" style="1137" customWidth="1"/>
    <col min="1040" max="1040" width="10.42578125" style="1137" customWidth="1"/>
    <col min="1041" max="1276" width="9.140625" style="1137"/>
    <col min="1277" max="1277" width="5" style="1137" customWidth="1"/>
    <col min="1278" max="1278" width="17.7109375" style="1137" customWidth="1"/>
    <col min="1279" max="1279" width="13.85546875" style="1137" customWidth="1"/>
    <col min="1280" max="1280" width="13.140625" style="1137" customWidth="1"/>
    <col min="1281" max="1281" width="12.28515625" style="1137" customWidth="1"/>
    <col min="1282" max="1282" width="3" style="1137" customWidth="1"/>
    <col min="1283" max="1283" width="20.28515625" style="1137" customWidth="1"/>
    <col min="1284" max="1284" width="12.5703125" style="1137" customWidth="1"/>
    <col min="1285" max="1285" width="11.7109375" style="1137" customWidth="1"/>
    <col min="1286" max="1286" width="9.140625" style="1137"/>
    <col min="1287" max="1287" width="2.85546875" style="1137" customWidth="1"/>
    <col min="1288" max="1288" width="18.5703125" style="1137" customWidth="1"/>
    <col min="1289" max="1289" width="14.42578125" style="1137" customWidth="1"/>
    <col min="1290" max="1290" width="13.7109375" style="1137" customWidth="1"/>
    <col min="1291" max="1291" width="10.140625" style="1137" customWidth="1"/>
    <col min="1292" max="1292" width="4.42578125" style="1137" customWidth="1"/>
    <col min="1293" max="1293" width="24" style="1137" customWidth="1"/>
    <col min="1294" max="1294" width="13.140625" style="1137" customWidth="1"/>
    <col min="1295" max="1295" width="13" style="1137" customWidth="1"/>
    <col min="1296" max="1296" width="10.42578125" style="1137" customWidth="1"/>
    <col min="1297" max="1532" width="9.140625" style="1137"/>
    <col min="1533" max="1533" width="5" style="1137" customWidth="1"/>
    <col min="1534" max="1534" width="17.7109375" style="1137" customWidth="1"/>
    <col min="1535" max="1535" width="13.85546875" style="1137" customWidth="1"/>
    <col min="1536" max="1536" width="13.140625" style="1137" customWidth="1"/>
    <col min="1537" max="1537" width="12.28515625" style="1137" customWidth="1"/>
    <col min="1538" max="1538" width="3" style="1137" customWidth="1"/>
    <col min="1539" max="1539" width="20.28515625" style="1137" customWidth="1"/>
    <col min="1540" max="1540" width="12.5703125" style="1137" customWidth="1"/>
    <col min="1541" max="1541" width="11.7109375" style="1137" customWidth="1"/>
    <col min="1542" max="1542" width="9.140625" style="1137"/>
    <col min="1543" max="1543" width="2.85546875" style="1137" customWidth="1"/>
    <col min="1544" max="1544" width="18.5703125" style="1137" customWidth="1"/>
    <col min="1545" max="1545" width="14.42578125" style="1137" customWidth="1"/>
    <col min="1546" max="1546" width="13.7109375" style="1137" customWidth="1"/>
    <col min="1547" max="1547" width="10.140625" style="1137" customWidth="1"/>
    <col min="1548" max="1548" width="4.42578125" style="1137" customWidth="1"/>
    <col min="1549" max="1549" width="24" style="1137" customWidth="1"/>
    <col min="1550" max="1550" width="13.140625" style="1137" customWidth="1"/>
    <col min="1551" max="1551" width="13" style="1137" customWidth="1"/>
    <col min="1552" max="1552" width="10.42578125" style="1137" customWidth="1"/>
    <col min="1553" max="1788" width="9.140625" style="1137"/>
    <col min="1789" max="1789" width="5" style="1137" customWidth="1"/>
    <col min="1790" max="1790" width="17.7109375" style="1137" customWidth="1"/>
    <col min="1791" max="1791" width="13.85546875" style="1137" customWidth="1"/>
    <col min="1792" max="1792" width="13.140625" style="1137" customWidth="1"/>
    <col min="1793" max="1793" width="12.28515625" style="1137" customWidth="1"/>
    <col min="1794" max="1794" width="3" style="1137" customWidth="1"/>
    <col min="1795" max="1795" width="20.28515625" style="1137" customWidth="1"/>
    <col min="1796" max="1796" width="12.5703125" style="1137" customWidth="1"/>
    <col min="1797" max="1797" width="11.7109375" style="1137" customWidth="1"/>
    <col min="1798" max="1798" width="9.140625" style="1137"/>
    <col min="1799" max="1799" width="2.85546875" style="1137" customWidth="1"/>
    <col min="1800" max="1800" width="18.5703125" style="1137" customWidth="1"/>
    <col min="1801" max="1801" width="14.42578125" style="1137" customWidth="1"/>
    <col min="1802" max="1802" width="13.7109375" style="1137" customWidth="1"/>
    <col min="1803" max="1803" width="10.140625" style="1137" customWidth="1"/>
    <col min="1804" max="1804" width="4.42578125" style="1137" customWidth="1"/>
    <col min="1805" max="1805" width="24" style="1137" customWidth="1"/>
    <col min="1806" max="1806" width="13.140625" style="1137" customWidth="1"/>
    <col min="1807" max="1807" width="13" style="1137" customWidth="1"/>
    <col min="1808" max="1808" width="10.42578125" style="1137" customWidth="1"/>
    <col min="1809" max="2044" width="9.140625" style="1137"/>
    <col min="2045" max="2045" width="5" style="1137" customWidth="1"/>
    <col min="2046" max="2046" width="17.7109375" style="1137" customWidth="1"/>
    <col min="2047" max="2047" width="13.85546875" style="1137" customWidth="1"/>
    <col min="2048" max="2048" width="13.140625" style="1137" customWidth="1"/>
    <col min="2049" max="2049" width="12.28515625" style="1137" customWidth="1"/>
    <col min="2050" max="2050" width="3" style="1137" customWidth="1"/>
    <col min="2051" max="2051" width="20.28515625" style="1137" customWidth="1"/>
    <col min="2052" max="2052" width="12.5703125" style="1137" customWidth="1"/>
    <col min="2053" max="2053" width="11.7109375" style="1137" customWidth="1"/>
    <col min="2054" max="2054" width="9.140625" style="1137"/>
    <col min="2055" max="2055" width="2.85546875" style="1137" customWidth="1"/>
    <col min="2056" max="2056" width="18.5703125" style="1137" customWidth="1"/>
    <col min="2057" max="2057" width="14.42578125" style="1137" customWidth="1"/>
    <col min="2058" max="2058" width="13.7109375" style="1137" customWidth="1"/>
    <col min="2059" max="2059" width="10.140625" style="1137" customWidth="1"/>
    <col min="2060" max="2060" width="4.42578125" style="1137" customWidth="1"/>
    <col min="2061" max="2061" width="24" style="1137" customWidth="1"/>
    <col min="2062" max="2062" width="13.140625" style="1137" customWidth="1"/>
    <col min="2063" max="2063" width="13" style="1137" customWidth="1"/>
    <col min="2064" max="2064" width="10.42578125" style="1137" customWidth="1"/>
    <col min="2065" max="2300" width="9.140625" style="1137"/>
    <col min="2301" max="2301" width="5" style="1137" customWidth="1"/>
    <col min="2302" max="2302" width="17.7109375" style="1137" customWidth="1"/>
    <col min="2303" max="2303" width="13.85546875" style="1137" customWidth="1"/>
    <col min="2304" max="2304" width="13.140625" style="1137" customWidth="1"/>
    <col min="2305" max="2305" width="12.28515625" style="1137" customWidth="1"/>
    <col min="2306" max="2306" width="3" style="1137" customWidth="1"/>
    <col min="2307" max="2307" width="20.28515625" style="1137" customWidth="1"/>
    <col min="2308" max="2308" width="12.5703125" style="1137" customWidth="1"/>
    <col min="2309" max="2309" width="11.7109375" style="1137" customWidth="1"/>
    <col min="2310" max="2310" width="9.140625" style="1137"/>
    <col min="2311" max="2311" width="2.85546875" style="1137" customWidth="1"/>
    <col min="2312" max="2312" width="18.5703125" style="1137" customWidth="1"/>
    <col min="2313" max="2313" width="14.42578125" style="1137" customWidth="1"/>
    <col min="2314" max="2314" width="13.7109375" style="1137" customWidth="1"/>
    <col min="2315" max="2315" width="10.140625" style="1137" customWidth="1"/>
    <col min="2316" max="2316" width="4.42578125" style="1137" customWidth="1"/>
    <col min="2317" max="2317" width="24" style="1137" customWidth="1"/>
    <col min="2318" max="2318" width="13.140625" style="1137" customWidth="1"/>
    <col min="2319" max="2319" width="13" style="1137" customWidth="1"/>
    <col min="2320" max="2320" width="10.42578125" style="1137" customWidth="1"/>
    <col min="2321" max="2556" width="9.140625" style="1137"/>
    <col min="2557" max="2557" width="5" style="1137" customWidth="1"/>
    <col min="2558" max="2558" width="17.7109375" style="1137" customWidth="1"/>
    <col min="2559" max="2559" width="13.85546875" style="1137" customWidth="1"/>
    <col min="2560" max="2560" width="13.140625" style="1137" customWidth="1"/>
    <col min="2561" max="2561" width="12.28515625" style="1137" customWidth="1"/>
    <col min="2562" max="2562" width="3" style="1137" customWidth="1"/>
    <col min="2563" max="2563" width="20.28515625" style="1137" customWidth="1"/>
    <col min="2564" max="2564" width="12.5703125" style="1137" customWidth="1"/>
    <col min="2565" max="2565" width="11.7109375" style="1137" customWidth="1"/>
    <col min="2566" max="2566" width="9.140625" style="1137"/>
    <col min="2567" max="2567" width="2.85546875" style="1137" customWidth="1"/>
    <col min="2568" max="2568" width="18.5703125" style="1137" customWidth="1"/>
    <col min="2569" max="2569" width="14.42578125" style="1137" customWidth="1"/>
    <col min="2570" max="2570" width="13.7109375" style="1137" customWidth="1"/>
    <col min="2571" max="2571" width="10.140625" style="1137" customWidth="1"/>
    <col min="2572" max="2572" width="4.42578125" style="1137" customWidth="1"/>
    <col min="2573" max="2573" width="24" style="1137" customWidth="1"/>
    <col min="2574" max="2574" width="13.140625" style="1137" customWidth="1"/>
    <col min="2575" max="2575" width="13" style="1137" customWidth="1"/>
    <col min="2576" max="2576" width="10.42578125" style="1137" customWidth="1"/>
    <col min="2577" max="2812" width="9.140625" style="1137"/>
    <col min="2813" max="2813" width="5" style="1137" customWidth="1"/>
    <col min="2814" max="2814" width="17.7109375" style="1137" customWidth="1"/>
    <col min="2815" max="2815" width="13.85546875" style="1137" customWidth="1"/>
    <col min="2816" max="2816" width="13.140625" style="1137" customWidth="1"/>
    <col min="2817" max="2817" width="12.28515625" style="1137" customWidth="1"/>
    <col min="2818" max="2818" width="3" style="1137" customWidth="1"/>
    <col min="2819" max="2819" width="20.28515625" style="1137" customWidth="1"/>
    <col min="2820" max="2820" width="12.5703125" style="1137" customWidth="1"/>
    <col min="2821" max="2821" width="11.7109375" style="1137" customWidth="1"/>
    <col min="2822" max="2822" width="9.140625" style="1137"/>
    <col min="2823" max="2823" width="2.85546875" style="1137" customWidth="1"/>
    <col min="2824" max="2824" width="18.5703125" style="1137" customWidth="1"/>
    <col min="2825" max="2825" width="14.42578125" style="1137" customWidth="1"/>
    <col min="2826" max="2826" width="13.7109375" style="1137" customWidth="1"/>
    <col min="2827" max="2827" width="10.140625" style="1137" customWidth="1"/>
    <col min="2828" max="2828" width="4.42578125" style="1137" customWidth="1"/>
    <col min="2829" max="2829" width="24" style="1137" customWidth="1"/>
    <col min="2830" max="2830" width="13.140625" style="1137" customWidth="1"/>
    <col min="2831" max="2831" width="13" style="1137" customWidth="1"/>
    <col min="2832" max="2832" width="10.42578125" style="1137" customWidth="1"/>
    <col min="2833" max="3068" width="9.140625" style="1137"/>
    <col min="3069" max="3069" width="5" style="1137" customWidth="1"/>
    <col min="3070" max="3070" width="17.7109375" style="1137" customWidth="1"/>
    <col min="3071" max="3071" width="13.85546875" style="1137" customWidth="1"/>
    <col min="3072" max="3072" width="13.140625" style="1137" customWidth="1"/>
    <col min="3073" max="3073" width="12.28515625" style="1137" customWidth="1"/>
    <col min="3074" max="3074" width="3" style="1137" customWidth="1"/>
    <col min="3075" max="3075" width="20.28515625" style="1137" customWidth="1"/>
    <col min="3076" max="3076" width="12.5703125" style="1137" customWidth="1"/>
    <col min="3077" max="3077" width="11.7109375" style="1137" customWidth="1"/>
    <col min="3078" max="3078" width="9.140625" style="1137"/>
    <col min="3079" max="3079" width="2.85546875" style="1137" customWidth="1"/>
    <col min="3080" max="3080" width="18.5703125" style="1137" customWidth="1"/>
    <col min="3081" max="3081" width="14.42578125" style="1137" customWidth="1"/>
    <col min="3082" max="3082" width="13.7109375" style="1137" customWidth="1"/>
    <col min="3083" max="3083" width="10.140625" style="1137" customWidth="1"/>
    <col min="3084" max="3084" width="4.42578125" style="1137" customWidth="1"/>
    <col min="3085" max="3085" width="24" style="1137" customWidth="1"/>
    <col min="3086" max="3086" width="13.140625" style="1137" customWidth="1"/>
    <col min="3087" max="3087" width="13" style="1137" customWidth="1"/>
    <col min="3088" max="3088" width="10.42578125" style="1137" customWidth="1"/>
    <col min="3089" max="3324" width="9.140625" style="1137"/>
    <col min="3325" max="3325" width="5" style="1137" customWidth="1"/>
    <col min="3326" max="3326" width="17.7109375" style="1137" customWidth="1"/>
    <col min="3327" max="3327" width="13.85546875" style="1137" customWidth="1"/>
    <col min="3328" max="3328" width="13.140625" style="1137" customWidth="1"/>
    <col min="3329" max="3329" width="12.28515625" style="1137" customWidth="1"/>
    <col min="3330" max="3330" width="3" style="1137" customWidth="1"/>
    <col min="3331" max="3331" width="20.28515625" style="1137" customWidth="1"/>
    <col min="3332" max="3332" width="12.5703125" style="1137" customWidth="1"/>
    <col min="3333" max="3333" width="11.7109375" style="1137" customWidth="1"/>
    <col min="3334" max="3334" width="9.140625" style="1137"/>
    <col min="3335" max="3335" width="2.85546875" style="1137" customWidth="1"/>
    <col min="3336" max="3336" width="18.5703125" style="1137" customWidth="1"/>
    <col min="3337" max="3337" width="14.42578125" style="1137" customWidth="1"/>
    <col min="3338" max="3338" width="13.7109375" style="1137" customWidth="1"/>
    <col min="3339" max="3339" width="10.140625" style="1137" customWidth="1"/>
    <col min="3340" max="3340" width="4.42578125" style="1137" customWidth="1"/>
    <col min="3341" max="3341" width="24" style="1137" customWidth="1"/>
    <col min="3342" max="3342" width="13.140625" style="1137" customWidth="1"/>
    <col min="3343" max="3343" width="13" style="1137" customWidth="1"/>
    <col min="3344" max="3344" width="10.42578125" style="1137" customWidth="1"/>
    <col min="3345" max="3580" width="9.140625" style="1137"/>
    <col min="3581" max="3581" width="5" style="1137" customWidth="1"/>
    <col min="3582" max="3582" width="17.7109375" style="1137" customWidth="1"/>
    <col min="3583" max="3583" width="13.85546875" style="1137" customWidth="1"/>
    <col min="3584" max="3584" width="13.140625" style="1137" customWidth="1"/>
    <col min="3585" max="3585" width="12.28515625" style="1137" customWidth="1"/>
    <col min="3586" max="3586" width="3" style="1137" customWidth="1"/>
    <col min="3587" max="3587" width="20.28515625" style="1137" customWidth="1"/>
    <col min="3588" max="3588" width="12.5703125" style="1137" customWidth="1"/>
    <col min="3589" max="3589" width="11.7109375" style="1137" customWidth="1"/>
    <col min="3590" max="3590" width="9.140625" style="1137"/>
    <col min="3591" max="3591" width="2.85546875" style="1137" customWidth="1"/>
    <col min="3592" max="3592" width="18.5703125" style="1137" customWidth="1"/>
    <col min="3593" max="3593" width="14.42578125" style="1137" customWidth="1"/>
    <col min="3594" max="3594" width="13.7109375" style="1137" customWidth="1"/>
    <col min="3595" max="3595" width="10.140625" style="1137" customWidth="1"/>
    <col min="3596" max="3596" width="4.42578125" style="1137" customWidth="1"/>
    <col min="3597" max="3597" width="24" style="1137" customWidth="1"/>
    <col min="3598" max="3598" width="13.140625" style="1137" customWidth="1"/>
    <col min="3599" max="3599" width="13" style="1137" customWidth="1"/>
    <col min="3600" max="3600" width="10.42578125" style="1137" customWidth="1"/>
    <col min="3601" max="3836" width="9.140625" style="1137"/>
    <col min="3837" max="3837" width="5" style="1137" customWidth="1"/>
    <col min="3838" max="3838" width="17.7109375" style="1137" customWidth="1"/>
    <col min="3839" max="3839" width="13.85546875" style="1137" customWidth="1"/>
    <col min="3840" max="3840" width="13.140625" style="1137" customWidth="1"/>
    <col min="3841" max="3841" width="12.28515625" style="1137" customWidth="1"/>
    <col min="3842" max="3842" width="3" style="1137" customWidth="1"/>
    <col min="3843" max="3843" width="20.28515625" style="1137" customWidth="1"/>
    <col min="3844" max="3844" width="12.5703125" style="1137" customWidth="1"/>
    <col min="3845" max="3845" width="11.7109375" style="1137" customWidth="1"/>
    <col min="3846" max="3846" width="9.140625" style="1137"/>
    <col min="3847" max="3847" width="2.85546875" style="1137" customWidth="1"/>
    <col min="3848" max="3848" width="18.5703125" style="1137" customWidth="1"/>
    <col min="3849" max="3849" width="14.42578125" style="1137" customWidth="1"/>
    <col min="3850" max="3850" width="13.7109375" style="1137" customWidth="1"/>
    <col min="3851" max="3851" width="10.140625" style="1137" customWidth="1"/>
    <col min="3852" max="3852" width="4.42578125" style="1137" customWidth="1"/>
    <col min="3853" max="3853" width="24" style="1137" customWidth="1"/>
    <col min="3854" max="3854" width="13.140625" style="1137" customWidth="1"/>
    <col min="3855" max="3855" width="13" style="1137" customWidth="1"/>
    <col min="3856" max="3856" width="10.42578125" style="1137" customWidth="1"/>
    <col min="3857" max="4092" width="9.140625" style="1137"/>
    <col min="4093" max="4093" width="5" style="1137" customWidth="1"/>
    <col min="4094" max="4094" width="17.7109375" style="1137" customWidth="1"/>
    <col min="4095" max="4095" width="13.85546875" style="1137" customWidth="1"/>
    <col min="4096" max="4096" width="13.140625" style="1137" customWidth="1"/>
    <col min="4097" max="4097" width="12.28515625" style="1137" customWidth="1"/>
    <col min="4098" max="4098" width="3" style="1137" customWidth="1"/>
    <col min="4099" max="4099" width="20.28515625" style="1137" customWidth="1"/>
    <col min="4100" max="4100" width="12.5703125" style="1137" customWidth="1"/>
    <col min="4101" max="4101" width="11.7109375" style="1137" customWidth="1"/>
    <col min="4102" max="4102" width="9.140625" style="1137"/>
    <col min="4103" max="4103" width="2.85546875" style="1137" customWidth="1"/>
    <col min="4104" max="4104" width="18.5703125" style="1137" customWidth="1"/>
    <col min="4105" max="4105" width="14.42578125" style="1137" customWidth="1"/>
    <col min="4106" max="4106" width="13.7109375" style="1137" customWidth="1"/>
    <col min="4107" max="4107" width="10.140625" style="1137" customWidth="1"/>
    <col min="4108" max="4108" width="4.42578125" style="1137" customWidth="1"/>
    <col min="4109" max="4109" width="24" style="1137" customWidth="1"/>
    <col min="4110" max="4110" width="13.140625" style="1137" customWidth="1"/>
    <col min="4111" max="4111" width="13" style="1137" customWidth="1"/>
    <col min="4112" max="4112" width="10.42578125" style="1137" customWidth="1"/>
    <col min="4113" max="4348" width="9.140625" style="1137"/>
    <col min="4349" max="4349" width="5" style="1137" customWidth="1"/>
    <col min="4350" max="4350" width="17.7109375" style="1137" customWidth="1"/>
    <col min="4351" max="4351" width="13.85546875" style="1137" customWidth="1"/>
    <col min="4352" max="4352" width="13.140625" style="1137" customWidth="1"/>
    <col min="4353" max="4353" width="12.28515625" style="1137" customWidth="1"/>
    <col min="4354" max="4354" width="3" style="1137" customWidth="1"/>
    <col min="4355" max="4355" width="20.28515625" style="1137" customWidth="1"/>
    <col min="4356" max="4356" width="12.5703125" style="1137" customWidth="1"/>
    <col min="4357" max="4357" width="11.7109375" style="1137" customWidth="1"/>
    <col min="4358" max="4358" width="9.140625" style="1137"/>
    <col min="4359" max="4359" width="2.85546875" style="1137" customWidth="1"/>
    <col min="4360" max="4360" width="18.5703125" style="1137" customWidth="1"/>
    <col min="4361" max="4361" width="14.42578125" style="1137" customWidth="1"/>
    <col min="4362" max="4362" width="13.7109375" style="1137" customWidth="1"/>
    <col min="4363" max="4363" width="10.140625" style="1137" customWidth="1"/>
    <col min="4364" max="4364" width="4.42578125" style="1137" customWidth="1"/>
    <col min="4365" max="4365" width="24" style="1137" customWidth="1"/>
    <col min="4366" max="4366" width="13.140625" style="1137" customWidth="1"/>
    <col min="4367" max="4367" width="13" style="1137" customWidth="1"/>
    <col min="4368" max="4368" width="10.42578125" style="1137" customWidth="1"/>
    <col min="4369" max="4604" width="9.140625" style="1137"/>
    <col min="4605" max="4605" width="5" style="1137" customWidth="1"/>
    <col min="4606" max="4606" width="17.7109375" style="1137" customWidth="1"/>
    <col min="4607" max="4607" width="13.85546875" style="1137" customWidth="1"/>
    <col min="4608" max="4608" width="13.140625" style="1137" customWidth="1"/>
    <col min="4609" max="4609" width="12.28515625" style="1137" customWidth="1"/>
    <col min="4610" max="4610" width="3" style="1137" customWidth="1"/>
    <col min="4611" max="4611" width="20.28515625" style="1137" customWidth="1"/>
    <col min="4612" max="4612" width="12.5703125" style="1137" customWidth="1"/>
    <col min="4613" max="4613" width="11.7109375" style="1137" customWidth="1"/>
    <col min="4614" max="4614" width="9.140625" style="1137"/>
    <col min="4615" max="4615" width="2.85546875" style="1137" customWidth="1"/>
    <col min="4616" max="4616" width="18.5703125" style="1137" customWidth="1"/>
    <col min="4617" max="4617" width="14.42578125" style="1137" customWidth="1"/>
    <col min="4618" max="4618" width="13.7109375" style="1137" customWidth="1"/>
    <col min="4619" max="4619" width="10.140625" style="1137" customWidth="1"/>
    <col min="4620" max="4620" width="4.42578125" style="1137" customWidth="1"/>
    <col min="4621" max="4621" width="24" style="1137" customWidth="1"/>
    <col min="4622" max="4622" width="13.140625" style="1137" customWidth="1"/>
    <col min="4623" max="4623" width="13" style="1137" customWidth="1"/>
    <col min="4624" max="4624" width="10.42578125" style="1137" customWidth="1"/>
    <col min="4625" max="4860" width="9.140625" style="1137"/>
    <col min="4861" max="4861" width="5" style="1137" customWidth="1"/>
    <col min="4862" max="4862" width="17.7109375" style="1137" customWidth="1"/>
    <col min="4863" max="4863" width="13.85546875" style="1137" customWidth="1"/>
    <col min="4864" max="4864" width="13.140625" style="1137" customWidth="1"/>
    <col min="4865" max="4865" width="12.28515625" style="1137" customWidth="1"/>
    <col min="4866" max="4866" width="3" style="1137" customWidth="1"/>
    <col min="4867" max="4867" width="20.28515625" style="1137" customWidth="1"/>
    <col min="4868" max="4868" width="12.5703125" style="1137" customWidth="1"/>
    <col min="4869" max="4869" width="11.7109375" style="1137" customWidth="1"/>
    <col min="4870" max="4870" width="9.140625" style="1137"/>
    <col min="4871" max="4871" width="2.85546875" style="1137" customWidth="1"/>
    <col min="4872" max="4872" width="18.5703125" style="1137" customWidth="1"/>
    <col min="4873" max="4873" width="14.42578125" style="1137" customWidth="1"/>
    <col min="4874" max="4874" width="13.7109375" style="1137" customWidth="1"/>
    <col min="4875" max="4875" width="10.140625" style="1137" customWidth="1"/>
    <col min="4876" max="4876" width="4.42578125" style="1137" customWidth="1"/>
    <col min="4877" max="4877" width="24" style="1137" customWidth="1"/>
    <col min="4878" max="4878" width="13.140625" style="1137" customWidth="1"/>
    <col min="4879" max="4879" width="13" style="1137" customWidth="1"/>
    <col min="4880" max="4880" width="10.42578125" style="1137" customWidth="1"/>
    <col min="4881" max="5116" width="9.140625" style="1137"/>
    <col min="5117" max="5117" width="5" style="1137" customWidth="1"/>
    <col min="5118" max="5118" width="17.7109375" style="1137" customWidth="1"/>
    <col min="5119" max="5119" width="13.85546875" style="1137" customWidth="1"/>
    <col min="5120" max="5120" width="13.140625" style="1137" customWidth="1"/>
    <col min="5121" max="5121" width="12.28515625" style="1137" customWidth="1"/>
    <col min="5122" max="5122" width="3" style="1137" customWidth="1"/>
    <col min="5123" max="5123" width="20.28515625" style="1137" customWidth="1"/>
    <col min="5124" max="5124" width="12.5703125" style="1137" customWidth="1"/>
    <col min="5125" max="5125" width="11.7109375" style="1137" customWidth="1"/>
    <col min="5126" max="5126" width="9.140625" style="1137"/>
    <col min="5127" max="5127" width="2.85546875" style="1137" customWidth="1"/>
    <col min="5128" max="5128" width="18.5703125" style="1137" customWidth="1"/>
    <col min="5129" max="5129" width="14.42578125" style="1137" customWidth="1"/>
    <col min="5130" max="5130" width="13.7109375" style="1137" customWidth="1"/>
    <col min="5131" max="5131" width="10.140625" style="1137" customWidth="1"/>
    <col min="5132" max="5132" width="4.42578125" style="1137" customWidth="1"/>
    <col min="5133" max="5133" width="24" style="1137" customWidth="1"/>
    <col min="5134" max="5134" width="13.140625" style="1137" customWidth="1"/>
    <col min="5135" max="5135" width="13" style="1137" customWidth="1"/>
    <col min="5136" max="5136" width="10.42578125" style="1137" customWidth="1"/>
    <col min="5137" max="5372" width="9.140625" style="1137"/>
    <col min="5373" max="5373" width="5" style="1137" customWidth="1"/>
    <col min="5374" max="5374" width="17.7109375" style="1137" customWidth="1"/>
    <col min="5375" max="5375" width="13.85546875" style="1137" customWidth="1"/>
    <col min="5376" max="5376" width="13.140625" style="1137" customWidth="1"/>
    <col min="5377" max="5377" width="12.28515625" style="1137" customWidth="1"/>
    <col min="5378" max="5378" width="3" style="1137" customWidth="1"/>
    <col min="5379" max="5379" width="20.28515625" style="1137" customWidth="1"/>
    <col min="5380" max="5380" width="12.5703125" style="1137" customWidth="1"/>
    <col min="5381" max="5381" width="11.7109375" style="1137" customWidth="1"/>
    <col min="5382" max="5382" width="9.140625" style="1137"/>
    <col min="5383" max="5383" width="2.85546875" style="1137" customWidth="1"/>
    <col min="5384" max="5384" width="18.5703125" style="1137" customWidth="1"/>
    <col min="5385" max="5385" width="14.42578125" style="1137" customWidth="1"/>
    <col min="5386" max="5386" width="13.7109375" style="1137" customWidth="1"/>
    <col min="5387" max="5387" width="10.140625" style="1137" customWidth="1"/>
    <col min="5388" max="5388" width="4.42578125" style="1137" customWidth="1"/>
    <col min="5389" max="5389" width="24" style="1137" customWidth="1"/>
    <col min="5390" max="5390" width="13.140625" style="1137" customWidth="1"/>
    <col min="5391" max="5391" width="13" style="1137" customWidth="1"/>
    <col min="5392" max="5392" width="10.42578125" style="1137" customWidth="1"/>
    <col min="5393" max="5628" width="9.140625" style="1137"/>
    <col min="5629" max="5629" width="5" style="1137" customWidth="1"/>
    <col min="5630" max="5630" width="17.7109375" style="1137" customWidth="1"/>
    <col min="5631" max="5631" width="13.85546875" style="1137" customWidth="1"/>
    <col min="5632" max="5632" width="13.140625" style="1137" customWidth="1"/>
    <col min="5633" max="5633" width="12.28515625" style="1137" customWidth="1"/>
    <col min="5634" max="5634" width="3" style="1137" customWidth="1"/>
    <col min="5635" max="5635" width="20.28515625" style="1137" customWidth="1"/>
    <col min="5636" max="5636" width="12.5703125" style="1137" customWidth="1"/>
    <col min="5637" max="5637" width="11.7109375" style="1137" customWidth="1"/>
    <col min="5638" max="5638" width="9.140625" style="1137"/>
    <col min="5639" max="5639" width="2.85546875" style="1137" customWidth="1"/>
    <col min="5640" max="5640" width="18.5703125" style="1137" customWidth="1"/>
    <col min="5641" max="5641" width="14.42578125" style="1137" customWidth="1"/>
    <col min="5642" max="5642" width="13.7109375" style="1137" customWidth="1"/>
    <col min="5643" max="5643" width="10.140625" style="1137" customWidth="1"/>
    <col min="5644" max="5644" width="4.42578125" style="1137" customWidth="1"/>
    <col min="5645" max="5645" width="24" style="1137" customWidth="1"/>
    <col min="5646" max="5646" width="13.140625" style="1137" customWidth="1"/>
    <col min="5647" max="5647" width="13" style="1137" customWidth="1"/>
    <col min="5648" max="5648" width="10.42578125" style="1137" customWidth="1"/>
    <col min="5649" max="5884" width="9.140625" style="1137"/>
    <col min="5885" max="5885" width="5" style="1137" customWidth="1"/>
    <col min="5886" max="5886" width="17.7109375" style="1137" customWidth="1"/>
    <col min="5887" max="5887" width="13.85546875" style="1137" customWidth="1"/>
    <col min="5888" max="5888" width="13.140625" style="1137" customWidth="1"/>
    <col min="5889" max="5889" width="12.28515625" style="1137" customWidth="1"/>
    <col min="5890" max="5890" width="3" style="1137" customWidth="1"/>
    <col min="5891" max="5891" width="20.28515625" style="1137" customWidth="1"/>
    <col min="5892" max="5892" width="12.5703125" style="1137" customWidth="1"/>
    <col min="5893" max="5893" width="11.7109375" style="1137" customWidth="1"/>
    <col min="5894" max="5894" width="9.140625" style="1137"/>
    <col min="5895" max="5895" width="2.85546875" style="1137" customWidth="1"/>
    <col min="5896" max="5896" width="18.5703125" style="1137" customWidth="1"/>
    <col min="5897" max="5897" width="14.42578125" style="1137" customWidth="1"/>
    <col min="5898" max="5898" width="13.7109375" style="1137" customWidth="1"/>
    <col min="5899" max="5899" width="10.140625" style="1137" customWidth="1"/>
    <col min="5900" max="5900" width="4.42578125" style="1137" customWidth="1"/>
    <col min="5901" max="5901" width="24" style="1137" customWidth="1"/>
    <col min="5902" max="5902" width="13.140625" style="1137" customWidth="1"/>
    <col min="5903" max="5903" width="13" style="1137" customWidth="1"/>
    <col min="5904" max="5904" width="10.42578125" style="1137" customWidth="1"/>
    <col min="5905" max="6140" width="9.140625" style="1137"/>
    <col min="6141" max="6141" width="5" style="1137" customWidth="1"/>
    <col min="6142" max="6142" width="17.7109375" style="1137" customWidth="1"/>
    <col min="6143" max="6143" width="13.85546875" style="1137" customWidth="1"/>
    <col min="6144" max="6144" width="13.140625" style="1137" customWidth="1"/>
    <col min="6145" max="6145" width="12.28515625" style="1137" customWidth="1"/>
    <col min="6146" max="6146" width="3" style="1137" customWidth="1"/>
    <col min="6147" max="6147" width="20.28515625" style="1137" customWidth="1"/>
    <col min="6148" max="6148" width="12.5703125" style="1137" customWidth="1"/>
    <col min="6149" max="6149" width="11.7109375" style="1137" customWidth="1"/>
    <col min="6150" max="6150" width="9.140625" style="1137"/>
    <col min="6151" max="6151" width="2.85546875" style="1137" customWidth="1"/>
    <col min="6152" max="6152" width="18.5703125" style="1137" customWidth="1"/>
    <col min="6153" max="6153" width="14.42578125" style="1137" customWidth="1"/>
    <col min="6154" max="6154" width="13.7109375" style="1137" customWidth="1"/>
    <col min="6155" max="6155" width="10.140625" style="1137" customWidth="1"/>
    <col min="6156" max="6156" width="4.42578125" style="1137" customWidth="1"/>
    <col min="6157" max="6157" width="24" style="1137" customWidth="1"/>
    <col min="6158" max="6158" width="13.140625" style="1137" customWidth="1"/>
    <col min="6159" max="6159" width="13" style="1137" customWidth="1"/>
    <col min="6160" max="6160" width="10.42578125" style="1137" customWidth="1"/>
    <col min="6161" max="6396" width="9.140625" style="1137"/>
    <col min="6397" max="6397" width="5" style="1137" customWidth="1"/>
    <col min="6398" max="6398" width="17.7109375" style="1137" customWidth="1"/>
    <col min="6399" max="6399" width="13.85546875" style="1137" customWidth="1"/>
    <col min="6400" max="6400" width="13.140625" style="1137" customWidth="1"/>
    <col min="6401" max="6401" width="12.28515625" style="1137" customWidth="1"/>
    <col min="6402" max="6402" width="3" style="1137" customWidth="1"/>
    <col min="6403" max="6403" width="20.28515625" style="1137" customWidth="1"/>
    <col min="6404" max="6404" width="12.5703125" style="1137" customWidth="1"/>
    <col min="6405" max="6405" width="11.7109375" style="1137" customWidth="1"/>
    <col min="6406" max="6406" width="9.140625" style="1137"/>
    <col min="6407" max="6407" width="2.85546875" style="1137" customWidth="1"/>
    <col min="6408" max="6408" width="18.5703125" style="1137" customWidth="1"/>
    <col min="6409" max="6409" width="14.42578125" style="1137" customWidth="1"/>
    <col min="6410" max="6410" width="13.7109375" style="1137" customWidth="1"/>
    <col min="6411" max="6411" width="10.140625" style="1137" customWidth="1"/>
    <col min="6412" max="6412" width="4.42578125" style="1137" customWidth="1"/>
    <col min="6413" max="6413" width="24" style="1137" customWidth="1"/>
    <col min="6414" max="6414" width="13.140625" style="1137" customWidth="1"/>
    <col min="6415" max="6415" width="13" style="1137" customWidth="1"/>
    <col min="6416" max="6416" width="10.42578125" style="1137" customWidth="1"/>
    <col min="6417" max="6652" width="9.140625" style="1137"/>
    <col min="6653" max="6653" width="5" style="1137" customWidth="1"/>
    <col min="6654" max="6654" width="17.7109375" style="1137" customWidth="1"/>
    <col min="6655" max="6655" width="13.85546875" style="1137" customWidth="1"/>
    <col min="6656" max="6656" width="13.140625" style="1137" customWidth="1"/>
    <col min="6657" max="6657" width="12.28515625" style="1137" customWidth="1"/>
    <col min="6658" max="6658" width="3" style="1137" customWidth="1"/>
    <col min="6659" max="6659" width="20.28515625" style="1137" customWidth="1"/>
    <col min="6660" max="6660" width="12.5703125" style="1137" customWidth="1"/>
    <col min="6661" max="6661" width="11.7109375" style="1137" customWidth="1"/>
    <col min="6662" max="6662" width="9.140625" style="1137"/>
    <col min="6663" max="6663" width="2.85546875" style="1137" customWidth="1"/>
    <col min="6664" max="6664" width="18.5703125" style="1137" customWidth="1"/>
    <col min="6665" max="6665" width="14.42578125" style="1137" customWidth="1"/>
    <col min="6666" max="6666" width="13.7109375" style="1137" customWidth="1"/>
    <col min="6667" max="6667" width="10.140625" style="1137" customWidth="1"/>
    <col min="6668" max="6668" width="4.42578125" style="1137" customWidth="1"/>
    <col min="6669" max="6669" width="24" style="1137" customWidth="1"/>
    <col min="6670" max="6670" width="13.140625" style="1137" customWidth="1"/>
    <col min="6671" max="6671" width="13" style="1137" customWidth="1"/>
    <col min="6672" max="6672" width="10.42578125" style="1137" customWidth="1"/>
    <col min="6673" max="6908" width="9.140625" style="1137"/>
    <col min="6909" max="6909" width="5" style="1137" customWidth="1"/>
    <col min="6910" max="6910" width="17.7109375" style="1137" customWidth="1"/>
    <col min="6911" max="6911" width="13.85546875" style="1137" customWidth="1"/>
    <col min="6912" max="6912" width="13.140625" style="1137" customWidth="1"/>
    <col min="6913" max="6913" width="12.28515625" style="1137" customWidth="1"/>
    <col min="6914" max="6914" width="3" style="1137" customWidth="1"/>
    <col min="6915" max="6915" width="20.28515625" style="1137" customWidth="1"/>
    <col min="6916" max="6916" width="12.5703125" style="1137" customWidth="1"/>
    <col min="6917" max="6917" width="11.7109375" style="1137" customWidth="1"/>
    <col min="6918" max="6918" width="9.140625" style="1137"/>
    <col min="6919" max="6919" width="2.85546875" style="1137" customWidth="1"/>
    <col min="6920" max="6920" width="18.5703125" style="1137" customWidth="1"/>
    <col min="6921" max="6921" width="14.42578125" style="1137" customWidth="1"/>
    <col min="6922" max="6922" width="13.7109375" style="1137" customWidth="1"/>
    <col min="6923" max="6923" width="10.140625" style="1137" customWidth="1"/>
    <col min="6924" max="6924" width="4.42578125" style="1137" customWidth="1"/>
    <col min="6925" max="6925" width="24" style="1137" customWidth="1"/>
    <col min="6926" max="6926" width="13.140625" style="1137" customWidth="1"/>
    <col min="6927" max="6927" width="13" style="1137" customWidth="1"/>
    <col min="6928" max="6928" width="10.42578125" style="1137" customWidth="1"/>
    <col min="6929" max="7164" width="9.140625" style="1137"/>
    <col min="7165" max="7165" width="5" style="1137" customWidth="1"/>
    <col min="7166" max="7166" width="17.7109375" style="1137" customWidth="1"/>
    <col min="7167" max="7167" width="13.85546875" style="1137" customWidth="1"/>
    <col min="7168" max="7168" width="13.140625" style="1137" customWidth="1"/>
    <col min="7169" max="7169" width="12.28515625" style="1137" customWidth="1"/>
    <col min="7170" max="7170" width="3" style="1137" customWidth="1"/>
    <col min="7171" max="7171" width="20.28515625" style="1137" customWidth="1"/>
    <col min="7172" max="7172" width="12.5703125" style="1137" customWidth="1"/>
    <col min="7173" max="7173" width="11.7109375" style="1137" customWidth="1"/>
    <col min="7174" max="7174" width="9.140625" style="1137"/>
    <col min="7175" max="7175" width="2.85546875" style="1137" customWidth="1"/>
    <col min="7176" max="7176" width="18.5703125" style="1137" customWidth="1"/>
    <col min="7177" max="7177" width="14.42578125" style="1137" customWidth="1"/>
    <col min="7178" max="7178" width="13.7109375" style="1137" customWidth="1"/>
    <col min="7179" max="7179" width="10.140625" style="1137" customWidth="1"/>
    <col min="7180" max="7180" width="4.42578125" style="1137" customWidth="1"/>
    <col min="7181" max="7181" width="24" style="1137" customWidth="1"/>
    <col min="7182" max="7182" width="13.140625" style="1137" customWidth="1"/>
    <col min="7183" max="7183" width="13" style="1137" customWidth="1"/>
    <col min="7184" max="7184" width="10.42578125" style="1137" customWidth="1"/>
    <col min="7185" max="7420" width="9.140625" style="1137"/>
    <col min="7421" max="7421" width="5" style="1137" customWidth="1"/>
    <col min="7422" max="7422" width="17.7109375" style="1137" customWidth="1"/>
    <col min="7423" max="7423" width="13.85546875" style="1137" customWidth="1"/>
    <col min="7424" max="7424" width="13.140625" style="1137" customWidth="1"/>
    <col min="7425" max="7425" width="12.28515625" style="1137" customWidth="1"/>
    <col min="7426" max="7426" width="3" style="1137" customWidth="1"/>
    <col min="7427" max="7427" width="20.28515625" style="1137" customWidth="1"/>
    <col min="7428" max="7428" width="12.5703125" style="1137" customWidth="1"/>
    <col min="7429" max="7429" width="11.7109375" style="1137" customWidth="1"/>
    <col min="7430" max="7430" width="9.140625" style="1137"/>
    <col min="7431" max="7431" width="2.85546875" style="1137" customWidth="1"/>
    <col min="7432" max="7432" width="18.5703125" style="1137" customWidth="1"/>
    <col min="7433" max="7433" width="14.42578125" style="1137" customWidth="1"/>
    <col min="7434" max="7434" width="13.7109375" style="1137" customWidth="1"/>
    <col min="7435" max="7435" width="10.140625" style="1137" customWidth="1"/>
    <col min="7436" max="7436" width="4.42578125" style="1137" customWidth="1"/>
    <col min="7437" max="7437" width="24" style="1137" customWidth="1"/>
    <col min="7438" max="7438" width="13.140625" style="1137" customWidth="1"/>
    <col min="7439" max="7439" width="13" style="1137" customWidth="1"/>
    <col min="7440" max="7440" width="10.42578125" style="1137" customWidth="1"/>
    <col min="7441" max="7676" width="9.140625" style="1137"/>
    <col min="7677" max="7677" width="5" style="1137" customWidth="1"/>
    <col min="7678" max="7678" width="17.7109375" style="1137" customWidth="1"/>
    <col min="7679" max="7679" width="13.85546875" style="1137" customWidth="1"/>
    <col min="7680" max="7680" width="13.140625" style="1137" customWidth="1"/>
    <col min="7681" max="7681" width="12.28515625" style="1137" customWidth="1"/>
    <col min="7682" max="7682" width="3" style="1137" customWidth="1"/>
    <col min="7683" max="7683" width="20.28515625" style="1137" customWidth="1"/>
    <col min="7684" max="7684" width="12.5703125" style="1137" customWidth="1"/>
    <col min="7685" max="7685" width="11.7109375" style="1137" customWidth="1"/>
    <col min="7686" max="7686" width="9.140625" style="1137"/>
    <col min="7687" max="7687" width="2.85546875" style="1137" customWidth="1"/>
    <col min="7688" max="7688" width="18.5703125" style="1137" customWidth="1"/>
    <col min="7689" max="7689" width="14.42578125" style="1137" customWidth="1"/>
    <col min="7690" max="7690" width="13.7109375" style="1137" customWidth="1"/>
    <col min="7691" max="7691" width="10.140625" style="1137" customWidth="1"/>
    <col min="7692" max="7692" width="4.42578125" style="1137" customWidth="1"/>
    <col min="7693" max="7693" width="24" style="1137" customWidth="1"/>
    <col min="7694" max="7694" width="13.140625" style="1137" customWidth="1"/>
    <col min="7695" max="7695" width="13" style="1137" customWidth="1"/>
    <col min="7696" max="7696" width="10.42578125" style="1137" customWidth="1"/>
    <col min="7697" max="7932" width="9.140625" style="1137"/>
    <col min="7933" max="7933" width="5" style="1137" customWidth="1"/>
    <col min="7934" max="7934" width="17.7109375" style="1137" customWidth="1"/>
    <col min="7935" max="7935" width="13.85546875" style="1137" customWidth="1"/>
    <col min="7936" max="7936" width="13.140625" style="1137" customWidth="1"/>
    <col min="7937" max="7937" width="12.28515625" style="1137" customWidth="1"/>
    <col min="7938" max="7938" width="3" style="1137" customWidth="1"/>
    <col min="7939" max="7939" width="20.28515625" style="1137" customWidth="1"/>
    <col min="7940" max="7940" width="12.5703125" style="1137" customWidth="1"/>
    <col min="7941" max="7941" width="11.7109375" style="1137" customWidth="1"/>
    <col min="7942" max="7942" width="9.140625" style="1137"/>
    <col min="7943" max="7943" width="2.85546875" style="1137" customWidth="1"/>
    <col min="7944" max="7944" width="18.5703125" style="1137" customWidth="1"/>
    <col min="7945" max="7945" width="14.42578125" style="1137" customWidth="1"/>
    <col min="7946" max="7946" width="13.7109375" style="1137" customWidth="1"/>
    <col min="7947" max="7947" width="10.140625" style="1137" customWidth="1"/>
    <col min="7948" max="7948" width="4.42578125" style="1137" customWidth="1"/>
    <col min="7949" max="7949" width="24" style="1137" customWidth="1"/>
    <col min="7950" max="7950" width="13.140625" style="1137" customWidth="1"/>
    <col min="7951" max="7951" width="13" style="1137" customWidth="1"/>
    <col min="7952" max="7952" width="10.42578125" style="1137" customWidth="1"/>
    <col min="7953" max="8188" width="9.140625" style="1137"/>
    <col min="8189" max="8189" width="5" style="1137" customWidth="1"/>
    <col min="8190" max="8190" width="17.7109375" style="1137" customWidth="1"/>
    <col min="8191" max="8191" width="13.85546875" style="1137" customWidth="1"/>
    <col min="8192" max="8192" width="13.140625" style="1137" customWidth="1"/>
    <col min="8193" max="8193" width="12.28515625" style="1137" customWidth="1"/>
    <col min="8194" max="8194" width="3" style="1137" customWidth="1"/>
    <col min="8195" max="8195" width="20.28515625" style="1137" customWidth="1"/>
    <col min="8196" max="8196" width="12.5703125" style="1137" customWidth="1"/>
    <col min="8197" max="8197" width="11.7109375" style="1137" customWidth="1"/>
    <col min="8198" max="8198" width="9.140625" style="1137"/>
    <col min="8199" max="8199" width="2.85546875" style="1137" customWidth="1"/>
    <col min="8200" max="8200" width="18.5703125" style="1137" customWidth="1"/>
    <col min="8201" max="8201" width="14.42578125" style="1137" customWidth="1"/>
    <col min="8202" max="8202" width="13.7109375" style="1137" customWidth="1"/>
    <col min="8203" max="8203" width="10.140625" style="1137" customWidth="1"/>
    <col min="8204" max="8204" width="4.42578125" style="1137" customWidth="1"/>
    <col min="8205" max="8205" width="24" style="1137" customWidth="1"/>
    <col min="8206" max="8206" width="13.140625" style="1137" customWidth="1"/>
    <col min="8207" max="8207" width="13" style="1137" customWidth="1"/>
    <col min="8208" max="8208" width="10.42578125" style="1137" customWidth="1"/>
    <col min="8209" max="8444" width="9.140625" style="1137"/>
    <col min="8445" max="8445" width="5" style="1137" customWidth="1"/>
    <col min="8446" max="8446" width="17.7109375" style="1137" customWidth="1"/>
    <col min="8447" max="8447" width="13.85546875" style="1137" customWidth="1"/>
    <col min="8448" max="8448" width="13.140625" style="1137" customWidth="1"/>
    <col min="8449" max="8449" width="12.28515625" style="1137" customWidth="1"/>
    <col min="8450" max="8450" width="3" style="1137" customWidth="1"/>
    <col min="8451" max="8451" width="20.28515625" style="1137" customWidth="1"/>
    <col min="8452" max="8452" width="12.5703125" style="1137" customWidth="1"/>
    <col min="8453" max="8453" width="11.7109375" style="1137" customWidth="1"/>
    <col min="8454" max="8454" width="9.140625" style="1137"/>
    <col min="8455" max="8455" width="2.85546875" style="1137" customWidth="1"/>
    <col min="8456" max="8456" width="18.5703125" style="1137" customWidth="1"/>
    <col min="8457" max="8457" width="14.42578125" style="1137" customWidth="1"/>
    <col min="8458" max="8458" width="13.7109375" style="1137" customWidth="1"/>
    <col min="8459" max="8459" width="10.140625" style="1137" customWidth="1"/>
    <col min="8460" max="8460" width="4.42578125" style="1137" customWidth="1"/>
    <col min="8461" max="8461" width="24" style="1137" customWidth="1"/>
    <col min="8462" max="8462" width="13.140625" style="1137" customWidth="1"/>
    <col min="8463" max="8463" width="13" style="1137" customWidth="1"/>
    <col min="8464" max="8464" width="10.42578125" style="1137" customWidth="1"/>
    <col min="8465" max="8700" width="9.140625" style="1137"/>
    <col min="8701" max="8701" width="5" style="1137" customWidth="1"/>
    <col min="8702" max="8702" width="17.7109375" style="1137" customWidth="1"/>
    <col min="8703" max="8703" width="13.85546875" style="1137" customWidth="1"/>
    <col min="8704" max="8704" width="13.140625" style="1137" customWidth="1"/>
    <col min="8705" max="8705" width="12.28515625" style="1137" customWidth="1"/>
    <col min="8706" max="8706" width="3" style="1137" customWidth="1"/>
    <col min="8707" max="8707" width="20.28515625" style="1137" customWidth="1"/>
    <col min="8708" max="8708" width="12.5703125" style="1137" customWidth="1"/>
    <col min="8709" max="8709" width="11.7109375" style="1137" customWidth="1"/>
    <col min="8710" max="8710" width="9.140625" style="1137"/>
    <col min="8711" max="8711" width="2.85546875" style="1137" customWidth="1"/>
    <col min="8712" max="8712" width="18.5703125" style="1137" customWidth="1"/>
    <col min="8713" max="8713" width="14.42578125" style="1137" customWidth="1"/>
    <col min="8714" max="8714" width="13.7109375" style="1137" customWidth="1"/>
    <col min="8715" max="8715" width="10.140625" style="1137" customWidth="1"/>
    <col min="8716" max="8716" width="4.42578125" style="1137" customWidth="1"/>
    <col min="8717" max="8717" width="24" style="1137" customWidth="1"/>
    <col min="8718" max="8718" width="13.140625" style="1137" customWidth="1"/>
    <col min="8719" max="8719" width="13" style="1137" customWidth="1"/>
    <col min="8720" max="8720" width="10.42578125" style="1137" customWidth="1"/>
    <col min="8721" max="8956" width="9.140625" style="1137"/>
    <col min="8957" max="8957" width="5" style="1137" customWidth="1"/>
    <col min="8958" max="8958" width="17.7109375" style="1137" customWidth="1"/>
    <col min="8959" max="8959" width="13.85546875" style="1137" customWidth="1"/>
    <col min="8960" max="8960" width="13.140625" style="1137" customWidth="1"/>
    <col min="8961" max="8961" width="12.28515625" style="1137" customWidth="1"/>
    <col min="8962" max="8962" width="3" style="1137" customWidth="1"/>
    <col min="8963" max="8963" width="20.28515625" style="1137" customWidth="1"/>
    <col min="8964" max="8964" width="12.5703125" style="1137" customWidth="1"/>
    <col min="8965" max="8965" width="11.7109375" style="1137" customWidth="1"/>
    <col min="8966" max="8966" width="9.140625" style="1137"/>
    <col min="8967" max="8967" width="2.85546875" style="1137" customWidth="1"/>
    <col min="8968" max="8968" width="18.5703125" style="1137" customWidth="1"/>
    <col min="8969" max="8969" width="14.42578125" style="1137" customWidth="1"/>
    <col min="8970" max="8970" width="13.7109375" style="1137" customWidth="1"/>
    <col min="8971" max="8971" width="10.140625" style="1137" customWidth="1"/>
    <col min="8972" max="8972" width="4.42578125" style="1137" customWidth="1"/>
    <col min="8973" max="8973" width="24" style="1137" customWidth="1"/>
    <col min="8974" max="8974" width="13.140625" style="1137" customWidth="1"/>
    <col min="8975" max="8975" width="13" style="1137" customWidth="1"/>
    <col min="8976" max="8976" width="10.42578125" style="1137" customWidth="1"/>
    <col min="8977" max="9212" width="9.140625" style="1137"/>
    <col min="9213" max="9213" width="5" style="1137" customWidth="1"/>
    <col min="9214" max="9214" width="17.7109375" style="1137" customWidth="1"/>
    <col min="9215" max="9215" width="13.85546875" style="1137" customWidth="1"/>
    <col min="9216" max="9216" width="13.140625" style="1137" customWidth="1"/>
    <col min="9217" max="9217" width="12.28515625" style="1137" customWidth="1"/>
    <col min="9218" max="9218" width="3" style="1137" customWidth="1"/>
    <col min="9219" max="9219" width="20.28515625" style="1137" customWidth="1"/>
    <col min="9220" max="9220" width="12.5703125" style="1137" customWidth="1"/>
    <col min="9221" max="9221" width="11.7109375" style="1137" customWidth="1"/>
    <col min="9222" max="9222" width="9.140625" style="1137"/>
    <col min="9223" max="9223" width="2.85546875" style="1137" customWidth="1"/>
    <col min="9224" max="9224" width="18.5703125" style="1137" customWidth="1"/>
    <col min="9225" max="9225" width="14.42578125" style="1137" customWidth="1"/>
    <col min="9226" max="9226" width="13.7109375" style="1137" customWidth="1"/>
    <col min="9227" max="9227" width="10.140625" style="1137" customWidth="1"/>
    <col min="9228" max="9228" width="4.42578125" style="1137" customWidth="1"/>
    <col min="9229" max="9229" width="24" style="1137" customWidth="1"/>
    <col min="9230" max="9230" width="13.140625" style="1137" customWidth="1"/>
    <col min="9231" max="9231" width="13" style="1137" customWidth="1"/>
    <col min="9232" max="9232" width="10.42578125" style="1137" customWidth="1"/>
    <col min="9233" max="9468" width="9.140625" style="1137"/>
    <col min="9469" max="9469" width="5" style="1137" customWidth="1"/>
    <col min="9470" max="9470" width="17.7109375" style="1137" customWidth="1"/>
    <col min="9471" max="9471" width="13.85546875" style="1137" customWidth="1"/>
    <col min="9472" max="9472" width="13.140625" style="1137" customWidth="1"/>
    <col min="9473" max="9473" width="12.28515625" style="1137" customWidth="1"/>
    <col min="9474" max="9474" width="3" style="1137" customWidth="1"/>
    <col min="9475" max="9475" width="20.28515625" style="1137" customWidth="1"/>
    <col min="9476" max="9476" width="12.5703125" style="1137" customWidth="1"/>
    <col min="9477" max="9477" width="11.7109375" style="1137" customWidth="1"/>
    <col min="9478" max="9478" width="9.140625" style="1137"/>
    <col min="9479" max="9479" width="2.85546875" style="1137" customWidth="1"/>
    <col min="9480" max="9480" width="18.5703125" style="1137" customWidth="1"/>
    <col min="9481" max="9481" width="14.42578125" style="1137" customWidth="1"/>
    <col min="9482" max="9482" width="13.7109375" style="1137" customWidth="1"/>
    <col min="9483" max="9483" width="10.140625" style="1137" customWidth="1"/>
    <col min="9484" max="9484" width="4.42578125" style="1137" customWidth="1"/>
    <col min="9485" max="9485" width="24" style="1137" customWidth="1"/>
    <col min="9486" max="9486" width="13.140625" style="1137" customWidth="1"/>
    <col min="9487" max="9487" width="13" style="1137" customWidth="1"/>
    <col min="9488" max="9488" width="10.42578125" style="1137" customWidth="1"/>
    <col min="9489" max="9724" width="9.140625" style="1137"/>
    <col min="9725" max="9725" width="5" style="1137" customWidth="1"/>
    <col min="9726" max="9726" width="17.7109375" style="1137" customWidth="1"/>
    <col min="9727" max="9727" width="13.85546875" style="1137" customWidth="1"/>
    <col min="9728" max="9728" width="13.140625" style="1137" customWidth="1"/>
    <col min="9729" max="9729" width="12.28515625" style="1137" customWidth="1"/>
    <col min="9730" max="9730" width="3" style="1137" customWidth="1"/>
    <col min="9731" max="9731" width="20.28515625" style="1137" customWidth="1"/>
    <col min="9732" max="9732" width="12.5703125" style="1137" customWidth="1"/>
    <col min="9733" max="9733" width="11.7109375" style="1137" customWidth="1"/>
    <col min="9734" max="9734" width="9.140625" style="1137"/>
    <col min="9735" max="9735" width="2.85546875" style="1137" customWidth="1"/>
    <col min="9736" max="9736" width="18.5703125" style="1137" customWidth="1"/>
    <col min="9737" max="9737" width="14.42578125" style="1137" customWidth="1"/>
    <col min="9738" max="9738" width="13.7109375" style="1137" customWidth="1"/>
    <col min="9739" max="9739" width="10.140625" style="1137" customWidth="1"/>
    <col min="9740" max="9740" width="4.42578125" style="1137" customWidth="1"/>
    <col min="9741" max="9741" width="24" style="1137" customWidth="1"/>
    <col min="9742" max="9742" width="13.140625" style="1137" customWidth="1"/>
    <col min="9743" max="9743" width="13" style="1137" customWidth="1"/>
    <col min="9744" max="9744" width="10.42578125" style="1137" customWidth="1"/>
    <col min="9745" max="9980" width="9.140625" style="1137"/>
    <col min="9981" max="9981" width="5" style="1137" customWidth="1"/>
    <col min="9982" max="9982" width="17.7109375" style="1137" customWidth="1"/>
    <col min="9983" max="9983" width="13.85546875" style="1137" customWidth="1"/>
    <col min="9984" max="9984" width="13.140625" style="1137" customWidth="1"/>
    <col min="9985" max="9985" width="12.28515625" style="1137" customWidth="1"/>
    <col min="9986" max="9986" width="3" style="1137" customWidth="1"/>
    <col min="9987" max="9987" width="20.28515625" style="1137" customWidth="1"/>
    <col min="9988" max="9988" width="12.5703125" style="1137" customWidth="1"/>
    <col min="9989" max="9989" width="11.7109375" style="1137" customWidth="1"/>
    <col min="9990" max="9990" width="9.140625" style="1137"/>
    <col min="9991" max="9991" width="2.85546875" style="1137" customWidth="1"/>
    <col min="9992" max="9992" width="18.5703125" style="1137" customWidth="1"/>
    <col min="9993" max="9993" width="14.42578125" style="1137" customWidth="1"/>
    <col min="9994" max="9994" width="13.7109375" style="1137" customWidth="1"/>
    <col min="9995" max="9995" width="10.140625" style="1137" customWidth="1"/>
    <col min="9996" max="9996" width="4.42578125" style="1137" customWidth="1"/>
    <col min="9997" max="9997" width="24" style="1137" customWidth="1"/>
    <col min="9998" max="9998" width="13.140625" style="1137" customWidth="1"/>
    <col min="9999" max="9999" width="13" style="1137" customWidth="1"/>
    <col min="10000" max="10000" width="10.42578125" style="1137" customWidth="1"/>
    <col min="10001" max="10236" width="9.140625" style="1137"/>
    <col min="10237" max="10237" width="5" style="1137" customWidth="1"/>
    <col min="10238" max="10238" width="17.7109375" style="1137" customWidth="1"/>
    <col min="10239" max="10239" width="13.85546875" style="1137" customWidth="1"/>
    <col min="10240" max="10240" width="13.140625" style="1137" customWidth="1"/>
    <col min="10241" max="10241" width="12.28515625" style="1137" customWidth="1"/>
    <col min="10242" max="10242" width="3" style="1137" customWidth="1"/>
    <col min="10243" max="10243" width="20.28515625" style="1137" customWidth="1"/>
    <col min="10244" max="10244" width="12.5703125" style="1137" customWidth="1"/>
    <col min="10245" max="10245" width="11.7109375" style="1137" customWidth="1"/>
    <col min="10246" max="10246" width="9.140625" style="1137"/>
    <col min="10247" max="10247" width="2.85546875" style="1137" customWidth="1"/>
    <col min="10248" max="10248" width="18.5703125" style="1137" customWidth="1"/>
    <col min="10249" max="10249" width="14.42578125" style="1137" customWidth="1"/>
    <col min="10250" max="10250" width="13.7109375" style="1137" customWidth="1"/>
    <col min="10251" max="10251" width="10.140625" style="1137" customWidth="1"/>
    <col min="10252" max="10252" width="4.42578125" style="1137" customWidth="1"/>
    <col min="10253" max="10253" width="24" style="1137" customWidth="1"/>
    <col min="10254" max="10254" width="13.140625" style="1137" customWidth="1"/>
    <col min="10255" max="10255" width="13" style="1137" customWidth="1"/>
    <col min="10256" max="10256" width="10.42578125" style="1137" customWidth="1"/>
    <col min="10257" max="10492" width="9.140625" style="1137"/>
    <col min="10493" max="10493" width="5" style="1137" customWidth="1"/>
    <col min="10494" max="10494" width="17.7109375" style="1137" customWidth="1"/>
    <col min="10495" max="10495" width="13.85546875" style="1137" customWidth="1"/>
    <col min="10496" max="10496" width="13.140625" style="1137" customWidth="1"/>
    <col min="10497" max="10497" width="12.28515625" style="1137" customWidth="1"/>
    <col min="10498" max="10498" width="3" style="1137" customWidth="1"/>
    <col min="10499" max="10499" width="20.28515625" style="1137" customWidth="1"/>
    <col min="10500" max="10500" width="12.5703125" style="1137" customWidth="1"/>
    <col min="10501" max="10501" width="11.7109375" style="1137" customWidth="1"/>
    <col min="10502" max="10502" width="9.140625" style="1137"/>
    <col min="10503" max="10503" width="2.85546875" style="1137" customWidth="1"/>
    <col min="10504" max="10504" width="18.5703125" style="1137" customWidth="1"/>
    <col min="10505" max="10505" width="14.42578125" style="1137" customWidth="1"/>
    <col min="10506" max="10506" width="13.7109375" style="1137" customWidth="1"/>
    <col min="10507" max="10507" width="10.140625" style="1137" customWidth="1"/>
    <col min="10508" max="10508" width="4.42578125" style="1137" customWidth="1"/>
    <col min="10509" max="10509" width="24" style="1137" customWidth="1"/>
    <col min="10510" max="10510" width="13.140625" style="1137" customWidth="1"/>
    <col min="10511" max="10511" width="13" style="1137" customWidth="1"/>
    <col min="10512" max="10512" width="10.42578125" style="1137" customWidth="1"/>
    <col min="10513" max="10748" width="9.140625" style="1137"/>
    <col min="10749" max="10749" width="5" style="1137" customWidth="1"/>
    <col min="10750" max="10750" width="17.7109375" style="1137" customWidth="1"/>
    <col min="10751" max="10751" width="13.85546875" style="1137" customWidth="1"/>
    <col min="10752" max="10752" width="13.140625" style="1137" customWidth="1"/>
    <col min="10753" max="10753" width="12.28515625" style="1137" customWidth="1"/>
    <col min="10754" max="10754" width="3" style="1137" customWidth="1"/>
    <col min="10755" max="10755" width="20.28515625" style="1137" customWidth="1"/>
    <col min="10756" max="10756" width="12.5703125" style="1137" customWidth="1"/>
    <col min="10757" max="10757" width="11.7109375" style="1137" customWidth="1"/>
    <col min="10758" max="10758" width="9.140625" style="1137"/>
    <col min="10759" max="10759" width="2.85546875" style="1137" customWidth="1"/>
    <col min="10760" max="10760" width="18.5703125" style="1137" customWidth="1"/>
    <col min="10761" max="10761" width="14.42578125" style="1137" customWidth="1"/>
    <col min="10762" max="10762" width="13.7109375" style="1137" customWidth="1"/>
    <col min="10763" max="10763" width="10.140625" style="1137" customWidth="1"/>
    <col min="10764" max="10764" width="4.42578125" style="1137" customWidth="1"/>
    <col min="10765" max="10765" width="24" style="1137" customWidth="1"/>
    <col min="10766" max="10766" width="13.140625" style="1137" customWidth="1"/>
    <col min="10767" max="10767" width="13" style="1137" customWidth="1"/>
    <col min="10768" max="10768" width="10.42578125" style="1137" customWidth="1"/>
    <col min="10769" max="11004" width="9.140625" style="1137"/>
    <col min="11005" max="11005" width="5" style="1137" customWidth="1"/>
    <col min="11006" max="11006" width="17.7109375" style="1137" customWidth="1"/>
    <col min="11007" max="11007" width="13.85546875" style="1137" customWidth="1"/>
    <col min="11008" max="11008" width="13.140625" style="1137" customWidth="1"/>
    <col min="11009" max="11009" width="12.28515625" style="1137" customWidth="1"/>
    <col min="11010" max="11010" width="3" style="1137" customWidth="1"/>
    <col min="11011" max="11011" width="20.28515625" style="1137" customWidth="1"/>
    <col min="11012" max="11012" width="12.5703125" style="1137" customWidth="1"/>
    <col min="11013" max="11013" width="11.7109375" style="1137" customWidth="1"/>
    <col min="11014" max="11014" width="9.140625" style="1137"/>
    <col min="11015" max="11015" width="2.85546875" style="1137" customWidth="1"/>
    <col min="11016" max="11016" width="18.5703125" style="1137" customWidth="1"/>
    <col min="11017" max="11017" width="14.42578125" style="1137" customWidth="1"/>
    <col min="11018" max="11018" width="13.7109375" style="1137" customWidth="1"/>
    <col min="11019" max="11019" width="10.140625" style="1137" customWidth="1"/>
    <col min="11020" max="11020" width="4.42578125" style="1137" customWidth="1"/>
    <col min="11021" max="11021" width="24" style="1137" customWidth="1"/>
    <col min="11022" max="11022" width="13.140625" style="1137" customWidth="1"/>
    <col min="11023" max="11023" width="13" style="1137" customWidth="1"/>
    <col min="11024" max="11024" width="10.42578125" style="1137" customWidth="1"/>
    <col min="11025" max="11260" width="9.140625" style="1137"/>
    <col min="11261" max="11261" width="5" style="1137" customWidth="1"/>
    <col min="11262" max="11262" width="17.7109375" style="1137" customWidth="1"/>
    <col min="11263" max="11263" width="13.85546875" style="1137" customWidth="1"/>
    <col min="11264" max="11264" width="13.140625" style="1137" customWidth="1"/>
    <col min="11265" max="11265" width="12.28515625" style="1137" customWidth="1"/>
    <col min="11266" max="11266" width="3" style="1137" customWidth="1"/>
    <col min="11267" max="11267" width="20.28515625" style="1137" customWidth="1"/>
    <col min="11268" max="11268" width="12.5703125" style="1137" customWidth="1"/>
    <col min="11269" max="11269" width="11.7109375" style="1137" customWidth="1"/>
    <col min="11270" max="11270" width="9.140625" style="1137"/>
    <col min="11271" max="11271" width="2.85546875" style="1137" customWidth="1"/>
    <col min="11272" max="11272" width="18.5703125" style="1137" customWidth="1"/>
    <col min="11273" max="11273" width="14.42578125" style="1137" customWidth="1"/>
    <col min="11274" max="11274" width="13.7109375" style="1137" customWidth="1"/>
    <col min="11275" max="11275" width="10.140625" style="1137" customWidth="1"/>
    <col min="11276" max="11276" width="4.42578125" style="1137" customWidth="1"/>
    <col min="11277" max="11277" width="24" style="1137" customWidth="1"/>
    <col min="11278" max="11278" width="13.140625" style="1137" customWidth="1"/>
    <col min="11279" max="11279" width="13" style="1137" customWidth="1"/>
    <col min="11280" max="11280" width="10.42578125" style="1137" customWidth="1"/>
    <col min="11281" max="11516" width="9.140625" style="1137"/>
    <col min="11517" max="11517" width="5" style="1137" customWidth="1"/>
    <col min="11518" max="11518" width="17.7109375" style="1137" customWidth="1"/>
    <col min="11519" max="11519" width="13.85546875" style="1137" customWidth="1"/>
    <col min="11520" max="11520" width="13.140625" style="1137" customWidth="1"/>
    <col min="11521" max="11521" width="12.28515625" style="1137" customWidth="1"/>
    <col min="11522" max="11522" width="3" style="1137" customWidth="1"/>
    <col min="11523" max="11523" width="20.28515625" style="1137" customWidth="1"/>
    <col min="11524" max="11524" width="12.5703125" style="1137" customWidth="1"/>
    <col min="11525" max="11525" width="11.7109375" style="1137" customWidth="1"/>
    <col min="11526" max="11526" width="9.140625" style="1137"/>
    <col min="11527" max="11527" width="2.85546875" style="1137" customWidth="1"/>
    <col min="11528" max="11528" width="18.5703125" style="1137" customWidth="1"/>
    <col min="11529" max="11529" width="14.42578125" style="1137" customWidth="1"/>
    <col min="11530" max="11530" width="13.7109375" style="1137" customWidth="1"/>
    <col min="11531" max="11531" width="10.140625" style="1137" customWidth="1"/>
    <col min="11532" max="11532" width="4.42578125" style="1137" customWidth="1"/>
    <col min="11533" max="11533" width="24" style="1137" customWidth="1"/>
    <col min="11534" max="11534" width="13.140625" style="1137" customWidth="1"/>
    <col min="11535" max="11535" width="13" style="1137" customWidth="1"/>
    <col min="11536" max="11536" width="10.42578125" style="1137" customWidth="1"/>
    <col min="11537" max="11772" width="9.140625" style="1137"/>
    <col min="11773" max="11773" width="5" style="1137" customWidth="1"/>
    <col min="11774" max="11774" width="17.7109375" style="1137" customWidth="1"/>
    <col min="11775" max="11775" width="13.85546875" style="1137" customWidth="1"/>
    <col min="11776" max="11776" width="13.140625" style="1137" customWidth="1"/>
    <col min="11777" max="11777" width="12.28515625" style="1137" customWidth="1"/>
    <col min="11778" max="11778" width="3" style="1137" customWidth="1"/>
    <col min="11779" max="11779" width="20.28515625" style="1137" customWidth="1"/>
    <col min="11780" max="11780" width="12.5703125" style="1137" customWidth="1"/>
    <col min="11781" max="11781" width="11.7109375" style="1137" customWidth="1"/>
    <col min="11782" max="11782" width="9.140625" style="1137"/>
    <col min="11783" max="11783" width="2.85546875" style="1137" customWidth="1"/>
    <col min="11784" max="11784" width="18.5703125" style="1137" customWidth="1"/>
    <col min="11785" max="11785" width="14.42578125" style="1137" customWidth="1"/>
    <col min="11786" max="11786" width="13.7109375" style="1137" customWidth="1"/>
    <col min="11787" max="11787" width="10.140625" style="1137" customWidth="1"/>
    <col min="11788" max="11788" width="4.42578125" style="1137" customWidth="1"/>
    <col min="11789" max="11789" width="24" style="1137" customWidth="1"/>
    <col min="11790" max="11790" width="13.140625" style="1137" customWidth="1"/>
    <col min="11791" max="11791" width="13" style="1137" customWidth="1"/>
    <col min="11792" max="11792" width="10.42578125" style="1137" customWidth="1"/>
    <col min="11793" max="12028" width="9.140625" style="1137"/>
    <col min="12029" max="12029" width="5" style="1137" customWidth="1"/>
    <col min="12030" max="12030" width="17.7109375" style="1137" customWidth="1"/>
    <col min="12031" max="12031" width="13.85546875" style="1137" customWidth="1"/>
    <col min="12032" max="12032" width="13.140625" style="1137" customWidth="1"/>
    <col min="12033" max="12033" width="12.28515625" style="1137" customWidth="1"/>
    <col min="12034" max="12034" width="3" style="1137" customWidth="1"/>
    <col min="12035" max="12035" width="20.28515625" style="1137" customWidth="1"/>
    <col min="12036" max="12036" width="12.5703125" style="1137" customWidth="1"/>
    <col min="12037" max="12037" width="11.7109375" style="1137" customWidth="1"/>
    <col min="12038" max="12038" width="9.140625" style="1137"/>
    <col min="12039" max="12039" width="2.85546875" style="1137" customWidth="1"/>
    <col min="12040" max="12040" width="18.5703125" style="1137" customWidth="1"/>
    <col min="12041" max="12041" width="14.42578125" style="1137" customWidth="1"/>
    <col min="12042" max="12042" width="13.7109375" style="1137" customWidth="1"/>
    <col min="12043" max="12043" width="10.140625" style="1137" customWidth="1"/>
    <col min="12044" max="12044" width="4.42578125" style="1137" customWidth="1"/>
    <col min="12045" max="12045" width="24" style="1137" customWidth="1"/>
    <col min="12046" max="12046" width="13.140625" style="1137" customWidth="1"/>
    <col min="12047" max="12047" width="13" style="1137" customWidth="1"/>
    <col min="12048" max="12048" width="10.42578125" style="1137" customWidth="1"/>
    <col min="12049" max="12284" width="9.140625" style="1137"/>
    <col min="12285" max="12285" width="5" style="1137" customWidth="1"/>
    <col min="12286" max="12286" width="17.7109375" style="1137" customWidth="1"/>
    <col min="12287" max="12287" width="13.85546875" style="1137" customWidth="1"/>
    <col min="12288" max="12288" width="13.140625" style="1137" customWidth="1"/>
    <col min="12289" max="12289" width="12.28515625" style="1137" customWidth="1"/>
    <col min="12290" max="12290" width="3" style="1137" customWidth="1"/>
    <col min="12291" max="12291" width="20.28515625" style="1137" customWidth="1"/>
    <col min="12292" max="12292" width="12.5703125" style="1137" customWidth="1"/>
    <col min="12293" max="12293" width="11.7109375" style="1137" customWidth="1"/>
    <col min="12294" max="12294" width="9.140625" style="1137"/>
    <col min="12295" max="12295" width="2.85546875" style="1137" customWidth="1"/>
    <col min="12296" max="12296" width="18.5703125" style="1137" customWidth="1"/>
    <col min="12297" max="12297" width="14.42578125" style="1137" customWidth="1"/>
    <col min="12298" max="12298" width="13.7109375" style="1137" customWidth="1"/>
    <col min="12299" max="12299" width="10.140625" style="1137" customWidth="1"/>
    <col min="12300" max="12300" width="4.42578125" style="1137" customWidth="1"/>
    <col min="12301" max="12301" width="24" style="1137" customWidth="1"/>
    <col min="12302" max="12302" width="13.140625" style="1137" customWidth="1"/>
    <col min="12303" max="12303" width="13" style="1137" customWidth="1"/>
    <col min="12304" max="12304" width="10.42578125" style="1137" customWidth="1"/>
    <col min="12305" max="12540" width="9.140625" style="1137"/>
    <col min="12541" max="12541" width="5" style="1137" customWidth="1"/>
    <col min="12542" max="12542" width="17.7109375" style="1137" customWidth="1"/>
    <col min="12543" max="12543" width="13.85546875" style="1137" customWidth="1"/>
    <col min="12544" max="12544" width="13.140625" style="1137" customWidth="1"/>
    <col min="12545" max="12545" width="12.28515625" style="1137" customWidth="1"/>
    <col min="12546" max="12546" width="3" style="1137" customWidth="1"/>
    <col min="12547" max="12547" width="20.28515625" style="1137" customWidth="1"/>
    <col min="12548" max="12548" width="12.5703125" style="1137" customWidth="1"/>
    <col min="12549" max="12549" width="11.7109375" style="1137" customWidth="1"/>
    <col min="12550" max="12550" width="9.140625" style="1137"/>
    <col min="12551" max="12551" width="2.85546875" style="1137" customWidth="1"/>
    <col min="12552" max="12552" width="18.5703125" style="1137" customWidth="1"/>
    <col min="12553" max="12553" width="14.42578125" style="1137" customWidth="1"/>
    <col min="12554" max="12554" width="13.7109375" style="1137" customWidth="1"/>
    <col min="12555" max="12555" width="10.140625" style="1137" customWidth="1"/>
    <col min="12556" max="12556" width="4.42578125" style="1137" customWidth="1"/>
    <col min="12557" max="12557" width="24" style="1137" customWidth="1"/>
    <col min="12558" max="12558" width="13.140625" style="1137" customWidth="1"/>
    <col min="12559" max="12559" width="13" style="1137" customWidth="1"/>
    <col min="12560" max="12560" width="10.42578125" style="1137" customWidth="1"/>
    <col min="12561" max="12796" width="9.140625" style="1137"/>
    <col min="12797" max="12797" width="5" style="1137" customWidth="1"/>
    <col min="12798" max="12798" width="17.7109375" style="1137" customWidth="1"/>
    <col min="12799" max="12799" width="13.85546875" style="1137" customWidth="1"/>
    <col min="12800" max="12800" width="13.140625" style="1137" customWidth="1"/>
    <col min="12801" max="12801" width="12.28515625" style="1137" customWidth="1"/>
    <col min="12802" max="12802" width="3" style="1137" customWidth="1"/>
    <col min="12803" max="12803" width="20.28515625" style="1137" customWidth="1"/>
    <col min="12804" max="12804" width="12.5703125" style="1137" customWidth="1"/>
    <col min="12805" max="12805" width="11.7109375" style="1137" customWidth="1"/>
    <col min="12806" max="12806" width="9.140625" style="1137"/>
    <col min="12807" max="12807" width="2.85546875" style="1137" customWidth="1"/>
    <col min="12808" max="12808" width="18.5703125" style="1137" customWidth="1"/>
    <col min="12809" max="12809" width="14.42578125" style="1137" customWidth="1"/>
    <col min="12810" max="12810" width="13.7109375" style="1137" customWidth="1"/>
    <col min="12811" max="12811" width="10.140625" style="1137" customWidth="1"/>
    <col min="12812" max="12812" width="4.42578125" style="1137" customWidth="1"/>
    <col min="12813" max="12813" width="24" style="1137" customWidth="1"/>
    <col min="12814" max="12814" width="13.140625" style="1137" customWidth="1"/>
    <col min="12815" max="12815" width="13" style="1137" customWidth="1"/>
    <col min="12816" max="12816" width="10.42578125" style="1137" customWidth="1"/>
    <col min="12817" max="13052" width="9.140625" style="1137"/>
    <col min="13053" max="13053" width="5" style="1137" customWidth="1"/>
    <col min="13054" max="13054" width="17.7109375" style="1137" customWidth="1"/>
    <col min="13055" max="13055" width="13.85546875" style="1137" customWidth="1"/>
    <col min="13056" max="13056" width="13.140625" style="1137" customWidth="1"/>
    <col min="13057" max="13057" width="12.28515625" style="1137" customWidth="1"/>
    <col min="13058" max="13058" width="3" style="1137" customWidth="1"/>
    <col min="13059" max="13059" width="20.28515625" style="1137" customWidth="1"/>
    <col min="13060" max="13060" width="12.5703125" style="1137" customWidth="1"/>
    <col min="13061" max="13061" width="11.7109375" style="1137" customWidth="1"/>
    <col min="13062" max="13062" width="9.140625" style="1137"/>
    <col min="13063" max="13063" width="2.85546875" style="1137" customWidth="1"/>
    <col min="13064" max="13064" width="18.5703125" style="1137" customWidth="1"/>
    <col min="13065" max="13065" width="14.42578125" style="1137" customWidth="1"/>
    <col min="13066" max="13066" width="13.7109375" style="1137" customWidth="1"/>
    <col min="13067" max="13067" width="10.140625" style="1137" customWidth="1"/>
    <col min="13068" max="13068" width="4.42578125" style="1137" customWidth="1"/>
    <col min="13069" max="13069" width="24" style="1137" customWidth="1"/>
    <col min="13070" max="13070" width="13.140625" style="1137" customWidth="1"/>
    <col min="13071" max="13071" width="13" style="1137" customWidth="1"/>
    <col min="13072" max="13072" width="10.42578125" style="1137" customWidth="1"/>
    <col min="13073" max="13308" width="9.140625" style="1137"/>
    <col min="13309" max="13309" width="5" style="1137" customWidth="1"/>
    <col min="13310" max="13310" width="17.7109375" style="1137" customWidth="1"/>
    <col min="13311" max="13311" width="13.85546875" style="1137" customWidth="1"/>
    <col min="13312" max="13312" width="13.140625" style="1137" customWidth="1"/>
    <col min="13313" max="13313" width="12.28515625" style="1137" customWidth="1"/>
    <col min="13314" max="13314" width="3" style="1137" customWidth="1"/>
    <col min="13315" max="13315" width="20.28515625" style="1137" customWidth="1"/>
    <col min="13316" max="13316" width="12.5703125" style="1137" customWidth="1"/>
    <col min="13317" max="13317" width="11.7109375" style="1137" customWidth="1"/>
    <col min="13318" max="13318" width="9.140625" style="1137"/>
    <col min="13319" max="13319" width="2.85546875" style="1137" customWidth="1"/>
    <col min="13320" max="13320" width="18.5703125" style="1137" customWidth="1"/>
    <col min="13321" max="13321" width="14.42578125" style="1137" customWidth="1"/>
    <col min="13322" max="13322" width="13.7109375" style="1137" customWidth="1"/>
    <col min="13323" max="13323" width="10.140625" style="1137" customWidth="1"/>
    <col min="13324" max="13324" width="4.42578125" style="1137" customWidth="1"/>
    <col min="13325" max="13325" width="24" style="1137" customWidth="1"/>
    <col min="13326" max="13326" width="13.140625" style="1137" customWidth="1"/>
    <col min="13327" max="13327" width="13" style="1137" customWidth="1"/>
    <col min="13328" max="13328" width="10.42578125" style="1137" customWidth="1"/>
    <col min="13329" max="13564" width="9.140625" style="1137"/>
    <col min="13565" max="13565" width="5" style="1137" customWidth="1"/>
    <col min="13566" max="13566" width="17.7109375" style="1137" customWidth="1"/>
    <col min="13567" max="13567" width="13.85546875" style="1137" customWidth="1"/>
    <col min="13568" max="13568" width="13.140625" style="1137" customWidth="1"/>
    <col min="13569" max="13569" width="12.28515625" style="1137" customWidth="1"/>
    <col min="13570" max="13570" width="3" style="1137" customWidth="1"/>
    <col min="13571" max="13571" width="20.28515625" style="1137" customWidth="1"/>
    <col min="13572" max="13572" width="12.5703125" style="1137" customWidth="1"/>
    <col min="13573" max="13573" width="11.7109375" style="1137" customWidth="1"/>
    <col min="13574" max="13574" width="9.140625" style="1137"/>
    <col min="13575" max="13575" width="2.85546875" style="1137" customWidth="1"/>
    <col min="13576" max="13576" width="18.5703125" style="1137" customWidth="1"/>
    <col min="13577" max="13577" width="14.42578125" style="1137" customWidth="1"/>
    <col min="13578" max="13578" width="13.7109375" style="1137" customWidth="1"/>
    <col min="13579" max="13579" width="10.140625" style="1137" customWidth="1"/>
    <col min="13580" max="13580" width="4.42578125" style="1137" customWidth="1"/>
    <col min="13581" max="13581" width="24" style="1137" customWidth="1"/>
    <col min="13582" max="13582" width="13.140625" style="1137" customWidth="1"/>
    <col min="13583" max="13583" width="13" style="1137" customWidth="1"/>
    <col min="13584" max="13584" width="10.42578125" style="1137" customWidth="1"/>
    <col min="13585" max="13820" width="9.140625" style="1137"/>
    <col min="13821" max="13821" width="5" style="1137" customWidth="1"/>
    <col min="13822" max="13822" width="17.7109375" style="1137" customWidth="1"/>
    <col min="13823" max="13823" width="13.85546875" style="1137" customWidth="1"/>
    <col min="13824" max="13824" width="13.140625" style="1137" customWidth="1"/>
    <col min="13825" max="13825" width="12.28515625" style="1137" customWidth="1"/>
    <col min="13826" max="13826" width="3" style="1137" customWidth="1"/>
    <col min="13827" max="13827" width="20.28515625" style="1137" customWidth="1"/>
    <col min="13828" max="13828" width="12.5703125" style="1137" customWidth="1"/>
    <col min="13829" max="13829" width="11.7109375" style="1137" customWidth="1"/>
    <col min="13830" max="13830" width="9.140625" style="1137"/>
    <col min="13831" max="13831" width="2.85546875" style="1137" customWidth="1"/>
    <col min="13832" max="13832" width="18.5703125" style="1137" customWidth="1"/>
    <col min="13833" max="13833" width="14.42578125" style="1137" customWidth="1"/>
    <col min="13834" max="13834" width="13.7109375" style="1137" customWidth="1"/>
    <col min="13835" max="13835" width="10.140625" style="1137" customWidth="1"/>
    <col min="13836" max="13836" width="4.42578125" style="1137" customWidth="1"/>
    <col min="13837" max="13837" width="24" style="1137" customWidth="1"/>
    <col min="13838" max="13838" width="13.140625" style="1137" customWidth="1"/>
    <col min="13839" max="13839" width="13" style="1137" customWidth="1"/>
    <col min="13840" max="13840" width="10.42578125" style="1137" customWidth="1"/>
    <col min="13841" max="14076" width="9.140625" style="1137"/>
    <col min="14077" max="14077" width="5" style="1137" customWidth="1"/>
    <col min="14078" max="14078" width="17.7109375" style="1137" customWidth="1"/>
    <col min="14079" max="14079" width="13.85546875" style="1137" customWidth="1"/>
    <col min="14080" max="14080" width="13.140625" style="1137" customWidth="1"/>
    <col min="14081" max="14081" width="12.28515625" style="1137" customWidth="1"/>
    <col min="14082" max="14082" width="3" style="1137" customWidth="1"/>
    <col min="14083" max="14083" width="20.28515625" style="1137" customWidth="1"/>
    <col min="14084" max="14084" width="12.5703125" style="1137" customWidth="1"/>
    <col min="14085" max="14085" width="11.7109375" style="1137" customWidth="1"/>
    <col min="14086" max="14086" width="9.140625" style="1137"/>
    <col min="14087" max="14087" width="2.85546875" style="1137" customWidth="1"/>
    <col min="14088" max="14088" width="18.5703125" style="1137" customWidth="1"/>
    <col min="14089" max="14089" width="14.42578125" style="1137" customWidth="1"/>
    <col min="14090" max="14090" width="13.7109375" style="1137" customWidth="1"/>
    <col min="14091" max="14091" width="10.140625" style="1137" customWidth="1"/>
    <col min="14092" max="14092" width="4.42578125" style="1137" customWidth="1"/>
    <col min="14093" max="14093" width="24" style="1137" customWidth="1"/>
    <col min="14094" max="14094" width="13.140625" style="1137" customWidth="1"/>
    <col min="14095" max="14095" width="13" style="1137" customWidth="1"/>
    <col min="14096" max="14096" width="10.42578125" style="1137" customWidth="1"/>
    <col min="14097" max="14332" width="9.140625" style="1137"/>
    <col min="14333" max="14333" width="5" style="1137" customWidth="1"/>
    <col min="14334" max="14334" width="17.7109375" style="1137" customWidth="1"/>
    <col min="14335" max="14335" width="13.85546875" style="1137" customWidth="1"/>
    <col min="14336" max="14336" width="13.140625" style="1137" customWidth="1"/>
    <col min="14337" max="14337" width="12.28515625" style="1137" customWidth="1"/>
    <col min="14338" max="14338" width="3" style="1137" customWidth="1"/>
    <col min="14339" max="14339" width="20.28515625" style="1137" customWidth="1"/>
    <col min="14340" max="14340" width="12.5703125" style="1137" customWidth="1"/>
    <col min="14341" max="14341" width="11.7109375" style="1137" customWidth="1"/>
    <col min="14342" max="14342" width="9.140625" style="1137"/>
    <col min="14343" max="14343" width="2.85546875" style="1137" customWidth="1"/>
    <col min="14344" max="14344" width="18.5703125" style="1137" customWidth="1"/>
    <col min="14345" max="14345" width="14.42578125" style="1137" customWidth="1"/>
    <col min="14346" max="14346" width="13.7109375" style="1137" customWidth="1"/>
    <col min="14347" max="14347" width="10.140625" style="1137" customWidth="1"/>
    <col min="14348" max="14348" width="4.42578125" style="1137" customWidth="1"/>
    <col min="14349" max="14349" width="24" style="1137" customWidth="1"/>
    <col min="14350" max="14350" width="13.140625" style="1137" customWidth="1"/>
    <col min="14351" max="14351" width="13" style="1137" customWidth="1"/>
    <col min="14352" max="14352" width="10.42578125" style="1137" customWidth="1"/>
    <col min="14353" max="14588" width="9.140625" style="1137"/>
    <col min="14589" max="14589" width="5" style="1137" customWidth="1"/>
    <col min="14590" max="14590" width="17.7109375" style="1137" customWidth="1"/>
    <col min="14591" max="14591" width="13.85546875" style="1137" customWidth="1"/>
    <col min="14592" max="14592" width="13.140625" style="1137" customWidth="1"/>
    <col min="14593" max="14593" width="12.28515625" style="1137" customWidth="1"/>
    <col min="14594" max="14594" width="3" style="1137" customWidth="1"/>
    <col min="14595" max="14595" width="20.28515625" style="1137" customWidth="1"/>
    <col min="14596" max="14596" width="12.5703125" style="1137" customWidth="1"/>
    <col min="14597" max="14597" width="11.7109375" style="1137" customWidth="1"/>
    <col min="14598" max="14598" width="9.140625" style="1137"/>
    <col min="14599" max="14599" width="2.85546875" style="1137" customWidth="1"/>
    <col min="14600" max="14600" width="18.5703125" style="1137" customWidth="1"/>
    <col min="14601" max="14601" width="14.42578125" style="1137" customWidth="1"/>
    <col min="14602" max="14602" width="13.7109375" style="1137" customWidth="1"/>
    <col min="14603" max="14603" width="10.140625" style="1137" customWidth="1"/>
    <col min="14604" max="14604" width="4.42578125" style="1137" customWidth="1"/>
    <col min="14605" max="14605" width="24" style="1137" customWidth="1"/>
    <col min="14606" max="14606" width="13.140625" style="1137" customWidth="1"/>
    <col min="14607" max="14607" width="13" style="1137" customWidth="1"/>
    <col min="14608" max="14608" width="10.42578125" style="1137" customWidth="1"/>
    <col min="14609" max="14844" width="9.140625" style="1137"/>
    <col min="14845" max="14845" width="5" style="1137" customWidth="1"/>
    <col min="14846" max="14846" width="17.7109375" style="1137" customWidth="1"/>
    <col min="14847" max="14847" width="13.85546875" style="1137" customWidth="1"/>
    <col min="14848" max="14848" width="13.140625" style="1137" customWidth="1"/>
    <col min="14849" max="14849" width="12.28515625" style="1137" customWidth="1"/>
    <col min="14850" max="14850" width="3" style="1137" customWidth="1"/>
    <col min="14851" max="14851" width="20.28515625" style="1137" customWidth="1"/>
    <col min="14852" max="14852" width="12.5703125" style="1137" customWidth="1"/>
    <col min="14853" max="14853" width="11.7109375" style="1137" customWidth="1"/>
    <col min="14854" max="14854" width="9.140625" style="1137"/>
    <col min="14855" max="14855" width="2.85546875" style="1137" customWidth="1"/>
    <col min="14856" max="14856" width="18.5703125" style="1137" customWidth="1"/>
    <col min="14857" max="14857" width="14.42578125" style="1137" customWidth="1"/>
    <col min="14858" max="14858" width="13.7109375" style="1137" customWidth="1"/>
    <col min="14859" max="14859" width="10.140625" style="1137" customWidth="1"/>
    <col min="14860" max="14860" width="4.42578125" style="1137" customWidth="1"/>
    <col min="14861" max="14861" width="24" style="1137" customWidth="1"/>
    <col min="14862" max="14862" width="13.140625" style="1137" customWidth="1"/>
    <col min="14863" max="14863" width="13" style="1137" customWidth="1"/>
    <col min="14864" max="14864" width="10.42578125" style="1137" customWidth="1"/>
    <col min="14865" max="15100" width="9.140625" style="1137"/>
    <col min="15101" max="15101" width="5" style="1137" customWidth="1"/>
    <col min="15102" max="15102" width="17.7109375" style="1137" customWidth="1"/>
    <col min="15103" max="15103" width="13.85546875" style="1137" customWidth="1"/>
    <col min="15104" max="15104" width="13.140625" style="1137" customWidth="1"/>
    <col min="15105" max="15105" width="12.28515625" style="1137" customWidth="1"/>
    <col min="15106" max="15106" width="3" style="1137" customWidth="1"/>
    <col min="15107" max="15107" width="20.28515625" style="1137" customWidth="1"/>
    <col min="15108" max="15108" width="12.5703125" style="1137" customWidth="1"/>
    <col min="15109" max="15109" width="11.7109375" style="1137" customWidth="1"/>
    <col min="15110" max="15110" width="9.140625" style="1137"/>
    <col min="15111" max="15111" width="2.85546875" style="1137" customWidth="1"/>
    <col min="15112" max="15112" width="18.5703125" style="1137" customWidth="1"/>
    <col min="15113" max="15113" width="14.42578125" style="1137" customWidth="1"/>
    <col min="15114" max="15114" width="13.7109375" style="1137" customWidth="1"/>
    <col min="15115" max="15115" width="10.140625" style="1137" customWidth="1"/>
    <col min="15116" max="15116" width="4.42578125" style="1137" customWidth="1"/>
    <col min="15117" max="15117" width="24" style="1137" customWidth="1"/>
    <col min="15118" max="15118" width="13.140625" style="1137" customWidth="1"/>
    <col min="15119" max="15119" width="13" style="1137" customWidth="1"/>
    <col min="15120" max="15120" width="10.42578125" style="1137" customWidth="1"/>
    <col min="15121" max="15356" width="9.140625" style="1137"/>
    <col min="15357" max="15357" width="5" style="1137" customWidth="1"/>
    <col min="15358" max="15358" width="17.7109375" style="1137" customWidth="1"/>
    <col min="15359" max="15359" width="13.85546875" style="1137" customWidth="1"/>
    <col min="15360" max="15360" width="13.140625" style="1137" customWidth="1"/>
    <col min="15361" max="15361" width="12.28515625" style="1137" customWidth="1"/>
    <col min="15362" max="15362" width="3" style="1137" customWidth="1"/>
    <col min="15363" max="15363" width="20.28515625" style="1137" customWidth="1"/>
    <col min="15364" max="15364" width="12.5703125" style="1137" customWidth="1"/>
    <col min="15365" max="15365" width="11.7109375" style="1137" customWidth="1"/>
    <col min="15366" max="15366" width="9.140625" style="1137"/>
    <col min="15367" max="15367" width="2.85546875" style="1137" customWidth="1"/>
    <col min="15368" max="15368" width="18.5703125" style="1137" customWidth="1"/>
    <col min="15369" max="15369" width="14.42578125" style="1137" customWidth="1"/>
    <col min="15370" max="15370" width="13.7109375" style="1137" customWidth="1"/>
    <col min="15371" max="15371" width="10.140625" style="1137" customWidth="1"/>
    <col min="15372" max="15372" width="4.42578125" style="1137" customWidth="1"/>
    <col min="15373" max="15373" width="24" style="1137" customWidth="1"/>
    <col min="15374" max="15374" width="13.140625" style="1137" customWidth="1"/>
    <col min="15375" max="15375" width="13" style="1137" customWidth="1"/>
    <col min="15376" max="15376" width="10.42578125" style="1137" customWidth="1"/>
    <col min="15377" max="15612" width="9.140625" style="1137"/>
    <col min="15613" max="15613" width="5" style="1137" customWidth="1"/>
    <col min="15614" max="15614" width="17.7109375" style="1137" customWidth="1"/>
    <col min="15615" max="15615" width="13.85546875" style="1137" customWidth="1"/>
    <col min="15616" max="15616" width="13.140625" style="1137" customWidth="1"/>
    <col min="15617" max="15617" width="12.28515625" style="1137" customWidth="1"/>
    <col min="15618" max="15618" width="3" style="1137" customWidth="1"/>
    <col min="15619" max="15619" width="20.28515625" style="1137" customWidth="1"/>
    <col min="15620" max="15620" width="12.5703125" style="1137" customWidth="1"/>
    <col min="15621" max="15621" width="11.7109375" style="1137" customWidth="1"/>
    <col min="15622" max="15622" width="9.140625" style="1137"/>
    <col min="15623" max="15623" width="2.85546875" style="1137" customWidth="1"/>
    <col min="15624" max="15624" width="18.5703125" style="1137" customWidth="1"/>
    <col min="15625" max="15625" width="14.42578125" style="1137" customWidth="1"/>
    <col min="15626" max="15626" width="13.7109375" style="1137" customWidth="1"/>
    <col min="15627" max="15627" width="10.140625" style="1137" customWidth="1"/>
    <col min="15628" max="15628" width="4.42578125" style="1137" customWidth="1"/>
    <col min="15629" max="15629" width="24" style="1137" customWidth="1"/>
    <col min="15630" max="15630" width="13.140625" style="1137" customWidth="1"/>
    <col min="15631" max="15631" width="13" style="1137" customWidth="1"/>
    <col min="15632" max="15632" width="10.42578125" style="1137" customWidth="1"/>
    <col min="15633" max="15868" width="9.140625" style="1137"/>
    <col min="15869" max="15869" width="5" style="1137" customWidth="1"/>
    <col min="15870" max="15870" width="17.7109375" style="1137" customWidth="1"/>
    <col min="15871" max="15871" width="13.85546875" style="1137" customWidth="1"/>
    <col min="15872" max="15872" width="13.140625" style="1137" customWidth="1"/>
    <col min="15873" max="15873" width="12.28515625" style="1137" customWidth="1"/>
    <col min="15874" max="15874" width="3" style="1137" customWidth="1"/>
    <col min="15875" max="15875" width="20.28515625" style="1137" customWidth="1"/>
    <col min="15876" max="15876" width="12.5703125" style="1137" customWidth="1"/>
    <col min="15877" max="15877" width="11.7109375" style="1137" customWidth="1"/>
    <col min="15878" max="15878" width="9.140625" style="1137"/>
    <col min="15879" max="15879" width="2.85546875" style="1137" customWidth="1"/>
    <col min="15880" max="15880" width="18.5703125" style="1137" customWidth="1"/>
    <col min="15881" max="15881" width="14.42578125" style="1137" customWidth="1"/>
    <col min="15882" max="15882" width="13.7109375" style="1137" customWidth="1"/>
    <col min="15883" max="15883" width="10.140625" style="1137" customWidth="1"/>
    <col min="15884" max="15884" width="4.42578125" style="1137" customWidth="1"/>
    <col min="15885" max="15885" width="24" style="1137" customWidth="1"/>
    <col min="15886" max="15886" width="13.140625" style="1137" customWidth="1"/>
    <col min="15887" max="15887" width="13" style="1137" customWidth="1"/>
    <col min="15888" max="15888" width="10.42578125" style="1137" customWidth="1"/>
    <col min="15889" max="16124" width="9.140625" style="1137"/>
    <col min="16125" max="16125" width="5" style="1137" customWidth="1"/>
    <col min="16126" max="16126" width="17.7109375" style="1137" customWidth="1"/>
    <col min="16127" max="16127" width="13.85546875" style="1137" customWidth="1"/>
    <col min="16128" max="16128" width="13.140625" style="1137" customWidth="1"/>
    <col min="16129" max="16129" width="12.28515625" style="1137" customWidth="1"/>
    <col min="16130" max="16130" width="3" style="1137" customWidth="1"/>
    <col min="16131" max="16131" width="20.28515625" style="1137" customWidth="1"/>
    <col min="16132" max="16132" width="12.5703125" style="1137" customWidth="1"/>
    <col min="16133" max="16133" width="11.7109375" style="1137" customWidth="1"/>
    <col min="16134" max="16134" width="9.140625" style="1137"/>
    <col min="16135" max="16135" width="2.85546875" style="1137" customWidth="1"/>
    <col min="16136" max="16136" width="18.5703125" style="1137" customWidth="1"/>
    <col min="16137" max="16137" width="14.42578125" style="1137" customWidth="1"/>
    <col min="16138" max="16138" width="13.7109375" style="1137" customWidth="1"/>
    <col min="16139" max="16139" width="10.140625" style="1137" customWidth="1"/>
    <col min="16140" max="16140" width="4.42578125" style="1137" customWidth="1"/>
    <col min="16141" max="16141" width="24" style="1137" customWidth="1"/>
    <col min="16142" max="16142" width="13.140625" style="1137" customWidth="1"/>
    <col min="16143" max="16143" width="13" style="1137" customWidth="1"/>
    <col min="16144" max="16144" width="10.42578125" style="1137" customWidth="1"/>
    <col min="16145" max="16384" width="9.140625" style="1137"/>
  </cols>
  <sheetData>
    <row r="1" spans="1:24" ht="18.75">
      <c r="A1" s="587" t="s">
        <v>303</v>
      </c>
    </row>
    <row r="2" spans="1:24" ht="28.5" customHeight="1">
      <c r="A2" s="1436" t="s">
        <v>484</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row>
    <row r="3" spans="1:24" ht="15.75" customHeight="1">
      <c r="A3" s="1437" t="s">
        <v>485</v>
      </c>
      <c r="B3" s="1437"/>
      <c r="C3" s="1437"/>
      <c r="D3" s="1437"/>
      <c r="E3" s="1437"/>
      <c r="F3" s="1437"/>
      <c r="P3" s="589"/>
    </row>
    <row r="4" spans="1:24" ht="4.5" customHeight="1">
      <c r="A4" s="590"/>
      <c r="B4" s="590"/>
      <c r="C4" s="588"/>
      <c r="D4" s="588"/>
    </row>
    <row r="5" spans="1:24" ht="30.75" thickBot="1">
      <c r="A5" s="591" t="s">
        <v>178</v>
      </c>
      <c r="B5" s="1438" t="s">
        <v>179</v>
      </c>
      <c r="C5" s="1438"/>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8022.2539999999999</v>
      </c>
      <c r="C7" s="605">
        <v>13443</v>
      </c>
      <c r="D7" s="650">
        <v>2.3260973949229937</v>
      </c>
      <c r="F7" s="743" t="s">
        <v>191</v>
      </c>
      <c r="G7" s="603">
        <v>1182.9559999999999</v>
      </c>
      <c r="H7" s="603">
        <v>6011</v>
      </c>
      <c r="I7" s="866">
        <v>2.8157305938246799</v>
      </c>
      <c r="K7" s="743" t="s">
        <v>191</v>
      </c>
      <c r="L7" s="603">
        <v>164998.53899999999</v>
      </c>
      <c r="M7" s="603">
        <v>44235.506999999998</v>
      </c>
      <c r="N7" s="731">
        <v>3.7300022129281802</v>
      </c>
      <c r="P7" s="743" t="s">
        <v>192</v>
      </c>
      <c r="Q7" s="603">
        <v>27132.844000000001</v>
      </c>
      <c r="R7" s="603">
        <v>7146.7269999999999</v>
      </c>
      <c r="S7" s="731">
        <v>3.7965412698708096</v>
      </c>
    </row>
    <row r="8" spans="1:24" ht="16.5" thickBot="1">
      <c r="A8" s="604" t="s">
        <v>201</v>
      </c>
      <c r="B8" s="605">
        <v>3417.1280000000002</v>
      </c>
      <c r="C8" s="605">
        <v>2625</v>
      </c>
      <c r="D8" s="650">
        <v>2.3000043750273442</v>
      </c>
      <c r="F8" s="604" t="s">
        <v>193</v>
      </c>
      <c r="G8" s="605">
        <v>750.88699999999994</v>
      </c>
      <c r="H8" s="605">
        <v>4480</v>
      </c>
      <c r="I8" s="851">
        <v>2.3561082906074087</v>
      </c>
      <c r="K8" s="604" t="s">
        <v>194</v>
      </c>
      <c r="L8" s="605">
        <v>108193.13499999999</v>
      </c>
      <c r="M8" s="605">
        <v>30081.737000000001</v>
      </c>
      <c r="N8" s="650">
        <v>3.5966385518229878</v>
      </c>
      <c r="P8" s="604" t="s">
        <v>194</v>
      </c>
      <c r="Q8" s="605">
        <v>25722.775000000001</v>
      </c>
      <c r="R8" s="605">
        <v>8362.5490000000009</v>
      </c>
      <c r="S8" s="650">
        <v>3.0759490915987455</v>
      </c>
    </row>
    <row r="9" spans="1:24" ht="16.5" thickBot="1">
      <c r="A9" s="604" t="s">
        <v>463</v>
      </c>
      <c r="B9" s="605">
        <v>2150.538</v>
      </c>
      <c r="C9" s="605">
        <v>1028</v>
      </c>
      <c r="D9" s="650">
        <v>4.8381710439286021</v>
      </c>
      <c r="F9" s="941" t="s">
        <v>321</v>
      </c>
      <c r="G9" s="608">
        <v>1933.8430000000001</v>
      </c>
      <c r="H9" s="608">
        <v>10491</v>
      </c>
      <c r="I9" s="942">
        <v>2.6174680775613073</v>
      </c>
      <c r="K9" s="604" t="s">
        <v>464</v>
      </c>
      <c r="L9" s="605">
        <v>55746.089</v>
      </c>
      <c r="M9" s="605">
        <v>19308.312000000002</v>
      </c>
      <c r="N9" s="650">
        <v>2.8871549724284544</v>
      </c>
      <c r="P9" s="604" t="s">
        <v>198</v>
      </c>
      <c r="Q9" s="605">
        <v>22790.093000000001</v>
      </c>
      <c r="R9" s="605">
        <v>4100.2269999999999</v>
      </c>
      <c r="S9" s="650">
        <v>5.5582515309518232</v>
      </c>
    </row>
    <row r="10" spans="1:24" ht="15.75">
      <c r="A10" s="604" t="s">
        <v>203</v>
      </c>
      <c r="B10" s="605">
        <v>1588.9649999999999</v>
      </c>
      <c r="C10" s="605">
        <v>1022</v>
      </c>
      <c r="D10" s="650">
        <v>2.3273831668927212</v>
      </c>
      <c r="H10" s="1137"/>
      <c r="K10" s="604" t="s">
        <v>193</v>
      </c>
      <c r="L10" s="605">
        <v>41472.118000000002</v>
      </c>
      <c r="M10" s="605">
        <v>11042.502</v>
      </c>
      <c r="N10" s="650">
        <v>3.75568127585578</v>
      </c>
      <c r="P10" s="604" t="s">
        <v>193</v>
      </c>
      <c r="Q10" s="605">
        <v>16191.504000000001</v>
      </c>
      <c r="R10" s="605">
        <v>4748.5190000000002</v>
      </c>
      <c r="S10" s="650">
        <v>3.4098008242148761</v>
      </c>
    </row>
    <row r="11" spans="1:24" ht="15.75">
      <c r="A11" s="604" t="s">
        <v>375</v>
      </c>
      <c r="B11" s="605">
        <v>1502.7539999999999</v>
      </c>
      <c r="C11" s="605">
        <v>756</v>
      </c>
      <c r="D11" s="650">
        <v>3.652567667418527</v>
      </c>
      <c r="K11" s="604" t="s">
        <v>200</v>
      </c>
      <c r="L11" s="605">
        <v>36290.635999999999</v>
      </c>
      <c r="M11" s="605">
        <v>7844.3180000000002</v>
      </c>
      <c r="N11" s="650">
        <v>4.6263596146918058</v>
      </c>
      <c r="P11" s="604" t="s">
        <v>195</v>
      </c>
      <c r="Q11" s="605">
        <v>13921.802</v>
      </c>
      <c r="R11" s="605">
        <v>3316.7330000000002</v>
      </c>
      <c r="S11" s="650">
        <v>4.1974442923201831</v>
      </c>
    </row>
    <row r="12" spans="1:24" ht="15.75">
      <c r="A12" s="604" t="s">
        <v>352</v>
      </c>
      <c r="B12" s="605">
        <v>917.12199999999996</v>
      </c>
      <c r="C12" s="605">
        <v>629</v>
      </c>
      <c r="D12" s="650">
        <v>2.1598245994140752</v>
      </c>
      <c r="H12" s="1137"/>
      <c r="K12" s="604" t="s">
        <v>198</v>
      </c>
      <c r="L12" s="605">
        <v>23671.296999999999</v>
      </c>
      <c r="M12" s="605">
        <v>3696.9780000000001</v>
      </c>
      <c r="N12" s="650">
        <v>6.4028774312424899</v>
      </c>
      <c r="P12" s="604" t="s">
        <v>464</v>
      </c>
      <c r="Q12" s="605">
        <v>13871.96</v>
      </c>
      <c r="R12" s="605">
        <v>5360.134</v>
      </c>
      <c r="S12" s="650">
        <v>2.587987539117492</v>
      </c>
    </row>
    <row r="13" spans="1:24" ht="15.75">
      <c r="A13" s="604" t="s">
        <v>204</v>
      </c>
      <c r="B13" s="605">
        <v>876.40099999999995</v>
      </c>
      <c r="C13" s="605">
        <v>667</v>
      </c>
      <c r="D13" s="650">
        <v>2.2503614080405905</v>
      </c>
      <c r="H13" s="1137"/>
      <c r="K13" s="604" t="s">
        <v>201</v>
      </c>
      <c r="L13" s="605">
        <v>23196.958999999999</v>
      </c>
      <c r="M13" s="605">
        <v>6633.59</v>
      </c>
      <c r="N13" s="650">
        <v>3.4968936880331762</v>
      </c>
      <c r="P13" s="604" t="s">
        <v>200</v>
      </c>
      <c r="Q13" s="605">
        <v>10512.468999999999</v>
      </c>
      <c r="R13" s="605">
        <v>2664.7370000000001</v>
      </c>
      <c r="S13" s="650">
        <v>3.945030597766308</v>
      </c>
    </row>
    <row r="14" spans="1:24" ht="15.75">
      <c r="A14" s="604" t="s">
        <v>193</v>
      </c>
      <c r="B14" s="605">
        <v>750.88699999999994</v>
      </c>
      <c r="C14" s="605">
        <v>4480</v>
      </c>
      <c r="D14" s="650">
        <v>2.3561082906074087</v>
      </c>
      <c r="K14" s="604" t="s">
        <v>196</v>
      </c>
      <c r="L14" s="605">
        <v>19677.933000000001</v>
      </c>
      <c r="M14" s="605">
        <v>4781.0429999999997</v>
      </c>
      <c r="N14" s="650">
        <v>4.1158243086288921</v>
      </c>
      <c r="P14" s="604" t="s">
        <v>191</v>
      </c>
      <c r="Q14" s="605">
        <v>8555.5329999999994</v>
      </c>
      <c r="R14" s="605">
        <v>2745.212</v>
      </c>
      <c r="S14" s="650">
        <v>3.1165290695217709</v>
      </c>
    </row>
    <row r="15" spans="1:24" ht="15.75">
      <c r="A15" s="604" t="s">
        <v>199</v>
      </c>
      <c r="B15" s="605">
        <v>692.61400000000003</v>
      </c>
      <c r="C15" s="605">
        <v>904</v>
      </c>
      <c r="D15" s="650">
        <v>2.8437333201947794</v>
      </c>
      <c r="E15" s="823"/>
      <c r="K15" s="604" t="s">
        <v>192</v>
      </c>
      <c r="L15" s="605">
        <v>17415.736000000001</v>
      </c>
      <c r="M15" s="605">
        <v>4025.1660000000002</v>
      </c>
      <c r="N15" s="650">
        <v>4.3267124883793615</v>
      </c>
      <c r="P15" s="604" t="s">
        <v>340</v>
      </c>
      <c r="Q15" s="605">
        <v>7247.1289999999999</v>
      </c>
      <c r="R15" s="605">
        <v>2003.0050000000001</v>
      </c>
      <c r="S15" s="650">
        <v>3.6181282622859152</v>
      </c>
    </row>
    <row r="16" spans="1:24" ht="16.5" thickBot="1">
      <c r="A16" s="1041" t="s">
        <v>468</v>
      </c>
      <c r="B16" s="940">
        <v>600.726</v>
      </c>
      <c r="C16" s="940">
        <v>315</v>
      </c>
      <c r="D16" s="1042">
        <v>3.9397035676810077</v>
      </c>
      <c r="E16" s="659"/>
      <c r="K16" s="604" t="s">
        <v>353</v>
      </c>
      <c r="L16" s="605">
        <v>16327.948</v>
      </c>
      <c r="M16" s="605">
        <v>3152.31</v>
      </c>
      <c r="N16" s="650">
        <v>5.1796771256634022</v>
      </c>
      <c r="P16" s="604" t="s">
        <v>201</v>
      </c>
      <c r="Q16" s="605">
        <v>4664.2240000000002</v>
      </c>
      <c r="R16" s="605">
        <v>1284.8019999999999</v>
      </c>
      <c r="S16" s="650">
        <v>3.6303056813423393</v>
      </c>
    </row>
    <row r="17" spans="1:19" ht="16.5" thickBot="1">
      <c r="A17" s="941" t="s">
        <v>321</v>
      </c>
      <c r="B17" s="608">
        <v>22779.892</v>
      </c>
      <c r="C17" s="608">
        <v>28441</v>
      </c>
      <c r="D17" s="730">
        <v>2.5932571806129086</v>
      </c>
      <c r="K17" s="604" t="s">
        <v>205</v>
      </c>
      <c r="L17" s="605">
        <v>13903.026</v>
      </c>
      <c r="M17" s="605">
        <v>3619.4059999999999</v>
      </c>
      <c r="N17" s="650">
        <v>3.841245220900888</v>
      </c>
      <c r="P17" s="604" t="s">
        <v>202</v>
      </c>
      <c r="Q17" s="605">
        <v>4254.7129999999997</v>
      </c>
      <c r="R17" s="605">
        <v>2107.4699999999998</v>
      </c>
      <c r="S17" s="650">
        <v>2.0188723920150702</v>
      </c>
    </row>
    <row r="18" spans="1:19" ht="15.75">
      <c r="A18"/>
      <c r="B18"/>
      <c r="C18"/>
      <c r="D18"/>
      <c r="K18" s="604" t="s">
        <v>208</v>
      </c>
      <c r="L18" s="605">
        <v>12470.703</v>
      </c>
      <c r="M18" s="605">
        <v>3962.5329999999999</v>
      </c>
      <c r="N18" s="650">
        <v>3.1471543580835792</v>
      </c>
      <c r="P18" s="604" t="s">
        <v>207</v>
      </c>
      <c r="Q18" s="605">
        <v>4136.1530000000002</v>
      </c>
      <c r="R18" s="605">
        <v>1446.627</v>
      </c>
      <c r="S18" s="650">
        <v>2.859170332089751</v>
      </c>
    </row>
    <row r="19" spans="1:19" ht="15.75">
      <c r="A19"/>
      <c r="B19"/>
      <c r="C19"/>
      <c r="D19"/>
      <c r="K19" s="604" t="s">
        <v>354</v>
      </c>
      <c r="L19" s="605">
        <v>8083.9620000000004</v>
      </c>
      <c r="M19" s="605">
        <v>2586.7159999999999</v>
      </c>
      <c r="N19" s="650">
        <v>3.1251834372231047</v>
      </c>
      <c r="P19" s="604" t="s">
        <v>352</v>
      </c>
      <c r="Q19" s="605">
        <v>3185.1410000000001</v>
      </c>
      <c r="R19" s="605">
        <v>952.60699999999997</v>
      </c>
      <c r="S19" s="650">
        <v>3.3436044454848641</v>
      </c>
    </row>
    <row r="20" spans="1:19" ht="15.75">
      <c r="A20"/>
      <c r="B20"/>
      <c r="C20"/>
      <c r="D20"/>
      <c r="K20" s="604" t="s">
        <v>206</v>
      </c>
      <c r="L20" s="605">
        <v>8032.4189999999999</v>
      </c>
      <c r="M20" s="605">
        <v>1982.9670000000001</v>
      </c>
      <c r="N20" s="650">
        <v>4.0507073491389418</v>
      </c>
      <c r="P20" s="604" t="s">
        <v>208</v>
      </c>
      <c r="Q20" s="605">
        <v>2839.15</v>
      </c>
      <c r="R20" s="605">
        <v>1091.5540000000001</v>
      </c>
      <c r="S20" s="650">
        <v>2.6010165323932668</v>
      </c>
    </row>
    <row r="21" spans="1:19" ht="15.75">
      <c r="A21"/>
      <c r="B21"/>
      <c r="C21"/>
      <c r="D21"/>
      <c r="K21" s="604" t="s">
        <v>199</v>
      </c>
      <c r="L21" s="605">
        <v>7966.6959999999999</v>
      </c>
      <c r="M21" s="605">
        <v>2810.8690000000001</v>
      </c>
      <c r="N21" s="650">
        <v>2.834246633336523</v>
      </c>
      <c r="P21" s="604" t="s">
        <v>205</v>
      </c>
      <c r="Q21" s="605">
        <v>2807.5839999999998</v>
      </c>
      <c r="R21" s="605">
        <v>842.28899999999999</v>
      </c>
      <c r="S21" s="650">
        <v>3.3332787202492256</v>
      </c>
    </row>
    <row r="22" spans="1:19" ht="15.75">
      <c r="A22"/>
      <c r="B22"/>
      <c r="C22"/>
      <c r="D22"/>
      <c r="H22" s="1137"/>
      <c r="K22" s="604" t="s">
        <v>204</v>
      </c>
      <c r="L22" s="605">
        <v>3946.9589999999998</v>
      </c>
      <c r="M22" s="605">
        <v>924.42499999999995</v>
      </c>
      <c r="N22" s="650">
        <v>4.2696368012548342</v>
      </c>
      <c r="P22" s="604" t="s">
        <v>210</v>
      </c>
      <c r="Q22" s="605">
        <v>2438.0650000000001</v>
      </c>
      <c r="R22" s="605">
        <v>741.95</v>
      </c>
      <c r="S22" s="650">
        <v>3.2860233169351032</v>
      </c>
    </row>
    <row r="23" spans="1:19" ht="15.75">
      <c r="A23"/>
      <c r="B23"/>
      <c r="C23"/>
      <c r="D23"/>
      <c r="H23" s="1137"/>
      <c r="K23" s="604" t="s">
        <v>352</v>
      </c>
      <c r="L23" s="605">
        <v>3848.5439999999999</v>
      </c>
      <c r="M23" s="605">
        <v>1141.088</v>
      </c>
      <c r="N23" s="650">
        <v>3.3726969348551559</v>
      </c>
      <c r="P23" s="604" t="s">
        <v>212</v>
      </c>
      <c r="Q23" s="605">
        <v>2404.3519999999999</v>
      </c>
      <c r="R23" s="605">
        <v>931.44299999999998</v>
      </c>
      <c r="S23" s="650">
        <v>2.5813195225043293</v>
      </c>
    </row>
    <row r="24" spans="1:19" ht="16.5" thickBot="1">
      <c r="A24"/>
      <c r="B24"/>
      <c r="C24"/>
      <c r="D24"/>
      <c r="H24" s="1137"/>
      <c r="K24" s="1041" t="s">
        <v>212</v>
      </c>
      <c r="L24" s="940">
        <v>3572.39</v>
      </c>
      <c r="M24" s="940">
        <v>1366.421</v>
      </c>
      <c r="N24" s="1042">
        <v>2.6144138592717763</v>
      </c>
      <c r="P24" s="1041" t="s">
        <v>209</v>
      </c>
      <c r="Q24" s="940">
        <v>2299.8029999999999</v>
      </c>
      <c r="R24" s="940">
        <v>611.37099999999998</v>
      </c>
      <c r="S24" s="1042">
        <v>3.7617142455235855</v>
      </c>
    </row>
    <row r="25" spans="1:19" ht="16.5" thickBot="1">
      <c r="H25" s="1137"/>
      <c r="K25" s="604" t="s">
        <v>195</v>
      </c>
      <c r="L25" s="605">
        <v>3459.07</v>
      </c>
      <c r="M25" s="605">
        <v>752.36900000000003</v>
      </c>
      <c r="N25" s="650">
        <v>4.5975711386301139</v>
      </c>
      <c r="P25" s="941" t="s">
        <v>321</v>
      </c>
      <c r="Q25" s="608">
        <v>194594.068</v>
      </c>
      <c r="R25" s="608">
        <v>57772.218999999997</v>
      </c>
      <c r="S25" s="730">
        <v>3.3682983165316882</v>
      </c>
    </row>
    <row r="26" spans="1:19" ht="16.5" thickBot="1">
      <c r="H26" s="1137"/>
      <c r="K26" s="941" t="s">
        <v>321</v>
      </c>
      <c r="L26" s="608">
        <v>589010.24199999997</v>
      </c>
      <c r="M26" s="608">
        <v>159147.09299999999</v>
      </c>
      <c r="N26" s="730">
        <v>3.7010430470131177</v>
      </c>
      <c r="P26"/>
      <c r="Q26"/>
      <c r="R26"/>
      <c r="S26"/>
    </row>
    <row r="27" spans="1:19">
      <c r="A27" s="1224" t="s">
        <v>460</v>
      </c>
      <c r="H27" s="1137"/>
      <c r="K27"/>
      <c r="L27"/>
      <c r="M27"/>
      <c r="N27"/>
      <c r="P27"/>
      <c r="Q27"/>
      <c r="R27"/>
      <c r="S27"/>
    </row>
    <row r="28" spans="1:19">
      <c r="H28" s="1137"/>
      <c r="K28"/>
      <c r="L28"/>
      <c r="M28"/>
      <c r="N28"/>
      <c r="P28"/>
      <c r="Q28"/>
      <c r="R28"/>
      <c r="S28"/>
    </row>
    <row r="29" spans="1:19">
      <c r="H29" s="1137"/>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row>
    <row r="69" spans="1:19">
      <c r="A69"/>
      <c r="B69"/>
      <c r="C69"/>
      <c r="D69"/>
      <c r="E69"/>
      <c r="F69"/>
      <c r="G69"/>
      <c r="H69"/>
      <c r="I69"/>
      <c r="J69"/>
      <c r="K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H95" s="1137"/>
    </row>
    <row r="96" spans="1:11">
      <c r="H96" s="1137"/>
    </row>
    <row r="97" spans="8:8">
      <c r="H97" s="1137"/>
    </row>
    <row r="98" spans="8:8">
      <c r="H98" s="1137"/>
    </row>
    <row r="99" spans="8:8">
      <c r="H99" s="1137"/>
    </row>
    <row r="100" spans="8:8">
      <c r="H100" s="1137"/>
    </row>
    <row r="101" spans="8:8">
      <c r="H101" s="1137"/>
    </row>
    <row r="102" spans="8:8">
      <c r="H102" s="1137"/>
    </row>
    <row r="103" spans="8:8">
      <c r="H103" s="1137"/>
    </row>
    <row r="104" spans="8:8">
      <c r="H104" s="1137"/>
    </row>
    <row r="105" spans="8:8">
      <c r="H105" s="1137"/>
    </row>
    <row r="106" spans="8:8">
      <c r="H106" s="1137"/>
    </row>
    <row r="107" spans="8:8">
      <c r="H107" s="1137"/>
    </row>
  </sheetData>
  <sortState ref="P7:S67">
    <sortCondition descending="1" ref="Q7:Q67"/>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57"/>
  <sheetViews>
    <sheetView topLeftCell="A4" zoomScaleNormal="100" workbookViewId="0">
      <selection activeCell="P29" sqref="P29"/>
    </sheetView>
  </sheetViews>
  <sheetFormatPr defaultRowHeight="12.75"/>
  <cols>
    <col min="1" max="1" width="16.85546875" style="1137" customWidth="1"/>
    <col min="2" max="2" width="12.28515625" style="1137" bestFit="1" customWidth="1"/>
    <col min="3" max="3" width="10.140625" style="1137" customWidth="1"/>
    <col min="4" max="4" width="9.140625" style="1137"/>
    <col min="5" max="5" width="6" style="1137" customWidth="1"/>
    <col min="6" max="6" width="16.7109375" style="1137" customWidth="1"/>
    <col min="7" max="7" width="11.28515625" style="1137" customWidth="1"/>
    <col min="8" max="8" width="10.42578125" style="1137" customWidth="1"/>
    <col min="9" max="9" width="9.140625" style="1137"/>
    <col min="10" max="10" width="3.5703125" style="1137" customWidth="1"/>
    <col min="11" max="11" width="18" style="1137" customWidth="1"/>
    <col min="12" max="12" width="11.7109375" style="1137" customWidth="1"/>
    <col min="13" max="13" width="12.28515625" style="1137" customWidth="1"/>
    <col min="14" max="14" width="10.42578125" style="1137" customWidth="1"/>
    <col min="15" max="15" width="3.85546875" style="1137" customWidth="1"/>
    <col min="16" max="16" width="22.5703125" style="1137" customWidth="1"/>
    <col min="17" max="17" width="11.28515625" style="1137" customWidth="1"/>
    <col min="18" max="18" width="10.28515625" style="1137" customWidth="1"/>
    <col min="19" max="19" width="10" style="1137" customWidth="1"/>
    <col min="20" max="255" width="9.140625" style="1137"/>
    <col min="256" max="256" width="4" style="1137" customWidth="1"/>
    <col min="257" max="257" width="15.140625" style="1137" customWidth="1"/>
    <col min="258" max="258" width="13.85546875" style="1137" customWidth="1"/>
    <col min="259" max="259" width="10.140625" style="1137" customWidth="1"/>
    <col min="260" max="260" width="9.140625" style="1137"/>
    <col min="261" max="261" width="3.42578125" style="1137" customWidth="1"/>
    <col min="262" max="262" width="19.5703125" style="1137" customWidth="1"/>
    <col min="263" max="263" width="12.28515625" style="1137" customWidth="1"/>
    <col min="264" max="264" width="10.42578125" style="1137" customWidth="1"/>
    <col min="265" max="265" width="9.140625" style="1137"/>
    <col min="266" max="266" width="3.5703125" style="1137" customWidth="1"/>
    <col min="267" max="267" width="16.42578125" style="1137" customWidth="1"/>
    <col min="268" max="268" width="11.7109375" style="1137" customWidth="1"/>
    <col min="269" max="269" width="10.140625" style="1137" customWidth="1"/>
    <col min="270" max="270" width="15.85546875" style="1137" customWidth="1"/>
    <col min="271" max="271" width="3.85546875" style="1137" customWidth="1"/>
    <col min="272" max="272" width="16.42578125" style="1137" customWidth="1"/>
    <col min="273" max="273" width="11.28515625" style="1137" customWidth="1"/>
    <col min="274" max="274" width="10.28515625" style="1137" customWidth="1"/>
    <col min="275" max="275" width="10" style="1137" customWidth="1"/>
    <col min="276" max="511" width="9.140625" style="1137"/>
    <col min="512" max="512" width="4" style="1137" customWidth="1"/>
    <col min="513" max="513" width="15.140625" style="1137" customWidth="1"/>
    <col min="514" max="514" width="13.85546875" style="1137" customWidth="1"/>
    <col min="515" max="515" width="10.140625" style="1137" customWidth="1"/>
    <col min="516" max="516" width="9.140625" style="1137"/>
    <col min="517" max="517" width="3.42578125" style="1137" customWidth="1"/>
    <col min="518" max="518" width="19.5703125" style="1137" customWidth="1"/>
    <col min="519" max="519" width="12.28515625" style="1137" customWidth="1"/>
    <col min="520" max="520" width="10.42578125" style="1137" customWidth="1"/>
    <col min="521" max="521" width="9.140625" style="1137"/>
    <col min="522" max="522" width="3.5703125" style="1137" customWidth="1"/>
    <col min="523" max="523" width="16.42578125" style="1137" customWidth="1"/>
    <col min="524" max="524" width="11.7109375" style="1137" customWidth="1"/>
    <col min="525" max="525" width="10.140625" style="1137" customWidth="1"/>
    <col min="526" max="526" width="15.85546875" style="1137" customWidth="1"/>
    <col min="527" max="527" width="3.85546875" style="1137" customWidth="1"/>
    <col min="528" max="528" width="16.42578125" style="1137" customWidth="1"/>
    <col min="529" max="529" width="11.28515625" style="1137" customWidth="1"/>
    <col min="530" max="530" width="10.28515625" style="1137" customWidth="1"/>
    <col min="531" max="531" width="10" style="1137" customWidth="1"/>
    <col min="532" max="767" width="9.140625" style="1137"/>
    <col min="768" max="768" width="4" style="1137" customWidth="1"/>
    <col min="769" max="769" width="15.140625" style="1137" customWidth="1"/>
    <col min="770" max="770" width="13.85546875" style="1137" customWidth="1"/>
    <col min="771" max="771" width="10.140625" style="1137" customWidth="1"/>
    <col min="772" max="772" width="9.140625" style="1137"/>
    <col min="773" max="773" width="3.42578125" style="1137" customWidth="1"/>
    <col min="774" max="774" width="19.5703125" style="1137" customWidth="1"/>
    <col min="775" max="775" width="12.28515625" style="1137" customWidth="1"/>
    <col min="776" max="776" width="10.42578125" style="1137" customWidth="1"/>
    <col min="777" max="777" width="9.140625" style="1137"/>
    <col min="778" max="778" width="3.5703125" style="1137" customWidth="1"/>
    <col min="779" max="779" width="16.42578125" style="1137" customWidth="1"/>
    <col min="780" max="780" width="11.7109375" style="1137" customWidth="1"/>
    <col min="781" max="781" width="10.140625" style="1137" customWidth="1"/>
    <col min="782" max="782" width="15.85546875" style="1137" customWidth="1"/>
    <col min="783" max="783" width="3.85546875" style="1137" customWidth="1"/>
    <col min="784" max="784" width="16.42578125" style="1137" customWidth="1"/>
    <col min="785" max="785" width="11.28515625" style="1137" customWidth="1"/>
    <col min="786" max="786" width="10.28515625" style="1137" customWidth="1"/>
    <col min="787" max="787" width="10" style="1137" customWidth="1"/>
    <col min="788" max="1023" width="9.140625" style="1137"/>
    <col min="1024" max="1024" width="4" style="1137" customWidth="1"/>
    <col min="1025" max="1025" width="15.140625" style="1137" customWidth="1"/>
    <col min="1026" max="1026" width="13.85546875" style="1137" customWidth="1"/>
    <col min="1027" max="1027" width="10.140625" style="1137" customWidth="1"/>
    <col min="1028" max="1028" width="9.140625" style="1137"/>
    <col min="1029" max="1029" width="3.42578125" style="1137" customWidth="1"/>
    <col min="1030" max="1030" width="19.5703125" style="1137" customWidth="1"/>
    <col min="1031" max="1031" width="12.28515625" style="1137" customWidth="1"/>
    <col min="1032" max="1032" width="10.42578125" style="1137" customWidth="1"/>
    <col min="1033" max="1033" width="9.140625" style="1137"/>
    <col min="1034" max="1034" width="3.5703125" style="1137" customWidth="1"/>
    <col min="1035" max="1035" width="16.42578125" style="1137" customWidth="1"/>
    <col min="1036" max="1036" width="11.7109375" style="1137" customWidth="1"/>
    <col min="1037" max="1037" width="10.140625" style="1137" customWidth="1"/>
    <col min="1038" max="1038" width="15.85546875" style="1137" customWidth="1"/>
    <col min="1039" max="1039" width="3.85546875" style="1137" customWidth="1"/>
    <col min="1040" max="1040" width="16.42578125" style="1137" customWidth="1"/>
    <col min="1041" max="1041" width="11.28515625" style="1137" customWidth="1"/>
    <col min="1042" max="1042" width="10.28515625" style="1137" customWidth="1"/>
    <col min="1043" max="1043" width="10" style="1137" customWidth="1"/>
    <col min="1044" max="1279" width="9.140625" style="1137"/>
    <col min="1280" max="1280" width="4" style="1137" customWidth="1"/>
    <col min="1281" max="1281" width="15.140625" style="1137" customWidth="1"/>
    <col min="1282" max="1282" width="13.85546875" style="1137" customWidth="1"/>
    <col min="1283" max="1283" width="10.140625" style="1137" customWidth="1"/>
    <col min="1284" max="1284" width="9.140625" style="1137"/>
    <col min="1285" max="1285" width="3.42578125" style="1137" customWidth="1"/>
    <col min="1286" max="1286" width="19.5703125" style="1137" customWidth="1"/>
    <col min="1287" max="1287" width="12.28515625" style="1137" customWidth="1"/>
    <col min="1288" max="1288" width="10.42578125" style="1137" customWidth="1"/>
    <col min="1289" max="1289" width="9.140625" style="1137"/>
    <col min="1290" max="1290" width="3.5703125" style="1137" customWidth="1"/>
    <col min="1291" max="1291" width="16.42578125" style="1137" customWidth="1"/>
    <col min="1292" max="1292" width="11.7109375" style="1137" customWidth="1"/>
    <col min="1293" max="1293" width="10.140625" style="1137" customWidth="1"/>
    <col min="1294" max="1294" width="15.85546875" style="1137" customWidth="1"/>
    <col min="1295" max="1295" width="3.85546875" style="1137" customWidth="1"/>
    <col min="1296" max="1296" width="16.42578125" style="1137" customWidth="1"/>
    <col min="1297" max="1297" width="11.28515625" style="1137" customWidth="1"/>
    <col min="1298" max="1298" width="10.28515625" style="1137" customWidth="1"/>
    <col min="1299" max="1299" width="10" style="1137" customWidth="1"/>
    <col min="1300" max="1535" width="9.140625" style="1137"/>
    <col min="1536" max="1536" width="4" style="1137" customWidth="1"/>
    <col min="1537" max="1537" width="15.140625" style="1137" customWidth="1"/>
    <col min="1538" max="1538" width="13.85546875" style="1137" customWidth="1"/>
    <col min="1539" max="1539" width="10.140625" style="1137" customWidth="1"/>
    <col min="1540" max="1540" width="9.140625" style="1137"/>
    <col min="1541" max="1541" width="3.42578125" style="1137" customWidth="1"/>
    <col min="1542" max="1542" width="19.5703125" style="1137" customWidth="1"/>
    <col min="1543" max="1543" width="12.28515625" style="1137" customWidth="1"/>
    <col min="1544" max="1544" width="10.42578125" style="1137" customWidth="1"/>
    <col min="1545" max="1545" width="9.140625" style="1137"/>
    <col min="1546" max="1546" width="3.5703125" style="1137" customWidth="1"/>
    <col min="1547" max="1547" width="16.42578125" style="1137" customWidth="1"/>
    <col min="1548" max="1548" width="11.7109375" style="1137" customWidth="1"/>
    <col min="1549" max="1549" width="10.140625" style="1137" customWidth="1"/>
    <col min="1550" max="1550" width="15.85546875" style="1137" customWidth="1"/>
    <col min="1551" max="1551" width="3.85546875" style="1137" customWidth="1"/>
    <col min="1552" max="1552" width="16.42578125" style="1137" customWidth="1"/>
    <col min="1553" max="1553" width="11.28515625" style="1137" customWidth="1"/>
    <col min="1554" max="1554" width="10.28515625" style="1137" customWidth="1"/>
    <col min="1555" max="1555" width="10" style="1137" customWidth="1"/>
    <col min="1556" max="1791" width="9.140625" style="1137"/>
    <col min="1792" max="1792" width="4" style="1137" customWidth="1"/>
    <col min="1793" max="1793" width="15.140625" style="1137" customWidth="1"/>
    <col min="1794" max="1794" width="13.85546875" style="1137" customWidth="1"/>
    <col min="1795" max="1795" width="10.140625" style="1137" customWidth="1"/>
    <col min="1796" max="1796" width="9.140625" style="1137"/>
    <col min="1797" max="1797" width="3.42578125" style="1137" customWidth="1"/>
    <col min="1798" max="1798" width="19.5703125" style="1137" customWidth="1"/>
    <col min="1799" max="1799" width="12.28515625" style="1137" customWidth="1"/>
    <col min="1800" max="1800" width="10.42578125" style="1137" customWidth="1"/>
    <col min="1801" max="1801" width="9.140625" style="1137"/>
    <col min="1802" max="1802" width="3.5703125" style="1137" customWidth="1"/>
    <col min="1803" max="1803" width="16.42578125" style="1137" customWidth="1"/>
    <col min="1804" max="1804" width="11.7109375" style="1137" customWidth="1"/>
    <col min="1805" max="1805" width="10.140625" style="1137" customWidth="1"/>
    <col min="1806" max="1806" width="15.85546875" style="1137" customWidth="1"/>
    <col min="1807" max="1807" width="3.85546875" style="1137" customWidth="1"/>
    <col min="1808" max="1808" width="16.42578125" style="1137" customWidth="1"/>
    <col min="1809" max="1809" width="11.28515625" style="1137" customWidth="1"/>
    <col min="1810" max="1810" width="10.28515625" style="1137" customWidth="1"/>
    <col min="1811" max="1811" width="10" style="1137" customWidth="1"/>
    <col min="1812" max="2047" width="9.140625" style="1137"/>
    <col min="2048" max="2048" width="4" style="1137" customWidth="1"/>
    <col min="2049" max="2049" width="15.140625" style="1137" customWidth="1"/>
    <col min="2050" max="2050" width="13.85546875" style="1137" customWidth="1"/>
    <col min="2051" max="2051" width="10.140625" style="1137" customWidth="1"/>
    <col min="2052" max="2052" width="9.140625" style="1137"/>
    <col min="2053" max="2053" width="3.42578125" style="1137" customWidth="1"/>
    <col min="2054" max="2054" width="19.5703125" style="1137" customWidth="1"/>
    <col min="2055" max="2055" width="12.28515625" style="1137" customWidth="1"/>
    <col min="2056" max="2056" width="10.42578125" style="1137" customWidth="1"/>
    <col min="2057" max="2057" width="9.140625" style="1137"/>
    <col min="2058" max="2058" width="3.5703125" style="1137" customWidth="1"/>
    <col min="2059" max="2059" width="16.42578125" style="1137" customWidth="1"/>
    <col min="2060" max="2060" width="11.7109375" style="1137" customWidth="1"/>
    <col min="2061" max="2061" width="10.140625" style="1137" customWidth="1"/>
    <col min="2062" max="2062" width="15.85546875" style="1137" customWidth="1"/>
    <col min="2063" max="2063" width="3.85546875" style="1137" customWidth="1"/>
    <col min="2064" max="2064" width="16.42578125" style="1137" customWidth="1"/>
    <col min="2065" max="2065" width="11.28515625" style="1137" customWidth="1"/>
    <col min="2066" max="2066" width="10.28515625" style="1137" customWidth="1"/>
    <col min="2067" max="2067" width="10" style="1137" customWidth="1"/>
    <col min="2068" max="2303" width="9.140625" style="1137"/>
    <col min="2304" max="2304" width="4" style="1137" customWidth="1"/>
    <col min="2305" max="2305" width="15.140625" style="1137" customWidth="1"/>
    <col min="2306" max="2306" width="13.85546875" style="1137" customWidth="1"/>
    <col min="2307" max="2307" width="10.140625" style="1137" customWidth="1"/>
    <col min="2308" max="2308" width="9.140625" style="1137"/>
    <col min="2309" max="2309" width="3.42578125" style="1137" customWidth="1"/>
    <col min="2310" max="2310" width="19.5703125" style="1137" customWidth="1"/>
    <col min="2311" max="2311" width="12.28515625" style="1137" customWidth="1"/>
    <col min="2312" max="2312" width="10.42578125" style="1137" customWidth="1"/>
    <col min="2313" max="2313" width="9.140625" style="1137"/>
    <col min="2314" max="2314" width="3.5703125" style="1137" customWidth="1"/>
    <col min="2315" max="2315" width="16.42578125" style="1137" customWidth="1"/>
    <col min="2316" max="2316" width="11.7109375" style="1137" customWidth="1"/>
    <col min="2317" max="2317" width="10.140625" style="1137" customWidth="1"/>
    <col min="2318" max="2318" width="15.85546875" style="1137" customWidth="1"/>
    <col min="2319" max="2319" width="3.85546875" style="1137" customWidth="1"/>
    <col min="2320" max="2320" width="16.42578125" style="1137" customWidth="1"/>
    <col min="2321" max="2321" width="11.28515625" style="1137" customWidth="1"/>
    <col min="2322" max="2322" width="10.28515625" style="1137" customWidth="1"/>
    <col min="2323" max="2323" width="10" style="1137" customWidth="1"/>
    <col min="2324" max="2559" width="9.140625" style="1137"/>
    <col min="2560" max="2560" width="4" style="1137" customWidth="1"/>
    <col min="2561" max="2561" width="15.140625" style="1137" customWidth="1"/>
    <col min="2562" max="2562" width="13.85546875" style="1137" customWidth="1"/>
    <col min="2563" max="2563" width="10.140625" style="1137" customWidth="1"/>
    <col min="2564" max="2564" width="9.140625" style="1137"/>
    <col min="2565" max="2565" width="3.42578125" style="1137" customWidth="1"/>
    <col min="2566" max="2566" width="19.5703125" style="1137" customWidth="1"/>
    <col min="2567" max="2567" width="12.28515625" style="1137" customWidth="1"/>
    <col min="2568" max="2568" width="10.42578125" style="1137" customWidth="1"/>
    <col min="2569" max="2569" width="9.140625" style="1137"/>
    <col min="2570" max="2570" width="3.5703125" style="1137" customWidth="1"/>
    <col min="2571" max="2571" width="16.42578125" style="1137" customWidth="1"/>
    <col min="2572" max="2572" width="11.7109375" style="1137" customWidth="1"/>
    <col min="2573" max="2573" width="10.140625" style="1137" customWidth="1"/>
    <col min="2574" max="2574" width="15.85546875" style="1137" customWidth="1"/>
    <col min="2575" max="2575" width="3.85546875" style="1137" customWidth="1"/>
    <col min="2576" max="2576" width="16.42578125" style="1137" customWidth="1"/>
    <col min="2577" max="2577" width="11.28515625" style="1137" customWidth="1"/>
    <col min="2578" max="2578" width="10.28515625" style="1137" customWidth="1"/>
    <col min="2579" max="2579" width="10" style="1137" customWidth="1"/>
    <col min="2580" max="2815" width="9.140625" style="1137"/>
    <col min="2816" max="2816" width="4" style="1137" customWidth="1"/>
    <col min="2817" max="2817" width="15.140625" style="1137" customWidth="1"/>
    <col min="2818" max="2818" width="13.85546875" style="1137" customWidth="1"/>
    <col min="2819" max="2819" width="10.140625" style="1137" customWidth="1"/>
    <col min="2820" max="2820" width="9.140625" style="1137"/>
    <col min="2821" max="2821" width="3.42578125" style="1137" customWidth="1"/>
    <col min="2822" max="2822" width="19.5703125" style="1137" customWidth="1"/>
    <col min="2823" max="2823" width="12.28515625" style="1137" customWidth="1"/>
    <col min="2824" max="2824" width="10.42578125" style="1137" customWidth="1"/>
    <col min="2825" max="2825" width="9.140625" style="1137"/>
    <col min="2826" max="2826" width="3.5703125" style="1137" customWidth="1"/>
    <col min="2827" max="2827" width="16.42578125" style="1137" customWidth="1"/>
    <col min="2828" max="2828" width="11.7109375" style="1137" customWidth="1"/>
    <col min="2829" max="2829" width="10.140625" style="1137" customWidth="1"/>
    <col min="2830" max="2830" width="15.85546875" style="1137" customWidth="1"/>
    <col min="2831" max="2831" width="3.85546875" style="1137" customWidth="1"/>
    <col min="2832" max="2832" width="16.42578125" style="1137" customWidth="1"/>
    <col min="2833" max="2833" width="11.28515625" style="1137" customWidth="1"/>
    <col min="2834" max="2834" width="10.28515625" style="1137" customWidth="1"/>
    <col min="2835" max="2835" width="10" style="1137" customWidth="1"/>
    <col min="2836" max="3071" width="9.140625" style="1137"/>
    <col min="3072" max="3072" width="4" style="1137" customWidth="1"/>
    <col min="3073" max="3073" width="15.140625" style="1137" customWidth="1"/>
    <col min="3074" max="3074" width="13.85546875" style="1137" customWidth="1"/>
    <col min="3075" max="3075" width="10.140625" style="1137" customWidth="1"/>
    <col min="3076" max="3076" width="9.140625" style="1137"/>
    <col min="3077" max="3077" width="3.42578125" style="1137" customWidth="1"/>
    <col min="3078" max="3078" width="19.5703125" style="1137" customWidth="1"/>
    <col min="3079" max="3079" width="12.28515625" style="1137" customWidth="1"/>
    <col min="3080" max="3080" width="10.42578125" style="1137" customWidth="1"/>
    <col min="3081" max="3081" width="9.140625" style="1137"/>
    <col min="3082" max="3082" width="3.5703125" style="1137" customWidth="1"/>
    <col min="3083" max="3083" width="16.42578125" style="1137" customWidth="1"/>
    <col min="3084" max="3084" width="11.7109375" style="1137" customWidth="1"/>
    <col min="3085" max="3085" width="10.140625" style="1137" customWidth="1"/>
    <col min="3086" max="3086" width="15.85546875" style="1137" customWidth="1"/>
    <col min="3087" max="3087" width="3.85546875" style="1137" customWidth="1"/>
    <col min="3088" max="3088" width="16.42578125" style="1137" customWidth="1"/>
    <col min="3089" max="3089" width="11.28515625" style="1137" customWidth="1"/>
    <col min="3090" max="3090" width="10.28515625" style="1137" customWidth="1"/>
    <col min="3091" max="3091" width="10" style="1137" customWidth="1"/>
    <col min="3092" max="3327" width="9.140625" style="1137"/>
    <col min="3328" max="3328" width="4" style="1137" customWidth="1"/>
    <col min="3329" max="3329" width="15.140625" style="1137" customWidth="1"/>
    <col min="3330" max="3330" width="13.85546875" style="1137" customWidth="1"/>
    <col min="3331" max="3331" width="10.140625" style="1137" customWidth="1"/>
    <col min="3332" max="3332" width="9.140625" style="1137"/>
    <col min="3333" max="3333" width="3.42578125" style="1137" customWidth="1"/>
    <col min="3334" max="3334" width="19.5703125" style="1137" customWidth="1"/>
    <col min="3335" max="3335" width="12.28515625" style="1137" customWidth="1"/>
    <col min="3336" max="3336" width="10.42578125" style="1137" customWidth="1"/>
    <col min="3337" max="3337" width="9.140625" style="1137"/>
    <col min="3338" max="3338" width="3.5703125" style="1137" customWidth="1"/>
    <col min="3339" max="3339" width="16.42578125" style="1137" customWidth="1"/>
    <col min="3340" max="3340" width="11.7109375" style="1137" customWidth="1"/>
    <col min="3341" max="3341" width="10.140625" style="1137" customWidth="1"/>
    <col min="3342" max="3342" width="15.85546875" style="1137" customWidth="1"/>
    <col min="3343" max="3343" width="3.85546875" style="1137" customWidth="1"/>
    <col min="3344" max="3344" width="16.42578125" style="1137" customWidth="1"/>
    <col min="3345" max="3345" width="11.28515625" style="1137" customWidth="1"/>
    <col min="3346" max="3346" width="10.28515625" style="1137" customWidth="1"/>
    <col min="3347" max="3347" width="10" style="1137" customWidth="1"/>
    <col min="3348" max="3583" width="9.140625" style="1137"/>
    <col min="3584" max="3584" width="4" style="1137" customWidth="1"/>
    <col min="3585" max="3585" width="15.140625" style="1137" customWidth="1"/>
    <col min="3586" max="3586" width="13.85546875" style="1137" customWidth="1"/>
    <col min="3587" max="3587" width="10.140625" style="1137" customWidth="1"/>
    <col min="3588" max="3588" width="9.140625" style="1137"/>
    <col min="3589" max="3589" width="3.42578125" style="1137" customWidth="1"/>
    <col min="3590" max="3590" width="19.5703125" style="1137" customWidth="1"/>
    <col min="3591" max="3591" width="12.28515625" style="1137" customWidth="1"/>
    <col min="3592" max="3592" width="10.42578125" style="1137" customWidth="1"/>
    <col min="3593" max="3593" width="9.140625" style="1137"/>
    <col min="3594" max="3594" width="3.5703125" style="1137" customWidth="1"/>
    <col min="3595" max="3595" width="16.42578125" style="1137" customWidth="1"/>
    <col min="3596" max="3596" width="11.7109375" style="1137" customWidth="1"/>
    <col min="3597" max="3597" width="10.140625" style="1137" customWidth="1"/>
    <col min="3598" max="3598" width="15.85546875" style="1137" customWidth="1"/>
    <col min="3599" max="3599" width="3.85546875" style="1137" customWidth="1"/>
    <col min="3600" max="3600" width="16.42578125" style="1137" customWidth="1"/>
    <col min="3601" max="3601" width="11.28515625" style="1137" customWidth="1"/>
    <col min="3602" max="3602" width="10.28515625" style="1137" customWidth="1"/>
    <col min="3603" max="3603" width="10" style="1137" customWidth="1"/>
    <col min="3604" max="3839" width="9.140625" style="1137"/>
    <col min="3840" max="3840" width="4" style="1137" customWidth="1"/>
    <col min="3841" max="3841" width="15.140625" style="1137" customWidth="1"/>
    <col min="3842" max="3842" width="13.85546875" style="1137" customWidth="1"/>
    <col min="3843" max="3843" width="10.140625" style="1137" customWidth="1"/>
    <col min="3844" max="3844" width="9.140625" style="1137"/>
    <col min="3845" max="3845" width="3.42578125" style="1137" customWidth="1"/>
    <col min="3846" max="3846" width="19.5703125" style="1137" customWidth="1"/>
    <col min="3847" max="3847" width="12.28515625" style="1137" customWidth="1"/>
    <col min="3848" max="3848" width="10.42578125" style="1137" customWidth="1"/>
    <col min="3849" max="3849" width="9.140625" style="1137"/>
    <col min="3850" max="3850" width="3.5703125" style="1137" customWidth="1"/>
    <col min="3851" max="3851" width="16.42578125" style="1137" customWidth="1"/>
    <col min="3852" max="3852" width="11.7109375" style="1137" customWidth="1"/>
    <col min="3853" max="3853" width="10.140625" style="1137" customWidth="1"/>
    <col min="3854" max="3854" width="15.85546875" style="1137" customWidth="1"/>
    <col min="3855" max="3855" width="3.85546875" style="1137" customWidth="1"/>
    <col min="3856" max="3856" width="16.42578125" style="1137" customWidth="1"/>
    <col min="3857" max="3857" width="11.28515625" style="1137" customWidth="1"/>
    <col min="3858" max="3858" width="10.28515625" style="1137" customWidth="1"/>
    <col min="3859" max="3859" width="10" style="1137" customWidth="1"/>
    <col min="3860" max="4095" width="9.140625" style="1137"/>
    <col min="4096" max="4096" width="4" style="1137" customWidth="1"/>
    <col min="4097" max="4097" width="15.140625" style="1137" customWidth="1"/>
    <col min="4098" max="4098" width="13.85546875" style="1137" customWidth="1"/>
    <col min="4099" max="4099" width="10.140625" style="1137" customWidth="1"/>
    <col min="4100" max="4100" width="9.140625" style="1137"/>
    <col min="4101" max="4101" width="3.42578125" style="1137" customWidth="1"/>
    <col min="4102" max="4102" width="19.5703125" style="1137" customWidth="1"/>
    <col min="4103" max="4103" width="12.28515625" style="1137" customWidth="1"/>
    <col min="4104" max="4104" width="10.42578125" style="1137" customWidth="1"/>
    <col min="4105" max="4105" width="9.140625" style="1137"/>
    <col min="4106" max="4106" width="3.5703125" style="1137" customWidth="1"/>
    <col min="4107" max="4107" width="16.42578125" style="1137" customWidth="1"/>
    <col min="4108" max="4108" width="11.7109375" style="1137" customWidth="1"/>
    <col min="4109" max="4109" width="10.140625" style="1137" customWidth="1"/>
    <col min="4110" max="4110" width="15.85546875" style="1137" customWidth="1"/>
    <col min="4111" max="4111" width="3.85546875" style="1137" customWidth="1"/>
    <col min="4112" max="4112" width="16.42578125" style="1137" customWidth="1"/>
    <col min="4113" max="4113" width="11.28515625" style="1137" customWidth="1"/>
    <col min="4114" max="4114" width="10.28515625" style="1137" customWidth="1"/>
    <col min="4115" max="4115" width="10" style="1137" customWidth="1"/>
    <col min="4116" max="4351" width="9.140625" style="1137"/>
    <col min="4352" max="4352" width="4" style="1137" customWidth="1"/>
    <col min="4353" max="4353" width="15.140625" style="1137" customWidth="1"/>
    <col min="4354" max="4354" width="13.85546875" style="1137" customWidth="1"/>
    <col min="4355" max="4355" width="10.140625" style="1137" customWidth="1"/>
    <col min="4356" max="4356" width="9.140625" style="1137"/>
    <col min="4357" max="4357" width="3.42578125" style="1137" customWidth="1"/>
    <col min="4358" max="4358" width="19.5703125" style="1137" customWidth="1"/>
    <col min="4359" max="4359" width="12.28515625" style="1137" customWidth="1"/>
    <col min="4360" max="4360" width="10.42578125" style="1137" customWidth="1"/>
    <col min="4361" max="4361" width="9.140625" style="1137"/>
    <col min="4362" max="4362" width="3.5703125" style="1137" customWidth="1"/>
    <col min="4363" max="4363" width="16.42578125" style="1137" customWidth="1"/>
    <col min="4364" max="4364" width="11.7109375" style="1137" customWidth="1"/>
    <col min="4365" max="4365" width="10.140625" style="1137" customWidth="1"/>
    <col min="4366" max="4366" width="15.85546875" style="1137" customWidth="1"/>
    <col min="4367" max="4367" width="3.85546875" style="1137" customWidth="1"/>
    <col min="4368" max="4368" width="16.42578125" style="1137" customWidth="1"/>
    <col min="4369" max="4369" width="11.28515625" style="1137" customWidth="1"/>
    <col min="4370" max="4370" width="10.28515625" style="1137" customWidth="1"/>
    <col min="4371" max="4371" width="10" style="1137" customWidth="1"/>
    <col min="4372" max="4607" width="9.140625" style="1137"/>
    <col min="4608" max="4608" width="4" style="1137" customWidth="1"/>
    <col min="4609" max="4609" width="15.140625" style="1137" customWidth="1"/>
    <col min="4610" max="4610" width="13.85546875" style="1137" customWidth="1"/>
    <col min="4611" max="4611" width="10.140625" style="1137" customWidth="1"/>
    <col min="4612" max="4612" width="9.140625" style="1137"/>
    <col min="4613" max="4613" width="3.42578125" style="1137" customWidth="1"/>
    <col min="4614" max="4614" width="19.5703125" style="1137" customWidth="1"/>
    <col min="4615" max="4615" width="12.28515625" style="1137" customWidth="1"/>
    <col min="4616" max="4616" width="10.42578125" style="1137" customWidth="1"/>
    <col min="4617" max="4617" width="9.140625" style="1137"/>
    <col min="4618" max="4618" width="3.5703125" style="1137" customWidth="1"/>
    <col min="4619" max="4619" width="16.42578125" style="1137" customWidth="1"/>
    <col min="4620" max="4620" width="11.7109375" style="1137" customWidth="1"/>
    <col min="4621" max="4621" width="10.140625" style="1137" customWidth="1"/>
    <col min="4622" max="4622" width="15.85546875" style="1137" customWidth="1"/>
    <col min="4623" max="4623" width="3.85546875" style="1137" customWidth="1"/>
    <col min="4624" max="4624" width="16.42578125" style="1137" customWidth="1"/>
    <col min="4625" max="4625" width="11.28515625" style="1137" customWidth="1"/>
    <col min="4626" max="4626" width="10.28515625" style="1137" customWidth="1"/>
    <col min="4627" max="4627" width="10" style="1137" customWidth="1"/>
    <col min="4628" max="4863" width="9.140625" style="1137"/>
    <col min="4864" max="4864" width="4" style="1137" customWidth="1"/>
    <col min="4865" max="4865" width="15.140625" style="1137" customWidth="1"/>
    <col min="4866" max="4866" width="13.85546875" style="1137" customWidth="1"/>
    <col min="4867" max="4867" width="10.140625" style="1137" customWidth="1"/>
    <col min="4868" max="4868" width="9.140625" style="1137"/>
    <col min="4869" max="4869" width="3.42578125" style="1137" customWidth="1"/>
    <col min="4870" max="4870" width="19.5703125" style="1137" customWidth="1"/>
    <col min="4871" max="4871" width="12.28515625" style="1137" customWidth="1"/>
    <col min="4872" max="4872" width="10.42578125" style="1137" customWidth="1"/>
    <col min="4873" max="4873" width="9.140625" style="1137"/>
    <col min="4874" max="4874" width="3.5703125" style="1137" customWidth="1"/>
    <col min="4875" max="4875" width="16.42578125" style="1137" customWidth="1"/>
    <col min="4876" max="4876" width="11.7109375" style="1137" customWidth="1"/>
    <col min="4877" max="4877" width="10.140625" style="1137" customWidth="1"/>
    <col min="4878" max="4878" width="15.85546875" style="1137" customWidth="1"/>
    <col min="4879" max="4879" width="3.85546875" style="1137" customWidth="1"/>
    <col min="4880" max="4880" width="16.42578125" style="1137" customWidth="1"/>
    <col min="4881" max="4881" width="11.28515625" style="1137" customWidth="1"/>
    <col min="4882" max="4882" width="10.28515625" style="1137" customWidth="1"/>
    <col min="4883" max="4883" width="10" style="1137" customWidth="1"/>
    <col min="4884" max="5119" width="9.140625" style="1137"/>
    <col min="5120" max="5120" width="4" style="1137" customWidth="1"/>
    <col min="5121" max="5121" width="15.140625" style="1137" customWidth="1"/>
    <col min="5122" max="5122" width="13.85546875" style="1137" customWidth="1"/>
    <col min="5123" max="5123" width="10.140625" style="1137" customWidth="1"/>
    <col min="5124" max="5124" width="9.140625" style="1137"/>
    <col min="5125" max="5125" width="3.42578125" style="1137" customWidth="1"/>
    <col min="5126" max="5126" width="19.5703125" style="1137" customWidth="1"/>
    <col min="5127" max="5127" width="12.28515625" style="1137" customWidth="1"/>
    <col min="5128" max="5128" width="10.42578125" style="1137" customWidth="1"/>
    <col min="5129" max="5129" width="9.140625" style="1137"/>
    <col min="5130" max="5130" width="3.5703125" style="1137" customWidth="1"/>
    <col min="5131" max="5131" width="16.42578125" style="1137" customWidth="1"/>
    <col min="5132" max="5132" width="11.7109375" style="1137" customWidth="1"/>
    <col min="5133" max="5133" width="10.140625" style="1137" customWidth="1"/>
    <col min="5134" max="5134" width="15.85546875" style="1137" customWidth="1"/>
    <col min="5135" max="5135" width="3.85546875" style="1137" customWidth="1"/>
    <col min="5136" max="5136" width="16.42578125" style="1137" customWidth="1"/>
    <col min="5137" max="5137" width="11.28515625" style="1137" customWidth="1"/>
    <col min="5138" max="5138" width="10.28515625" style="1137" customWidth="1"/>
    <col min="5139" max="5139" width="10" style="1137" customWidth="1"/>
    <col min="5140" max="5375" width="9.140625" style="1137"/>
    <col min="5376" max="5376" width="4" style="1137" customWidth="1"/>
    <col min="5377" max="5377" width="15.140625" style="1137" customWidth="1"/>
    <col min="5378" max="5378" width="13.85546875" style="1137" customWidth="1"/>
    <col min="5379" max="5379" width="10.140625" style="1137" customWidth="1"/>
    <col min="5380" max="5380" width="9.140625" style="1137"/>
    <col min="5381" max="5381" width="3.42578125" style="1137" customWidth="1"/>
    <col min="5382" max="5382" width="19.5703125" style="1137" customWidth="1"/>
    <col min="5383" max="5383" width="12.28515625" style="1137" customWidth="1"/>
    <col min="5384" max="5384" width="10.42578125" style="1137" customWidth="1"/>
    <col min="5385" max="5385" width="9.140625" style="1137"/>
    <col min="5386" max="5386" width="3.5703125" style="1137" customWidth="1"/>
    <col min="5387" max="5387" width="16.42578125" style="1137" customWidth="1"/>
    <col min="5388" max="5388" width="11.7109375" style="1137" customWidth="1"/>
    <col min="5389" max="5389" width="10.140625" style="1137" customWidth="1"/>
    <col min="5390" max="5390" width="15.85546875" style="1137" customWidth="1"/>
    <col min="5391" max="5391" width="3.85546875" style="1137" customWidth="1"/>
    <col min="5392" max="5392" width="16.42578125" style="1137" customWidth="1"/>
    <col min="5393" max="5393" width="11.28515625" style="1137" customWidth="1"/>
    <col min="5394" max="5394" width="10.28515625" style="1137" customWidth="1"/>
    <col min="5395" max="5395" width="10" style="1137" customWidth="1"/>
    <col min="5396" max="5631" width="9.140625" style="1137"/>
    <col min="5632" max="5632" width="4" style="1137" customWidth="1"/>
    <col min="5633" max="5633" width="15.140625" style="1137" customWidth="1"/>
    <col min="5634" max="5634" width="13.85546875" style="1137" customWidth="1"/>
    <col min="5635" max="5635" width="10.140625" style="1137" customWidth="1"/>
    <col min="5636" max="5636" width="9.140625" style="1137"/>
    <col min="5637" max="5637" width="3.42578125" style="1137" customWidth="1"/>
    <col min="5638" max="5638" width="19.5703125" style="1137" customWidth="1"/>
    <col min="5639" max="5639" width="12.28515625" style="1137" customWidth="1"/>
    <col min="5640" max="5640" width="10.42578125" style="1137" customWidth="1"/>
    <col min="5641" max="5641" width="9.140625" style="1137"/>
    <col min="5642" max="5642" width="3.5703125" style="1137" customWidth="1"/>
    <col min="5643" max="5643" width="16.42578125" style="1137" customWidth="1"/>
    <col min="5644" max="5644" width="11.7109375" style="1137" customWidth="1"/>
    <col min="5645" max="5645" width="10.140625" style="1137" customWidth="1"/>
    <col min="5646" max="5646" width="15.85546875" style="1137" customWidth="1"/>
    <col min="5647" max="5647" width="3.85546875" style="1137" customWidth="1"/>
    <col min="5648" max="5648" width="16.42578125" style="1137" customWidth="1"/>
    <col min="5649" max="5649" width="11.28515625" style="1137" customWidth="1"/>
    <col min="5650" max="5650" width="10.28515625" style="1137" customWidth="1"/>
    <col min="5651" max="5651" width="10" style="1137" customWidth="1"/>
    <col min="5652" max="5887" width="9.140625" style="1137"/>
    <col min="5888" max="5888" width="4" style="1137" customWidth="1"/>
    <col min="5889" max="5889" width="15.140625" style="1137" customWidth="1"/>
    <col min="5890" max="5890" width="13.85546875" style="1137" customWidth="1"/>
    <col min="5891" max="5891" width="10.140625" style="1137" customWidth="1"/>
    <col min="5892" max="5892" width="9.140625" style="1137"/>
    <col min="5893" max="5893" width="3.42578125" style="1137" customWidth="1"/>
    <col min="5894" max="5894" width="19.5703125" style="1137" customWidth="1"/>
    <col min="5895" max="5895" width="12.28515625" style="1137" customWidth="1"/>
    <col min="5896" max="5896" width="10.42578125" style="1137" customWidth="1"/>
    <col min="5897" max="5897" width="9.140625" style="1137"/>
    <col min="5898" max="5898" width="3.5703125" style="1137" customWidth="1"/>
    <col min="5899" max="5899" width="16.42578125" style="1137" customWidth="1"/>
    <col min="5900" max="5900" width="11.7109375" style="1137" customWidth="1"/>
    <col min="5901" max="5901" width="10.140625" style="1137" customWidth="1"/>
    <col min="5902" max="5902" width="15.85546875" style="1137" customWidth="1"/>
    <col min="5903" max="5903" width="3.85546875" style="1137" customWidth="1"/>
    <col min="5904" max="5904" width="16.42578125" style="1137" customWidth="1"/>
    <col min="5905" max="5905" width="11.28515625" style="1137" customWidth="1"/>
    <col min="5906" max="5906" width="10.28515625" style="1137" customWidth="1"/>
    <col min="5907" max="5907" width="10" style="1137" customWidth="1"/>
    <col min="5908" max="6143" width="9.140625" style="1137"/>
    <col min="6144" max="6144" width="4" style="1137" customWidth="1"/>
    <col min="6145" max="6145" width="15.140625" style="1137" customWidth="1"/>
    <col min="6146" max="6146" width="13.85546875" style="1137" customWidth="1"/>
    <col min="6147" max="6147" width="10.140625" style="1137" customWidth="1"/>
    <col min="6148" max="6148" width="9.140625" style="1137"/>
    <col min="6149" max="6149" width="3.42578125" style="1137" customWidth="1"/>
    <col min="6150" max="6150" width="19.5703125" style="1137" customWidth="1"/>
    <col min="6151" max="6151" width="12.28515625" style="1137" customWidth="1"/>
    <col min="6152" max="6152" width="10.42578125" style="1137" customWidth="1"/>
    <col min="6153" max="6153" width="9.140625" style="1137"/>
    <col min="6154" max="6154" width="3.5703125" style="1137" customWidth="1"/>
    <col min="6155" max="6155" width="16.42578125" style="1137" customWidth="1"/>
    <col min="6156" max="6156" width="11.7109375" style="1137" customWidth="1"/>
    <col min="6157" max="6157" width="10.140625" style="1137" customWidth="1"/>
    <col min="6158" max="6158" width="15.85546875" style="1137" customWidth="1"/>
    <col min="6159" max="6159" width="3.85546875" style="1137" customWidth="1"/>
    <col min="6160" max="6160" width="16.42578125" style="1137" customWidth="1"/>
    <col min="6161" max="6161" width="11.28515625" style="1137" customWidth="1"/>
    <col min="6162" max="6162" width="10.28515625" style="1137" customWidth="1"/>
    <col min="6163" max="6163" width="10" style="1137" customWidth="1"/>
    <col min="6164" max="6399" width="9.140625" style="1137"/>
    <col min="6400" max="6400" width="4" style="1137" customWidth="1"/>
    <col min="6401" max="6401" width="15.140625" style="1137" customWidth="1"/>
    <col min="6402" max="6402" width="13.85546875" style="1137" customWidth="1"/>
    <col min="6403" max="6403" width="10.140625" style="1137" customWidth="1"/>
    <col min="6404" max="6404" width="9.140625" style="1137"/>
    <col min="6405" max="6405" width="3.42578125" style="1137" customWidth="1"/>
    <col min="6406" max="6406" width="19.5703125" style="1137" customWidth="1"/>
    <col min="6407" max="6407" width="12.28515625" style="1137" customWidth="1"/>
    <col min="6408" max="6408" width="10.42578125" style="1137" customWidth="1"/>
    <col min="6409" max="6409" width="9.140625" style="1137"/>
    <col min="6410" max="6410" width="3.5703125" style="1137" customWidth="1"/>
    <col min="6411" max="6411" width="16.42578125" style="1137" customWidth="1"/>
    <col min="6412" max="6412" width="11.7109375" style="1137" customWidth="1"/>
    <col min="6413" max="6413" width="10.140625" style="1137" customWidth="1"/>
    <col min="6414" max="6414" width="15.85546875" style="1137" customWidth="1"/>
    <col min="6415" max="6415" width="3.85546875" style="1137" customWidth="1"/>
    <col min="6416" max="6416" width="16.42578125" style="1137" customWidth="1"/>
    <col min="6417" max="6417" width="11.28515625" style="1137" customWidth="1"/>
    <col min="6418" max="6418" width="10.28515625" style="1137" customWidth="1"/>
    <col min="6419" max="6419" width="10" style="1137" customWidth="1"/>
    <col min="6420" max="6655" width="9.140625" style="1137"/>
    <col min="6656" max="6656" width="4" style="1137" customWidth="1"/>
    <col min="6657" max="6657" width="15.140625" style="1137" customWidth="1"/>
    <col min="6658" max="6658" width="13.85546875" style="1137" customWidth="1"/>
    <col min="6659" max="6659" width="10.140625" style="1137" customWidth="1"/>
    <col min="6660" max="6660" width="9.140625" style="1137"/>
    <col min="6661" max="6661" width="3.42578125" style="1137" customWidth="1"/>
    <col min="6662" max="6662" width="19.5703125" style="1137" customWidth="1"/>
    <col min="6663" max="6663" width="12.28515625" style="1137" customWidth="1"/>
    <col min="6664" max="6664" width="10.42578125" style="1137" customWidth="1"/>
    <col min="6665" max="6665" width="9.140625" style="1137"/>
    <col min="6666" max="6666" width="3.5703125" style="1137" customWidth="1"/>
    <col min="6667" max="6667" width="16.42578125" style="1137" customWidth="1"/>
    <col min="6668" max="6668" width="11.7109375" style="1137" customWidth="1"/>
    <col min="6669" max="6669" width="10.140625" style="1137" customWidth="1"/>
    <col min="6670" max="6670" width="15.85546875" style="1137" customWidth="1"/>
    <col min="6671" max="6671" width="3.85546875" style="1137" customWidth="1"/>
    <col min="6672" max="6672" width="16.42578125" style="1137" customWidth="1"/>
    <col min="6673" max="6673" width="11.28515625" style="1137" customWidth="1"/>
    <col min="6674" max="6674" width="10.28515625" style="1137" customWidth="1"/>
    <col min="6675" max="6675" width="10" style="1137" customWidth="1"/>
    <col min="6676" max="6911" width="9.140625" style="1137"/>
    <col min="6912" max="6912" width="4" style="1137" customWidth="1"/>
    <col min="6913" max="6913" width="15.140625" style="1137" customWidth="1"/>
    <col min="6914" max="6914" width="13.85546875" style="1137" customWidth="1"/>
    <col min="6915" max="6915" width="10.140625" style="1137" customWidth="1"/>
    <col min="6916" max="6916" width="9.140625" style="1137"/>
    <col min="6917" max="6917" width="3.42578125" style="1137" customWidth="1"/>
    <col min="6918" max="6918" width="19.5703125" style="1137" customWidth="1"/>
    <col min="6919" max="6919" width="12.28515625" style="1137" customWidth="1"/>
    <col min="6920" max="6920" width="10.42578125" style="1137" customWidth="1"/>
    <col min="6921" max="6921" width="9.140625" style="1137"/>
    <col min="6922" max="6922" width="3.5703125" style="1137" customWidth="1"/>
    <col min="6923" max="6923" width="16.42578125" style="1137" customWidth="1"/>
    <col min="6924" max="6924" width="11.7109375" style="1137" customWidth="1"/>
    <col min="6925" max="6925" width="10.140625" style="1137" customWidth="1"/>
    <col min="6926" max="6926" width="15.85546875" style="1137" customWidth="1"/>
    <col min="6927" max="6927" width="3.85546875" style="1137" customWidth="1"/>
    <col min="6928" max="6928" width="16.42578125" style="1137" customWidth="1"/>
    <col min="6929" max="6929" width="11.28515625" style="1137" customWidth="1"/>
    <col min="6930" max="6930" width="10.28515625" style="1137" customWidth="1"/>
    <col min="6931" max="6931" width="10" style="1137" customWidth="1"/>
    <col min="6932" max="7167" width="9.140625" style="1137"/>
    <col min="7168" max="7168" width="4" style="1137" customWidth="1"/>
    <col min="7169" max="7169" width="15.140625" style="1137" customWidth="1"/>
    <col min="7170" max="7170" width="13.85546875" style="1137" customWidth="1"/>
    <col min="7171" max="7171" width="10.140625" style="1137" customWidth="1"/>
    <col min="7172" max="7172" width="9.140625" style="1137"/>
    <col min="7173" max="7173" width="3.42578125" style="1137" customWidth="1"/>
    <col min="7174" max="7174" width="19.5703125" style="1137" customWidth="1"/>
    <col min="7175" max="7175" width="12.28515625" style="1137" customWidth="1"/>
    <col min="7176" max="7176" width="10.42578125" style="1137" customWidth="1"/>
    <col min="7177" max="7177" width="9.140625" style="1137"/>
    <col min="7178" max="7178" width="3.5703125" style="1137" customWidth="1"/>
    <col min="7179" max="7179" width="16.42578125" style="1137" customWidth="1"/>
    <col min="7180" max="7180" width="11.7109375" style="1137" customWidth="1"/>
    <col min="7181" max="7181" width="10.140625" style="1137" customWidth="1"/>
    <col min="7182" max="7182" width="15.85546875" style="1137" customWidth="1"/>
    <col min="7183" max="7183" width="3.85546875" style="1137" customWidth="1"/>
    <col min="7184" max="7184" width="16.42578125" style="1137" customWidth="1"/>
    <col min="7185" max="7185" width="11.28515625" style="1137" customWidth="1"/>
    <col min="7186" max="7186" width="10.28515625" style="1137" customWidth="1"/>
    <col min="7187" max="7187" width="10" style="1137" customWidth="1"/>
    <col min="7188" max="7423" width="9.140625" style="1137"/>
    <col min="7424" max="7424" width="4" style="1137" customWidth="1"/>
    <col min="7425" max="7425" width="15.140625" style="1137" customWidth="1"/>
    <col min="7426" max="7426" width="13.85546875" style="1137" customWidth="1"/>
    <col min="7427" max="7427" width="10.140625" style="1137" customWidth="1"/>
    <col min="7428" max="7428" width="9.140625" style="1137"/>
    <col min="7429" max="7429" width="3.42578125" style="1137" customWidth="1"/>
    <col min="7430" max="7430" width="19.5703125" style="1137" customWidth="1"/>
    <col min="7431" max="7431" width="12.28515625" style="1137" customWidth="1"/>
    <col min="7432" max="7432" width="10.42578125" style="1137" customWidth="1"/>
    <col min="7433" max="7433" width="9.140625" style="1137"/>
    <col min="7434" max="7434" width="3.5703125" style="1137" customWidth="1"/>
    <col min="7435" max="7435" width="16.42578125" style="1137" customWidth="1"/>
    <col min="7436" max="7436" width="11.7109375" style="1137" customWidth="1"/>
    <col min="7437" max="7437" width="10.140625" style="1137" customWidth="1"/>
    <col min="7438" max="7438" width="15.85546875" style="1137" customWidth="1"/>
    <col min="7439" max="7439" width="3.85546875" style="1137" customWidth="1"/>
    <col min="7440" max="7440" width="16.42578125" style="1137" customWidth="1"/>
    <col min="7441" max="7441" width="11.28515625" style="1137" customWidth="1"/>
    <col min="7442" max="7442" width="10.28515625" style="1137" customWidth="1"/>
    <col min="7443" max="7443" width="10" style="1137" customWidth="1"/>
    <col min="7444" max="7679" width="9.140625" style="1137"/>
    <col min="7680" max="7680" width="4" style="1137" customWidth="1"/>
    <col min="7681" max="7681" width="15.140625" style="1137" customWidth="1"/>
    <col min="7682" max="7682" width="13.85546875" style="1137" customWidth="1"/>
    <col min="7683" max="7683" width="10.140625" style="1137" customWidth="1"/>
    <col min="7684" max="7684" width="9.140625" style="1137"/>
    <col min="7685" max="7685" width="3.42578125" style="1137" customWidth="1"/>
    <col min="7686" max="7686" width="19.5703125" style="1137" customWidth="1"/>
    <col min="7687" max="7687" width="12.28515625" style="1137" customWidth="1"/>
    <col min="7688" max="7688" width="10.42578125" style="1137" customWidth="1"/>
    <col min="7689" max="7689" width="9.140625" style="1137"/>
    <col min="7690" max="7690" width="3.5703125" style="1137" customWidth="1"/>
    <col min="7691" max="7691" width="16.42578125" style="1137" customWidth="1"/>
    <col min="7692" max="7692" width="11.7109375" style="1137" customWidth="1"/>
    <col min="7693" max="7693" width="10.140625" style="1137" customWidth="1"/>
    <col min="7694" max="7694" width="15.85546875" style="1137" customWidth="1"/>
    <col min="7695" max="7695" width="3.85546875" style="1137" customWidth="1"/>
    <col min="7696" max="7696" width="16.42578125" style="1137" customWidth="1"/>
    <col min="7697" max="7697" width="11.28515625" style="1137" customWidth="1"/>
    <col min="7698" max="7698" width="10.28515625" style="1137" customWidth="1"/>
    <col min="7699" max="7699" width="10" style="1137" customWidth="1"/>
    <col min="7700" max="7935" width="9.140625" style="1137"/>
    <col min="7936" max="7936" width="4" style="1137" customWidth="1"/>
    <col min="7937" max="7937" width="15.140625" style="1137" customWidth="1"/>
    <col min="7938" max="7938" width="13.85546875" style="1137" customWidth="1"/>
    <col min="7939" max="7939" width="10.140625" style="1137" customWidth="1"/>
    <col min="7940" max="7940" width="9.140625" style="1137"/>
    <col min="7941" max="7941" width="3.42578125" style="1137" customWidth="1"/>
    <col min="7942" max="7942" width="19.5703125" style="1137" customWidth="1"/>
    <col min="7943" max="7943" width="12.28515625" style="1137" customWidth="1"/>
    <col min="7944" max="7944" width="10.42578125" style="1137" customWidth="1"/>
    <col min="7945" max="7945" width="9.140625" style="1137"/>
    <col min="7946" max="7946" width="3.5703125" style="1137" customWidth="1"/>
    <col min="7947" max="7947" width="16.42578125" style="1137" customWidth="1"/>
    <col min="7948" max="7948" width="11.7109375" style="1137" customWidth="1"/>
    <col min="7949" max="7949" width="10.140625" style="1137" customWidth="1"/>
    <col min="7950" max="7950" width="15.85546875" style="1137" customWidth="1"/>
    <col min="7951" max="7951" width="3.85546875" style="1137" customWidth="1"/>
    <col min="7952" max="7952" width="16.42578125" style="1137" customWidth="1"/>
    <col min="7953" max="7953" width="11.28515625" style="1137" customWidth="1"/>
    <col min="7954" max="7954" width="10.28515625" style="1137" customWidth="1"/>
    <col min="7955" max="7955" width="10" style="1137" customWidth="1"/>
    <col min="7956" max="8191" width="9.140625" style="1137"/>
    <col min="8192" max="8192" width="4" style="1137" customWidth="1"/>
    <col min="8193" max="8193" width="15.140625" style="1137" customWidth="1"/>
    <col min="8194" max="8194" width="13.85546875" style="1137" customWidth="1"/>
    <col min="8195" max="8195" width="10.140625" style="1137" customWidth="1"/>
    <col min="8196" max="8196" width="9.140625" style="1137"/>
    <col min="8197" max="8197" width="3.42578125" style="1137" customWidth="1"/>
    <col min="8198" max="8198" width="19.5703125" style="1137" customWidth="1"/>
    <col min="8199" max="8199" width="12.28515625" style="1137" customWidth="1"/>
    <col min="8200" max="8200" width="10.42578125" style="1137" customWidth="1"/>
    <col min="8201" max="8201" width="9.140625" style="1137"/>
    <col min="8202" max="8202" width="3.5703125" style="1137" customWidth="1"/>
    <col min="8203" max="8203" width="16.42578125" style="1137" customWidth="1"/>
    <col min="8204" max="8204" width="11.7109375" style="1137" customWidth="1"/>
    <col min="8205" max="8205" width="10.140625" style="1137" customWidth="1"/>
    <col min="8206" max="8206" width="15.85546875" style="1137" customWidth="1"/>
    <col min="8207" max="8207" width="3.85546875" style="1137" customWidth="1"/>
    <col min="8208" max="8208" width="16.42578125" style="1137" customWidth="1"/>
    <col min="8209" max="8209" width="11.28515625" style="1137" customWidth="1"/>
    <col min="8210" max="8210" width="10.28515625" style="1137" customWidth="1"/>
    <col min="8211" max="8211" width="10" style="1137" customWidth="1"/>
    <col min="8212" max="8447" width="9.140625" style="1137"/>
    <col min="8448" max="8448" width="4" style="1137" customWidth="1"/>
    <col min="8449" max="8449" width="15.140625" style="1137" customWidth="1"/>
    <col min="8450" max="8450" width="13.85546875" style="1137" customWidth="1"/>
    <col min="8451" max="8451" width="10.140625" style="1137" customWidth="1"/>
    <col min="8452" max="8452" width="9.140625" style="1137"/>
    <col min="8453" max="8453" width="3.42578125" style="1137" customWidth="1"/>
    <col min="8454" max="8454" width="19.5703125" style="1137" customWidth="1"/>
    <col min="8455" max="8455" width="12.28515625" style="1137" customWidth="1"/>
    <col min="8456" max="8456" width="10.42578125" style="1137" customWidth="1"/>
    <col min="8457" max="8457" width="9.140625" style="1137"/>
    <col min="8458" max="8458" width="3.5703125" style="1137" customWidth="1"/>
    <col min="8459" max="8459" width="16.42578125" style="1137" customWidth="1"/>
    <col min="8460" max="8460" width="11.7109375" style="1137" customWidth="1"/>
    <col min="8461" max="8461" width="10.140625" style="1137" customWidth="1"/>
    <col min="8462" max="8462" width="15.85546875" style="1137" customWidth="1"/>
    <col min="8463" max="8463" width="3.85546875" style="1137" customWidth="1"/>
    <col min="8464" max="8464" width="16.42578125" style="1137" customWidth="1"/>
    <col min="8465" max="8465" width="11.28515625" style="1137" customWidth="1"/>
    <col min="8466" max="8466" width="10.28515625" style="1137" customWidth="1"/>
    <col min="8467" max="8467" width="10" style="1137" customWidth="1"/>
    <col min="8468" max="8703" width="9.140625" style="1137"/>
    <col min="8704" max="8704" width="4" style="1137" customWidth="1"/>
    <col min="8705" max="8705" width="15.140625" style="1137" customWidth="1"/>
    <col min="8706" max="8706" width="13.85546875" style="1137" customWidth="1"/>
    <col min="8707" max="8707" width="10.140625" style="1137" customWidth="1"/>
    <col min="8708" max="8708" width="9.140625" style="1137"/>
    <col min="8709" max="8709" width="3.42578125" style="1137" customWidth="1"/>
    <col min="8710" max="8710" width="19.5703125" style="1137" customWidth="1"/>
    <col min="8711" max="8711" width="12.28515625" style="1137" customWidth="1"/>
    <col min="8712" max="8712" width="10.42578125" style="1137" customWidth="1"/>
    <col min="8713" max="8713" width="9.140625" style="1137"/>
    <col min="8714" max="8714" width="3.5703125" style="1137" customWidth="1"/>
    <col min="8715" max="8715" width="16.42578125" style="1137" customWidth="1"/>
    <col min="8716" max="8716" width="11.7109375" style="1137" customWidth="1"/>
    <col min="8717" max="8717" width="10.140625" style="1137" customWidth="1"/>
    <col min="8718" max="8718" width="15.85546875" style="1137" customWidth="1"/>
    <col min="8719" max="8719" width="3.85546875" style="1137" customWidth="1"/>
    <col min="8720" max="8720" width="16.42578125" style="1137" customWidth="1"/>
    <col min="8721" max="8721" width="11.28515625" style="1137" customWidth="1"/>
    <col min="8722" max="8722" width="10.28515625" style="1137" customWidth="1"/>
    <col min="8723" max="8723" width="10" style="1137" customWidth="1"/>
    <col min="8724" max="8959" width="9.140625" style="1137"/>
    <col min="8960" max="8960" width="4" style="1137" customWidth="1"/>
    <col min="8961" max="8961" width="15.140625" style="1137" customWidth="1"/>
    <col min="8962" max="8962" width="13.85546875" style="1137" customWidth="1"/>
    <col min="8963" max="8963" width="10.140625" style="1137" customWidth="1"/>
    <col min="8964" max="8964" width="9.140625" style="1137"/>
    <col min="8965" max="8965" width="3.42578125" style="1137" customWidth="1"/>
    <col min="8966" max="8966" width="19.5703125" style="1137" customWidth="1"/>
    <col min="8967" max="8967" width="12.28515625" style="1137" customWidth="1"/>
    <col min="8968" max="8968" width="10.42578125" style="1137" customWidth="1"/>
    <col min="8969" max="8969" width="9.140625" style="1137"/>
    <col min="8970" max="8970" width="3.5703125" style="1137" customWidth="1"/>
    <col min="8971" max="8971" width="16.42578125" style="1137" customWidth="1"/>
    <col min="8972" max="8972" width="11.7109375" style="1137" customWidth="1"/>
    <col min="8973" max="8973" width="10.140625" style="1137" customWidth="1"/>
    <col min="8974" max="8974" width="15.85546875" style="1137" customWidth="1"/>
    <col min="8975" max="8975" width="3.85546875" style="1137" customWidth="1"/>
    <col min="8976" max="8976" width="16.42578125" style="1137" customWidth="1"/>
    <col min="8977" max="8977" width="11.28515625" style="1137" customWidth="1"/>
    <col min="8978" max="8978" width="10.28515625" style="1137" customWidth="1"/>
    <col min="8979" max="8979" width="10" style="1137" customWidth="1"/>
    <col min="8980" max="9215" width="9.140625" style="1137"/>
    <col min="9216" max="9216" width="4" style="1137" customWidth="1"/>
    <col min="9217" max="9217" width="15.140625" style="1137" customWidth="1"/>
    <col min="9218" max="9218" width="13.85546875" style="1137" customWidth="1"/>
    <col min="9219" max="9219" width="10.140625" style="1137" customWidth="1"/>
    <col min="9220" max="9220" width="9.140625" style="1137"/>
    <col min="9221" max="9221" width="3.42578125" style="1137" customWidth="1"/>
    <col min="9222" max="9222" width="19.5703125" style="1137" customWidth="1"/>
    <col min="9223" max="9223" width="12.28515625" style="1137" customWidth="1"/>
    <col min="9224" max="9224" width="10.42578125" style="1137" customWidth="1"/>
    <col min="9225" max="9225" width="9.140625" style="1137"/>
    <col min="9226" max="9226" width="3.5703125" style="1137" customWidth="1"/>
    <col min="9227" max="9227" width="16.42578125" style="1137" customWidth="1"/>
    <col min="9228" max="9228" width="11.7109375" style="1137" customWidth="1"/>
    <col min="9229" max="9229" width="10.140625" style="1137" customWidth="1"/>
    <col min="9230" max="9230" width="15.85546875" style="1137" customWidth="1"/>
    <col min="9231" max="9231" width="3.85546875" style="1137" customWidth="1"/>
    <col min="9232" max="9232" width="16.42578125" style="1137" customWidth="1"/>
    <col min="9233" max="9233" width="11.28515625" style="1137" customWidth="1"/>
    <col min="9234" max="9234" width="10.28515625" style="1137" customWidth="1"/>
    <col min="9235" max="9235" width="10" style="1137" customWidth="1"/>
    <col min="9236" max="9471" width="9.140625" style="1137"/>
    <col min="9472" max="9472" width="4" style="1137" customWidth="1"/>
    <col min="9473" max="9473" width="15.140625" style="1137" customWidth="1"/>
    <col min="9474" max="9474" width="13.85546875" style="1137" customWidth="1"/>
    <col min="9475" max="9475" width="10.140625" style="1137" customWidth="1"/>
    <col min="9476" max="9476" width="9.140625" style="1137"/>
    <col min="9477" max="9477" width="3.42578125" style="1137" customWidth="1"/>
    <col min="9478" max="9478" width="19.5703125" style="1137" customWidth="1"/>
    <col min="9479" max="9479" width="12.28515625" style="1137" customWidth="1"/>
    <col min="9480" max="9480" width="10.42578125" style="1137" customWidth="1"/>
    <col min="9481" max="9481" width="9.140625" style="1137"/>
    <col min="9482" max="9482" width="3.5703125" style="1137" customWidth="1"/>
    <col min="9483" max="9483" width="16.42578125" style="1137" customWidth="1"/>
    <col min="9484" max="9484" width="11.7109375" style="1137" customWidth="1"/>
    <col min="9485" max="9485" width="10.140625" style="1137" customWidth="1"/>
    <col min="9486" max="9486" width="15.85546875" style="1137" customWidth="1"/>
    <col min="9487" max="9487" width="3.85546875" style="1137" customWidth="1"/>
    <col min="9488" max="9488" width="16.42578125" style="1137" customWidth="1"/>
    <col min="9489" max="9489" width="11.28515625" style="1137" customWidth="1"/>
    <col min="9490" max="9490" width="10.28515625" style="1137" customWidth="1"/>
    <col min="9491" max="9491" width="10" style="1137" customWidth="1"/>
    <col min="9492" max="9727" width="9.140625" style="1137"/>
    <col min="9728" max="9728" width="4" style="1137" customWidth="1"/>
    <col min="9729" max="9729" width="15.140625" style="1137" customWidth="1"/>
    <col min="9730" max="9730" width="13.85546875" style="1137" customWidth="1"/>
    <col min="9731" max="9731" width="10.140625" style="1137" customWidth="1"/>
    <col min="9732" max="9732" width="9.140625" style="1137"/>
    <col min="9733" max="9733" width="3.42578125" style="1137" customWidth="1"/>
    <col min="9734" max="9734" width="19.5703125" style="1137" customWidth="1"/>
    <col min="9735" max="9735" width="12.28515625" style="1137" customWidth="1"/>
    <col min="9736" max="9736" width="10.42578125" style="1137" customWidth="1"/>
    <col min="9737" max="9737" width="9.140625" style="1137"/>
    <col min="9738" max="9738" width="3.5703125" style="1137" customWidth="1"/>
    <col min="9739" max="9739" width="16.42578125" style="1137" customWidth="1"/>
    <col min="9740" max="9740" width="11.7109375" style="1137" customWidth="1"/>
    <col min="9741" max="9741" width="10.140625" style="1137" customWidth="1"/>
    <col min="9742" max="9742" width="15.85546875" style="1137" customWidth="1"/>
    <col min="9743" max="9743" width="3.85546875" style="1137" customWidth="1"/>
    <col min="9744" max="9744" width="16.42578125" style="1137" customWidth="1"/>
    <col min="9745" max="9745" width="11.28515625" style="1137" customWidth="1"/>
    <col min="9746" max="9746" width="10.28515625" style="1137" customWidth="1"/>
    <col min="9747" max="9747" width="10" style="1137" customWidth="1"/>
    <col min="9748" max="9983" width="9.140625" style="1137"/>
    <col min="9984" max="9984" width="4" style="1137" customWidth="1"/>
    <col min="9985" max="9985" width="15.140625" style="1137" customWidth="1"/>
    <col min="9986" max="9986" width="13.85546875" style="1137" customWidth="1"/>
    <col min="9987" max="9987" width="10.140625" style="1137" customWidth="1"/>
    <col min="9988" max="9988" width="9.140625" style="1137"/>
    <col min="9989" max="9989" width="3.42578125" style="1137" customWidth="1"/>
    <col min="9990" max="9990" width="19.5703125" style="1137" customWidth="1"/>
    <col min="9991" max="9991" width="12.28515625" style="1137" customWidth="1"/>
    <col min="9992" max="9992" width="10.42578125" style="1137" customWidth="1"/>
    <col min="9993" max="9993" width="9.140625" style="1137"/>
    <col min="9994" max="9994" width="3.5703125" style="1137" customWidth="1"/>
    <col min="9995" max="9995" width="16.42578125" style="1137" customWidth="1"/>
    <col min="9996" max="9996" width="11.7109375" style="1137" customWidth="1"/>
    <col min="9997" max="9997" width="10.140625" style="1137" customWidth="1"/>
    <col min="9998" max="9998" width="15.85546875" style="1137" customWidth="1"/>
    <col min="9999" max="9999" width="3.85546875" style="1137" customWidth="1"/>
    <col min="10000" max="10000" width="16.42578125" style="1137" customWidth="1"/>
    <col min="10001" max="10001" width="11.28515625" style="1137" customWidth="1"/>
    <col min="10002" max="10002" width="10.28515625" style="1137" customWidth="1"/>
    <col min="10003" max="10003" width="10" style="1137" customWidth="1"/>
    <col min="10004" max="10239" width="9.140625" style="1137"/>
    <col min="10240" max="10240" width="4" style="1137" customWidth="1"/>
    <col min="10241" max="10241" width="15.140625" style="1137" customWidth="1"/>
    <col min="10242" max="10242" width="13.85546875" style="1137" customWidth="1"/>
    <col min="10243" max="10243" width="10.140625" style="1137" customWidth="1"/>
    <col min="10244" max="10244" width="9.140625" style="1137"/>
    <col min="10245" max="10245" width="3.42578125" style="1137" customWidth="1"/>
    <col min="10246" max="10246" width="19.5703125" style="1137" customWidth="1"/>
    <col min="10247" max="10247" width="12.28515625" style="1137" customWidth="1"/>
    <col min="10248" max="10248" width="10.42578125" style="1137" customWidth="1"/>
    <col min="10249" max="10249" width="9.140625" style="1137"/>
    <col min="10250" max="10250" width="3.5703125" style="1137" customWidth="1"/>
    <col min="10251" max="10251" width="16.42578125" style="1137" customWidth="1"/>
    <col min="10252" max="10252" width="11.7109375" style="1137" customWidth="1"/>
    <col min="10253" max="10253" width="10.140625" style="1137" customWidth="1"/>
    <col min="10254" max="10254" width="15.85546875" style="1137" customWidth="1"/>
    <col min="10255" max="10255" width="3.85546875" style="1137" customWidth="1"/>
    <col min="10256" max="10256" width="16.42578125" style="1137" customWidth="1"/>
    <col min="10257" max="10257" width="11.28515625" style="1137" customWidth="1"/>
    <col min="10258" max="10258" width="10.28515625" style="1137" customWidth="1"/>
    <col min="10259" max="10259" width="10" style="1137" customWidth="1"/>
    <col min="10260" max="10495" width="9.140625" style="1137"/>
    <col min="10496" max="10496" width="4" style="1137" customWidth="1"/>
    <col min="10497" max="10497" width="15.140625" style="1137" customWidth="1"/>
    <col min="10498" max="10498" width="13.85546875" style="1137" customWidth="1"/>
    <col min="10499" max="10499" width="10.140625" style="1137" customWidth="1"/>
    <col min="10500" max="10500" width="9.140625" style="1137"/>
    <col min="10501" max="10501" width="3.42578125" style="1137" customWidth="1"/>
    <col min="10502" max="10502" width="19.5703125" style="1137" customWidth="1"/>
    <col min="10503" max="10503" width="12.28515625" style="1137" customWidth="1"/>
    <col min="10504" max="10504" width="10.42578125" style="1137" customWidth="1"/>
    <col min="10505" max="10505" width="9.140625" style="1137"/>
    <col min="10506" max="10506" width="3.5703125" style="1137" customWidth="1"/>
    <col min="10507" max="10507" width="16.42578125" style="1137" customWidth="1"/>
    <col min="10508" max="10508" width="11.7109375" style="1137" customWidth="1"/>
    <col min="10509" max="10509" width="10.140625" style="1137" customWidth="1"/>
    <col min="10510" max="10510" width="15.85546875" style="1137" customWidth="1"/>
    <col min="10511" max="10511" width="3.85546875" style="1137" customWidth="1"/>
    <col min="10512" max="10512" width="16.42578125" style="1137" customWidth="1"/>
    <col min="10513" max="10513" width="11.28515625" style="1137" customWidth="1"/>
    <col min="10514" max="10514" width="10.28515625" style="1137" customWidth="1"/>
    <col min="10515" max="10515" width="10" style="1137" customWidth="1"/>
    <col min="10516" max="10751" width="9.140625" style="1137"/>
    <col min="10752" max="10752" width="4" style="1137" customWidth="1"/>
    <col min="10753" max="10753" width="15.140625" style="1137" customWidth="1"/>
    <col min="10754" max="10754" width="13.85546875" style="1137" customWidth="1"/>
    <col min="10755" max="10755" width="10.140625" style="1137" customWidth="1"/>
    <col min="10756" max="10756" width="9.140625" style="1137"/>
    <col min="10757" max="10757" width="3.42578125" style="1137" customWidth="1"/>
    <col min="10758" max="10758" width="19.5703125" style="1137" customWidth="1"/>
    <col min="10759" max="10759" width="12.28515625" style="1137" customWidth="1"/>
    <col min="10760" max="10760" width="10.42578125" style="1137" customWidth="1"/>
    <col min="10761" max="10761" width="9.140625" style="1137"/>
    <col min="10762" max="10762" width="3.5703125" style="1137" customWidth="1"/>
    <col min="10763" max="10763" width="16.42578125" style="1137" customWidth="1"/>
    <col min="10764" max="10764" width="11.7109375" style="1137" customWidth="1"/>
    <col min="10765" max="10765" width="10.140625" style="1137" customWidth="1"/>
    <col min="10766" max="10766" width="15.85546875" style="1137" customWidth="1"/>
    <col min="10767" max="10767" width="3.85546875" style="1137" customWidth="1"/>
    <col min="10768" max="10768" width="16.42578125" style="1137" customWidth="1"/>
    <col min="10769" max="10769" width="11.28515625" style="1137" customWidth="1"/>
    <col min="10770" max="10770" width="10.28515625" style="1137" customWidth="1"/>
    <col min="10771" max="10771" width="10" style="1137" customWidth="1"/>
    <col min="10772" max="11007" width="9.140625" style="1137"/>
    <col min="11008" max="11008" width="4" style="1137" customWidth="1"/>
    <col min="11009" max="11009" width="15.140625" style="1137" customWidth="1"/>
    <col min="11010" max="11010" width="13.85546875" style="1137" customWidth="1"/>
    <col min="11011" max="11011" width="10.140625" style="1137" customWidth="1"/>
    <col min="11012" max="11012" width="9.140625" style="1137"/>
    <col min="11013" max="11013" width="3.42578125" style="1137" customWidth="1"/>
    <col min="11014" max="11014" width="19.5703125" style="1137" customWidth="1"/>
    <col min="11015" max="11015" width="12.28515625" style="1137" customWidth="1"/>
    <col min="11016" max="11016" width="10.42578125" style="1137" customWidth="1"/>
    <col min="11017" max="11017" width="9.140625" style="1137"/>
    <col min="11018" max="11018" width="3.5703125" style="1137" customWidth="1"/>
    <col min="11019" max="11019" width="16.42578125" style="1137" customWidth="1"/>
    <col min="11020" max="11020" width="11.7109375" style="1137" customWidth="1"/>
    <col min="11021" max="11021" width="10.140625" style="1137" customWidth="1"/>
    <col min="11022" max="11022" width="15.85546875" style="1137" customWidth="1"/>
    <col min="11023" max="11023" width="3.85546875" style="1137" customWidth="1"/>
    <col min="11024" max="11024" width="16.42578125" style="1137" customWidth="1"/>
    <col min="11025" max="11025" width="11.28515625" style="1137" customWidth="1"/>
    <col min="11026" max="11026" width="10.28515625" style="1137" customWidth="1"/>
    <col min="11027" max="11027" width="10" style="1137" customWidth="1"/>
    <col min="11028" max="11263" width="9.140625" style="1137"/>
    <col min="11264" max="11264" width="4" style="1137" customWidth="1"/>
    <col min="11265" max="11265" width="15.140625" style="1137" customWidth="1"/>
    <col min="11266" max="11266" width="13.85546875" style="1137" customWidth="1"/>
    <col min="11267" max="11267" width="10.140625" style="1137" customWidth="1"/>
    <col min="11268" max="11268" width="9.140625" style="1137"/>
    <col min="11269" max="11269" width="3.42578125" style="1137" customWidth="1"/>
    <col min="11270" max="11270" width="19.5703125" style="1137" customWidth="1"/>
    <col min="11271" max="11271" width="12.28515625" style="1137" customWidth="1"/>
    <col min="11272" max="11272" width="10.42578125" style="1137" customWidth="1"/>
    <col min="11273" max="11273" width="9.140625" style="1137"/>
    <col min="11274" max="11274" width="3.5703125" style="1137" customWidth="1"/>
    <col min="11275" max="11275" width="16.42578125" style="1137" customWidth="1"/>
    <col min="11276" max="11276" width="11.7109375" style="1137" customWidth="1"/>
    <col min="11277" max="11277" width="10.140625" style="1137" customWidth="1"/>
    <col min="11278" max="11278" width="15.85546875" style="1137" customWidth="1"/>
    <col min="11279" max="11279" width="3.85546875" style="1137" customWidth="1"/>
    <col min="11280" max="11280" width="16.42578125" style="1137" customWidth="1"/>
    <col min="11281" max="11281" width="11.28515625" style="1137" customWidth="1"/>
    <col min="11282" max="11282" width="10.28515625" style="1137" customWidth="1"/>
    <col min="11283" max="11283" width="10" style="1137" customWidth="1"/>
    <col min="11284" max="11519" width="9.140625" style="1137"/>
    <col min="11520" max="11520" width="4" style="1137" customWidth="1"/>
    <col min="11521" max="11521" width="15.140625" style="1137" customWidth="1"/>
    <col min="11522" max="11522" width="13.85546875" style="1137" customWidth="1"/>
    <col min="11523" max="11523" width="10.140625" style="1137" customWidth="1"/>
    <col min="11524" max="11524" width="9.140625" style="1137"/>
    <col min="11525" max="11525" width="3.42578125" style="1137" customWidth="1"/>
    <col min="11526" max="11526" width="19.5703125" style="1137" customWidth="1"/>
    <col min="11527" max="11527" width="12.28515625" style="1137" customWidth="1"/>
    <col min="11528" max="11528" width="10.42578125" style="1137" customWidth="1"/>
    <col min="11529" max="11529" width="9.140625" style="1137"/>
    <col min="11530" max="11530" width="3.5703125" style="1137" customWidth="1"/>
    <col min="11531" max="11531" width="16.42578125" style="1137" customWidth="1"/>
    <col min="11532" max="11532" width="11.7109375" style="1137" customWidth="1"/>
    <col min="11533" max="11533" width="10.140625" style="1137" customWidth="1"/>
    <col min="11534" max="11534" width="15.85546875" style="1137" customWidth="1"/>
    <col min="11535" max="11535" width="3.85546875" style="1137" customWidth="1"/>
    <col min="11536" max="11536" width="16.42578125" style="1137" customWidth="1"/>
    <col min="11537" max="11537" width="11.28515625" style="1137" customWidth="1"/>
    <col min="11538" max="11538" width="10.28515625" style="1137" customWidth="1"/>
    <col min="11539" max="11539" width="10" style="1137" customWidth="1"/>
    <col min="11540" max="11775" width="9.140625" style="1137"/>
    <col min="11776" max="11776" width="4" style="1137" customWidth="1"/>
    <col min="11777" max="11777" width="15.140625" style="1137" customWidth="1"/>
    <col min="11778" max="11778" width="13.85546875" style="1137" customWidth="1"/>
    <col min="11779" max="11779" width="10.140625" style="1137" customWidth="1"/>
    <col min="11780" max="11780" width="9.140625" style="1137"/>
    <col min="11781" max="11781" width="3.42578125" style="1137" customWidth="1"/>
    <col min="11782" max="11782" width="19.5703125" style="1137" customWidth="1"/>
    <col min="11783" max="11783" width="12.28515625" style="1137" customWidth="1"/>
    <col min="11784" max="11784" width="10.42578125" style="1137" customWidth="1"/>
    <col min="11785" max="11785" width="9.140625" style="1137"/>
    <col min="11786" max="11786" width="3.5703125" style="1137" customWidth="1"/>
    <col min="11787" max="11787" width="16.42578125" style="1137" customWidth="1"/>
    <col min="11788" max="11788" width="11.7109375" style="1137" customWidth="1"/>
    <col min="11789" max="11789" width="10.140625" style="1137" customWidth="1"/>
    <col min="11790" max="11790" width="15.85546875" style="1137" customWidth="1"/>
    <col min="11791" max="11791" width="3.85546875" style="1137" customWidth="1"/>
    <col min="11792" max="11792" width="16.42578125" style="1137" customWidth="1"/>
    <col min="11793" max="11793" width="11.28515625" style="1137" customWidth="1"/>
    <col min="11794" max="11794" width="10.28515625" style="1137" customWidth="1"/>
    <col min="11795" max="11795" width="10" style="1137" customWidth="1"/>
    <col min="11796" max="12031" width="9.140625" style="1137"/>
    <col min="12032" max="12032" width="4" style="1137" customWidth="1"/>
    <col min="12033" max="12033" width="15.140625" style="1137" customWidth="1"/>
    <col min="12034" max="12034" width="13.85546875" style="1137" customWidth="1"/>
    <col min="12035" max="12035" width="10.140625" style="1137" customWidth="1"/>
    <col min="12036" max="12036" width="9.140625" style="1137"/>
    <col min="12037" max="12037" width="3.42578125" style="1137" customWidth="1"/>
    <col min="12038" max="12038" width="19.5703125" style="1137" customWidth="1"/>
    <col min="12039" max="12039" width="12.28515625" style="1137" customWidth="1"/>
    <col min="12040" max="12040" width="10.42578125" style="1137" customWidth="1"/>
    <col min="12041" max="12041" width="9.140625" style="1137"/>
    <col min="12042" max="12042" width="3.5703125" style="1137" customWidth="1"/>
    <col min="12043" max="12043" width="16.42578125" style="1137" customWidth="1"/>
    <col min="12044" max="12044" width="11.7109375" style="1137" customWidth="1"/>
    <col min="12045" max="12045" width="10.140625" style="1137" customWidth="1"/>
    <col min="12046" max="12046" width="15.85546875" style="1137" customWidth="1"/>
    <col min="12047" max="12047" width="3.85546875" style="1137" customWidth="1"/>
    <col min="12048" max="12048" width="16.42578125" style="1137" customWidth="1"/>
    <col min="12049" max="12049" width="11.28515625" style="1137" customWidth="1"/>
    <col min="12050" max="12050" width="10.28515625" style="1137" customWidth="1"/>
    <col min="12051" max="12051" width="10" style="1137" customWidth="1"/>
    <col min="12052" max="12287" width="9.140625" style="1137"/>
    <col min="12288" max="12288" width="4" style="1137" customWidth="1"/>
    <col min="12289" max="12289" width="15.140625" style="1137" customWidth="1"/>
    <col min="12290" max="12290" width="13.85546875" style="1137" customWidth="1"/>
    <col min="12291" max="12291" width="10.140625" style="1137" customWidth="1"/>
    <col min="12292" max="12292" width="9.140625" style="1137"/>
    <col min="12293" max="12293" width="3.42578125" style="1137" customWidth="1"/>
    <col min="12294" max="12294" width="19.5703125" style="1137" customWidth="1"/>
    <col min="12295" max="12295" width="12.28515625" style="1137" customWidth="1"/>
    <col min="12296" max="12296" width="10.42578125" style="1137" customWidth="1"/>
    <col min="12297" max="12297" width="9.140625" style="1137"/>
    <col min="12298" max="12298" width="3.5703125" style="1137" customWidth="1"/>
    <col min="12299" max="12299" width="16.42578125" style="1137" customWidth="1"/>
    <col min="12300" max="12300" width="11.7109375" style="1137" customWidth="1"/>
    <col min="12301" max="12301" width="10.140625" style="1137" customWidth="1"/>
    <col min="12302" max="12302" width="15.85546875" style="1137" customWidth="1"/>
    <col min="12303" max="12303" width="3.85546875" style="1137" customWidth="1"/>
    <col min="12304" max="12304" width="16.42578125" style="1137" customWidth="1"/>
    <col min="12305" max="12305" width="11.28515625" style="1137" customWidth="1"/>
    <col min="12306" max="12306" width="10.28515625" style="1137" customWidth="1"/>
    <col min="12307" max="12307" width="10" style="1137" customWidth="1"/>
    <col min="12308" max="12543" width="9.140625" style="1137"/>
    <col min="12544" max="12544" width="4" style="1137" customWidth="1"/>
    <col min="12545" max="12545" width="15.140625" style="1137" customWidth="1"/>
    <col min="12546" max="12546" width="13.85546875" style="1137" customWidth="1"/>
    <col min="12547" max="12547" width="10.140625" style="1137" customWidth="1"/>
    <col min="12548" max="12548" width="9.140625" style="1137"/>
    <col min="12549" max="12549" width="3.42578125" style="1137" customWidth="1"/>
    <col min="12550" max="12550" width="19.5703125" style="1137" customWidth="1"/>
    <col min="12551" max="12551" width="12.28515625" style="1137" customWidth="1"/>
    <col min="12552" max="12552" width="10.42578125" style="1137" customWidth="1"/>
    <col min="12553" max="12553" width="9.140625" style="1137"/>
    <col min="12554" max="12554" width="3.5703125" style="1137" customWidth="1"/>
    <col min="12555" max="12555" width="16.42578125" style="1137" customWidth="1"/>
    <col min="12556" max="12556" width="11.7109375" style="1137" customWidth="1"/>
    <col min="12557" max="12557" width="10.140625" style="1137" customWidth="1"/>
    <col min="12558" max="12558" width="15.85546875" style="1137" customWidth="1"/>
    <col min="12559" max="12559" width="3.85546875" style="1137" customWidth="1"/>
    <col min="12560" max="12560" width="16.42578125" style="1137" customWidth="1"/>
    <col min="12561" max="12561" width="11.28515625" style="1137" customWidth="1"/>
    <col min="12562" max="12562" width="10.28515625" style="1137" customWidth="1"/>
    <col min="12563" max="12563" width="10" style="1137" customWidth="1"/>
    <col min="12564" max="12799" width="9.140625" style="1137"/>
    <col min="12800" max="12800" width="4" style="1137" customWidth="1"/>
    <col min="12801" max="12801" width="15.140625" style="1137" customWidth="1"/>
    <col min="12802" max="12802" width="13.85546875" style="1137" customWidth="1"/>
    <col min="12803" max="12803" width="10.140625" style="1137" customWidth="1"/>
    <col min="12804" max="12804" width="9.140625" style="1137"/>
    <col min="12805" max="12805" width="3.42578125" style="1137" customWidth="1"/>
    <col min="12806" max="12806" width="19.5703125" style="1137" customWidth="1"/>
    <col min="12807" max="12807" width="12.28515625" style="1137" customWidth="1"/>
    <col min="12808" max="12808" width="10.42578125" style="1137" customWidth="1"/>
    <col min="12809" max="12809" width="9.140625" style="1137"/>
    <col min="12810" max="12810" width="3.5703125" style="1137" customWidth="1"/>
    <col min="12811" max="12811" width="16.42578125" style="1137" customWidth="1"/>
    <col min="12812" max="12812" width="11.7109375" style="1137" customWidth="1"/>
    <col min="12813" max="12813" width="10.140625" style="1137" customWidth="1"/>
    <col min="12814" max="12814" width="15.85546875" style="1137" customWidth="1"/>
    <col min="12815" max="12815" width="3.85546875" style="1137" customWidth="1"/>
    <col min="12816" max="12816" width="16.42578125" style="1137" customWidth="1"/>
    <col min="12817" max="12817" width="11.28515625" style="1137" customWidth="1"/>
    <col min="12818" max="12818" width="10.28515625" style="1137" customWidth="1"/>
    <col min="12819" max="12819" width="10" style="1137" customWidth="1"/>
    <col min="12820" max="13055" width="9.140625" style="1137"/>
    <col min="13056" max="13056" width="4" style="1137" customWidth="1"/>
    <col min="13057" max="13057" width="15.140625" style="1137" customWidth="1"/>
    <col min="13058" max="13058" width="13.85546875" style="1137" customWidth="1"/>
    <col min="13059" max="13059" width="10.140625" style="1137" customWidth="1"/>
    <col min="13060" max="13060" width="9.140625" style="1137"/>
    <col min="13061" max="13061" width="3.42578125" style="1137" customWidth="1"/>
    <col min="13062" max="13062" width="19.5703125" style="1137" customWidth="1"/>
    <col min="13063" max="13063" width="12.28515625" style="1137" customWidth="1"/>
    <col min="13064" max="13064" width="10.42578125" style="1137" customWidth="1"/>
    <col min="13065" max="13065" width="9.140625" style="1137"/>
    <col min="13066" max="13066" width="3.5703125" style="1137" customWidth="1"/>
    <col min="13067" max="13067" width="16.42578125" style="1137" customWidth="1"/>
    <col min="13068" max="13068" width="11.7109375" style="1137" customWidth="1"/>
    <col min="13069" max="13069" width="10.140625" style="1137" customWidth="1"/>
    <col min="13070" max="13070" width="15.85546875" style="1137" customWidth="1"/>
    <col min="13071" max="13071" width="3.85546875" style="1137" customWidth="1"/>
    <col min="13072" max="13072" width="16.42578125" style="1137" customWidth="1"/>
    <col min="13073" max="13073" width="11.28515625" style="1137" customWidth="1"/>
    <col min="13074" max="13074" width="10.28515625" style="1137" customWidth="1"/>
    <col min="13075" max="13075" width="10" style="1137" customWidth="1"/>
    <col min="13076" max="13311" width="9.140625" style="1137"/>
    <col min="13312" max="13312" width="4" style="1137" customWidth="1"/>
    <col min="13313" max="13313" width="15.140625" style="1137" customWidth="1"/>
    <col min="13314" max="13314" width="13.85546875" style="1137" customWidth="1"/>
    <col min="13315" max="13315" width="10.140625" style="1137" customWidth="1"/>
    <col min="13316" max="13316" width="9.140625" style="1137"/>
    <col min="13317" max="13317" width="3.42578125" style="1137" customWidth="1"/>
    <col min="13318" max="13318" width="19.5703125" style="1137" customWidth="1"/>
    <col min="13319" max="13319" width="12.28515625" style="1137" customWidth="1"/>
    <col min="13320" max="13320" width="10.42578125" style="1137" customWidth="1"/>
    <col min="13321" max="13321" width="9.140625" style="1137"/>
    <col min="13322" max="13322" width="3.5703125" style="1137" customWidth="1"/>
    <col min="13323" max="13323" width="16.42578125" style="1137" customWidth="1"/>
    <col min="13324" max="13324" width="11.7109375" style="1137" customWidth="1"/>
    <col min="13325" max="13325" width="10.140625" style="1137" customWidth="1"/>
    <col min="13326" max="13326" width="15.85546875" style="1137" customWidth="1"/>
    <col min="13327" max="13327" width="3.85546875" style="1137" customWidth="1"/>
    <col min="13328" max="13328" width="16.42578125" style="1137" customWidth="1"/>
    <col min="13329" max="13329" width="11.28515625" style="1137" customWidth="1"/>
    <col min="13330" max="13330" width="10.28515625" style="1137" customWidth="1"/>
    <col min="13331" max="13331" width="10" style="1137" customWidth="1"/>
    <col min="13332" max="13567" width="9.140625" style="1137"/>
    <col min="13568" max="13568" width="4" style="1137" customWidth="1"/>
    <col min="13569" max="13569" width="15.140625" style="1137" customWidth="1"/>
    <col min="13570" max="13570" width="13.85546875" style="1137" customWidth="1"/>
    <col min="13571" max="13571" width="10.140625" style="1137" customWidth="1"/>
    <col min="13572" max="13572" width="9.140625" style="1137"/>
    <col min="13573" max="13573" width="3.42578125" style="1137" customWidth="1"/>
    <col min="13574" max="13574" width="19.5703125" style="1137" customWidth="1"/>
    <col min="13575" max="13575" width="12.28515625" style="1137" customWidth="1"/>
    <col min="13576" max="13576" width="10.42578125" style="1137" customWidth="1"/>
    <col min="13577" max="13577" width="9.140625" style="1137"/>
    <col min="13578" max="13578" width="3.5703125" style="1137" customWidth="1"/>
    <col min="13579" max="13579" width="16.42578125" style="1137" customWidth="1"/>
    <col min="13580" max="13580" width="11.7109375" style="1137" customWidth="1"/>
    <col min="13581" max="13581" width="10.140625" style="1137" customWidth="1"/>
    <col min="13582" max="13582" width="15.85546875" style="1137" customWidth="1"/>
    <col min="13583" max="13583" width="3.85546875" style="1137" customWidth="1"/>
    <col min="13584" max="13584" width="16.42578125" style="1137" customWidth="1"/>
    <col min="13585" max="13585" width="11.28515625" style="1137" customWidth="1"/>
    <col min="13586" max="13586" width="10.28515625" style="1137" customWidth="1"/>
    <col min="13587" max="13587" width="10" style="1137" customWidth="1"/>
    <col min="13588" max="13823" width="9.140625" style="1137"/>
    <col min="13824" max="13824" width="4" style="1137" customWidth="1"/>
    <col min="13825" max="13825" width="15.140625" style="1137" customWidth="1"/>
    <col min="13826" max="13826" width="13.85546875" style="1137" customWidth="1"/>
    <col min="13827" max="13827" width="10.140625" style="1137" customWidth="1"/>
    <col min="13828" max="13828" width="9.140625" style="1137"/>
    <col min="13829" max="13829" width="3.42578125" style="1137" customWidth="1"/>
    <col min="13830" max="13830" width="19.5703125" style="1137" customWidth="1"/>
    <col min="13831" max="13831" width="12.28515625" style="1137" customWidth="1"/>
    <col min="13832" max="13832" width="10.42578125" style="1137" customWidth="1"/>
    <col min="13833" max="13833" width="9.140625" style="1137"/>
    <col min="13834" max="13834" width="3.5703125" style="1137" customWidth="1"/>
    <col min="13835" max="13835" width="16.42578125" style="1137" customWidth="1"/>
    <col min="13836" max="13836" width="11.7109375" style="1137" customWidth="1"/>
    <col min="13837" max="13837" width="10.140625" style="1137" customWidth="1"/>
    <col min="13838" max="13838" width="15.85546875" style="1137" customWidth="1"/>
    <col min="13839" max="13839" width="3.85546875" style="1137" customWidth="1"/>
    <col min="13840" max="13840" width="16.42578125" style="1137" customWidth="1"/>
    <col min="13841" max="13841" width="11.28515625" style="1137" customWidth="1"/>
    <col min="13842" max="13842" width="10.28515625" style="1137" customWidth="1"/>
    <col min="13843" max="13843" width="10" style="1137" customWidth="1"/>
    <col min="13844" max="14079" width="9.140625" style="1137"/>
    <col min="14080" max="14080" width="4" style="1137" customWidth="1"/>
    <col min="14081" max="14081" width="15.140625" style="1137" customWidth="1"/>
    <col min="14082" max="14082" width="13.85546875" style="1137" customWidth="1"/>
    <col min="14083" max="14083" width="10.140625" style="1137" customWidth="1"/>
    <col min="14084" max="14084" width="9.140625" style="1137"/>
    <col min="14085" max="14085" width="3.42578125" style="1137" customWidth="1"/>
    <col min="14086" max="14086" width="19.5703125" style="1137" customWidth="1"/>
    <col min="14087" max="14087" width="12.28515625" style="1137" customWidth="1"/>
    <col min="14088" max="14088" width="10.42578125" style="1137" customWidth="1"/>
    <col min="14089" max="14089" width="9.140625" style="1137"/>
    <col min="14090" max="14090" width="3.5703125" style="1137" customWidth="1"/>
    <col min="14091" max="14091" width="16.42578125" style="1137" customWidth="1"/>
    <col min="14092" max="14092" width="11.7109375" style="1137" customWidth="1"/>
    <col min="14093" max="14093" width="10.140625" style="1137" customWidth="1"/>
    <col min="14094" max="14094" width="15.85546875" style="1137" customWidth="1"/>
    <col min="14095" max="14095" width="3.85546875" style="1137" customWidth="1"/>
    <col min="14096" max="14096" width="16.42578125" style="1137" customWidth="1"/>
    <col min="14097" max="14097" width="11.28515625" style="1137" customWidth="1"/>
    <col min="14098" max="14098" width="10.28515625" style="1137" customWidth="1"/>
    <col min="14099" max="14099" width="10" style="1137" customWidth="1"/>
    <col min="14100" max="14335" width="9.140625" style="1137"/>
    <col min="14336" max="14336" width="4" style="1137" customWidth="1"/>
    <col min="14337" max="14337" width="15.140625" style="1137" customWidth="1"/>
    <col min="14338" max="14338" width="13.85546875" style="1137" customWidth="1"/>
    <col min="14339" max="14339" width="10.140625" style="1137" customWidth="1"/>
    <col min="14340" max="14340" width="9.140625" style="1137"/>
    <col min="14341" max="14341" width="3.42578125" style="1137" customWidth="1"/>
    <col min="14342" max="14342" width="19.5703125" style="1137" customWidth="1"/>
    <col min="14343" max="14343" width="12.28515625" style="1137" customWidth="1"/>
    <col min="14344" max="14344" width="10.42578125" style="1137" customWidth="1"/>
    <col min="14345" max="14345" width="9.140625" style="1137"/>
    <col min="14346" max="14346" width="3.5703125" style="1137" customWidth="1"/>
    <col min="14347" max="14347" width="16.42578125" style="1137" customWidth="1"/>
    <col min="14348" max="14348" width="11.7109375" style="1137" customWidth="1"/>
    <col min="14349" max="14349" width="10.140625" style="1137" customWidth="1"/>
    <col min="14350" max="14350" width="15.85546875" style="1137" customWidth="1"/>
    <col min="14351" max="14351" width="3.85546875" style="1137" customWidth="1"/>
    <col min="14352" max="14352" width="16.42578125" style="1137" customWidth="1"/>
    <col min="14353" max="14353" width="11.28515625" style="1137" customWidth="1"/>
    <col min="14354" max="14354" width="10.28515625" style="1137" customWidth="1"/>
    <col min="14355" max="14355" width="10" style="1137" customWidth="1"/>
    <col min="14356" max="14591" width="9.140625" style="1137"/>
    <col min="14592" max="14592" width="4" style="1137" customWidth="1"/>
    <col min="14593" max="14593" width="15.140625" style="1137" customWidth="1"/>
    <col min="14594" max="14594" width="13.85546875" style="1137" customWidth="1"/>
    <col min="14595" max="14595" width="10.140625" style="1137" customWidth="1"/>
    <col min="14596" max="14596" width="9.140625" style="1137"/>
    <col min="14597" max="14597" width="3.42578125" style="1137" customWidth="1"/>
    <col min="14598" max="14598" width="19.5703125" style="1137" customWidth="1"/>
    <col min="14599" max="14599" width="12.28515625" style="1137" customWidth="1"/>
    <col min="14600" max="14600" width="10.42578125" style="1137" customWidth="1"/>
    <col min="14601" max="14601" width="9.140625" style="1137"/>
    <col min="14602" max="14602" width="3.5703125" style="1137" customWidth="1"/>
    <col min="14603" max="14603" width="16.42578125" style="1137" customWidth="1"/>
    <col min="14604" max="14604" width="11.7109375" style="1137" customWidth="1"/>
    <col min="14605" max="14605" width="10.140625" style="1137" customWidth="1"/>
    <col min="14606" max="14606" width="15.85546875" style="1137" customWidth="1"/>
    <col min="14607" max="14607" width="3.85546875" style="1137" customWidth="1"/>
    <col min="14608" max="14608" width="16.42578125" style="1137" customWidth="1"/>
    <col min="14609" max="14609" width="11.28515625" style="1137" customWidth="1"/>
    <col min="14610" max="14610" width="10.28515625" style="1137" customWidth="1"/>
    <col min="14611" max="14611" width="10" style="1137" customWidth="1"/>
    <col min="14612" max="14847" width="9.140625" style="1137"/>
    <col min="14848" max="14848" width="4" style="1137" customWidth="1"/>
    <col min="14849" max="14849" width="15.140625" style="1137" customWidth="1"/>
    <col min="14850" max="14850" width="13.85546875" style="1137" customWidth="1"/>
    <col min="14851" max="14851" width="10.140625" style="1137" customWidth="1"/>
    <col min="14852" max="14852" width="9.140625" style="1137"/>
    <col min="14853" max="14853" width="3.42578125" style="1137" customWidth="1"/>
    <col min="14854" max="14854" width="19.5703125" style="1137" customWidth="1"/>
    <col min="14855" max="14855" width="12.28515625" style="1137" customWidth="1"/>
    <col min="14856" max="14856" width="10.42578125" style="1137" customWidth="1"/>
    <col min="14857" max="14857" width="9.140625" style="1137"/>
    <col min="14858" max="14858" width="3.5703125" style="1137" customWidth="1"/>
    <col min="14859" max="14859" width="16.42578125" style="1137" customWidth="1"/>
    <col min="14860" max="14860" width="11.7109375" style="1137" customWidth="1"/>
    <col min="14861" max="14861" width="10.140625" style="1137" customWidth="1"/>
    <col min="14862" max="14862" width="15.85546875" style="1137" customWidth="1"/>
    <col min="14863" max="14863" width="3.85546875" style="1137" customWidth="1"/>
    <col min="14864" max="14864" width="16.42578125" style="1137" customWidth="1"/>
    <col min="14865" max="14865" width="11.28515625" style="1137" customWidth="1"/>
    <col min="14866" max="14866" width="10.28515625" style="1137" customWidth="1"/>
    <col min="14867" max="14867" width="10" style="1137" customWidth="1"/>
    <col min="14868" max="15103" width="9.140625" style="1137"/>
    <col min="15104" max="15104" width="4" style="1137" customWidth="1"/>
    <col min="15105" max="15105" width="15.140625" style="1137" customWidth="1"/>
    <col min="15106" max="15106" width="13.85546875" style="1137" customWidth="1"/>
    <col min="15107" max="15107" width="10.140625" style="1137" customWidth="1"/>
    <col min="15108" max="15108" width="9.140625" style="1137"/>
    <col min="15109" max="15109" width="3.42578125" style="1137" customWidth="1"/>
    <col min="15110" max="15110" width="19.5703125" style="1137" customWidth="1"/>
    <col min="15111" max="15111" width="12.28515625" style="1137" customWidth="1"/>
    <col min="15112" max="15112" width="10.42578125" style="1137" customWidth="1"/>
    <col min="15113" max="15113" width="9.140625" style="1137"/>
    <col min="15114" max="15114" width="3.5703125" style="1137" customWidth="1"/>
    <col min="15115" max="15115" width="16.42578125" style="1137" customWidth="1"/>
    <col min="15116" max="15116" width="11.7109375" style="1137" customWidth="1"/>
    <col min="15117" max="15117" width="10.140625" style="1137" customWidth="1"/>
    <col min="15118" max="15118" width="15.85546875" style="1137" customWidth="1"/>
    <col min="15119" max="15119" width="3.85546875" style="1137" customWidth="1"/>
    <col min="15120" max="15120" width="16.42578125" style="1137" customWidth="1"/>
    <col min="15121" max="15121" width="11.28515625" style="1137" customWidth="1"/>
    <col min="15122" max="15122" width="10.28515625" style="1137" customWidth="1"/>
    <col min="15123" max="15123" width="10" style="1137" customWidth="1"/>
    <col min="15124" max="15359" width="9.140625" style="1137"/>
    <col min="15360" max="15360" width="4" style="1137" customWidth="1"/>
    <col min="15361" max="15361" width="15.140625" style="1137" customWidth="1"/>
    <col min="15362" max="15362" width="13.85546875" style="1137" customWidth="1"/>
    <col min="15363" max="15363" width="10.140625" style="1137" customWidth="1"/>
    <col min="15364" max="15364" width="9.140625" style="1137"/>
    <col min="15365" max="15365" width="3.42578125" style="1137" customWidth="1"/>
    <col min="15366" max="15366" width="19.5703125" style="1137" customWidth="1"/>
    <col min="15367" max="15367" width="12.28515625" style="1137" customWidth="1"/>
    <col min="15368" max="15368" width="10.42578125" style="1137" customWidth="1"/>
    <col min="15369" max="15369" width="9.140625" style="1137"/>
    <col min="15370" max="15370" width="3.5703125" style="1137" customWidth="1"/>
    <col min="15371" max="15371" width="16.42578125" style="1137" customWidth="1"/>
    <col min="15372" max="15372" width="11.7109375" style="1137" customWidth="1"/>
    <col min="15373" max="15373" width="10.140625" style="1137" customWidth="1"/>
    <col min="15374" max="15374" width="15.85546875" style="1137" customWidth="1"/>
    <col min="15375" max="15375" width="3.85546875" style="1137" customWidth="1"/>
    <col min="15376" max="15376" width="16.42578125" style="1137" customWidth="1"/>
    <col min="15377" max="15377" width="11.28515625" style="1137" customWidth="1"/>
    <col min="15378" max="15378" width="10.28515625" style="1137" customWidth="1"/>
    <col min="15379" max="15379" width="10" style="1137" customWidth="1"/>
    <col min="15380" max="15615" width="9.140625" style="1137"/>
    <col min="15616" max="15616" width="4" style="1137" customWidth="1"/>
    <col min="15617" max="15617" width="15.140625" style="1137" customWidth="1"/>
    <col min="15618" max="15618" width="13.85546875" style="1137" customWidth="1"/>
    <col min="15619" max="15619" width="10.140625" style="1137" customWidth="1"/>
    <col min="15620" max="15620" width="9.140625" style="1137"/>
    <col min="15621" max="15621" width="3.42578125" style="1137" customWidth="1"/>
    <col min="15622" max="15622" width="19.5703125" style="1137" customWidth="1"/>
    <col min="15623" max="15623" width="12.28515625" style="1137" customWidth="1"/>
    <col min="15624" max="15624" width="10.42578125" style="1137" customWidth="1"/>
    <col min="15625" max="15625" width="9.140625" style="1137"/>
    <col min="15626" max="15626" width="3.5703125" style="1137" customWidth="1"/>
    <col min="15627" max="15627" width="16.42578125" style="1137" customWidth="1"/>
    <col min="15628" max="15628" width="11.7109375" style="1137" customWidth="1"/>
    <col min="15629" max="15629" width="10.140625" style="1137" customWidth="1"/>
    <col min="15630" max="15630" width="15.85546875" style="1137" customWidth="1"/>
    <col min="15631" max="15631" width="3.85546875" style="1137" customWidth="1"/>
    <col min="15632" max="15632" width="16.42578125" style="1137" customWidth="1"/>
    <col min="15633" max="15633" width="11.28515625" style="1137" customWidth="1"/>
    <col min="15634" max="15634" width="10.28515625" style="1137" customWidth="1"/>
    <col min="15635" max="15635" width="10" style="1137" customWidth="1"/>
    <col min="15636" max="15871" width="9.140625" style="1137"/>
    <col min="15872" max="15872" width="4" style="1137" customWidth="1"/>
    <col min="15873" max="15873" width="15.140625" style="1137" customWidth="1"/>
    <col min="15874" max="15874" width="13.85546875" style="1137" customWidth="1"/>
    <col min="15875" max="15875" width="10.140625" style="1137" customWidth="1"/>
    <col min="15876" max="15876" width="9.140625" style="1137"/>
    <col min="15877" max="15877" width="3.42578125" style="1137" customWidth="1"/>
    <col min="15878" max="15878" width="19.5703125" style="1137" customWidth="1"/>
    <col min="15879" max="15879" width="12.28515625" style="1137" customWidth="1"/>
    <col min="15880" max="15880" width="10.42578125" style="1137" customWidth="1"/>
    <col min="15881" max="15881" width="9.140625" style="1137"/>
    <col min="15882" max="15882" width="3.5703125" style="1137" customWidth="1"/>
    <col min="15883" max="15883" width="16.42578125" style="1137" customWidth="1"/>
    <col min="15884" max="15884" width="11.7109375" style="1137" customWidth="1"/>
    <col min="15885" max="15885" width="10.140625" style="1137" customWidth="1"/>
    <col min="15886" max="15886" width="15.85546875" style="1137" customWidth="1"/>
    <col min="15887" max="15887" width="3.85546875" style="1137" customWidth="1"/>
    <col min="15888" max="15888" width="16.42578125" style="1137" customWidth="1"/>
    <col min="15889" max="15889" width="11.28515625" style="1137" customWidth="1"/>
    <col min="15890" max="15890" width="10.28515625" style="1137" customWidth="1"/>
    <col min="15891" max="15891" width="10" style="1137" customWidth="1"/>
    <col min="15892" max="16127" width="9.140625" style="1137"/>
    <col min="16128" max="16128" width="4" style="1137" customWidth="1"/>
    <col min="16129" max="16129" width="15.140625" style="1137" customWidth="1"/>
    <col min="16130" max="16130" width="13.85546875" style="1137" customWidth="1"/>
    <col min="16131" max="16131" width="10.140625" style="1137" customWidth="1"/>
    <col min="16132" max="16132" width="9.140625" style="1137"/>
    <col min="16133" max="16133" width="3.42578125" style="1137" customWidth="1"/>
    <col min="16134" max="16134" width="19.5703125" style="1137" customWidth="1"/>
    <col min="16135" max="16135" width="12.28515625" style="1137" customWidth="1"/>
    <col min="16136" max="16136" width="10.42578125" style="1137" customWidth="1"/>
    <col min="16137" max="16137" width="9.140625" style="1137"/>
    <col min="16138" max="16138" width="3.5703125" style="1137" customWidth="1"/>
    <col min="16139" max="16139" width="16.42578125" style="1137" customWidth="1"/>
    <col min="16140" max="16140" width="11.7109375" style="1137" customWidth="1"/>
    <col min="16141" max="16141" width="10.140625" style="1137" customWidth="1"/>
    <col min="16142" max="16142" width="15.85546875" style="1137" customWidth="1"/>
    <col min="16143" max="16143" width="3.85546875" style="1137" customWidth="1"/>
    <col min="16144" max="16144" width="16.42578125" style="1137" customWidth="1"/>
    <col min="16145" max="16145" width="11.28515625" style="1137" customWidth="1"/>
    <col min="16146" max="16146" width="10.28515625" style="1137" customWidth="1"/>
    <col min="16147" max="16147" width="10" style="1137" customWidth="1"/>
    <col min="16148" max="16384" width="9.140625" style="1137"/>
  </cols>
  <sheetData>
    <row r="1" spans="1:27" ht="18.75">
      <c r="A1" s="587" t="s">
        <v>303</v>
      </c>
    </row>
    <row r="2" spans="1:27" ht="18" customHeight="1">
      <c r="A2" s="1436" t="s">
        <v>492</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row>
    <row r="3" spans="1:27" ht="18" customHeight="1">
      <c r="A3" s="1439" t="s">
        <v>493</v>
      </c>
      <c r="B3" s="1439"/>
      <c r="C3" s="1439"/>
      <c r="D3" s="1439"/>
      <c r="E3" s="1439"/>
      <c r="F3" s="1439"/>
      <c r="G3" s="143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8801.4249999999993</v>
      </c>
      <c r="C8" s="603">
        <v>13649</v>
      </c>
      <c r="D8" s="731">
        <v>2.1490388148797819</v>
      </c>
      <c r="E8" s="826"/>
      <c r="F8" s="825" t="s">
        <v>209</v>
      </c>
      <c r="G8" s="603">
        <v>2382.5360000000001</v>
      </c>
      <c r="H8" s="888">
        <v>12848</v>
      </c>
      <c r="I8" s="889">
        <v>2.4592549163711133</v>
      </c>
      <c r="J8" s="659"/>
      <c r="K8" s="743" t="s">
        <v>194</v>
      </c>
      <c r="L8" s="603">
        <v>6854.1360000000004</v>
      </c>
      <c r="M8" s="603">
        <v>1977.701</v>
      </c>
      <c r="N8" s="731">
        <v>3.4657089216216206</v>
      </c>
      <c r="O8" s="659"/>
      <c r="P8" s="743" t="s">
        <v>464</v>
      </c>
      <c r="Q8" s="603">
        <v>2910.538</v>
      </c>
      <c r="R8" s="603">
        <v>666.26900000000001</v>
      </c>
      <c r="S8" s="731">
        <v>4.3684127582102725</v>
      </c>
    </row>
    <row r="9" spans="1:27" ht="15.75">
      <c r="A9" s="606" t="s">
        <v>209</v>
      </c>
      <c r="B9" s="605">
        <v>5342.0050000000001</v>
      </c>
      <c r="C9" s="605">
        <v>19030</v>
      </c>
      <c r="D9" s="650">
        <v>1.9345593015023421</v>
      </c>
      <c r="E9" s="827"/>
      <c r="F9" s="606" t="s">
        <v>464</v>
      </c>
      <c r="G9" s="605">
        <v>731.27099999999996</v>
      </c>
      <c r="H9" s="607">
        <v>2767</v>
      </c>
      <c r="I9" s="651">
        <v>3.5401667279874518</v>
      </c>
      <c r="J9" s="659"/>
      <c r="K9" s="604" t="s">
        <v>200</v>
      </c>
      <c r="L9" s="605">
        <v>4812.5309999999999</v>
      </c>
      <c r="M9" s="605">
        <v>1654.9870000000001</v>
      </c>
      <c r="N9" s="650">
        <v>2.9078965574956177</v>
      </c>
      <c r="O9" s="659"/>
      <c r="P9" s="604" t="s">
        <v>194</v>
      </c>
      <c r="Q9" s="605">
        <v>2192.6930000000002</v>
      </c>
      <c r="R9" s="605">
        <v>600.23199999999997</v>
      </c>
      <c r="S9" s="650">
        <v>3.6530758106865351</v>
      </c>
    </row>
    <row r="10" spans="1:27" ht="16.5" thickBot="1">
      <c r="A10" s="606" t="s">
        <v>196</v>
      </c>
      <c r="B10" s="605">
        <v>4758.8339999999998</v>
      </c>
      <c r="C10" s="605">
        <v>4691</v>
      </c>
      <c r="D10" s="650">
        <v>1.6928129243073862</v>
      </c>
      <c r="E10" s="826"/>
      <c r="F10" s="606" t="s">
        <v>213</v>
      </c>
      <c r="G10" s="605">
        <v>632.428</v>
      </c>
      <c r="H10" s="607">
        <v>3070</v>
      </c>
      <c r="I10" s="651">
        <v>3.2237293492167867</v>
      </c>
      <c r="J10" s="659"/>
      <c r="K10" s="604" t="s">
        <v>211</v>
      </c>
      <c r="L10" s="605">
        <v>3358.2840000000001</v>
      </c>
      <c r="M10" s="605">
        <v>743.39200000000005</v>
      </c>
      <c r="N10" s="650">
        <v>4.517514312771727</v>
      </c>
      <c r="O10" s="659"/>
      <c r="P10" s="604" t="s">
        <v>196</v>
      </c>
      <c r="Q10" s="605">
        <v>2003.4570000000001</v>
      </c>
      <c r="R10" s="605">
        <v>636.50599999999997</v>
      </c>
      <c r="S10" s="650">
        <v>3.1475854116064896</v>
      </c>
    </row>
    <row r="11" spans="1:27" ht="16.5" thickBot="1">
      <c r="A11" s="606" t="s">
        <v>464</v>
      </c>
      <c r="B11" s="605">
        <v>4065.8139999999999</v>
      </c>
      <c r="C11" s="607">
        <v>9314</v>
      </c>
      <c r="D11" s="651">
        <v>3.2453685928775826</v>
      </c>
      <c r="E11" s="827"/>
      <c r="F11" s="1034" t="s">
        <v>321</v>
      </c>
      <c r="G11" s="608">
        <v>3927.268</v>
      </c>
      <c r="H11" s="1093">
        <v>19476</v>
      </c>
      <c r="I11" s="1094">
        <v>2.7722080927140444</v>
      </c>
      <c r="J11" s="659"/>
      <c r="K11" s="604" t="s">
        <v>196</v>
      </c>
      <c r="L11" s="605">
        <v>3076.366</v>
      </c>
      <c r="M11" s="605">
        <v>949.00699999999995</v>
      </c>
      <c r="N11" s="650">
        <v>3.2416683965450206</v>
      </c>
      <c r="O11" s="659"/>
      <c r="P11" s="604" t="s">
        <v>193</v>
      </c>
      <c r="Q11" s="605">
        <v>1385.6679999999999</v>
      </c>
      <c r="R11" s="605">
        <v>217.80500000000001</v>
      </c>
      <c r="S11" s="650">
        <v>6.3619659787424521</v>
      </c>
    </row>
    <row r="12" spans="1:27" ht="15.75">
      <c r="A12" s="606" t="s">
        <v>194</v>
      </c>
      <c r="B12" s="605">
        <v>3384.9059999999999</v>
      </c>
      <c r="C12" s="605">
        <v>2769</v>
      </c>
      <c r="D12" s="650">
        <v>2.6018024804282911</v>
      </c>
      <c r="E12" s="827"/>
      <c r="F12"/>
      <c r="G12"/>
      <c r="H12"/>
      <c r="I12"/>
      <c r="J12" s="659"/>
      <c r="K12" s="604" t="s">
        <v>464</v>
      </c>
      <c r="L12" s="605">
        <v>2939.85</v>
      </c>
      <c r="M12" s="605">
        <v>672.25699999999995</v>
      </c>
      <c r="N12" s="650">
        <v>4.3731043336105095</v>
      </c>
      <c r="O12" s="659"/>
      <c r="P12" s="604" t="s">
        <v>211</v>
      </c>
      <c r="Q12" s="605">
        <v>1163.03</v>
      </c>
      <c r="R12" s="605">
        <v>241.56399999999999</v>
      </c>
      <c r="S12" s="650">
        <v>4.8145832988359194</v>
      </c>
    </row>
    <row r="13" spans="1:27" ht="15.75">
      <c r="A13" s="606" t="s">
        <v>213</v>
      </c>
      <c r="B13" s="605">
        <v>2388.0459999999998</v>
      </c>
      <c r="C13" s="607">
        <v>6757</v>
      </c>
      <c r="D13" s="651">
        <v>1.8158084830383332</v>
      </c>
      <c r="E13" s="827"/>
      <c r="F13"/>
      <c r="G13"/>
      <c r="H13"/>
      <c r="I13"/>
      <c r="J13" s="659"/>
      <c r="K13" s="604" t="s">
        <v>191</v>
      </c>
      <c r="L13" s="605">
        <v>1803.6489999999999</v>
      </c>
      <c r="M13" s="605">
        <v>725.06</v>
      </c>
      <c r="N13" s="650">
        <v>2.4875858549637271</v>
      </c>
      <c r="O13" s="659"/>
      <c r="P13" s="604" t="s">
        <v>200</v>
      </c>
      <c r="Q13" s="605">
        <v>859.13900000000001</v>
      </c>
      <c r="R13" s="605">
        <v>475.47</v>
      </c>
      <c r="S13" s="650">
        <v>1.8069257787031778</v>
      </c>
    </row>
    <row r="14" spans="1:27" ht="15.75">
      <c r="A14" s="606" t="s">
        <v>205</v>
      </c>
      <c r="B14" s="605">
        <v>2330.63</v>
      </c>
      <c r="C14" s="605">
        <v>1506</v>
      </c>
      <c r="D14" s="650">
        <v>2.9630858617642764</v>
      </c>
      <c r="E14" s="827"/>
      <c r="J14" s="659"/>
      <c r="K14" s="604" t="s">
        <v>212</v>
      </c>
      <c r="L14" s="605">
        <v>854.06100000000004</v>
      </c>
      <c r="M14" s="605">
        <v>363.65800000000002</v>
      </c>
      <c r="N14" s="650">
        <v>2.3485280125832513</v>
      </c>
      <c r="O14" s="659"/>
      <c r="P14" s="604" t="s">
        <v>191</v>
      </c>
      <c r="Q14" s="605">
        <v>358.04700000000003</v>
      </c>
      <c r="R14" s="605">
        <v>77.337999999999994</v>
      </c>
      <c r="S14" s="650">
        <v>4.6296387286974072</v>
      </c>
    </row>
    <row r="15" spans="1:27" ht="15.75">
      <c r="A15" s="606" t="s">
        <v>210</v>
      </c>
      <c r="B15" s="605">
        <v>1389.74</v>
      </c>
      <c r="C15" s="605">
        <v>2233</v>
      </c>
      <c r="D15" s="650">
        <v>2.0812622896071669</v>
      </c>
      <c r="E15" s="827"/>
      <c r="J15" s="659"/>
      <c r="K15" s="604" t="s">
        <v>209</v>
      </c>
      <c r="L15" s="605">
        <v>836.84799999999996</v>
      </c>
      <c r="M15" s="605">
        <v>229.602</v>
      </c>
      <c r="N15" s="650">
        <v>3.6447766134441335</v>
      </c>
      <c r="O15" s="659"/>
      <c r="P15" s="604" t="s">
        <v>205</v>
      </c>
      <c r="Q15" s="605">
        <v>258.73500000000001</v>
      </c>
      <c r="R15" s="605">
        <v>56.636000000000003</v>
      </c>
      <c r="S15" s="650">
        <v>4.5683840666713751</v>
      </c>
    </row>
    <row r="16" spans="1:27" ht="15.75">
      <c r="A16" s="606" t="s">
        <v>191</v>
      </c>
      <c r="B16" s="605">
        <v>1066.058</v>
      </c>
      <c r="C16" s="605">
        <v>4504</v>
      </c>
      <c r="D16" s="650">
        <v>2.7915096637016128</v>
      </c>
      <c r="E16" s="827"/>
      <c r="J16" s="659"/>
      <c r="K16" s="604" t="s">
        <v>193</v>
      </c>
      <c r="L16" s="605">
        <v>432.42200000000003</v>
      </c>
      <c r="M16" s="605">
        <v>124.30500000000001</v>
      </c>
      <c r="N16" s="650">
        <v>3.4787176702465707</v>
      </c>
      <c r="O16" s="659"/>
      <c r="P16" s="604" t="s">
        <v>208</v>
      </c>
      <c r="Q16" s="605">
        <v>212.172</v>
      </c>
      <c r="R16" s="605">
        <v>70.263000000000005</v>
      </c>
      <c r="S16" s="650">
        <v>3.019683190299304</v>
      </c>
    </row>
    <row r="17" spans="1:19" ht="16.5" thickBot="1">
      <c r="A17" s="606" t="s">
        <v>192</v>
      </c>
      <c r="B17" s="605">
        <v>1032.8040000000001</v>
      </c>
      <c r="C17" s="605">
        <v>1089</v>
      </c>
      <c r="D17" s="650">
        <v>2.0009764603312994</v>
      </c>
      <c r="E17" s="826"/>
      <c r="J17" s="659"/>
      <c r="K17" s="604" t="s">
        <v>204</v>
      </c>
      <c r="L17" s="605">
        <v>336.13099999999997</v>
      </c>
      <c r="M17" s="605">
        <v>148.483</v>
      </c>
      <c r="N17" s="650">
        <v>2.2637675693513732</v>
      </c>
      <c r="O17" s="659"/>
      <c r="P17" s="604" t="s">
        <v>209</v>
      </c>
      <c r="Q17" s="605">
        <v>181.511</v>
      </c>
      <c r="R17" s="605">
        <v>145.77799999999999</v>
      </c>
      <c r="S17" s="650">
        <v>1.2451192909766906</v>
      </c>
    </row>
    <row r="18" spans="1:19" ht="16.5" thickBot="1">
      <c r="A18" s="1034" t="s">
        <v>321</v>
      </c>
      <c r="B18" s="608">
        <v>36237.902000000002</v>
      </c>
      <c r="C18" s="608">
        <v>67742</v>
      </c>
      <c r="D18" s="730">
        <v>2.1864201210564929</v>
      </c>
      <c r="E18" s="828"/>
      <c r="K18" s="604" t="s">
        <v>208</v>
      </c>
      <c r="L18" s="605">
        <v>307.43099999999998</v>
      </c>
      <c r="M18" s="605">
        <v>86.653999999999996</v>
      </c>
      <c r="N18" s="650">
        <v>3.5477992937429317</v>
      </c>
      <c r="O18" s="659"/>
      <c r="P18" s="604" t="s">
        <v>490</v>
      </c>
      <c r="Q18" s="605">
        <v>79.599999999999994</v>
      </c>
      <c r="R18" s="605">
        <v>46.021000000000001</v>
      </c>
      <c r="S18" s="650">
        <v>1.7296451619912647</v>
      </c>
    </row>
    <row r="19" spans="1:19" ht="16.5" thickBot="1">
      <c r="A19"/>
      <c r="B19"/>
      <c r="C19"/>
      <c r="D19"/>
      <c r="E19" s="829"/>
      <c r="J19" s="659"/>
      <c r="K19" s="941" t="s">
        <v>321</v>
      </c>
      <c r="L19" s="608">
        <v>26691.155999999999</v>
      </c>
      <c r="M19" s="608">
        <v>7809.1660000000002</v>
      </c>
      <c r="N19" s="730">
        <v>3.4179265750017351</v>
      </c>
      <c r="O19" s="659"/>
      <c r="P19" s="604" t="s">
        <v>192</v>
      </c>
      <c r="Q19" s="605">
        <v>74.667000000000002</v>
      </c>
      <c r="R19" s="605">
        <v>26.994</v>
      </c>
      <c r="S19" s="650">
        <v>2.7660591242498334</v>
      </c>
    </row>
    <row r="20" spans="1:19" ht="15" customHeight="1" thickBot="1">
      <c r="A20"/>
      <c r="B20"/>
      <c r="C20"/>
      <c r="D20"/>
      <c r="E20" s="829"/>
      <c r="J20" s="659"/>
      <c r="K20"/>
      <c r="L20"/>
      <c r="M20"/>
      <c r="N20"/>
      <c r="O20" s="659"/>
      <c r="P20" s="941" t="s">
        <v>321</v>
      </c>
      <c r="Q20" s="608">
        <v>11854.314</v>
      </c>
      <c r="R20" s="608">
        <v>3282.837</v>
      </c>
      <c r="S20" s="730">
        <v>3.6109968298761101</v>
      </c>
    </row>
    <row r="21" spans="1:19">
      <c r="A21"/>
      <c r="B21"/>
      <c r="C21"/>
      <c r="D21"/>
      <c r="E21" s="830"/>
      <c r="J21" s="659"/>
      <c r="K21"/>
      <c r="L21"/>
      <c r="M21"/>
      <c r="N21"/>
      <c r="P21"/>
      <c r="Q21"/>
      <c r="R21"/>
      <c r="S21"/>
    </row>
    <row r="22" spans="1:19">
      <c r="F22" s="1106"/>
      <c r="K22"/>
      <c r="L22"/>
      <c r="M22"/>
      <c r="N22"/>
      <c r="P22"/>
      <c r="Q22"/>
      <c r="R22"/>
      <c r="S22"/>
    </row>
    <row r="23" spans="1:19">
      <c r="K23"/>
      <c r="L23"/>
      <c r="M23"/>
      <c r="N23"/>
      <c r="P23"/>
      <c r="Q23"/>
      <c r="R23"/>
      <c r="S23"/>
    </row>
    <row r="24" spans="1:19">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s="106"/>
      <c r="K31"/>
      <c r="L31"/>
      <c r="M31"/>
      <c r="N31"/>
      <c r="P31"/>
      <c r="Q31"/>
      <c r="R31"/>
      <c r="S31"/>
    </row>
    <row r="32" spans="1:19">
      <c r="A32"/>
      <c r="B32"/>
      <c r="C32"/>
      <c r="D32"/>
      <c r="E32"/>
      <c r="F32"/>
      <c r="G32"/>
      <c r="H32"/>
      <c r="I32"/>
      <c r="J32" s="106"/>
      <c r="K32"/>
      <c r="L32"/>
      <c r="M32"/>
      <c r="N32"/>
      <c r="P32"/>
      <c r="Q32"/>
      <c r="R32"/>
      <c r="S32"/>
    </row>
    <row r="33" spans="1:14">
      <c r="A33"/>
      <c r="B33"/>
      <c r="C33"/>
      <c r="D33"/>
      <c r="E33"/>
      <c r="F33"/>
      <c r="G33"/>
      <c r="H33"/>
      <c r="I33"/>
      <c r="J33" s="106"/>
      <c r="K33"/>
      <c r="L33"/>
      <c r="M33"/>
      <c r="N33"/>
    </row>
    <row r="34" spans="1:14">
      <c r="A34"/>
      <c r="B34"/>
      <c r="C34"/>
      <c r="D34"/>
      <c r="E34"/>
      <c r="F34"/>
      <c r="G34"/>
      <c r="H34"/>
      <c r="I34"/>
      <c r="J34" s="106"/>
    </row>
    <row r="35" spans="1:14">
      <c r="A35"/>
      <c r="B35"/>
      <c r="C35"/>
      <c r="D35"/>
      <c r="E35"/>
      <c r="F35"/>
      <c r="G35"/>
      <c r="H35"/>
      <c r="I35"/>
      <c r="J35" s="106"/>
      <c r="K35" s="106"/>
    </row>
    <row r="36" spans="1:14">
      <c r="A36"/>
      <c r="B36"/>
      <c r="C36"/>
      <c r="D36"/>
      <c r="E36"/>
      <c r="F36"/>
      <c r="G36"/>
      <c r="H36"/>
      <c r="I36"/>
      <c r="J36" s="106"/>
      <c r="K36" s="106"/>
    </row>
    <row r="37" spans="1:14">
      <c r="A37"/>
      <c r="B37"/>
      <c r="C37"/>
      <c r="D37"/>
      <c r="E37"/>
      <c r="F37"/>
      <c r="G37"/>
      <c r="H37"/>
      <c r="I37"/>
      <c r="J37" s="106"/>
      <c r="K37" s="106"/>
    </row>
    <row r="38" spans="1:14">
      <c r="A38"/>
      <c r="B38"/>
      <c r="C38"/>
      <c r="D38"/>
      <c r="E38"/>
      <c r="F38"/>
      <c r="G38"/>
      <c r="H38"/>
      <c r="I38"/>
      <c r="J38" s="106"/>
      <c r="K38" s="106"/>
    </row>
    <row r="39" spans="1:14">
      <c r="A39"/>
      <c r="B39"/>
      <c r="C39"/>
      <c r="D39"/>
      <c r="E39"/>
      <c r="F39"/>
      <c r="G39"/>
      <c r="H39"/>
      <c r="I39"/>
      <c r="J39" s="106"/>
      <c r="K39" s="106"/>
    </row>
    <row r="40" spans="1:14">
      <c r="A40"/>
      <c r="B40"/>
      <c r="C40"/>
      <c r="D40"/>
      <c r="E40"/>
      <c r="F40"/>
      <c r="G40"/>
      <c r="H40"/>
      <c r="I40"/>
      <c r="J40" s="106"/>
      <c r="K40" s="106"/>
    </row>
    <row r="41" spans="1:14">
      <c r="A41"/>
      <c r="B41"/>
      <c r="C41"/>
      <c r="D41"/>
      <c r="E41"/>
      <c r="F41"/>
      <c r="G41"/>
      <c r="H41"/>
      <c r="I41"/>
      <c r="J41" s="106"/>
      <c r="K41" s="106"/>
    </row>
    <row r="42" spans="1:14">
      <c r="A42"/>
      <c r="B42"/>
      <c r="C42"/>
      <c r="D42"/>
      <c r="E42"/>
      <c r="F42"/>
      <c r="G42"/>
      <c r="H42"/>
      <c r="I42"/>
      <c r="J42" s="106"/>
      <c r="K42" s="106"/>
    </row>
    <row r="43" spans="1:14">
      <c r="A43"/>
      <c r="B43"/>
      <c r="C43"/>
      <c r="D43"/>
      <c r="E43"/>
      <c r="F43"/>
      <c r="G43"/>
      <c r="H43"/>
      <c r="I43"/>
      <c r="J43" s="106"/>
      <c r="K43" s="106"/>
    </row>
    <row r="44" spans="1:14">
      <c r="A44"/>
      <c r="B44"/>
      <c r="C44"/>
      <c r="D44"/>
      <c r="E44"/>
      <c r="F44"/>
      <c r="G44"/>
      <c r="H44"/>
      <c r="I44"/>
      <c r="J44" s="106"/>
      <c r="K44" s="106"/>
    </row>
    <row r="45" spans="1:14">
      <c r="A45"/>
      <c r="B45"/>
      <c r="C45"/>
      <c r="D45"/>
      <c r="E45"/>
      <c r="F45"/>
      <c r="G45"/>
      <c r="H45"/>
      <c r="I45"/>
      <c r="J45" s="106"/>
      <c r="K45" s="106"/>
    </row>
    <row r="46" spans="1:14">
      <c r="A46"/>
      <c r="B46"/>
      <c r="C46"/>
      <c r="D46"/>
      <c r="E46"/>
      <c r="F46"/>
      <c r="G46"/>
      <c r="H46"/>
      <c r="I46"/>
      <c r="J46" s="106"/>
      <c r="K46" s="106"/>
    </row>
    <row r="47" spans="1:14">
      <c r="A47"/>
      <c r="B47"/>
      <c r="C47"/>
      <c r="D47"/>
      <c r="E47"/>
      <c r="F47"/>
      <c r="G47"/>
      <c r="H47"/>
      <c r="I47"/>
      <c r="J47" s="106"/>
      <c r="K47" s="106"/>
    </row>
    <row r="48" spans="1:14">
      <c r="A48"/>
      <c r="B48"/>
      <c r="C48"/>
      <c r="D48"/>
      <c r="E48"/>
      <c r="F48"/>
      <c r="G48"/>
      <c r="H48"/>
      <c r="I48"/>
      <c r="J48" s="106"/>
      <c r="K48" s="106"/>
    </row>
    <row r="49" spans="1:11">
      <c r="A49"/>
      <c r="B49"/>
      <c r="C49"/>
      <c r="D49"/>
      <c r="E49"/>
      <c r="F49"/>
      <c r="G49"/>
      <c r="H49"/>
      <c r="I49"/>
      <c r="J49" s="106"/>
      <c r="K49" s="106"/>
    </row>
    <row r="50" spans="1:11">
      <c r="A50"/>
      <c r="B50"/>
      <c r="C50"/>
      <c r="D50"/>
      <c r="E50"/>
      <c r="F50"/>
      <c r="G50"/>
      <c r="H50"/>
      <c r="I50"/>
      <c r="J50" s="106"/>
      <c r="K50" s="106"/>
    </row>
    <row r="51" spans="1:11">
      <c r="A51"/>
      <c r="B51"/>
      <c r="C51"/>
      <c r="D51"/>
      <c r="E51"/>
      <c r="F51"/>
      <c r="G51"/>
      <c r="H51"/>
      <c r="I51"/>
      <c r="J51" s="106"/>
      <c r="K51" s="106"/>
    </row>
    <row r="52" spans="1:11">
      <c r="A52"/>
      <c r="B52"/>
      <c r="C52"/>
      <c r="D52"/>
      <c r="E52"/>
      <c r="F52"/>
      <c r="G52"/>
      <c r="H52"/>
      <c r="I52"/>
    </row>
    <row r="53" spans="1:11">
      <c r="A53"/>
      <c r="B53"/>
      <c r="C53"/>
      <c r="D53"/>
      <c r="E53"/>
      <c r="F53"/>
      <c r="G53"/>
      <c r="H53"/>
      <c r="I53"/>
    </row>
    <row r="54" spans="1:11">
      <c r="A54"/>
      <c r="B54"/>
      <c r="C54"/>
      <c r="D54"/>
      <c r="E54"/>
      <c r="F54"/>
      <c r="G54"/>
      <c r="H54"/>
      <c r="I54"/>
    </row>
    <row r="55" spans="1:11">
      <c r="A55"/>
      <c r="B55"/>
      <c r="C55"/>
      <c r="D55"/>
      <c r="E55"/>
      <c r="F55"/>
      <c r="G55"/>
      <c r="H55"/>
      <c r="I55"/>
    </row>
    <row r="56" spans="1:11">
      <c r="A56"/>
      <c r="B56"/>
      <c r="C56"/>
      <c r="D56"/>
      <c r="E56"/>
      <c r="F56"/>
      <c r="G56"/>
      <c r="H56"/>
      <c r="I56"/>
    </row>
    <row r="57" spans="1:11">
      <c r="A57"/>
      <c r="B57"/>
      <c r="C57"/>
      <c r="D57"/>
      <c r="E57"/>
      <c r="F57"/>
      <c r="G57"/>
      <c r="H57"/>
      <c r="I57"/>
    </row>
  </sheetData>
  <sortState ref="P8:S32">
    <sortCondition descending="1" ref="Q8:Q32"/>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t="s">
        <v>303</v>
      </c>
    </row>
    <row r="2" spans="1:10" ht="26.25" customHeight="1">
      <c r="A2" s="567" t="s">
        <v>304</v>
      </c>
    </row>
    <row r="5" spans="1:10" ht="38.25" customHeight="1" thickBot="1">
      <c r="A5" s="1433" t="s">
        <v>438</v>
      </c>
      <c r="B5" s="1433"/>
      <c r="C5" s="1433"/>
      <c r="D5" s="1433"/>
      <c r="E5" s="1433"/>
      <c r="F5" s="1433"/>
      <c r="H5" s="649" t="s">
        <v>330</v>
      </c>
    </row>
    <row r="6" spans="1:10" ht="15.75" customHeight="1" thickBot="1">
      <c r="A6" s="1434" t="s">
        <v>169</v>
      </c>
      <c r="B6" s="1425" t="s">
        <v>439</v>
      </c>
      <c r="C6" s="1426"/>
      <c r="D6" s="1427"/>
      <c r="E6" s="1428" t="s">
        <v>440</v>
      </c>
      <c r="F6" s="1434" t="s">
        <v>441</v>
      </c>
    </row>
    <row r="7" spans="1:10" ht="31.5" customHeight="1" thickBot="1">
      <c r="A7" s="1435"/>
      <c r="B7" s="846" t="s">
        <v>311</v>
      </c>
      <c r="C7" s="846" t="s">
        <v>319</v>
      </c>
      <c r="D7" s="846" t="s">
        <v>320</v>
      </c>
      <c r="E7" s="1429"/>
      <c r="F7" s="1435"/>
    </row>
    <row r="8" spans="1:10" ht="17.25" customHeight="1" thickBot="1">
      <c r="A8" s="847" t="s">
        <v>170</v>
      </c>
      <c r="B8" s="733">
        <v>13872.912</v>
      </c>
      <c r="C8" s="733">
        <v>4836.6369999999997</v>
      </c>
      <c r="D8" s="883">
        <f t="shared" ref="D8:D13" si="0">(C8/B8)*100</f>
        <v>34.86389158959561</v>
      </c>
      <c r="E8" s="733">
        <v>10934.939</v>
      </c>
      <c r="F8" s="883">
        <f t="shared" ref="F8:F13" si="1">((B8-E8)/E8)*100</f>
        <v>26.867758475836034</v>
      </c>
      <c r="H8" s="678" t="s">
        <v>171</v>
      </c>
    </row>
    <row r="9" spans="1:10" ht="18" customHeight="1" thickBot="1">
      <c r="A9" s="848" t="s">
        <v>172</v>
      </c>
      <c r="B9" s="734">
        <v>49967</v>
      </c>
      <c r="C9" s="734">
        <v>10098</v>
      </c>
      <c r="D9" s="884">
        <f t="shared" si="0"/>
        <v>20.209338163187702</v>
      </c>
      <c r="E9" s="734">
        <v>51011</v>
      </c>
      <c r="F9" s="884">
        <f t="shared" si="1"/>
        <v>-2.0466173962478682</v>
      </c>
      <c r="H9" s="648">
        <f>B9-E9</f>
        <v>-1044</v>
      </c>
    </row>
    <row r="10" spans="1:10" ht="15" customHeight="1" thickBot="1">
      <c r="A10" s="849" t="s">
        <v>305</v>
      </c>
      <c r="B10" s="735">
        <v>20779</v>
      </c>
      <c r="C10" s="1092">
        <v>0</v>
      </c>
      <c r="D10" s="884">
        <f t="shared" si="0"/>
        <v>0</v>
      </c>
      <c r="E10" s="736">
        <v>25583</v>
      </c>
      <c r="F10" s="884">
        <f t="shared" si="1"/>
        <v>-18.778094828597116</v>
      </c>
    </row>
    <row r="11" spans="1:10" ht="17.25" customHeight="1" thickBot="1">
      <c r="A11" s="850" t="s">
        <v>173</v>
      </c>
      <c r="B11" s="737">
        <v>273146.06</v>
      </c>
      <c r="C11" s="738">
        <v>12231.944</v>
      </c>
      <c r="D11" s="885">
        <f t="shared" si="0"/>
        <v>4.4781696649770453</v>
      </c>
      <c r="E11" s="738">
        <v>306802.46600000001</v>
      </c>
      <c r="F11" s="885">
        <f t="shared" si="1"/>
        <v>-10.970057196346009</v>
      </c>
      <c r="J11" s="844"/>
    </row>
    <row r="12" spans="1:10" ht="15" customHeight="1" thickBot="1">
      <c r="A12" s="847" t="s">
        <v>174</v>
      </c>
      <c r="B12" s="733">
        <v>104640.15300000001</v>
      </c>
      <c r="C12" s="733">
        <v>21191.342000000001</v>
      </c>
      <c r="D12" s="884">
        <f t="shared" si="0"/>
        <v>20.251635144302586</v>
      </c>
      <c r="E12" s="733">
        <v>89043.978000000003</v>
      </c>
      <c r="F12" s="884">
        <f t="shared" si="1"/>
        <v>17.515137295415983</v>
      </c>
    </row>
    <row r="13" spans="1:10" ht="15" customHeight="1" thickBot="1">
      <c r="A13" s="847" t="s">
        <v>175</v>
      </c>
      <c r="B13" s="733">
        <f>B11+B12</f>
        <v>377786.21299999999</v>
      </c>
      <c r="C13" s="733">
        <f>C11+C12</f>
        <v>33423.286</v>
      </c>
      <c r="D13" s="886">
        <f t="shared" si="0"/>
        <v>8.8471428680749664</v>
      </c>
      <c r="E13" s="733">
        <f>E11+E12</f>
        <v>395846.44400000002</v>
      </c>
      <c r="F13" s="886">
        <f t="shared" si="1"/>
        <v>-4.5624335582006719</v>
      </c>
    </row>
    <row r="16" spans="1:10" ht="15.75">
      <c r="A16" s="570" t="s">
        <v>306</v>
      </c>
    </row>
    <row r="18" spans="1:16" ht="33" customHeight="1" thickBot="1">
      <c r="A18" s="1433" t="s">
        <v>442</v>
      </c>
      <c r="B18" s="1433"/>
      <c r="C18" s="1433"/>
      <c r="D18" s="1433"/>
      <c r="E18" s="1433"/>
      <c r="F18" s="1433"/>
      <c r="K18" s="106"/>
      <c r="L18" s="106"/>
    </row>
    <row r="19" spans="1:16" ht="24.75" customHeight="1" thickBot="1">
      <c r="A19" s="1423" t="s">
        <v>176</v>
      </c>
      <c r="B19" s="1441" t="s">
        <v>439</v>
      </c>
      <c r="C19" s="1442"/>
      <c r="D19" s="1443"/>
      <c r="E19" s="1444" t="s">
        <v>440</v>
      </c>
      <c r="F19" s="1423" t="s">
        <v>441</v>
      </c>
      <c r="J19" s="106"/>
      <c r="K19" s="106"/>
      <c r="L19" s="106"/>
    </row>
    <row r="20" spans="1:16" ht="21" customHeight="1" thickBot="1">
      <c r="A20" s="1424"/>
      <c r="B20" s="874" t="s">
        <v>311</v>
      </c>
      <c r="C20" s="874" t="s">
        <v>319</v>
      </c>
      <c r="D20" s="874" t="s">
        <v>320</v>
      </c>
      <c r="E20" s="1445"/>
      <c r="F20" s="1440"/>
      <c r="J20" s="106"/>
      <c r="K20" s="106"/>
      <c r="L20" s="887"/>
    </row>
    <row r="21" spans="1:16" ht="15.75" thickBot="1">
      <c r="A21" s="568" t="s">
        <v>170</v>
      </c>
      <c r="B21" s="733">
        <v>32701.297999999999</v>
      </c>
      <c r="C21" s="739">
        <v>0</v>
      </c>
      <c r="D21" s="883">
        <f t="shared" ref="D21:D26" si="2">(C21/B21)*100</f>
        <v>0</v>
      </c>
      <c r="E21" s="733">
        <v>45324.656000000003</v>
      </c>
      <c r="F21" s="883">
        <f t="shared" ref="F21:F26" si="3">((B21-E21)/E21)*100</f>
        <v>-27.850973651074156</v>
      </c>
      <c r="H21" s="678" t="s">
        <v>177</v>
      </c>
      <c r="J21" s="106"/>
      <c r="K21" s="106"/>
      <c r="L21" s="106"/>
    </row>
    <row r="22" spans="1:16" ht="15.75" thickBot="1">
      <c r="A22" s="568" t="s">
        <v>172</v>
      </c>
      <c r="B22" s="733">
        <v>157627</v>
      </c>
      <c r="C22" s="739">
        <v>0</v>
      </c>
      <c r="D22" s="884">
        <f t="shared" si="2"/>
        <v>0</v>
      </c>
      <c r="E22" s="733">
        <v>192967</v>
      </c>
      <c r="F22" s="884">
        <f t="shared" si="3"/>
        <v>-18.314012240434892</v>
      </c>
      <c r="H22" s="648">
        <f>B22-E22</f>
        <v>-35340</v>
      </c>
      <c r="K22" s="106"/>
      <c r="L22" s="106"/>
    </row>
    <row r="23" spans="1:16" ht="15.75" thickBot="1">
      <c r="A23" s="569" t="s">
        <v>305</v>
      </c>
      <c r="B23" s="736">
        <v>47828</v>
      </c>
      <c r="C23" s="740">
        <v>0</v>
      </c>
      <c r="D23" s="884">
        <f t="shared" si="2"/>
        <v>0</v>
      </c>
      <c r="E23" s="736">
        <v>52966</v>
      </c>
      <c r="F23" s="884">
        <f t="shared" si="3"/>
        <v>-9.7005626250802397</v>
      </c>
    </row>
    <row r="24" spans="1:16" ht="15.75" thickBot="1">
      <c r="A24" s="568" t="s">
        <v>173</v>
      </c>
      <c r="B24" s="733">
        <v>16828.11</v>
      </c>
      <c r="C24" s="741">
        <v>52.972999999999999</v>
      </c>
      <c r="D24" s="885">
        <f t="shared" si="2"/>
        <v>0.31478876712833465</v>
      </c>
      <c r="E24" s="733">
        <v>17494.170999999998</v>
      </c>
      <c r="F24" s="885">
        <f t="shared" si="3"/>
        <v>-3.8073310247167353</v>
      </c>
    </row>
    <row r="25" spans="1:16" ht="15.75" thickBot="1">
      <c r="A25" s="568" t="s">
        <v>174</v>
      </c>
      <c r="B25" s="733">
        <v>5128.2700000000004</v>
      </c>
      <c r="C25" s="741">
        <v>54.781999999999996</v>
      </c>
      <c r="D25" s="884">
        <f t="shared" si="2"/>
        <v>1.0682354868210917</v>
      </c>
      <c r="E25" s="733">
        <v>5563.3559999999998</v>
      </c>
      <c r="F25" s="884">
        <f t="shared" si="3"/>
        <v>-7.8205672978683971</v>
      </c>
    </row>
    <row r="26" spans="1:16" ht="15.75" thickBot="1">
      <c r="A26" s="568" t="s">
        <v>175</v>
      </c>
      <c r="B26" s="733">
        <f>B24+B25</f>
        <v>21956.38</v>
      </c>
      <c r="C26" s="742">
        <f>C24+C25</f>
        <v>107.755</v>
      </c>
      <c r="D26" s="886">
        <f t="shared" si="2"/>
        <v>0.49076851466407484</v>
      </c>
      <c r="E26" s="733">
        <f>E24+E25</f>
        <v>23057.526999999998</v>
      </c>
      <c r="F26" s="886">
        <f t="shared" si="3"/>
        <v>-4.7756509186783012</v>
      </c>
      <c r="P26" s="1079"/>
    </row>
    <row r="27" spans="1:16" ht="16.5" customHeight="1">
      <c r="A27" s="1432"/>
      <c r="B27" s="1432"/>
      <c r="C27" s="1432"/>
      <c r="D27" s="1432"/>
      <c r="E27" s="1432"/>
      <c r="F27" s="1432"/>
      <c r="J27" s="106"/>
      <c r="K27" s="106"/>
      <c r="L27" s="106"/>
    </row>
    <row r="28" spans="1:16">
      <c r="B28" s="573"/>
      <c r="C28" s="574"/>
      <c r="D28" s="574"/>
      <c r="E28" s="574"/>
      <c r="F28" s="575"/>
      <c r="I28" s="106"/>
      <c r="J28" s="106"/>
      <c r="K28" s="106"/>
      <c r="L28" s="106"/>
    </row>
    <row r="29" spans="1:16" ht="15">
      <c r="A29" s="1224" t="s">
        <v>460</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22"/>
      <c r="D32" s="1422"/>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22"/>
      <c r="C43" s="1422"/>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t="s">
        <v>303</v>
      </c>
    </row>
    <row r="2" spans="1:24" ht="28.5" customHeight="1">
      <c r="A2" s="1436" t="s">
        <v>443</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row>
    <row r="3" spans="1:24" ht="15.75" customHeight="1">
      <c r="A3" s="1437" t="s">
        <v>444</v>
      </c>
      <c r="B3" s="1437"/>
      <c r="C3" s="1437"/>
      <c r="D3" s="1437"/>
      <c r="E3" s="1437"/>
      <c r="F3" s="1437"/>
      <c r="P3" s="589"/>
    </row>
    <row r="4" spans="1:24" ht="4.5" customHeight="1">
      <c r="A4" s="590"/>
      <c r="B4" s="590"/>
      <c r="C4" s="588"/>
      <c r="D4" s="588"/>
    </row>
    <row r="5" spans="1:24" ht="15.75" thickBot="1">
      <c r="A5" s="591" t="s">
        <v>178</v>
      </c>
      <c r="B5" s="1438" t="s">
        <v>179</v>
      </c>
      <c r="C5" s="1438"/>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9510.0619999999999</v>
      </c>
      <c r="C7" s="603">
        <v>18426</v>
      </c>
      <c r="D7" s="866">
        <v>2.5690254272428916</v>
      </c>
      <c r="F7" s="743" t="s">
        <v>191</v>
      </c>
      <c r="G7" s="603">
        <v>2113.8409999999999</v>
      </c>
      <c r="H7" s="603">
        <v>10060</v>
      </c>
      <c r="I7" s="866">
        <v>3.1726873212039708</v>
      </c>
      <c r="K7" s="743" t="s">
        <v>191</v>
      </c>
      <c r="L7" s="603">
        <v>311209.33100000001</v>
      </c>
      <c r="M7" s="603">
        <v>81889.149999999994</v>
      </c>
      <c r="N7" s="731">
        <v>3.8003731996241266</v>
      </c>
      <c r="P7" s="743" t="s">
        <v>192</v>
      </c>
      <c r="Q7" s="603">
        <v>53092.417000000001</v>
      </c>
      <c r="R7" s="603">
        <v>14147.761</v>
      </c>
      <c r="S7" s="731">
        <v>3.7527080786846767</v>
      </c>
    </row>
    <row r="8" spans="1:24" ht="15.75">
      <c r="A8" s="604" t="s">
        <v>203</v>
      </c>
      <c r="B8" s="605">
        <v>8808.41</v>
      </c>
      <c r="C8" s="605">
        <v>5773</v>
      </c>
      <c r="D8" s="851">
        <v>2.355936306022095</v>
      </c>
      <c r="F8" s="604" t="s">
        <v>193</v>
      </c>
      <c r="G8" s="605">
        <v>1464.146</v>
      </c>
      <c r="H8" s="605">
        <v>8041</v>
      </c>
      <c r="I8" s="851">
        <v>2.5687042319743716</v>
      </c>
      <c r="K8" s="604" t="s">
        <v>194</v>
      </c>
      <c r="L8" s="605">
        <v>164031.59400000001</v>
      </c>
      <c r="M8" s="605">
        <v>46334.103000000003</v>
      </c>
      <c r="N8" s="650">
        <v>3.5401914222878124</v>
      </c>
      <c r="P8" s="604" t="s">
        <v>194</v>
      </c>
      <c r="Q8" s="605">
        <v>51783.328000000001</v>
      </c>
      <c r="R8" s="605">
        <v>14712.109</v>
      </c>
      <c r="S8" s="650">
        <v>3.5197759886091111</v>
      </c>
    </row>
    <row r="9" spans="1:24" ht="16.5" thickBot="1">
      <c r="A9" s="604" t="s">
        <v>201</v>
      </c>
      <c r="B9" s="605">
        <v>4853.576</v>
      </c>
      <c r="C9" s="605">
        <v>3644</v>
      </c>
      <c r="D9" s="851">
        <v>2.3478202401332386</v>
      </c>
      <c r="F9" s="1041" t="s">
        <v>434</v>
      </c>
      <c r="G9" s="940">
        <v>451.22199999999998</v>
      </c>
      <c r="H9" s="940">
        <v>2476</v>
      </c>
      <c r="I9" s="1056">
        <v>2.8889856390096482</v>
      </c>
      <c r="K9" s="604" t="s">
        <v>434</v>
      </c>
      <c r="L9" s="605">
        <v>94217.32</v>
      </c>
      <c r="M9" s="605">
        <v>30412.780999999999</v>
      </c>
      <c r="N9" s="650">
        <v>3.0979514829636923</v>
      </c>
      <c r="P9" s="604" t="s">
        <v>198</v>
      </c>
      <c r="Q9" s="605">
        <v>43021.923000000003</v>
      </c>
      <c r="R9" s="605">
        <v>7860.8689999999997</v>
      </c>
      <c r="S9" s="650">
        <v>5.4729220140928447</v>
      </c>
    </row>
    <row r="10" spans="1:24" ht="16.5" thickBot="1">
      <c r="A10" s="604" t="s">
        <v>199</v>
      </c>
      <c r="B10" s="605">
        <v>2440.8040000000001</v>
      </c>
      <c r="C10" s="605">
        <v>3685</v>
      </c>
      <c r="D10" s="851">
        <v>2.9409332218395985</v>
      </c>
      <c r="F10" s="941" t="s">
        <v>321</v>
      </c>
      <c r="G10" s="608">
        <v>4062.904</v>
      </c>
      <c r="H10" s="608">
        <v>20779</v>
      </c>
      <c r="I10" s="942">
        <v>2.8844523422263837</v>
      </c>
      <c r="K10" s="604" t="s">
        <v>193</v>
      </c>
      <c r="L10" s="605">
        <v>86522.644</v>
      </c>
      <c r="M10" s="605">
        <v>21610.224999999999</v>
      </c>
      <c r="N10" s="650">
        <v>4.0037826538131833</v>
      </c>
      <c r="P10" s="604" t="s">
        <v>193</v>
      </c>
      <c r="Q10" s="605">
        <v>30088.714</v>
      </c>
      <c r="R10" s="605">
        <v>8439.1020000000008</v>
      </c>
      <c r="S10" s="650">
        <v>3.5653928581500729</v>
      </c>
    </row>
    <row r="11" spans="1:24" ht="15.75">
      <c r="A11" s="604" t="s">
        <v>352</v>
      </c>
      <c r="B11" s="605">
        <v>2147.0050000000001</v>
      </c>
      <c r="C11" s="605">
        <v>1489</v>
      </c>
      <c r="D11" s="851">
        <v>0.18223828756058158</v>
      </c>
      <c r="F11" s="106"/>
      <c r="G11" s="106"/>
      <c r="H11" s="106"/>
      <c r="I11" s="106"/>
      <c r="K11" s="604" t="s">
        <v>200</v>
      </c>
      <c r="L11" s="605">
        <v>55370.735000000001</v>
      </c>
      <c r="M11" s="605">
        <v>12217.299000000001</v>
      </c>
      <c r="N11" s="650">
        <v>4.5321584582647931</v>
      </c>
      <c r="P11" s="604" t="s">
        <v>195</v>
      </c>
      <c r="Q11" s="605">
        <v>24433.174999999999</v>
      </c>
      <c r="R11" s="605">
        <v>5635.5659999999998</v>
      </c>
      <c r="S11" s="650">
        <v>4.3355316928237553</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21455.611000000001</v>
      </c>
      <c r="R12" s="605">
        <v>8623.9</v>
      </c>
      <c r="S12" s="650">
        <v>2.4879243729635085</v>
      </c>
    </row>
    <row r="13" spans="1:24" ht="15.75">
      <c r="A13" s="604" t="s">
        <v>193</v>
      </c>
      <c r="B13" s="605">
        <v>1464.146</v>
      </c>
      <c r="C13" s="605">
        <v>8041</v>
      </c>
      <c r="D13" s="851">
        <v>2.5687042319743716</v>
      </c>
      <c r="F13" s="106"/>
      <c r="G13" s="106"/>
      <c r="H13" s="106"/>
      <c r="I13" s="106"/>
      <c r="K13" s="604" t="s">
        <v>201</v>
      </c>
      <c r="L13" s="605">
        <v>35939.548999999999</v>
      </c>
      <c r="M13" s="605">
        <v>10738.866</v>
      </c>
      <c r="N13" s="650">
        <v>3.3466800870780955</v>
      </c>
      <c r="P13" s="604" t="s">
        <v>200</v>
      </c>
      <c r="Q13" s="605">
        <v>13739.316999999999</v>
      </c>
      <c r="R13" s="605">
        <v>3760.973</v>
      </c>
      <c r="S13" s="650">
        <v>3.653128326100719</v>
      </c>
    </row>
    <row r="14" spans="1:24" ht="16.5" thickBot="1">
      <c r="A14" s="1041" t="s">
        <v>197</v>
      </c>
      <c r="B14" s="940">
        <v>1153.1410000000001</v>
      </c>
      <c r="C14" s="940">
        <v>2935</v>
      </c>
      <c r="D14" s="1056">
        <v>0.70536634178557855</v>
      </c>
      <c r="F14" s="106"/>
      <c r="G14" s="106"/>
      <c r="H14" s="106"/>
      <c r="I14" s="106"/>
      <c r="K14" s="604" t="s">
        <v>196</v>
      </c>
      <c r="L14" s="605">
        <v>29569.491000000002</v>
      </c>
      <c r="M14" s="605">
        <v>7438.6949999999997</v>
      </c>
      <c r="N14" s="650">
        <v>3.9750911954314572</v>
      </c>
      <c r="P14" s="604" t="s">
        <v>191</v>
      </c>
      <c r="Q14" s="605">
        <v>13299.648999999999</v>
      </c>
      <c r="R14" s="605">
        <v>4020.8879999999999</v>
      </c>
      <c r="S14" s="650">
        <v>3.3076397551983541</v>
      </c>
    </row>
    <row r="15" spans="1:24" ht="16.5" thickBot="1">
      <c r="A15" s="941" t="s">
        <v>321</v>
      </c>
      <c r="B15" s="608">
        <v>35245.040000000001</v>
      </c>
      <c r="C15" s="608">
        <v>49967</v>
      </c>
      <c r="D15" s="942">
        <v>2.5405653838213635</v>
      </c>
      <c r="E15" s="823"/>
      <c r="K15" s="604" t="s">
        <v>192</v>
      </c>
      <c r="L15" s="605">
        <v>29416.89</v>
      </c>
      <c r="M15" s="605">
        <v>6746.6409999999996</v>
      </c>
      <c r="N15" s="650">
        <v>4.3602275562016715</v>
      </c>
      <c r="P15" s="604" t="s">
        <v>201</v>
      </c>
      <c r="Q15" s="605">
        <v>10746.924999999999</v>
      </c>
      <c r="R15" s="605">
        <v>3049.3310000000001</v>
      </c>
      <c r="S15" s="650">
        <v>3.5243550142637838</v>
      </c>
    </row>
    <row r="16" spans="1:24" ht="15.75">
      <c r="A16" s="106"/>
      <c r="B16" s="106"/>
      <c r="C16" s="106"/>
      <c r="D16" s="106"/>
      <c r="E16" s="659"/>
      <c r="K16" s="604" t="s">
        <v>353</v>
      </c>
      <c r="L16" s="605">
        <v>28930.337</v>
      </c>
      <c r="M16" s="605">
        <v>5166.8760000000002</v>
      </c>
      <c r="N16" s="650">
        <v>5.5991932068816821</v>
      </c>
      <c r="P16" s="604" t="s">
        <v>207</v>
      </c>
      <c r="Q16" s="605">
        <v>10039.376</v>
      </c>
      <c r="R16" s="605">
        <v>3463.5859999999998</v>
      </c>
      <c r="S16" s="650">
        <v>2.8985496534516542</v>
      </c>
    </row>
    <row r="17" spans="1:19" ht="15.75">
      <c r="A17" s="106"/>
      <c r="B17" s="106"/>
      <c r="C17" s="106"/>
      <c r="D17" s="106"/>
      <c r="K17" s="604" t="s">
        <v>208</v>
      </c>
      <c r="L17" s="605">
        <v>25190.888999999999</v>
      </c>
      <c r="M17" s="605">
        <v>8531.4140000000007</v>
      </c>
      <c r="N17" s="650">
        <v>2.9527214363293117</v>
      </c>
      <c r="P17" s="604" t="s">
        <v>340</v>
      </c>
      <c r="Q17" s="605">
        <v>10021.817999999999</v>
      </c>
      <c r="R17" s="605">
        <v>2490.587</v>
      </c>
      <c r="S17" s="650">
        <v>4.0238779050882378</v>
      </c>
    </row>
    <row r="18" spans="1:19" ht="15.75">
      <c r="A18" s="106"/>
      <c r="B18" s="106"/>
      <c r="C18" s="106"/>
      <c r="D18" s="106"/>
      <c r="K18" s="604" t="s">
        <v>205</v>
      </c>
      <c r="L18" s="605">
        <v>22941.582999999999</v>
      </c>
      <c r="M18" s="605">
        <v>5792.03</v>
      </c>
      <c r="N18" s="650">
        <v>3.9608881514771159</v>
      </c>
      <c r="P18" s="604" t="s">
        <v>208</v>
      </c>
      <c r="Q18" s="605">
        <v>7066.4309999999996</v>
      </c>
      <c r="R18" s="605">
        <v>2669.6570000000002</v>
      </c>
      <c r="S18" s="650">
        <v>2.6469434088349173</v>
      </c>
    </row>
    <row r="19" spans="1:19" ht="15.75">
      <c r="A19" s="106"/>
      <c r="B19" s="106"/>
      <c r="C19" s="106"/>
      <c r="D19" s="106"/>
      <c r="K19" s="604" t="s">
        <v>199</v>
      </c>
      <c r="L19" s="605">
        <v>15433.907999999999</v>
      </c>
      <c r="M19" s="605">
        <v>5673.32</v>
      </c>
      <c r="N19" s="650">
        <v>2.720436710779579</v>
      </c>
      <c r="P19" s="604" t="s">
        <v>202</v>
      </c>
      <c r="Q19" s="605">
        <v>6949.7079999999996</v>
      </c>
      <c r="R19" s="605">
        <v>3403.5210000000002</v>
      </c>
      <c r="S19" s="650">
        <v>2.0419171792975566</v>
      </c>
    </row>
    <row r="20" spans="1:19" ht="15.75">
      <c r="A20" s="106"/>
      <c r="B20" s="106"/>
      <c r="C20" s="106"/>
      <c r="D20" s="106"/>
      <c r="K20" s="604" t="s">
        <v>206</v>
      </c>
      <c r="L20" s="605">
        <v>14160.091</v>
      </c>
      <c r="M20" s="605">
        <v>3588.239</v>
      </c>
      <c r="N20" s="650">
        <v>3.9462507932163939</v>
      </c>
      <c r="P20" s="604" t="s">
        <v>212</v>
      </c>
      <c r="Q20" s="605">
        <v>6001.6480000000001</v>
      </c>
      <c r="R20" s="605">
        <v>2278.569</v>
      </c>
      <c r="S20" s="650">
        <v>2.6339549076635382</v>
      </c>
    </row>
    <row r="21" spans="1:19" ht="15.75">
      <c r="A21" s="106"/>
      <c r="B21" s="106"/>
      <c r="C21" s="106"/>
      <c r="D21" s="106"/>
      <c r="K21" s="604" t="s">
        <v>354</v>
      </c>
      <c r="L21" s="605">
        <v>11590.084000000001</v>
      </c>
      <c r="M21" s="605">
        <v>3803.1149999999998</v>
      </c>
      <c r="N21" s="650">
        <v>3.0475239376142982</v>
      </c>
      <c r="P21" s="604" t="s">
        <v>352</v>
      </c>
      <c r="Q21" s="605">
        <v>5536.49</v>
      </c>
      <c r="R21" s="605">
        <v>1662.884</v>
      </c>
      <c r="S21" s="650">
        <v>3.3294505209022396</v>
      </c>
    </row>
    <row r="22" spans="1:19" ht="15.75">
      <c r="A22" s="106"/>
      <c r="B22" s="106"/>
      <c r="C22" s="106"/>
      <c r="D22" s="106"/>
      <c r="E22" s="106"/>
      <c r="F22" s="106"/>
      <c r="G22" s="106"/>
      <c r="H22" s="943"/>
      <c r="K22" s="604" t="s">
        <v>195</v>
      </c>
      <c r="L22" s="605">
        <v>10406.200999999999</v>
      </c>
      <c r="M22" s="605">
        <v>2302.1019999999999</v>
      </c>
      <c r="N22" s="650">
        <v>4.5203040525571847</v>
      </c>
      <c r="P22" s="604" t="s">
        <v>211</v>
      </c>
      <c r="Q22" s="605">
        <v>5435.7719999999999</v>
      </c>
      <c r="R22" s="605">
        <v>1486.961</v>
      </c>
      <c r="S22" s="650">
        <v>3.6556251307196357</v>
      </c>
    </row>
    <row r="23" spans="1:19" ht="15.75">
      <c r="A23" s="106"/>
      <c r="B23" s="106"/>
      <c r="C23" s="106"/>
      <c r="D23" s="106"/>
      <c r="E23" s="106"/>
      <c r="F23" s="106"/>
      <c r="G23" s="106"/>
      <c r="H23" s="106"/>
      <c r="I23" s="106"/>
      <c r="K23" s="604" t="s">
        <v>204</v>
      </c>
      <c r="L23" s="605">
        <v>7156.2929999999997</v>
      </c>
      <c r="M23" s="605">
        <v>1850.646</v>
      </c>
      <c r="N23" s="650">
        <v>3.866916201153543</v>
      </c>
      <c r="P23" s="604" t="s">
        <v>209</v>
      </c>
      <c r="Q23" s="605">
        <v>4693.2569999999996</v>
      </c>
      <c r="R23" s="605">
        <v>1332.3230000000001</v>
      </c>
      <c r="S23" s="650">
        <v>3.5226120092500088</v>
      </c>
    </row>
    <row r="24" spans="1:19" ht="15.75">
      <c r="A24" s="106"/>
      <c r="B24" s="106"/>
      <c r="C24" s="106"/>
      <c r="D24" s="106"/>
      <c r="E24" s="106"/>
      <c r="F24" s="106"/>
      <c r="G24" s="106"/>
      <c r="H24" s="106"/>
      <c r="I24" s="106"/>
      <c r="K24" s="604" t="s">
        <v>197</v>
      </c>
      <c r="L24" s="605">
        <v>6196.5010000000002</v>
      </c>
      <c r="M24" s="605">
        <v>2641.2159999999999</v>
      </c>
      <c r="N24" s="650">
        <v>2.3460788515592821</v>
      </c>
      <c r="P24" s="604" t="s">
        <v>205</v>
      </c>
      <c r="Q24" s="605">
        <v>4363.3729999999996</v>
      </c>
      <c r="R24" s="605">
        <v>1111.038</v>
      </c>
      <c r="S24" s="650">
        <v>3.9272941159528294</v>
      </c>
    </row>
    <row r="25" spans="1:19" ht="15.75">
      <c r="A25" s="106"/>
      <c r="B25" s="106"/>
      <c r="C25" s="106"/>
      <c r="D25" s="106"/>
      <c r="E25" s="106"/>
      <c r="F25" s="106"/>
      <c r="G25" s="106"/>
      <c r="H25" s="106"/>
      <c r="I25" s="106"/>
      <c r="J25" s="106"/>
      <c r="K25" s="604" t="s">
        <v>209</v>
      </c>
      <c r="L25" s="605">
        <v>5938.4080000000004</v>
      </c>
      <c r="M25" s="605">
        <v>2371.5590000000002</v>
      </c>
      <c r="N25" s="650">
        <v>2.5040102312445103</v>
      </c>
      <c r="P25" s="604" t="s">
        <v>353</v>
      </c>
      <c r="Q25" s="605">
        <v>4146.3220000000001</v>
      </c>
      <c r="R25" s="605">
        <v>1046.4290000000001</v>
      </c>
      <c r="S25" s="650">
        <v>3.9623538720734994</v>
      </c>
    </row>
    <row r="26" spans="1:19" ht="15.75">
      <c r="E26" s="106"/>
      <c r="F26" s="106"/>
      <c r="G26" s="106"/>
      <c r="H26" s="106"/>
      <c r="I26" s="106"/>
      <c r="J26" s="106"/>
      <c r="K26" s="604" t="s">
        <v>352</v>
      </c>
      <c r="L26" s="605">
        <v>5426.0429999999997</v>
      </c>
      <c r="M26" s="605">
        <v>1675.4870000000001</v>
      </c>
      <c r="N26" s="650">
        <v>3.2384870786821978</v>
      </c>
      <c r="P26" s="604" t="s">
        <v>210</v>
      </c>
      <c r="Q26" s="605">
        <v>3629.087</v>
      </c>
      <c r="R26" s="605">
        <v>1172.9010000000001</v>
      </c>
      <c r="S26" s="650">
        <v>3.0941119497724019</v>
      </c>
    </row>
    <row r="27" spans="1:19" ht="15.75">
      <c r="A27" s="106"/>
      <c r="B27" s="106"/>
      <c r="C27" s="106"/>
      <c r="D27" s="106"/>
      <c r="E27" s="106"/>
      <c r="F27" s="106"/>
      <c r="G27" s="106"/>
      <c r="H27" s="106"/>
      <c r="I27" s="106"/>
      <c r="J27" s="106"/>
      <c r="K27" s="604" t="s">
        <v>445</v>
      </c>
      <c r="L27" s="605">
        <v>4342.2730000000001</v>
      </c>
      <c r="M27" s="605">
        <v>1584.1690000000001</v>
      </c>
      <c r="N27" s="650">
        <v>2.7410415176663601</v>
      </c>
      <c r="P27" s="604" t="s">
        <v>196</v>
      </c>
      <c r="Q27" s="605">
        <v>3131.0250000000001</v>
      </c>
      <c r="R27" s="605">
        <v>745.86500000000001</v>
      </c>
      <c r="S27" s="650">
        <v>4.1978441138811986</v>
      </c>
    </row>
    <row r="28" spans="1:19" ht="16.5" thickBot="1">
      <c r="A28" s="106"/>
      <c r="B28" s="106"/>
      <c r="C28" s="106"/>
      <c r="D28" s="106"/>
      <c r="E28" s="106"/>
      <c r="F28" s="106"/>
      <c r="G28" s="106"/>
      <c r="H28" s="106"/>
      <c r="I28" s="106"/>
      <c r="J28" s="106"/>
      <c r="K28" s="1041" t="s">
        <v>211</v>
      </c>
      <c r="L28" s="940">
        <v>3046.01</v>
      </c>
      <c r="M28" s="940">
        <v>714.17499999999995</v>
      </c>
      <c r="N28" s="1042">
        <v>4.2650750866384293</v>
      </c>
      <c r="P28" s="604" t="s">
        <v>446</v>
      </c>
      <c r="Q28" s="605">
        <v>3130.011</v>
      </c>
      <c r="R28" s="605">
        <v>1242.9870000000001</v>
      </c>
      <c r="S28" s="650">
        <v>2.5181365533187394</v>
      </c>
    </row>
    <row r="29" spans="1:19" ht="16.5" thickBot="1">
      <c r="A29" s="106"/>
      <c r="B29" s="106"/>
      <c r="C29" s="106"/>
      <c r="D29" s="106"/>
      <c r="E29" s="106"/>
      <c r="F29" s="106"/>
      <c r="G29" s="106"/>
      <c r="H29" s="106"/>
      <c r="I29" s="106"/>
      <c r="J29" s="106"/>
      <c r="K29" s="941" t="s">
        <v>321</v>
      </c>
      <c r="L29" s="608">
        <v>1021805.199</v>
      </c>
      <c r="M29" s="608">
        <v>273146.06</v>
      </c>
      <c r="N29" s="730">
        <v>3.740874750307583</v>
      </c>
      <c r="P29" s="604" t="s">
        <v>206</v>
      </c>
      <c r="Q29" s="605">
        <v>2842.924</v>
      </c>
      <c r="R29" s="605">
        <v>794.13699999999994</v>
      </c>
      <c r="S29" s="650">
        <v>3.5798911270977176</v>
      </c>
    </row>
    <row r="30" spans="1:19" ht="15.75">
      <c r="A30" s="106"/>
      <c r="B30" s="106"/>
      <c r="C30" s="106"/>
      <c r="D30" s="106"/>
      <c r="E30" s="106"/>
      <c r="F30" s="106"/>
      <c r="G30" s="106"/>
      <c r="H30" s="106"/>
      <c r="I30" s="106"/>
      <c r="J30" s="106"/>
      <c r="K30" s="106"/>
      <c r="L30" s="106"/>
      <c r="M30" s="106"/>
      <c r="N30" s="106"/>
      <c r="P30" s="604" t="s">
        <v>204</v>
      </c>
      <c r="Q30" s="605">
        <v>2825.57</v>
      </c>
      <c r="R30" s="605">
        <v>926.27300000000002</v>
      </c>
      <c r="S30" s="650">
        <v>3.0504721610151653</v>
      </c>
    </row>
    <row r="31" spans="1:19" ht="16.5" thickBot="1">
      <c r="A31" s="106"/>
      <c r="B31" s="106"/>
      <c r="C31" s="106"/>
      <c r="D31" s="106"/>
      <c r="E31" s="106"/>
      <c r="F31" s="106"/>
      <c r="G31" s="106"/>
      <c r="H31" s="106"/>
      <c r="I31" s="106"/>
      <c r="J31" s="106"/>
      <c r="K31" s="106"/>
      <c r="L31" s="106"/>
      <c r="M31" s="106"/>
      <c r="N31" s="106"/>
      <c r="P31" s="1041" t="s">
        <v>447</v>
      </c>
      <c r="Q31" s="940">
        <v>2408.4180000000001</v>
      </c>
      <c r="R31" s="940">
        <v>607.25099999999998</v>
      </c>
      <c r="S31" s="1042">
        <v>3.9660996853031123</v>
      </c>
    </row>
    <row r="32" spans="1:19" ht="16.5" thickBot="1">
      <c r="A32" s="1224" t="s">
        <v>460</v>
      </c>
      <c r="B32" s="106"/>
      <c r="C32" s="106"/>
      <c r="D32" s="106"/>
      <c r="E32" s="106"/>
      <c r="F32" s="106"/>
      <c r="G32" s="106"/>
      <c r="H32" s="106"/>
      <c r="I32" s="106"/>
      <c r="J32" s="106"/>
      <c r="K32" s="106"/>
      <c r="L32" s="106"/>
      <c r="M32" s="106"/>
      <c r="N32" s="106"/>
      <c r="P32" s="941" t="s">
        <v>321</v>
      </c>
      <c r="Q32" s="608">
        <v>365217.58899999998</v>
      </c>
      <c r="R32" s="608">
        <v>104640.15300000001</v>
      </c>
      <c r="S32" s="730">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t="s">
        <v>303</v>
      </c>
    </row>
    <row r="2" spans="1:27" ht="18" customHeight="1">
      <c r="A2" s="1436" t="s">
        <v>448</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row>
    <row r="3" spans="1:27" ht="18" customHeight="1">
      <c r="A3" s="1439" t="s">
        <v>449</v>
      </c>
      <c r="B3" s="1439"/>
      <c r="C3" s="1439"/>
      <c r="D3" s="1439"/>
      <c r="E3" s="1439"/>
      <c r="F3" s="1439"/>
      <c r="G3" s="143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16460.886999999999</v>
      </c>
      <c r="C8" s="603">
        <v>33241</v>
      </c>
      <c r="D8" s="731">
        <v>2.2965928964321716</v>
      </c>
      <c r="E8" s="826"/>
      <c r="F8" s="825" t="s">
        <v>209</v>
      </c>
      <c r="G8" s="603">
        <v>5504.067</v>
      </c>
      <c r="H8" s="888">
        <v>26011</v>
      </c>
      <c r="I8" s="889">
        <v>2.8902450166985236</v>
      </c>
      <c r="J8" s="659"/>
      <c r="K8" s="743" t="s">
        <v>200</v>
      </c>
      <c r="L8" s="603">
        <v>10470.934999999999</v>
      </c>
      <c r="M8" s="603">
        <v>3518.5410000000002</v>
      </c>
      <c r="N8" s="731">
        <v>2.9759309327360399</v>
      </c>
      <c r="O8" s="659"/>
      <c r="P8" s="743" t="s">
        <v>434</v>
      </c>
      <c r="Q8" s="603">
        <v>6828.54</v>
      </c>
      <c r="R8" s="603">
        <v>1367.8789999999999</v>
      </c>
      <c r="S8" s="731">
        <v>4.9920643565695508</v>
      </c>
    </row>
    <row r="9" spans="1:27" ht="15.75">
      <c r="A9" s="606" t="s">
        <v>209</v>
      </c>
      <c r="B9" s="605">
        <v>14325.449000000001</v>
      </c>
      <c r="C9" s="607">
        <v>47797</v>
      </c>
      <c r="D9" s="651">
        <v>2.0919260610186581</v>
      </c>
      <c r="E9" s="827"/>
      <c r="F9" s="606" t="s">
        <v>206</v>
      </c>
      <c r="G9" s="605">
        <v>1589.7529999999999</v>
      </c>
      <c r="H9" s="607">
        <v>8814</v>
      </c>
      <c r="I9" s="651">
        <v>2.8530282691092861</v>
      </c>
      <c r="J9" s="659"/>
      <c r="K9" s="604" t="s">
        <v>194</v>
      </c>
      <c r="L9" s="605">
        <v>9074.9560000000001</v>
      </c>
      <c r="M9" s="605">
        <v>2424.9409999999998</v>
      </c>
      <c r="N9" s="650">
        <v>3.7423409476766656</v>
      </c>
      <c r="O9" s="659"/>
      <c r="P9" s="604" t="s">
        <v>196</v>
      </c>
      <c r="Q9" s="605">
        <v>3942.2089999999998</v>
      </c>
      <c r="R9" s="605">
        <v>1214.0619999999999</v>
      </c>
      <c r="S9" s="650">
        <v>3.247123293538551</v>
      </c>
    </row>
    <row r="10" spans="1:27" ht="15.75">
      <c r="A10" s="606" t="s">
        <v>205</v>
      </c>
      <c r="B10" s="605">
        <v>7529.4709999999995</v>
      </c>
      <c r="C10" s="605">
        <v>5000</v>
      </c>
      <c r="D10" s="650">
        <v>2.9766214040835943</v>
      </c>
      <c r="E10" s="826"/>
      <c r="F10" s="947" t="s">
        <v>211</v>
      </c>
      <c r="G10" s="940">
        <v>995.76800000000003</v>
      </c>
      <c r="H10" s="948">
        <v>4355</v>
      </c>
      <c r="I10" s="949">
        <v>3.7904128934516401</v>
      </c>
      <c r="J10" s="659"/>
      <c r="K10" s="604" t="s">
        <v>196</v>
      </c>
      <c r="L10" s="605">
        <v>6428.5460000000003</v>
      </c>
      <c r="M10" s="605">
        <v>1815.566</v>
      </c>
      <c r="N10" s="650">
        <v>3.5407944409622125</v>
      </c>
      <c r="O10" s="659"/>
      <c r="P10" s="604" t="s">
        <v>194</v>
      </c>
      <c r="Q10" s="605">
        <v>3859.8710000000001</v>
      </c>
      <c r="R10" s="605">
        <v>1073.3150000000001</v>
      </c>
      <c r="S10" s="650">
        <v>3.5962145316146703</v>
      </c>
    </row>
    <row r="11" spans="1:27" ht="15.75">
      <c r="A11" s="606" t="s">
        <v>434</v>
      </c>
      <c r="B11" s="605">
        <v>6821.4780000000001</v>
      </c>
      <c r="C11" s="607">
        <v>16667</v>
      </c>
      <c r="D11" s="651">
        <v>3.2050621492286262</v>
      </c>
      <c r="E11" s="827"/>
      <c r="F11" s="606" t="s">
        <v>434</v>
      </c>
      <c r="G11" s="605">
        <v>602.09</v>
      </c>
      <c r="H11" s="607">
        <v>3722</v>
      </c>
      <c r="I11" s="651">
        <v>2.431498136264695</v>
      </c>
      <c r="J11" s="659"/>
      <c r="K11" s="604" t="s">
        <v>434</v>
      </c>
      <c r="L11" s="605">
        <v>5563.5</v>
      </c>
      <c r="M11" s="605">
        <v>1103.288</v>
      </c>
      <c r="N11" s="650">
        <v>5.0426543205400582</v>
      </c>
      <c r="O11" s="659"/>
      <c r="P11" s="604" t="s">
        <v>211</v>
      </c>
      <c r="Q11" s="605">
        <v>1496.46</v>
      </c>
      <c r="R11" s="605">
        <v>306.52999999999997</v>
      </c>
      <c r="S11" s="650">
        <v>4.8819365151861165</v>
      </c>
    </row>
    <row r="12" spans="1:27" ht="16.5" thickBot="1">
      <c r="A12" s="606" t="s">
        <v>213</v>
      </c>
      <c r="B12" s="605">
        <v>6001.0290000000005</v>
      </c>
      <c r="C12" s="607">
        <v>14851</v>
      </c>
      <c r="D12" s="651">
        <v>1.8453967245519607</v>
      </c>
      <c r="E12" s="827"/>
      <c r="F12" s="606" t="s">
        <v>213</v>
      </c>
      <c r="G12" s="605">
        <v>600.94299999999998</v>
      </c>
      <c r="H12" s="607">
        <v>4606</v>
      </c>
      <c r="I12" s="651">
        <v>1.9487283422563939</v>
      </c>
      <c r="J12" s="659"/>
      <c r="K12" s="604" t="s">
        <v>211</v>
      </c>
      <c r="L12" s="605">
        <v>5433.3109999999997</v>
      </c>
      <c r="M12" s="605">
        <v>1221.5150000000001</v>
      </c>
      <c r="N12" s="650">
        <v>4.4480100530898099</v>
      </c>
      <c r="O12" s="659"/>
      <c r="P12" s="604" t="s">
        <v>193</v>
      </c>
      <c r="Q12" s="605">
        <v>1371.954</v>
      </c>
      <c r="R12" s="605">
        <v>232.54400000000001</v>
      </c>
      <c r="S12" s="650">
        <v>5.8997609054630518</v>
      </c>
    </row>
    <row r="13" spans="1:27" ht="16.5" thickBot="1">
      <c r="A13" s="606" t="s">
        <v>194</v>
      </c>
      <c r="B13" s="605">
        <v>5769.7579999999998</v>
      </c>
      <c r="C13" s="605">
        <v>8729</v>
      </c>
      <c r="D13" s="650">
        <v>2.4674368072337849</v>
      </c>
      <c r="E13" s="827"/>
      <c r="F13" s="1034" t="s">
        <v>321</v>
      </c>
      <c r="G13" s="1103">
        <v>9349.8790000000008</v>
      </c>
      <c r="H13" s="1104">
        <v>47828</v>
      </c>
      <c r="I13" s="1105">
        <v>2.8334606639353974</v>
      </c>
      <c r="J13" s="659"/>
      <c r="K13" s="604" t="s">
        <v>191</v>
      </c>
      <c r="L13" s="605">
        <v>5178.0749999999998</v>
      </c>
      <c r="M13" s="605">
        <v>2135.991</v>
      </c>
      <c r="N13" s="650">
        <v>2.4242026300672617</v>
      </c>
      <c r="O13" s="659"/>
      <c r="P13" s="604" t="s">
        <v>205</v>
      </c>
      <c r="Q13" s="605">
        <v>1260.3679999999999</v>
      </c>
      <c r="R13" s="605">
        <v>434.61700000000002</v>
      </c>
      <c r="S13" s="650">
        <v>2.8999509913325983</v>
      </c>
    </row>
    <row r="14" spans="1:27" ht="15.75">
      <c r="A14" s="606" t="s">
        <v>196</v>
      </c>
      <c r="B14" s="605">
        <v>5405.2489999999998</v>
      </c>
      <c r="C14" s="607">
        <v>5463</v>
      </c>
      <c r="D14" s="651">
        <v>1.6069546268053252</v>
      </c>
      <c r="E14" s="827"/>
      <c r="F14" s="106"/>
      <c r="G14" s="106"/>
      <c r="H14" s="106"/>
      <c r="I14" s="106"/>
      <c r="J14" s="659"/>
      <c r="K14" s="604" t="s">
        <v>212</v>
      </c>
      <c r="L14" s="605">
        <v>3408.36</v>
      </c>
      <c r="M14" s="605">
        <v>1382.441</v>
      </c>
      <c r="N14" s="650">
        <v>2.4654650722887994</v>
      </c>
      <c r="O14" s="659"/>
      <c r="P14" s="604" t="s">
        <v>435</v>
      </c>
      <c r="Q14" s="605">
        <v>483.07799999999997</v>
      </c>
      <c r="R14" s="605">
        <v>89.262</v>
      </c>
      <c r="S14" s="650">
        <v>5.4119110035625457</v>
      </c>
    </row>
    <row r="15" spans="1:27" ht="15.75">
      <c r="A15" s="947" t="s">
        <v>210</v>
      </c>
      <c r="B15" s="940">
        <v>3347.7640000000001</v>
      </c>
      <c r="C15" s="948">
        <v>5461</v>
      </c>
      <c r="D15" s="949">
        <v>1.9016848252121652</v>
      </c>
      <c r="E15" s="827"/>
      <c r="F15" s="106"/>
      <c r="G15" s="106"/>
      <c r="H15" s="106"/>
      <c r="I15" s="106"/>
      <c r="J15" s="659"/>
      <c r="K15" s="604" t="s">
        <v>204</v>
      </c>
      <c r="L15" s="605">
        <v>2093.0770000000002</v>
      </c>
      <c r="M15" s="605">
        <v>857.81600000000003</v>
      </c>
      <c r="N15" s="650">
        <v>2.4400069478769342</v>
      </c>
      <c r="O15" s="659"/>
      <c r="P15" s="604" t="s">
        <v>200</v>
      </c>
      <c r="Q15" s="605">
        <v>402.00700000000001</v>
      </c>
      <c r="R15" s="605">
        <v>122.86</v>
      </c>
      <c r="S15" s="650">
        <v>3.2720739052580172</v>
      </c>
    </row>
    <row r="16" spans="1:27" ht="15.75">
      <c r="A16" s="606" t="s">
        <v>204</v>
      </c>
      <c r="B16" s="605">
        <v>2834.174</v>
      </c>
      <c r="C16" s="607">
        <v>3204</v>
      </c>
      <c r="D16" s="651">
        <v>2.3337810118962823</v>
      </c>
      <c r="E16" s="827"/>
      <c r="J16" s="659"/>
      <c r="K16" s="604" t="s">
        <v>209</v>
      </c>
      <c r="L16" s="605">
        <v>2011.8979999999999</v>
      </c>
      <c r="M16" s="605">
        <v>807.21400000000006</v>
      </c>
      <c r="N16" s="650">
        <v>2.4923973072815881</v>
      </c>
      <c r="O16" s="659"/>
      <c r="P16" s="604" t="s">
        <v>208</v>
      </c>
      <c r="Q16" s="605">
        <v>392.94299999999998</v>
      </c>
      <c r="R16" s="605">
        <v>99.372</v>
      </c>
      <c r="S16" s="650">
        <v>3.954262770196836</v>
      </c>
    </row>
    <row r="17" spans="1:20" ht="15.75">
      <c r="A17" s="606" t="s">
        <v>191</v>
      </c>
      <c r="B17" s="605">
        <v>2256.462</v>
      </c>
      <c r="C17" s="605">
        <v>9458</v>
      </c>
      <c r="D17" s="650">
        <v>2.962215850911325</v>
      </c>
      <c r="E17" s="826"/>
      <c r="J17" s="659"/>
      <c r="K17" s="604" t="s">
        <v>213</v>
      </c>
      <c r="L17" s="605">
        <v>1780.579</v>
      </c>
      <c r="M17" s="605">
        <v>743.298</v>
      </c>
      <c r="N17" s="650">
        <v>2.3955116252162658</v>
      </c>
      <c r="O17" s="659"/>
      <c r="P17" s="604" t="s">
        <v>192</v>
      </c>
      <c r="Q17" s="605">
        <v>374.41300000000001</v>
      </c>
      <c r="R17" s="605">
        <v>72.456000000000003</v>
      </c>
      <c r="S17" s="650">
        <v>5.1674533509992271</v>
      </c>
      <c r="T17" s="106"/>
    </row>
    <row r="18" spans="1:20" ht="16.5" thickBot="1">
      <c r="A18" s="947" t="s">
        <v>211</v>
      </c>
      <c r="B18" s="940">
        <v>1609.2280000000001</v>
      </c>
      <c r="C18" s="948">
        <v>5383</v>
      </c>
      <c r="D18" s="949">
        <v>2.96202736680128</v>
      </c>
      <c r="E18" s="828"/>
      <c r="G18" s="106"/>
      <c r="H18" s="106"/>
      <c r="I18" s="106"/>
      <c r="J18" s="106"/>
      <c r="K18" s="604" t="s">
        <v>205</v>
      </c>
      <c r="L18" s="605">
        <v>1382.4659999999999</v>
      </c>
      <c r="M18" s="605">
        <v>277.84500000000003</v>
      </c>
      <c r="N18" s="650">
        <v>4.9756734870161416</v>
      </c>
      <c r="O18" s="659"/>
      <c r="P18" s="604" t="s">
        <v>450</v>
      </c>
      <c r="Q18" s="605">
        <v>339.60500000000002</v>
      </c>
      <c r="R18" s="605">
        <v>43.82</v>
      </c>
      <c r="S18" s="650">
        <v>7.75</v>
      </c>
      <c r="T18" s="106"/>
    </row>
    <row r="19" spans="1:20" ht="16.5" thickBot="1">
      <c r="A19" s="1034" t="s">
        <v>321</v>
      </c>
      <c r="B19" s="608">
        <v>74448.308999999994</v>
      </c>
      <c r="C19" s="1093">
        <v>157627</v>
      </c>
      <c r="D19" s="1094">
        <v>2.2766163288074988</v>
      </c>
      <c r="E19" s="829"/>
      <c r="F19" s="106"/>
      <c r="G19" s="106"/>
      <c r="H19" s="106"/>
      <c r="I19" s="106"/>
      <c r="J19" s="659"/>
      <c r="K19" s="941" t="s">
        <v>321</v>
      </c>
      <c r="L19" s="608">
        <v>56076.932000000001</v>
      </c>
      <c r="M19" s="608">
        <v>16828.11</v>
      </c>
      <c r="N19" s="730">
        <v>3.3323369053328031</v>
      </c>
      <c r="O19" s="659"/>
      <c r="P19" s="604" t="s">
        <v>191</v>
      </c>
      <c r="Q19" s="605">
        <v>277.47300000000001</v>
      </c>
      <c r="R19" s="605">
        <v>21.305</v>
      </c>
      <c r="S19" s="650">
        <v>13.023844168035673</v>
      </c>
      <c r="T19" s="106"/>
    </row>
    <row r="20" spans="1:20" ht="15" customHeight="1" thickBot="1">
      <c r="A20" s="106"/>
      <c r="B20" s="106"/>
      <c r="C20" s="106"/>
      <c r="D20" s="106"/>
      <c r="E20" s="829"/>
      <c r="J20" s="659"/>
      <c r="K20" s="106"/>
      <c r="L20" s="106"/>
      <c r="M20" s="106"/>
      <c r="N20" s="106"/>
      <c r="O20" s="659"/>
      <c r="P20" s="941" t="s">
        <v>321</v>
      </c>
      <c r="Q20" s="608">
        <v>21282.503000000001</v>
      </c>
      <c r="R20" s="608">
        <v>5128.2700000000004</v>
      </c>
      <c r="S20" s="730">
        <v>4.1500355870498238</v>
      </c>
      <c r="T20" s="106"/>
    </row>
    <row r="21" spans="1:20">
      <c r="A21" s="106"/>
      <c r="B21" s="106"/>
      <c r="C21" s="106"/>
      <c r="D21" s="106"/>
      <c r="E21" s="830"/>
      <c r="J21" s="659"/>
      <c r="K21" s="106"/>
      <c r="L21" s="106"/>
      <c r="M21" s="106"/>
      <c r="N21" s="106"/>
      <c r="P21" s="106"/>
      <c r="Q21" s="106"/>
      <c r="R21" s="106"/>
      <c r="S21" s="106"/>
      <c r="T21" s="106"/>
    </row>
    <row r="22" spans="1:20">
      <c r="A22" s="1224" t="s">
        <v>460</v>
      </c>
      <c r="B22" s="106"/>
      <c r="C22" s="106"/>
      <c r="D22" s="106"/>
      <c r="K22" s="106"/>
      <c r="L22" s="106"/>
      <c r="M22" s="106"/>
      <c r="N22" s="106"/>
      <c r="P22" s="106"/>
      <c r="Q22" s="106"/>
      <c r="R22" s="106"/>
      <c r="S22" s="106"/>
      <c r="T22" s="106"/>
    </row>
    <row r="23" spans="1:20">
      <c r="A23" s="106"/>
      <c r="B23" s="106"/>
      <c r="C23" s="106"/>
      <c r="D23" s="106"/>
      <c r="F23" s="1106"/>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26" zoomScale="80" zoomScaleNormal="80" workbookViewId="0">
      <selection activeCell="T671" sqref="T671"/>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61" t="s">
        <v>257</v>
      </c>
      <c r="C5" s="1461"/>
      <c r="D5" s="1461"/>
      <c r="E5" s="1461"/>
      <c r="F5" s="1461"/>
      <c r="G5" s="1461"/>
      <c r="H5" s="1461"/>
      <c r="I5" s="1461"/>
      <c r="J5" s="1461"/>
      <c r="K5" s="1461"/>
      <c r="L5" s="1461"/>
    </row>
    <row r="6" spans="2:13" ht="18">
      <c r="B6" s="664"/>
      <c r="C6" s="664"/>
      <c r="D6" s="664"/>
      <c r="E6" s="664"/>
      <c r="F6" s="439" t="s">
        <v>258</v>
      </c>
      <c r="G6" s="664"/>
      <c r="H6" s="664"/>
      <c r="I6" s="664"/>
      <c r="J6" s="664"/>
      <c r="K6" s="664"/>
      <c r="L6" s="664"/>
    </row>
    <row r="7" spans="2:13" s="440" customFormat="1" ht="15">
      <c r="B7" s="1462" t="s">
        <v>259</v>
      </c>
      <c r="C7" s="1464" t="s">
        <v>22</v>
      </c>
      <c r="D7" s="1464" t="s">
        <v>260</v>
      </c>
      <c r="E7" s="1466" t="s">
        <v>261</v>
      </c>
      <c r="F7" s="1467"/>
      <c r="G7" s="1468"/>
      <c r="H7" s="1469" t="s">
        <v>262</v>
      </c>
      <c r="I7" s="1471" t="s">
        <v>263</v>
      </c>
      <c r="J7" s="1472"/>
      <c r="K7" s="1472"/>
      <c r="L7" s="1462"/>
    </row>
    <row r="8" spans="2:13">
      <c r="B8" s="1463"/>
      <c r="C8" s="1465"/>
      <c r="D8" s="1465"/>
      <c r="E8" s="1473" t="s">
        <v>264</v>
      </c>
      <c r="F8" s="1464" t="s">
        <v>265</v>
      </c>
      <c r="G8" s="1464" t="s">
        <v>266</v>
      </c>
      <c r="H8" s="1470"/>
      <c r="I8" s="1473" t="s">
        <v>267</v>
      </c>
      <c r="J8" s="1473" t="s">
        <v>24</v>
      </c>
      <c r="K8" s="1464" t="s">
        <v>268</v>
      </c>
      <c r="L8" s="1473" t="s">
        <v>269</v>
      </c>
    </row>
    <row r="9" spans="2:13">
      <c r="B9" s="1463"/>
      <c r="C9" s="1465"/>
      <c r="D9" s="1465"/>
      <c r="E9" s="1474"/>
      <c r="F9" s="1465"/>
      <c r="G9" s="1465"/>
      <c r="H9" s="1470"/>
      <c r="I9" s="1474"/>
      <c r="J9" s="1474"/>
      <c r="K9" s="1489"/>
      <c r="L9" s="1474"/>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460"/>
      <c r="O105" s="1460"/>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60"/>
      <c r="O121" s="1460"/>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60"/>
      <c r="O145" s="1460"/>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60"/>
      <c r="O171" s="1460"/>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94" t="s">
        <v>295</v>
      </c>
      <c r="D177" s="1494"/>
      <c r="E177" s="1494"/>
      <c r="F177" s="1494"/>
      <c r="G177" s="1494"/>
      <c r="H177" s="1494"/>
      <c r="I177" s="1494"/>
      <c r="J177" s="1494"/>
      <c r="K177" s="1494"/>
      <c r="L177" s="1495"/>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75" t="s">
        <v>259</v>
      </c>
      <c r="C194" s="1477" t="s">
        <v>22</v>
      </c>
      <c r="D194" s="1477" t="s">
        <v>260</v>
      </c>
      <c r="E194" s="1479" t="s">
        <v>261</v>
      </c>
      <c r="F194" s="1480"/>
      <c r="G194" s="1481"/>
      <c r="H194" s="1482" t="s">
        <v>262</v>
      </c>
      <c r="I194" s="1484" t="s">
        <v>263</v>
      </c>
      <c r="J194" s="1485"/>
      <c r="K194" s="1485"/>
      <c r="L194" s="1486"/>
    </row>
    <row r="195" spans="2:12" ht="12.75" customHeight="1">
      <c r="B195" s="1476"/>
      <c r="C195" s="1478"/>
      <c r="D195" s="1478"/>
      <c r="E195" s="1487" t="s">
        <v>264</v>
      </c>
      <c r="F195" s="1477" t="s">
        <v>265</v>
      </c>
      <c r="G195" s="1477" t="s">
        <v>266</v>
      </c>
      <c r="H195" s="1483"/>
      <c r="I195" s="1487" t="s">
        <v>267</v>
      </c>
      <c r="J195" s="1487" t="s">
        <v>24</v>
      </c>
      <c r="K195" s="1477" t="s">
        <v>268</v>
      </c>
      <c r="L195" s="1492" t="s">
        <v>269</v>
      </c>
    </row>
    <row r="196" spans="2:12" ht="12.75" customHeight="1">
      <c r="B196" s="1476"/>
      <c r="C196" s="1478"/>
      <c r="D196" s="1478"/>
      <c r="E196" s="1488"/>
      <c r="F196" s="1478"/>
      <c r="G196" s="1478"/>
      <c r="H196" s="1483"/>
      <c r="I196" s="1490"/>
      <c r="J196" s="1490"/>
      <c r="K196" s="1491"/>
      <c r="L196" s="1493"/>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94" t="s">
        <v>296</v>
      </c>
      <c r="D199" s="1494"/>
      <c r="E199" s="1494"/>
      <c r="F199" s="1494"/>
      <c r="G199" s="1494"/>
      <c r="H199" s="1494"/>
      <c r="I199" s="1494"/>
      <c r="J199" s="1494"/>
      <c r="K199" s="1494"/>
      <c r="L199" s="1495"/>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498" t="s">
        <v>259</v>
      </c>
      <c r="C234" s="1477" t="s">
        <v>22</v>
      </c>
      <c r="D234" s="1477" t="s">
        <v>260</v>
      </c>
      <c r="E234" s="1479" t="s">
        <v>261</v>
      </c>
      <c r="F234" s="1480"/>
      <c r="G234" s="1481"/>
      <c r="H234" s="1482" t="s">
        <v>262</v>
      </c>
      <c r="I234" s="1479" t="s">
        <v>263</v>
      </c>
      <c r="J234" s="1480"/>
      <c r="K234" s="1480"/>
      <c r="L234" s="1480"/>
    </row>
    <row r="235" spans="2:12">
      <c r="B235" s="1499"/>
      <c r="C235" s="1478"/>
      <c r="D235" s="1478"/>
      <c r="E235" s="1487" t="s">
        <v>264</v>
      </c>
      <c r="F235" s="1477" t="s">
        <v>265</v>
      </c>
      <c r="G235" s="1477" t="s">
        <v>266</v>
      </c>
      <c r="H235" s="1483"/>
      <c r="I235" s="1487" t="s">
        <v>267</v>
      </c>
      <c r="J235" s="1487" t="s">
        <v>24</v>
      </c>
      <c r="K235" s="1477" t="s">
        <v>268</v>
      </c>
      <c r="L235" s="1484" t="s">
        <v>269</v>
      </c>
    </row>
    <row r="236" spans="2:12">
      <c r="B236" s="1499"/>
      <c r="C236" s="1478"/>
      <c r="D236" s="1478"/>
      <c r="E236" s="1488"/>
      <c r="F236" s="1478"/>
      <c r="G236" s="1478"/>
      <c r="H236" s="1483"/>
      <c r="I236" s="1488"/>
      <c r="J236" s="1488"/>
      <c r="K236" s="1478"/>
      <c r="L236" s="1496"/>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97" t="s">
        <v>270</v>
      </c>
      <c r="D239" s="1497"/>
      <c r="E239" s="1497"/>
      <c r="F239" s="1497"/>
      <c r="G239" s="1497"/>
      <c r="H239" s="1497"/>
      <c r="I239" s="1497"/>
      <c r="J239" s="1497"/>
      <c r="K239" s="1497"/>
      <c r="L239" s="1497"/>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94" t="s">
        <v>295</v>
      </c>
      <c r="D256" s="1494"/>
      <c r="E256" s="1494"/>
      <c r="F256" s="1494"/>
      <c r="G256" s="1494"/>
      <c r="H256" s="1494"/>
      <c r="I256" s="1494"/>
      <c r="J256" s="1494"/>
      <c r="K256" s="1494"/>
      <c r="L256" s="1494"/>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00" t="s">
        <v>259</v>
      </c>
      <c r="C273" s="1477" t="s">
        <v>22</v>
      </c>
      <c r="D273" s="1477" t="s">
        <v>260</v>
      </c>
      <c r="E273" s="1479" t="s">
        <v>261</v>
      </c>
      <c r="F273" s="1480"/>
      <c r="G273" s="1481"/>
      <c r="H273" s="1482" t="s">
        <v>262</v>
      </c>
      <c r="I273" s="1484" t="s">
        <v>263</v>
      </c>
      <c r="J273" s="1485"/>
      <c r="K273" s="1485"/>
      <c r="L273" s="1485"/>
    </row>
    <row r="274" spans="2:12" ht="11.25" customHeight="1">
      <c r="B274" s="1501"/>
      <c r="C274" s="1478"/>
      <c r="D274" s="1478"/>
      <c r="E274" s="1487" t="s">
        <v>264</v>
      </c>
      <c r="F274" s="1477" t="s">
        <v>265</v>
      </c>
      <c r="G274" s="1477" t="s">
        <v>266</v>
      </c>
      <c r="H274" s="1483"/>
      <c r="I274" s="1487" t="s">
        <v>267</v>
      </c>
      <c r="J274" s="1487" t="s">
        <v>24</v>
      </c>
      <c r="K274" s="1477" t="s">
        <v>268</v>
      </c>
      <c r="L274" s="1484" t="s">
        <v>269</v>
      </c>
    </row>
    <row r="275" spans="2:12" ht="11.25" customHeight="1">
      <c r="B275" s="1501"/>
      <c r="C275" s="1478"/>
      <c r="D275" s="1478"/>
      <c r="E275" s="1488"/>
      <c r="F275" s="1478"/>
      <c r="G275" s="1478"/>
      <c r="H275" s="1483"/>
      <c r="I275" s="1490"/>
      <c r="J275" s="1490"/>
      <c r="K275" s="1491"/>
      <c r="L275" s="1496"/>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94" t="s">
        <v>296</v>
      </c>
      <c r="D278" s="1494"/>
      <c r="E278" s="1494"/>
      <c r="F278" s="1494"/>
      <c r="G278" s="1494"/>
      <c r="H278" s="1494"/>
      <c r="I278" s="1494"/>
      <c r="J278" s="1494"/>
      <c r="K278" s="1494"/>
      <c r="L278" s="1494"/>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487" t="s">
        <v>259</v>
      </c>
      <c r="C313" s="1477" t="s">
        <v>22</v>
      </c>
      <c r="D313" s="1477" t="s">
        <v>260</v>
      </c>
      <c r="E313" s="1479" t="s">
        <v>261</v>
      </c>
      <c r="F313" s="1480"/>
      <c r="G313" s="1481"/>
      <c r="H313" s="1477" t="s">
        <v>262</v>
      </c>
      <c r="I313" s="1479" t="s">
        <v>263</v>
      </c>
      <c r="J313" s="1480"/>
      <c r="K313" s="1480"/>
      <c r="L313" s="1481"/>
    </row>
    <row r="314" spans="2:12" ht="11.25" customHeight="1">
      <c r="B314" s="1488"/>
      <c r="C314" s="1478"/>
      <c r="D314" s="1478"/>
      <c r="E314" s="1504" t="s">
        <v>300</v>
      </c>
      <c r="F314" s="1507" t="s">
        <v>301</v>
      </c>
      <c r="G314" s="1507" t="s">
        <v>302</v>
      </c>
      <c r="H314" s="1478"/>
      <c r="I314" s="1487" t="s">
        <v>267</v>
      </c>
      <c r="J314" s="1487" t="s">
        <v>24</v>
      </c>
      <c r="K314" s="1477" t="s">
        <v>268</v>
      </c>
      <c r="L314" s="1487" t="s">
        <v>269</v>
      </c>
    </row>
    <row r="315" spans="2:12" ht="11.25" customHeight="1">
      <c r="B315" s="1490"/>
      <c r="C315" s="1491"/>
      <c r="D315" s="1491"/>
      <c r="E315" s="1506"/>
      <c r="F315" s="1508"/>
      <c r="G315" s="1508"/>
      <c r="H315" s="1491"/>
      <c r="I315" s="1490"/>
      <c r="J315" s="1490"/>
      <c r="K315" s="1491"/>
      <c r="L315" s="1490"/>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497" t="s">
        <v>270</v>
      </c>
      <c r="D318" s="1497"/>
      <c r="E318" s="1497"/>
      <c r="F318" s="1497"/>
      <c r="G318" s="1497"/>
      <c r="H318" s="1497"/>
      <c r="I318" s="1497"/>
      <c r="J318" s="1497"/>
      <c r="K318" s="1497"/>
      <c r="L318" s="1510"/>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494" t="s">
        <v>295</v>
      </c>
      <c r="D335" s="1494"/>
      <c r="E335" s="1494"/>
      <c r="F335" s="1494"/>
      <c r="G335" s="1494"/>
      <c r="H335" s="1494"/>
      <c r="I335" s="1494"/>
      <c r="J335" s="1494"/>
      <c r="K335" s="1494"/>
      <c r="L335" s="1511"/>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02" t="s">
        <v>259</v>
      </c>
      <c r="C352" s="1477" t="s">
        <v>22</v>
      </c>
      <c r="D352" s="1477" t="s">
        <v>260</v>
      </c>
      <c r="E352" s="1479" t="s">
        <v>261</v>
      </c>
      <c r="F352" s="1480"/>
      <c r="G352" s="1481"/>
      <c r="H352" s="1482" t="s">
        <v>262</v>
      </c>
      <c r="I352" s="1484" t="s">
        <v>263</v>
      </c>
      <c r="J352" s="1485"/>
      <c r="K352" s="1485"/>
      <c r="L352" s="1498"/>
    </row>
    <row r="353" spans="2:12" ht="11.25" customHeight="1">
      <c r="B353" s="1503"/>
      <c r="C353" s="1478"/>
      <c r="D353" s="1478"/>
      <c r="E353" s="1504" t="s">
        <v>300</v>
      </c>
      <c r="F353" s="1507" t="s">
        <v>301</v>
      </c>
      <c r="G353" s="1507" t="s">
        <v>302</v>
      </c>
      <c r="H353" s="1483"/>
      <c r="I353" s="1487" t="s">
        <v>267</v>
      </c>
      <c r="J353" s="1487" t="s">
        <v>24</v>
      </c>
      <c r="K353" s="1477" t="s">
        <v>268</v>
      </c>
      <c r="L353" s="1487" t="s">
        <v>269</v>
      </c>
    </row>
    <row r="354" spans="2:12" ht="11.25" customHeight="1">
      <c r="B354" s="1503"/>
      <c r="C354" s="1478"/>
      <c r="D354" s="1478"/>
      <c r="E354" s="1505"/>
      <c r="F354" s="1509"/>
      <c r="G354" s="1509"/>
      <c r="H354" s="1483"/>
      <c r="I354" s="1490"/>
      <c r="J354" s="1490"/>
      <c r="K354" s="1491"/>
      <c r="L354" s="1490"/>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494" t="s">
        <v>296</v>
      </c>
      <c r="D357" s="1494"/>
      <c r="E357" s="1494"/>
      <c r="F357" s="1494"/>
      <c r="G357" s="1494"/>
      <c r="H357" s="1494"/>
      <c r="I357" s="1494"/>
      <c r="J357" s="1494"/>
      <c r="K357" s="1494"/>
      <c r="L357" s="1511"/>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49" t="s">
        <v>259</v>
      </c>
      <c r="C393" s="1447" t="s">
        <v>22</v>
      </c>
      <c r="D393" s="1447" t="s">
        <v>260</v>
      </c>
      <c r="E393" s="1456" t="s">
        <v>261</v>
      </c>
      <c r="F393" s="1457"/>
      <c r="G393" s="1458"/>
      <c r="H393" s="1452" t="s">
        <v>262</v>
      </c>
      <c r="I393" s="1456" t="s">
        <v>263</v>
      </c>
      <c r="J393" s="1457"/>
      <c r="K393" s="1457"/>
      <c r="L393" s="1458"/>
    </row>
    <row r="394" spans="2:12" ht="11.25" customHeight="1">
      <c r="B394" s="1459"/>
      <c r="C394" s="1448"/>
      <c r="D394" s="1448"/>
      <c r="E394" s="1514" t="s">
        <v>300</v>
      </c>
      <c r="F394" s="1516" t="s">
        <v>301</v>
      </c>
      <c r="G394" s="1516" t="s">
        <v>302</v>
      </c>
      <c r="H394" s="1453"/>
      <c r="I394" s="1449" t="s">
        <v>267</v>
      </c>
      <c r="J394" s="1449" t="s">
        <v>24</v>
      </c>
      <c r="K394" s="1447" t="s">
        <v>268</v>
      </c>
      <c r="L394" s="1449" t="s">
        <v>269</v>
      </c>
    </row>
    <row r="395" spans="2:12" ht="11.25" customHeight="1">
      <c r="B395" s="1459"/>
      <c r="C395" s="1448"/>
      <c r="D395" s="1448"/>
      <c r="E395" s="1515"/>
      <c r="F395" s="1517"/>
      <c r="G395" s="1517"/>
      <c r="H395" s="1453"/>
      <c r="I395" s="1459"/>
      <c r="J395" s="1459"/>
      <c r="K395" s="1448"/>
      <c r="L395" s="1450"/>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12" t="s">
        <v>270</v>
      </c>
      <c r="D398" s="1512"/>
      <c r="E398" s="1512"/>
      <c r="F398" s="1512"/>
      <c r="G398" s="1512"/>
      <c r="H398" s="1512"/>
      <c r="I398" s="1512"/>
      <c r="J398" s="1512"/>
      <c r="K398" s="1512"/>
      <c r="L398" s="1513"/>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46" t="s">
        <v>295</v>
      </c>
      <c r="D415" s="1446"/>
      <c r="E415" s="1446"/>
      <c r="F415" s="1446"/>
      <c r="G415" s="1446"/>
      <c r="H415" s="1446"/>
      <c r="I415" s="1446"/>
      <c r="J415" s="1446"/>
      <c r="K415" s="1446"/>
      <c r="L415" s="1518"/>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19" t="s">
        <v>259</v>
      </c>
      <c r="C432" s="1447" t="s">
        <v>22</v>
      </c>
      <c r="D432" s="1447" t="s">
        <v>260</v>
      </c>
      <c r="E432" s="1456" t="s">
        <v>261</v>
      </c>
      <c r="F432" s="1457"/>
      <c r="G432" s="1458"/>
      <c r="H432" s="1452" t="s">
        <v>262</v>
      </c>
      <c r="I432" s="1454" t="s">
        <v>263</v>
      </c>
      <c r="J432" s="1455"/>
      <c r="K432" s="1455"/>
      <c r="L432" s="1521"/>
    </row>
    <row r="433" spans="2:12" ht="11.25" customHeight="1">
      <c r="B433" s="1520"/>
      <c r="C433" s="1448"/>
      <c r="D433" s="1448"/>
      <c r="E433" s="1514" t="s">
        <v>300</v>
      </c>
      <c r="F433" s="1516" t="s">
        <v>301</v>
      </c>
      <c r="G433" s="1516" t="s">
        <v>302</v>
      </c>
      <c r="H433" s="1453"/>
      <c r="I433" s="1449" t="s">
        <v>267</v>
      </c>
      <c r="J433" s="1449" t="s">
        <v>24</v>
      </c>
      <c r="K433" s="1447" t="s">
        <v>268</v>
      </c>
      <c r="L433" s="1449" t="s">
        <v>269</v>
      </c>
    </row>
    <row r="434" spans="2:12" ht="11.25" customHeight="1">
      <c r="B434" s="1520"/>
      <c r="C434" s="1448"/>
      <c r="D434" s="1448"/>
      <c r="E434" s="1515"/>
      <c r="F434" s="1517"/>
      <c r="G434" s="1517"/>
      <c r="H434" s="1453"/>
      <c r="I434" s="1450"/>
      <c r="J434" s="1450"/>
      <c r="K434" s="1451"/>
      <c r="L434" s="1450"/>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46" t="s">
        <v>296</v>
      </c>
      <c r="D437" s="1446"/>
      <c r="E437" s="1446"/>
      <c r="F437" s="1446"/>
      <c r="G437" s="1446"/>
      <c r="H437" s="1446"/>
      <c r="I437" s="1446"/>
      <c r="J437" s="1446"/>
      <c r="K437" s="1446"/>
      <c r="L437" s="1518"/>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49" t="s">
        <v>259</v>
      </c>
      <c r="C475" s="1447" t="s">
        <v>22</v>
      </c>
      <c r="D475" s="1447" t="s">
        <v>260</v>
      </c>
      <c r="E475" s="1456" t="s">
        <v>261</v>
      </c>
      <c r="F475" s="1457"/>
      <c r="G475" s="1458"/>
      <c r="H475" s="1452" t="s">
        <v>262</v>
      </c>
      <c r="I475" s="1456" t="s">
        <v>263</v>
      </c>
      <c r="J475" s="1457"/>
      <c r="K475" s="1457"/>
      <c r="L475" s="1458"/>
    </row>
    <row r="476" spans="2:12" ht="11.25" customHeight="1">
      <c r="B476" s="1459"/>
      <c r="C476" s="1448"/>
      <c r="D476" s="1448"/>
      <c r="E476" s="1514" t="s">
        <v>300</v>
      </c>
      <c r="F476" s="1516" t="s">
        <v>301</v>
      </c>
      <c r="G476" s="1516" t="s">
        <v>302</v>
      </c>
      <c r="H476" s="1453"/>
      <c r="I476" s="1449" t="s">
        <v>267</v>
      </c>
      <c r="J476" s="1449" t="s">
        <v>24</v>
      </c>
      <c r="K476" s="1447" t="s">
        <v>268</v>
      </c>
      <c r="L476" s="1449" t="s">
        <v>269</v>
      </c>
    </row>
    <row r="477" spans="2:12" ht="11.25" customHeight="1">
      <c r="B477" s="1459"/>
      <c r="C477" s="1448"/>
      <c r="D477" s="1448"/>
      <c r="E477" s="1515"/>
      <c r="F477" s="1517"/>
      <c r="G477" s="1517"/>
      <c r="H477" s="1453"/>
      <c r="I477" s="1459"/>
      <c r="J477" s="1459"/>
      <c r="K477" s="1448"/>
      <c r="L477" s="1450"/>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12" t="s">
        <v>270</v>
      </c>
      <c r="D480" s="1512"/>
      <c r="E480" s="1512"/>
      <c r="F480" s="1512"/>
      <c r="G480" s="1512"/>
      <c r="H480" s="1512"/>
      <c r="I480" s="1512"/>
      <c r="J480" s="1512"/>
      <c r="K480" s="1512"/>
      <c r="L480" s="1513"/>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46" t="s">
        <v>295</v>
      </c>
      <c r="D497" s="1446"/>
      <c r="E497" s="1446"/>
      <c r="F497" s="1446"/>
      <c r="G497" s="1446"/>
      <c r="H497" s="1446"/>
      <c r="I497" s="1446"/>
      <c r="J497" s="1446"/>
      <c r="K497" s="1446"/>
      <c r="L497" s="1518"/>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519" t="s">
        <v>259</v>
      </c>
      <c r="C514" s="1447" t="s">
        <v>22</v>
      </c>
      <c r="D514" s="1447" t="s">
        <v>260</v>
      </c>
      <c r="E514" s="1456" t="s">
        <v>261</v>
      </c>
      <c r="F514" s="1457"/>
      <c r="G514" s="1458"/>
      <c r="H514" s="1452" t="s">
        <v>262</v>
      </c>
      <c r="I514" s="1454" t="s">
        <v>263</v>
      </c>
      <c r="J514" s="1455"/>
      <c r="K514" s="1455"/>
      <c r="L514" s="1521"/>
    </row>
    <row r="515" spans="2:12" ht="11.25" customHeight="1">
      <c r="B515" s="1520"/>
      <c r="C515" s="1448"/>
      <c r="D515" s="1448"/>
      <c r="E515" s="1514" t="s">
        <v>300</v>
      </c>
      <c r="F515" s="1516" t="s">
        <v>301</v>
      </c>
      <c r="G515" s="1516" t="s">
        <v>302</v>
      </c>
      <c r="H515" s="1453"/>
      <c r="I515" s="1449" t="s">
        <v>267</v>
      </c>
      <c r="J515" s="1449" t="s">
        <v>24</v>
      </c>
      <c r="K515" s="1447" t="s">
        <v>268</v>
      </c>
      <c r="L515" s="1449" t="s">
        <v>269</v>
      </c>
    </row>
    <row r="516" spans="2:12" ht="11.25" customHeight="1">
      <c r="B516" s="1520"/>
      <c r="C516" s="1448"/>
      <c r="D516" s="1448"/>
      <c r="E516" s="1515"/>
      <c r="F516" s="1517"/>
      <c r="G516" s="1517"/>
      <c r="H516" s="1453"/>
      <c r="I516" s="1450"/>
      <c r="J516" s="1450"/>
      <c r="K516" s="1451"/>
      <c r="L516" s="1450"/>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46" t="s">
        <v>296</v>
      </c>
      <c r="D519" s="1446"/>
      <c r="E519" s="1446"/>
      <c r="F519" s="1446"/>
      <c r="G519" s="1446"/>
      <c r="H519" s="1446"/>
      <c r="I519" s="1446"/>
      <c r="J519" s="1446"/>
      <c r="K519" s="1446"/>
      <c r="L519" s="1518"/>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21" t="s">
        <v>259</v>
      </c>
      <c r="C558" s="1447" t="s">
        <v>22</v>
      </c>
      <c r="D558" s="1447" t="s">
        <v>260</v>
      </c>
      <c r="E558" s="1456" t="s">
        <v>261</v>
      </c>
      <c r="F558" s="1457"/>
      <c r="G558" s="1458"/>
      <c r="H558" s="1452" t="s">
        <v>262</v>
      </c>
      <c r="I558" s="1456" t="s">
        <v>263</v>
      </c>
      <c r="J558" s="1457"/>
      <c r="K558" s="1457"/>
      <c r="L558"/>
    </row>
    <row r="559" spans="2:12" ht="12.75" customHeight="1">
      <c r="B559" s="1524"/>
      <c r="C559" s="1448"/>
      <c r="D559" s="1448"/>
      <c r="E559" s="1449" t="s">
        <v>300</v>
      </c>
      <c r="F559" s="1447" t="s">
        <v>301</v>
      </c>
      <c r="G559" s="1447" t="s">
        <v>302</v>
      </c>
      <c r="H559" s="1453"/>
      <c r="I559" s="1449" t="s">
        <v>267</v>
      </c>
      <c r="J559" s="1449" t="s">
        <v>24</v>
      </c>
      <c r="K559" s="1447" t="s">
        <v>349</v>
      </c>
      <c r="L559"/>
    </row>
    <row r="560" spans="2:12" ht="12.75">
      <c r="B560" s="1524"/>
      <c r="C560" s="1448"/>
      <c r="D560" s="1448"/>
      <c r="E560" s="1459"/>
      <c r="F560" s="1448"/>
      <c r="G560" s="1448"/>
      <c r="H560" s="1453"/>
      <c r="I560" s="1459"/>
      <c r="J560" s="1459"/>
      <c r="K560" s="1448"/>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12" t="s">
        <v>270</v>
      </c>
      <c r="D563" s="1512"/>
      <c r="E563" s="1512"/>
      <c r="F563" s="1512"/>
      <c r="G563" s="1512"/>
      <c r="H563" s="1512"/>
      <c r="I563" s="1512"/>
      <c r="J563" s="1512"/>
      <c r="K563" s="1512"/>
      <c r="L563"/>
    </row>
    <row r="564" spans="2:12" ht="12.75">
      <c r="B564" s="683"/>
      <c r="C564" s="683"/>
      <c r="D564" s="683"/>
      <c r="E564" s="683"/>
      <c r="F564" s="683"/>
      <c r="G564" s="683"/>
      <c r="H564" s="683"/>
      <c r="I564" s="683"/>
      <c r="J564" s="683"/>
      <c r="K564" s="683"/>
      <c r="L564"/>
    </row>
    <row r="565" spans="2:12" ht="15">
      <c r="B565" s="1035" t="s">
        <v>271</v>
      </c>
      <c r="C565" s="898">
        <v>160405</v>
      </c>
      <c r="D565" s="898">
        <v>4252</v>
      </c>
      <c r="E565" s="898">
        <v>1993</v>
      </c>
      <c r="F565" s="898">
        <v>1899</v>
      </c>
      <c r="G565" s="898">
        <v>360</v>
      </c>
      <c r="H565" s="898">
        <v>156153</v>
      </c>
      <c r="I565" s="898">
        <v>25576</v>
      </c>
      <c r="J565" s="898">
        <v>49577</v>
      </c>
      <c r="K565" s="898">
        <v>81000</v>
      </c>
      <c r="L565"/>
    </row>
    <row r="566" spans="2:12" ht="15">
      <c r="B566" s="1035" t="s">
        <v>272</v>
      </c>
      <c r="C566" s="898">
        <v>118397</v>
      </c>
      <c r="D566" s="898">
        <v>3761</v>
      </c>
      <c r="E566" s="898">
        <v>1965</v>
      </c>
      <c r="F566" s="898">
        <v>1503</v>
      </c>
      <c r="G566" s="898">
        <v>293</v>
      </c>
      <c r="H566" s="898">
        <v>114636</v>
      </c>
      <c r="I566" s="898">
        <v>20407</v>
      </c>
      <c r="J566" s="898">
        <v>32761</v>
      </c>
      <c r="K566" s="898">
        <v>61468</v>
      </c>
      <c r="L566"/>
    </row>
    <row r="567" spans="2:12" ht="15">
      <c r="B567" s="1035" t="s">
        <v>273</v>
      </c>
      <c r="C567" s="898">
        <v>154468</v>
      </c>
      <c r="D567" s="900">
        <v>4195</v>
      </c>
      <c r="E567" s="900">
        <v>2254</v>
      </c>
      <c r="F567" s="900">
        <v>1618</v>
      </c>
      <c r="G567" s="901">
        <v>323</v>
      </c>
      <c r="H567" s="898">
        <v>150273</v>
      </c>
      <c r="I567" s="900">
        <v>25918</v>
      </c>
      <c r="J567" s="900">
        <v>43821</v>
      </c>
      <c r="K567" s="900">
        <v>80534</v>
      </c>
      <c r="L567"/>
    </row>
    <row r="568" spans="2:12" ht="15">
      <c r="B568" s="1035" t="s">
        <v>274</v>
      </c>
      <c r="C568" s="898">
        <v>147058</v>
      </c>
      <c r="D568" s="898">
        <v>4501</v>
      </c>
      <c r="E568" s="899">
        <v>2298</v>
      </c>
      <c r="F568" s="899">
        <v>1927</v>
      </c>
      <c r="G568" s="898">
        <v>276</v>
      </c>
      <c r="H568" s="898">
        <v>142557</v>
      </c>
      <c r="I568" s="898">
        <v>23715</v>
      </c>
      <c r="J568" s="898">
        <v>40827</v>
      </c>
      <c r="K568" s="898">
        <v>78015</v>
      </c>
      <c r="L568"/>
    </row>
    <row r="569" spans="2:12" ht="15">
      <c r="B569" s="1035" t="s">
        <v>275</v>
      </c>
      <c r="C569" s="898">
        <v>161636</v>
      </c>
      <c r="D569" s="1036">
        <v>4146</v>
      </c>
      <c r="E569" s="660">
        <v>2119</v>
      </c>
      <c r="F569" s="662">
        <v>1793</v>
      </c>
      <c r="G569" s="662">
        <v>234</v>
      </c>
      <c r="H569" s="1036">
        <v>157490</v>
      </c>
      <c r="I569" s="660">
        <v>27516</v>
      </c>
      <c r="J569" s="660">
        <v>43584</v>
      </c>
      <c r="K569" s="662">
        <v>86390</v>
      </c>
      <c r="L569"/>
    </row>
    <row r="570" spans="2:12" ht="15">
      <c r="B570" s="1035" t="s">
        <v>276</v>
      </c>
      <c r="C570" s="898">
        <v>148239</v>
      </c>
      <c r="D570" s="898">
        <v>3808</v>
      </c>
      <c r="E570" s="899">
        <v>1579</v>
      </c>
      <c r="F570" s="899">
        <v>1924</v>
      </c>
      <c r="G570" s="898">
        <v>305</v>
      </c>
      <c r="H570" s="898">
        <v>144431</v>
      </c>
      <c r="I570" s="898">
        <v>25807</v>
      </c>
      <c r="J570" s="898">
        <v>41213</v>
      </c>
      <c r="K570" s="898">
        <v>77411</v>
      </c>
      <c r="L570"/>
    </row>
    <row r="571" spans="2:12" ht="15">
      <c r="B571" s="1035" t="s">
        <v>277</v>
      </c>
      <c r="C571" s="898">
        <v>164233</v>
      </c>
      <c r="D571" s="893">
        <v>4006</v>
      </c>
      <c r="E571" s="900">
        <v>1618</v>
      </c>
      <c r="F571" s="901">
        <v>2184</v>
      </c>
      <c r="G571" s="901">
        <v>204</v>
      </c>
      <c r="H571" s="898">
        <v>160227</v>
      </c>
      <c r="I571" s="900">
        <v>29167</v>
      </c>
      <c r="J571" s="900">
        <v>48974</v>
      </c>
      <c r="K571" s="900">
        <v>82086</v>
      </c>
      <c r="L571"/>
    </row>
    <row r="572" spans="2:12" ht="15">
      <c r="B572" s="1035" t="s">
        <v>278</v>
      </c>
      <c r="C572" s="898">
        <v>158429</v>
      </c>
      <c r="D572" s="893">
        <v>4264</v>
      </c>
      <c r="E572" s="900">
        <v>1814</v>
      </c>
      <c r="F572" s="900">
        <v>2211</v>
      </c>
      <c r="G572" s="901">
        <v>239</v>
      </c>
      <c r="H572" s="898">
        <v>154165</v>
      </c>
      <c r="I572" s="900">
        <v>23293</v>
      </c>
      <c r="J572" s="900">
        <v>45921</v>
      </c>
      <c r="K572" s="900">
        <v>84951</v>
      </c>
      <c r="L572"/>
    </row>
    <row r="573" spans="2:12" ht="15">
      <c r="B573" s="1035" t="s">
        <v>279</v>
      </c>
      <c r="C573" s="898">
        <v>165011</v>
      </c>
      <c r="D573" s="898">
        <v>4401</v>
      </c>
      <c r="E573" s="899">
        <v>1788</v>
      </c>
      <c r="F573" s="899">
        <v>2285</v>
      </c>
      <c r="G573" s="898">
        <v>328</v>
      </c>
      <c r="H573" s="898">
        <v>160610</v>
      </c>
      <c r="I573" s="898">
        <v>25702</v>
      </c>
      <c r="J573" s="898">
        <v>48609</v>
      </c>
      <c r="K573" s="898">
        <v>86299</v>
      </c>
      <c r="L573"/>
    </row>
    <row r="574" spans="2:12" ht="15">
      <c r="B574" s="1035" t="s">
        <v>280</v>
      </c>
      <c r="C574" s="898">
        <v>175970</v>
      </c>
      <c r="D574" s="893">
        <v>4827</v>
      </c>
      <c r="E574" s="900">
        <v>1922</v>
      </c>
      <c r="F574" s="900">
        <v>2405</v>
      </c>
      <c r="G574" s="900">
        <v>500</v>
      </c>
      <c r="H574" s="899">
        <v>171143</v>
      </c>
      <c r="I574" s="900">
        <v>28318</v>
      </c>
      <c r="J574" s="900">
        <v>60364</v>
      </c>
      <c r="K574" s="900">
        <v>82461</v>
      </c>
      <c r="L574"/>
    </row>
    <row r="575" spans="2:12" ht="15">
      <c r="B575" s="1037" t="s">
        <v>281</v>
      </c>
      <c r="C575" s="898">
        <v>158698</v>
      </c>
      <c r="D575" s="900">
        <v>4572</v>
      </c>
      <c r="E575" s="900">
        <v>1754</v>
      </c>
      <c r="F575" s="900">
        <v>2398</v>
      </c>
      <c r="G575" s="900">
        <v>420</v>
      </c>
      <c r="H575" s="900">
        <v>154126</v>
      </c>
      <c r="I575" s="900">
        <v>24642</v>
      </c>
      <c r="J575" s="900">
        <v>50394</v>
      </c>
      <c r="K575" s="900">
        <v>79090</v>
      </c>
      <c r="L575"/>
    </row>
    <row r="576" spans="2:12" ht="15">
      <c r="B576" s="1037" t="s">
        <v>282</v>
      </c>
      <c r="C576" s="898">
        <v>143199</v>
      </c>
      <c r="D576" s="900">
        <v>4050</v>
      </c>
      <c r="E576" s="900">
        <v>1792</v>
      </c>
      <c r="F576" s="900">
        <v>1951</v>
      </c>
      <c r="G576" s="900">
        <v>307</v>
      </c>
      <c r="H576" s="900">
        <v>139149</v>
      </c>
      <c r="I576" s="900">
        <v>22028</v>
      </c>
      <c r="J576" s="900">
        <v>43577</v>
      </c>
      <c r="K576" s="900">
        <v>73544</v>
      </c>
      <c r="L576"/>
    </row>
    <row r="577" spans="2:12" ht="15">
      <c r="B577" s="1038"/>
      <c r="C577" s="899"/>
      <c r="D577" s="899"/>
      <c r="E577" s="899"/>
      <c r="F577" s="899"/>
      <c r="G577" s="899"/>
      <c r="H577" s="899"/>
      <c r="I577" s="899"/>
      <c r="J577" s="899"/>
      <c r="K577" s="899"/>
      <c r="L577"/>
    </row>
    <row r="578" spans="2:12" ht="12.75">
      <c r="B578" s="1039">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46" t="s">
        <v>295</v>
      </c>
      <c r="D580" s="1446"/>
      <c r="E580" s="1446"/>
      <c r="F580" s="1446"/>
      <c r="G580" s="1446"/>
      <c r="H580" s="1446"/>
      <c r="I580" s="1446"/>
      <c r="J580" s="1446"/>
      <c r="K580" s="1446"/>
      <c r="L580"/>
    </row>
    <row r="581" spans="2:12" ht="12.75">
      <c r="B581" s="683"/>
      <c r="C581" s="689"/>
      <c r="D581" s="689"/>
      <c r="E581" s="689"/>
      <c r="F581" s="689"/>
      <c r="G581" s="689"/>
      <c r="H581" s="689"/>
      <c r="I581" s="689"/>
      <c r="J581" s="689"/>
      <c r="K581" s="689"/>
      <c r="L581"/>
    </row>
    <row r="582" spans="2:12" ht="12.75">
      <c r="B582" s="1040"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40"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40"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40"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40"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40"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40"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40"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40"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40"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40"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40"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9">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22" t="s">
        <v>259</v>
      </c>
      <c r="C597" s="1447" t="s">
        <v>22</v>
      </c>
      <c r="D597" s="1447" t="s">
        <v>260</v>
      </c>
      <c r="E597" s="1456" t="s">
        <v>261</v>
      </c>
      <c r="F597" s="1457"/>
      <c r="G597" s="1458"/>
      <c r="H597" s="1452" t="s">
        <v>262</v>
      </c>
      <c r="I597" s="1454" t="s">
        <v>263</v>
      </c>
      <c r="J597" s="1455"/>
      <c r="K597" s="1455"/>
      <c r="L597"/>
    </row>
    <row r="598" spans="2:12" ht="12.75" customHeight="1">
      <c r="B598" s="1523"/>
      <c r="C598" s="1448"/>
      <c r="D598" s="1448"/>
      <c r="E598" s="1449" t="s">
        <v>300</v>
      </c>
      <c r="F598" s="1447" t="s">
        <v>301</v>
      </c>
      <c r="G598" s="1447" t="s">
        <v>302</v>
      </c>
      <c r="H598" s="1453"/>
      <c r="I598" s="1449" t="s">
        <v>267</v>
      </c>
      <c r="J598" s="1449" t="s">
        <v>24</v>
      </c>
      <c r="K598" s="1447" t="s">
        <v>268</v>
      </c>
      <c r="L598"/>
    </row>
    <row r="599" spans="2:12" ht="12.75" customHeight="1">
      <c r="B599" s="1523"/>
      <c r="C599" s="1448"/>
      <c r="D599" s="1448"/>
      <c r="E599" s="1459"/>
      <c r="F599" s="1448"/>
      <c r="G599" s="1448"/>
      <c r="H599" s="1453"/>
      <c r="I599" s="1450"/>
      <c r="J599" s="1450"/>
      <c r="K599" s="1451"/>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46" t="s">
        <v>296</v>
      </c>
      <c r="D602" s="1446"/>
      <c r="E602" s="1446"/>
      <c r="F602" s="1446"/>
      <c r="G602" s="1446"/>
      <c r="H602" s="1446"/>
      <c r="I602" s="1446"/>
      <c r="J602" s="1446"/>
      <c r="K602" s="1446"/>
      <c r="L602"/>
    </row>
    <row r="603" spans="2:12" ht="12.75">
      <c r="B603" s="106"/>
      <c r="C603" s="694"/>
      <c r="D603" s="694"/>
      <c r="E603" s="694"/>
      <c r="F603" s="694"/>
      <c r="G603" s="694"/>
      <c r="H603" s="694"/>
      <c r="I603" s="694"/>
      <c r="J603" s="694"/>
      <c r="K603" s="694"/>
      <c r="L603"/>
    </row>
    <row r="604" spans="2:12" ht="12.75">
      <c r="B604" s="1040"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40"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40"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40"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40"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40"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40"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40"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40"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40"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40"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40"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40"/>
      <c r="C616" s="696"/>
      <c r="D616" s="697"/>
      <c r="E616" s="698"/>
      <c r="F616" s="698"/>
      <c r="G616" s="698"/>
      <c r="H616" s="697"/>
      <c r="I616" s="698"/>
      <c r="J616" s="698"/>
      <c r="K616" s="698"/>
      <c r="L616"/>
    </row>
    <row r="617" spans="2:12" ht="12.75">
      <c r="B617" s="1039">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5"/>
      <c r="G619" s="1085"/>
      <c r="H619" s="1085"/>
      <c r="I619" s="1085"/>
      <c r="J619"/>
      <c r="K619"/>
      <c r="L619"/>
    </row>
    <row r="620" spans="2:12" ht="20.25" thickBot="1">
      <c r="B620"/>
      <c r="C620"/>
      <c r="D620"/>
      <c r="E620" s="1086"/>
      <c r="F620" s="1087" t="s">
        <v>297</v>
      </c>
      <c r="G620" s="1087"/>
      <c r="H620" s="1087"/>
      <c r="I620" s="1087"/>
      <c r="J620" s="1088"/>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26" t="s">
        <v>459</v>
      </c>
      <c r="C636" s="1526"/>
      <c r="D636" s="1526"/>
      <c r="E636" s="1526"/>
      <c r="F636" s="1526"/>
      <c r="G636" s="1526"/>
      <c r="H636" s="1526"/>
      <c r="I636" s="1526"/>
      <c r="J636" s="1526"/>
      <c r="K636" s="1526"/>
    </row>
    <row r="637" spans="2:12" ht="18.75" thickBot="1">
      <c r="B637" s="810"/>
      <c r="C637" s="810"/>
      <c r="D637" s="810"/>
      <c r="E637" s="810"/>
      <c r="F637" s="811" t="s">
        <v>258</v>
      </c>
      <c r="G637" s="810"/>
      <c r="H637" s="810"/>
      <c r="I637" s="810"/>
      <c r="J637" s="810"/>
      <c r="K637" s="810"/>
    </row>
    <row r="638" spans="2:12" ht="12.75" customHeight="1">
      <c r="B638" s="1527" t="s">
        <v>259</v>
      </c>
      <c r="C638" s="1529" t="s">
        <v>22</v>
      </c>
      <c r="D638" s="1529" t="s">
        <v>260</v>
      </c>
      <c r="E638" s="1530" t="s">
        <v>261</v>
      </c>
      <c r="F638" s="1531"/>
      <c r="G638" s="1532"/>
      <c r="H638" s="1533" t="s">
        <v>262</v>
      </c>
      <c r="I638" s="1530" t="s">
        <v>263</v>
      </c>
      <c r="J638" s="1531"/>
      <c r="K638" s="1534"/>
    </row>
    <row r="639" spans="2:12" ht="11.25" customHeight="1">
      <c r="B639" s="1528"/>
      <c r="C639" s="1448"/>
      <c r="D639" s="1448"/>
      <c r="E639" s="1449" t="s">
        <v>300</v>
      </c>
      <c r="F639" s="1447" t="s">
        <v>301</v>
      </c>
      <c r="G639" s="1447" t="s">
        <v>302</v>
      </c>
      <c r="H639" s="1453"/>
      <c r="I639" s="1449" t="s">
        <v>267</v>
      </c>
      <c r="J639" s="1449" t="s">
        <v>24</v>
      </c>
      <c r="K639" s="1535" t="s">
        <v>349</v>
      </c>
    </row>
    <row r="640" spans="2:12" ht="11.25" customHeight="1">
      <c r="B640" s="1528"/>
      <c r="C640" s="1448"/>
      <c r="D640" s="1448"/>
      <c r="E640" s="1459"/>
      <c r="F640" s="1448"/>
      <c r="G640" s="1448"/>
      <c r="H640" s="1453"/>
      <c r="I640" s="1459"/>
      <c r="J640" s="1459"/>
      <c r="K640" s="1536"/>
    </row>
    <row r="641" spans="2:11" ht="12.75">
      <c r="B641" s="1247">
        <v>0</v>
      </c>
      <c r="C641" s="680">
        <v>1</v>
      </c>
      <c r="D641" s="680">
        <v>2</v>
      </c>
      <c r="E641" s="681">
        <v>3</v>
      </c>
      <c r="F641" s="681">
        <v>4</v>
      </c>
      <c r="G641" s="680">
        <v>5</v>
      </c>
      <c r="H641" s="680">
        <v>6</v>
      </c>
      <c r="I641" s="680">
        <v>7</v>
      </c>
      <c r="J641" s="680">
        <v>8</v>
      </c>
      <c r="K641" s="1248">
        <v>9</v>
      </c>
    </row>
    <row r="642" spans="2:11" ht="12.75">
      <c r="B642" s="1249"/>
      <c r="C642" s="683"/>
      <c r="D642" s="683"/>
      <c r="E642" s="683"/>
      <c r="F642" s="683"/>
      <c r="G642" s="683"/>
      <c r="H642" s="683"/>
      <c r="I642" s="683"/>
      <c r="J642" s="683"/>
      <c r="K642" s="1250"/>
    </row>
    <row r="643" spans="2:11" ht="14.25">
      <c r="B643" s="1251"/>
      <c r="C643" s="1512" t="s">
        <v>270</v>
      </c>
      <c r="D643" s="1512"/>
      <c r="E643" s="1512"/>
      <c r="F643" s="1512"/>
      <c r="G643" s="1512"/>
      <c r="H643" s="1512"/>
      <c r="I643" s="1512"/>
      <c r="J643" s="1512"/>
      <c r="K643" s="1525"/>
    </row>
    <row r="644" spans="2:11" ht="12.75">
      <c r="B644" s="1249"/>
      <c r="C644" s="683"/>
      <c r="D644" s="683"/>
      <c r="E644" s="683"/>
      <c r="F644" s="683"/>
      <c r="G644" s="683"/>
      <c r="H644" s="683"/>
      <c r="I644" s="683"/>
      <c r="J644" s="683"/>
      <c r="K644" s="1250"/>
    </row>
    <row r="645" spans="2:11" ht="12.75">
      <c r="B645" s="1257" t="s">
        <v>271</v>
      </c>
      <c r="C645" s="1264">
        <v>163247</v>
      </c>
      <c r="D645" s="1264">
        <v>4183</v>
      </c>
      <c r="E645" s="1264">
        <v>1936</v>
      </c>
      <c r="F645" s="1264">
        <v>1878</v>
      </c>
      <c r="G645" s="1264">
        <v>369</v>
      </c>
      <c r="H645" s="1264">
        <v>159064</v>
      </c>
      <c r="I645" s="1264">
        <v>25823</v>
      </c>
      <c r="J645" s="1264">
        <v>47119</v>
      </c>
      <c r="K645" s="1264">
        <v>86122</v>
      </c>
    </row>
    <row r="646" spans="2:11" ht="12.75">
      <c r="B646" s="1257" t="s">
        <v>272</v>
      </c>
      <c r="C646" s="1264">
        <v>154797</v>
      </c>
      <c r="D646" s="1264">
        <v>3855</v>
      </c>
      <c r="E646" s="1264">
        <v>1652</v>
      </c>
      <c r="F646" s="1264">
        <v>1884</v>
      </c>
      <c r="G646" s="1264">
        <v>319</v>
      </c>
      <c r="H646" s="1264">
        <v>150942</v>
      </c>
      <c r="I646" s="1264">
        <v>24820</v>
      </c>
      <c r="J646" s="1264">
        <v>41251</v>
      </c>
      <c r="K646" s="1264">
        <v>84871</v>
      </c>
    </row>
    <row r="647" spans="2:11" ht="12.75">
      <c r="B647" s="1257" t="s">
        <v>273</v>
      </c>
      <c r="C647" s="1264">
        <v>151453</v>
      </c>
      <c r="D647" s="1273">
        <v>3672</v>
      </c>
      <c r="E647" s="1273">
        <v>1511</v>
      </c>
      <c r="F647" s="1273">
        <v>1781</v>
      </c>
      <c r="G647" s="1274">
        <v>380</v>
      </c>
      <c r="H647" s="1264">
        <v>147781</v>
      </c>
      <c r="I647" s="1273">
        <v>22185</v>
      </c>
      <c r="J647" s="1273">
        <v>39306</v>
      </c>
      <c r="K647" s="1273">
        <v>86290</v>
      </c>
    </row>
    <row r="648" spans="2:11" ht="12.75">
      <c r="B648" s="1257" t="s">
        <v>274</v>
      </c>
      <c r="C648" s="1264">
        <v>123387</v>
      </c>
      <c r="D648" s="1264">
        <v>2579</v>
      </c>
      <c r="E648" s="1265">
        <v>1048</v>
      </c>
      <c r="F648" s="1265">
        <v>1175</v>
      </c>
      <c r="G648" s="1264">
        <v>356</v>
      </c>
      <c r="H648" s="1264">
        <v>120808</v>
      </c>
      <c r="I648" s="1264">
        <v>18805</v>
      </c>
      <c r="J648" s="1264">
        <v>35098</v>
      </c>
      <c r="K648" s="1264">
        <v>66905</v>
      </c>
    </row>
    <row r="649" spans="2:11" ht="12.75">
      <c r="B649" s="1257" t="s">
        <v>275</v>
      </c>
      <c r="C649" s="1264">
        <v>141955</v>
      </c>
      <c r="D649" s="1277">
        <v>3254</v>
      </c>
      <c r="E649" s="1276">
        <v>1374</v>
      </c>
      <c r="F649" s="1278">
        <v>1580</v>
      </c>
      <c r="G649" s="1278">
        <v>300</v>
      </c>
      <c r="H649" s="1277">
        <v>138701</v>
      </c>
      <c r="I649" s="1276">
        <v>23058</v>
      </c>
      <c r="J649" s="1276">
        <v>36148</v>
      </c>
      <c r="K649" s="1278">
        <v>79495</v>
      </c>
    </row>
    <row r="650" spans="2:11" ht="12.75">
      <c r="B650" s="1257" t="s">
        <v>276</v>
      </c>
      <c r="C650" s="1264">
        <v>0</v>
      </c>
      <c r="D650" s="1264"/>
      <c r="E650" s="1265"/>
      <c r="F650" s="1265"/>
      <c r="G650" s="1264"/>
      <c r="H650" s="1264"/>
      <c r="I650" s="1264"/>
      <c r="J650" s="1264"/>
      <c r="K650" s="1264"/>
    </row>
    <row r="651" spans="2:11" ht="12.75">
      <c r="B651" s="1257" t="s">
        <v>277</v>
      </c>
      <c r="C651" s="1264">
        <v>0</v>
      </c>
      <c r="D651" s="1272"/>
      <c r="E651" s="1273"/>
      <c r="F651" s="1274"/>
      <c r="G651" s="1274"/>
      <c r="H651" s="1264"/>
      <c r="I651" s="1273"/>
      <c r="J651" s="1273"/>
      <c r="K651" s="1273"/>
    </row>
    <row r="652" spans="2:11" ht="12.75">
      <c r="B652" s="1257" t="s">
        <v>278</v>
      </c>
      <c r="C652" s="1264">
        <v>0</v>
      </c>
      <c r="D652" s="1272"/>
      <c r="E652" s="1273"/>
      <c r="F652" s="1273"/>
      <c r="G652" s="1274"/>
      <c r="H652" s="1264"/>
      <c r="I652" s="1273"/>
      <c r="J652" s="1273"/>
      <c r="K652" s="1273"/>
    </row>
    <row r="653" spans="2:11" ht="12.75">
      <c r="B653" s="1257" t="s">
        <v>279</v>
      </c>
      <c r="C653" s="1264">
        <v>0</v>
      </c>
      <c r="D653" s="1264"/>
      <c r="E653" s="1265"/>
      <c r="F653" s="1265"/>
      <c r="G653" s="1264"/>
      <c r="H653" s="1264"/>
      <c r="I653" s="1264"/>
      <c r="J653" s="1264"/>
      <c r="K653" s="1264"/>
    </row>
    <row r="654" spans="2:11" ht="12.75">
      <c r="B654" s="1258" t="s">
        <v>280</v>
      </c>
      <c r="C654" s="1264">
        <v>0</v>
      </c>
      <c r="D654" s="1272"/>
      <c r="E654" s="1273"/>
      <c r="F654" s="1273"/>
      <c r="G654" s="1273"/>
      <c r="H654" s="1265"/>
      <c r="I654" s="1273"/>
      <c r="J654" s="1273"/>
      <c r="K654" s="1273"/>
    </row>
    <row r="655" spans="2:11" ht="12.75">
      <c r="B655" s="1259" t="s">
        <v>281</v>
      </c>
      <c r="C655" s="1264">
        <v>0</v>
      </c>
      <c r="D655" s="1273"/>
      <c r="E655" s="1273"/>
      <c r="F655" s="1273"/>
      <c r="G655" s="1273"/>
      <c r="H655" s="1273"/>
      <c r="I655" s="1273"/>
      <c r="J655" s="1273"/>
      <c r="K655" s="1273"/>
    </row>
    <row r="656" spans="2:11" ht="12.75">
      <c r="B656" s="1259" t="s">
        <v>282</v>
      </c>
      <c r="C656" s="1264">
        <v>0</v>
      </c>
      <c r="D656" s="1273"/>
      <c r="E656" s="1273"/>
      <c r="F656" s="1273"/>
      <c r="G656" s="1273"/>
      <c r="H656" s="1273"/>
      <c r="I656" s="1273"/>
      <c r="J656" s="1273"/>
      <c r="K656" s="1273"/>
    </row>
    <row r="657" spans="2:11" ht="15">
      <c r="B657" s="1038"/>
      <c r="C657" s="1265"/>
      <c r="D657" s="1265"/>
      <c r="E657" s="1265"/>
      <c r="F657" s="1265"/>
      <c r="G657" s="1265"/>
      <c r="H657" s="1265"/>
      <c r="I657" s="1265"/>
      <c r="J657" s="1265"/>
      <c r="K657" s="1265"/>
    </row>
    <row r="658" spans="2:11" ht="12.75">
      <c r="B658" s="1039">
        <v>2020</v>
      </c>
      <c r="C658" s="1266">
        <v>734839</v>
      </c>
      <c r="D658" s="1266">
        <v>17543</v>
      </c>
      <c r="E658" s="1266">
        <v>7521</v>
      </c>
      <c r="F658" s="1266">
        <v>8298</v>
      </c>
      <c r="G658" s="1266">
        <v>1724</v>
      </c>
      <c r="H658" s="1266">
        <v>717296</v>
      </c>
      <c r="I658" s="1266">
        <v>114691</v>
      </c>
      <c r="J658" s="1266">
        <v>198922</v>
      </c>
      <c r="K658" s="1266">
        <v>403683</v>
      </c>
    </row>
    <row r="659" spans="2:11" ht="12.75">
      <c r="B659" s="5"/>
      <c r="C659" s="1267"/>
      <c r="D659" s="1267"/>
      <c r="E659" s="1267"/>
      <c r="F659" s="1267"/>
      <c r="G659" s="1267"/>
      <c r="H659" s="1267"/>
      <c r="I659" s="1267"/>
      <c r="J659" s="1267"/>
      <c r="K659" s="1267"/>
    </row>
    <row r="660" spans="2:11" ht="12.75">
      <c r="B660" s="106"/>
      <c r="C660" s="1446" t="s">
        <v>295</v>
      </c>
      <c r="D660" s="1446"/>
      <c r="E660" s="1446"/>
      <c r="F660" s="1446"/>
      <c r="G660" s="1446"/>
      <c r="H660" s="1446"/>
      <c r="I660" s="1446"/>
      <c r="J660" s="1446"/>
      <c r="K660" s="1446"/>
    </row>
    <row r="661" spans="2:11" ht="12.75">
      <c r="B661" s="683"/>
      <c r="C661" s="1267"/>
      <c r="D661" s="1267"/>
      <c r="E661" s="1267"/>
      <c r="F661" s="1267"/>
      <c r="G661" s="1267"/>
      <c r="H661" s="1267"/>
      <c r="I661" s="1267"/>
      <c r="J661" s="1267"/>
      <c r="K661" s="1267"/>
    </row>
    <row r="662" spans="2:11" ht="12.75">
      <c r="B662" s="1040" t="s">
        <v>271</v>
      </c>
      <c r="C662" s="1264">
        <v>49960551</v>
      </c>
      <c r="D662" s="1264">
        <v>235967</v>
      </c>
      <c r="E662" s="1264">
        <v>69271</v>
      </c>
      <c r="F662" s="1264">
        <v>111895</v>
      </c>
      <c r="G662" s="1264">
        <v>54801</v>
      </c>
      <c r="H662" s="1264">
        <v>49724584</v>
      </c>
      <c r="I662" s="1264">
        <v>7150936</v>
      </c>
      <c r="J662" s="1264">
        <v>13108259</v>
      </c>
      <c r="K662" s="1264">
        <v>29465389</v>
      </c>
    </row>
    <row r="663" spans="2:11" ht="12.75">
      <c r="B663" s="1040" t="s">
        <v>272</v>
      </c>
      <c r="C663" s="1264">
        <v>47617324</v>
      </c>
      <c r="D663" s="1264">
        <v>208840</v>
      </c>
      <c r="E663" s="1264">
        <v>57340</v>
      </c>
      <c r="F663" s="1264">
        <v>107364</v>
      </c>
      <c r="G663" s="1264">
        <v>44136</v>
      </c>
      <c r="H663" s="1264">
        <v>47408484</v>
      </c>
      <c r="I663" s="1264">
        <v>6893452</v>
      </c>
      <c r="J663" s="1264">
        <v>11453223</v>
      </c>
      <c r="K663" s="1264">
        <v>29061809</v>
      </c>
    </row>
    <row r="664" spans="2:11" ht="12.75">
      <c r="B664" s="1040" t="s">
        <v>273</v>
      </c>
      <c r="C664" s="1264">
        <v>45810921</v>
      </c>
      <c r="D664" s="1273">
        <v>212047</v>
      </c>
      <c r="E664" s="1273">
        <v>52722</v>
      </c>
      <c r="F664" s="1273">
        <v>104528</v>
      </c>
      <c r="G664" s="1274">
        <v>54797</v>
      </c>
      <c r="H664" s="1264">
        <v>45598874</v>
      </c>
      <c r="I664" s="1273">
        <v>6206047</v>
      </c>
      <c r="J664" s="1273">
        <v>10978459</v>
      </c>
      <c r="K664" s="1273">
        <v>28414368</v>
      </c>
    </row>
    <row r="665" spans="2:11" ht="12.75">
      <c r="B665" s="1040" t="s">
        <v>274</v>
      </c>
      <c r="C665" s="1264">
        <v>37947488</v>
      </c>
      <c r="D665" s="1264">
        <v>152361</v>
      </c>
      <c r="E665" s="1265">
        <v>38008</v>
      </c>
      <c r="F665" s="1265">
        <v>67675</v>
      </c>
      <c r="G665" s="1264">
        <v>46678</v>
      </c>
      <c r="H665" s="1264">
        <v>37795127</v>
      </c>
      <c r="I665" s="1264">
        <v>5250323</v>
      </c>
      <c r="J665" s="1264">
        <v>9742524</v>
      </c>
      <c r="K665" s="1264">
        <v>22802280</v>
      </c>
    </row>
    <row r="666" spans="2:11" ht="12.75">
      <c r="B666" s="1040" t="s">
        <v>275</v>
      </c>
      <c r="C666" s="1264">
        <v>43850100</v>
      </c>
      <c r="D666" s="1276">
        <v>182406</v>
      </c>
      <c r="E666" s="1276">
        <v>49999</v>
      </c>
      <c r="F666" s="1276">
        <v>89839</v>
      </c>
      <c r="G666" s="1276">
        <v>42568</v>
      </c>
      <c r="H666" s="1276">
        <v>43667694</v>
      </c>
      <c r="I666" s="1276">
        <v>6427358</v>
      </c>
      <c r="J666" s="1276">
        <v>9965046</v>
      </c>
      <c r="K666" s="1278">
        <v>27275290</v>
      </c>
    </row>
    <row r="667" spans="2:11" ht="12.75">
      <c r="B667" s="1040" t="s">
        <v>276</v>
      </c>
      <c r="C667" s="1264">
        <v>0</v>
      </c>
      <c r="D667" s="1264"/>
      <c r="E667" s="1265"/>
      <c r="F667" s="1265"/>
      <c r="G667" s="1264"/>
      <c r="H667" s="1264"/>
      <c r="I667" s="1264"/>
      <c r="J667" s="1264"/>
      <c r="K667" s="1264"/>
    </row>
    <row r="668" spans="2:11" ht="12.75">
      <c r="B668" s="1040" t="s">
        <v>277</v>
      </c>
      <c r="C668" s="1264">
        <v>0</v>
      </c>
      <c r="D668" s="1273"/>
      <c r="E668" s="1273"/>
      <c r="F668" s="1273"/>
      <c r="G668" s="1274"/>
      <c r="H668" s="1264"/>
      <c r="I668" s="1273"/>
      <c r="J668" s="1273"/>
      <c r="K668" s="1273"/>
    </row>
    <row r="669" spans="2:11" ht="12.75">
      <c r="B669" s="1040" t="s">
        <v>278</v>
      </c>
      <c r="C669" s="1264">
        <v>0</v>
      </c>
      <c r="D669" s="1273"/>
      <c r="E669" s="1273"/>
      <c r="F669" s="1273"/>
      <c r="G669" s="1274"/>
      <c r="H669" s="1264"/>
      <c r="I669" s="1273"/>
      <c r="J669" s="1273"/>
      <c r="K669" s="1273"/>
    </row>
    <row r="670" spans="2:11" ht="12.75">
      <c r="B670" s="1040" t="s">
        <v>279</v>
      </c>
      <c r="C670" s="1264">
        <v>0</v>
      </c>
      <c r="D670" s="1273"/>
      <c r="E670" s="1273"/>
      <c r="F670" s="1273"/>
      <c r="G670" s="1274"/>
      <c r="H670" s="1264"/>
      <c r="I670" s="1273"/>
      <c r="J670" s="1273"/>
      <c r="K670" s="1273"/>
    </row>
    <row r="671" spans="2:11" ht="12.75">
      <c r="B671" s="1040" t="s">
        <v>280</v>
      </c>
      <c r="C671" s="1264">
        <v>0</v>
      </c>
      <c r="D671" s="1273"/>
      <c r="E671" s="1273"/>
      <c r="F671" s="1273"/>
      <c r="G671" s="1273"/>
      <c r="H671" s="1265"/>
      <c r="I671" s="1273"/>
      <c r="J671" s="1273"/>
      <c r="K671" s="1273"/>
    </row>
    <row r="672" spans="2:11" ht="12.75">
      <c r="B672" s="1040" t="s">
        <v>281</v>
      </c>
      <c r="C672" s="1264">
        <v>0</v>
      </c>
      <c r="D672" s="1273"/>
      <c r="E672" s="1273"/>
      <c r="F672" s="1273"/>
      <c r="G672" s="1273"/>
      <c r="H672" s="1265"/>
      <c r="I672" s="1273"/>
      <c r="J672" s="1273"/>
      <c r="K672" s="1273"/>
    </row>
    <row r="673" spans="2:11" ht="12.75">
      <c r="B673" s="1040" t="s">
        <v>282</v>
      </c>
      <c r="C673" s="1264">
        <v>0</v>
      </c>
      <c r="D673" s="1273"/>
      <c r="E673" s="1273"/>
      <c r="F673" s="1273"/>
      <c r="G673" s="1273"/>
      <c r="H673" s="1273"/>
      <c r="I673" s="1273"/>
      <c r="J673" s="1273"/>
      <c r="K673" s="1273"/>
    </row>
    <row r="674" spans="2:11" ht="12.75">
      <c r="B674" s="5"/>
      <c r="C674" s="1265"/>
      <c r="D674" s="1265"/>
      <c r="E674" s="1265"/>
      <c r="F674" s="1265"/>
      <c r="G674" s="1265"/>
      <c r="H674" s="1265"/>
      <c r="I674" s="1265"/>
      <c r="J674" s="1265"/>
      <c r="K674" s="1265"/>
    </row>
    <row r="675" spans="2:11" ht="12.75">
      <c r="B675" s="1039">
        <v>2020</v>
      </c>
      <c r="C675" s="1266">
        <v>225186384</v>
      </c>
      <c r="D675" s="1266">
        <v>991621</v>
      </c>
      <c r="E675" s="1266">
        <v>267340</v>
      </c>
      <c r="F675" s="1266">
        <v>481301</v>
      </c>
      <c r="G675" s="1266">
        <v>242980</v>
      </c>
      <c r="H675" s="1266">
        <v>224194763</v>
      </c>
      <c r="I675" s="1266">
        <v>31928116</v>
      </c>
      <c r="J675" s="1266">
        <v>55247511</v>
      </c>
      <c r="K675" s="1266">
        <v>137019136</v>
      </c>
    </row>
    <row r="676" spans="2:11" ht="12.75">
      <c r="B676" s="690"/>
      <c r="C676" s="1268"/>
      <c r="D676" s="1268"/>
      <c r="E676" s="1268"/>
      <c r="F676" s="1268"/>
      <c r="G676" s="1268"/>
      <c r="H676" s="1268"/>
      <c r="I676" s="1268"/>
      <c r="J676" s="1268"/>
      <c r="K676" s="1268"/>
    </row>
    <row r="677" spans="2:11" ht="12.75" customHeight="1">
      <c r="B677" s="1522" t="s">
        <v>259</v>
      </c>
      <c r="C677" s="1447" t="s">
        <v>22</v>
      </c>
      <c r="D677" s="1447" t="s">
        <v>260</v>
      </c>
      <c r="E677" s="1456" t="s">
        <v>261</v>
      </c>
      <c r="F677" s="1457"/>
      <c r="G677" s="1458"/>
      <c r="H677" s="1452" t="s">
        <v>262</v>
      </c>
      <c r="I677" s="1454" t="s">
        <v>263</v>
      </c>
      <c r="J677" s="1455"/>
      <c r="K677" s="1455"/>
    </row>
    <row r="678" spans="2:11" ht="11.25" customHeight="1">
      <c r="B678" s="1523"/>
      <c r="C678" s="1448"/>
      <c r="D678" s="1448"/>
      <c r="E678" s="1449" t="s">
        <v>300</v>
      </c>
      <c r="F678" s="1447" t="s">
        <v>301</v>
      </c>
      <c r="G678" s="1447" t="s">
        <v>302</v>
      </c>
      <c r="H678" s="1453"/>
      <c r="I678" s="1449" t="s">
        <v>267</v>
      </c>
      <c r="J678" s="1449" t="s">
        <v>24</v>
      </c>
      <c r="K678" s="1447" t="s">
        <v>268</v>
      </c>
    </row>
    <row r="679" spans="2:11" ht="11.25" customHeight="1">
      <c r="B679" s="1523"/>
      <c r="C679" s="1448"/>
      <c r="D679" s="1448"/>
      <c r="E679" s="1459"/>
      <c r="F679" s="1448"/>
      <c r="G679" s="1448"/>
      <c r="H679" s="1453"/>
      <c r="I679" s="1450"/>
      <c r="J679" s="1450"/>
      <c r="K679" s="1451"/>
    </row>
    <row r="680" spans="2:11" ht="12.75">
      <c r="B680" s="680">
        <v>0</v>
      </c>
      <c r="C680" s="1269">
        <v>1</v>
      </c>
      <c r="D680" s="1269">
        <v>2</v>
      </c>
      <c r="E680" s="1270">
        <v>3</v>
      </c>
      <c r="F680" s="1270">
        <v>4</v>
      </c>
      <c r="G680" s="1269">
        <v>5</v>
      </c>
      <c r="H680" s="1269">
        <v>6</v>
      </c>
      <c r="I680" s="1269">
        <v>7</v>
      </c>
      <c r="J680" s="1269">
        <v>8</v>
      </c>
      <c r="K680" s="1269">
        <v>9</v>
      </c>
    </row>
    <row r="681" spans="2:11" ht="12.75">
      <c r="B681" s="683"/>
      <c r="C681" s="1267"/>
      <c r="D681" s="1267"/>
      <c r="E681" s="1267"/>
      <c r="F681" s="1267"/>
      <c r="G681" s="1267"/>
      <c r="H681" s="1267"/>
      <c r="I681" s="1267"/>
      <c r="J681" s="1267"/>
      <c r="K681" s="1267"/>
    </row>
    <row r="682" spans="2:11" ht="12.75">
      <c r="B682" s="106"/>
      <c r="C682" s="1446" t="s">
        <v>296</v>
      </c>
      <c r="D682" s="1446"/>
      <c r="E682" s="1446"/>
      <c r="F682" s="1446"/>
      <c r="G682" s="1446"/>
      <c r="H682" s="1446"/>
      <c r="I682" s="1446"/>
      <c r="J682" s="1446"/>
      <c r="K682" s="1446"/>
    </row>
    <row r="683" spans="2:11" ht="12.75">
      <c r="B683" s="106"/>
      <c r="C683" s="1271"/>
      <c r="D683" s="1271"/>
      <c r="E683" s="1271"/>
      <c r="F683" s="1271"/>
      <c r="G683" s="1271"/>
      <c r="H683" s="1271"/>
      <c r="I683" s="1271"/>
      <c r="J683" s="1271"/>
      <c r="K683" s="1271"/>
    </row>
    <row r="684" spans="2:11" ht="12.75">
      <c r="B684" s="1040" t="s">
        <v>271</v>
      </c>
      <c r="C684" s="1264">
        <v>98406751</v>
      </c>
      <c r="D684" s="1264">
        <v>415255</v>
      </c>
      <c r="E684" s="1264">
        <v>121753</v>
      </c>
      <c r="F684" s="1264">
        <v>197678</v>
      </c>
      <c r="G684" s="1264">
        <v>95824</v>
      </c>
      <c r="H684" s="1264">
        <v>97991496</v>
      </c>
      <c r="I684" s="1264">
        <v>14011279</v>
      </c>
      <c r="J684" s="1264">
        <v>27307209</v>
      </c>
      <c r="K684" s="1264">
        <v>56673008</v>
      </c>
    </row>
    <row r="685" spans="2:11" ht="12.75">
      <c r="B685" s="1040" t="s">
        <v>272</v>
      </c>
      <c r="C685" s="1264">
        <v>94273400</v>
      </c>
      <c r="D685" s="1264">
        <v>371528</v>
      </c>
      <c r="E685" s="1264">
        <v>101380</v>
      </c>
      <c r="F685" s="1264">
        <v>190031</v>
      </c>
      <c r="G685" s="1264">
        <v>80117</v>
      </c>
      <c r="H685" s="1264">
        <v>93901872</v>
      </c>
      <c r="I685" s="1264">
        <v>13706847</v>
      </c>
      <c r="J685" s="1264">
        <v>24084327</v>
      </c>
      <c r="K685" s="1264">
        <v>56110698</v>
      </c>
    </row>
    <row r="686" spans="2:11" ht="12.75">
      <c r="B686" s="1040" t="s">
        <v>273</v>
      </c>
      <c r="C686" s="1264">
        <v>89717346</v>
      </c>
      <c r="D686" s="1273">
        <v>372120</v>
      </c>
      <c r="E686" s="1273">
        <v>93526</v>
      </c>
      <c r="F686" s="1273">
        <v>183035</v>
      </c>
      <c r="G686" s="1274">
        <v>95559</v>
      </c>
      <c r="H686" s="1264">
        <v>89345226</v>
      </c>
      <c r="I686" s="1273">
        <v>12115715</v>
      </c>
      <c r="J686" s="1273">
        <v>22514649</v>
      </c>
      <c r="K686" s="1273">
        <v>54714862</v>
      </c>
    </row>
    <row r="687" spans="2:11" ht="12.75">
      <c r="B687" s="1040" t="s">
        <v>274</v>
      </c>
      <c r="C687" s="1264">
        <v>74393739</v>
      </c>
      <c r="D687" s="1264">
        <v>265878</v>
      </c>
      <c r="E687" s="1265">
        <v>66178</v>
      </c>
      <c r="F687" s="1265">
        <v>117616</v>
      </c>
      <c r="G687" s="1265">
        <v>82084</v>
      </c>
      <c r="H687" s="1264">
        <v>74127861</v>
      </c>
      <c r="I687" s="1265">
        <v>10308616</v>
      </c>
      <c r="J687" s="1265">
        <v>20143556</v>
      </c>
      <c r="K687" s="1265">
        <v>43675689</v>
      </c>
    </row>
    <row r="688" spans="2:11" ht="12.75">
      <c r="B688" s="1040" t="s">
        <v>275</v>
      </c>
      <c r="C688" s="1264">
        <v>86208498</v>
      </c>
      <c r="D688" s="1276">
        <v>319898</v>
      </c>
      <c r="E688" s="1276">
        <v>87279</v>
      </c>
      <c r="F688" s="1276">
        <v>156470</v>
      </c>
      <c r="G688" s="1276">
        <v>76149</v>
      </c>
      <c r="H688" s="1276">
        <v>85888600</v>
      </c>
      <c r="I688" s="1276">
        <v>12659354</v>
      </c>
      <c r="J688" s="1276">
        <v>20656790</v>
      </c>
      <c r="K688" s="1276">
        <v>52572456</v>
      </c>
    </row>
    <row r="689" spans="2:12" ht="12.75">
      <c r="B689" s="1040" t="s">
        <v>276</v>
      </c>
      <c r="C689" s="1264">
        <v>0</v>
      </c>
      <c r="D689" s="1264"/>
      <c r="E689" s="1265"/>
      <c r="F689" s="1265"/>
      <c r="G689" s="1265"/>
      <c r="H689" s="1264"/>
      <c r="I689" s="1265"/>
      <c r="J689" s="1265"/>
      <c r="K689" s="1265"/>
    </row>
    <row r="690" spans="2:12" ht="12.75">
      <c r="B690" s="1040" t="s">
        <v>277</v>
      </c>
      <c r="C690" s="1264">
        <v>0</v>
      </c>
      <c r="D690" s="1273"/>
      <c r="E690" s="1273"/>
      <c r="F690" s="1273"/>
      <c r="G690" s="1274"/>
      <c r="H690" s="1264"/>
      <c r="I690" s="1273"/>
      <c r="J690" s="1273"/>
      <c r="K690" s="1273"/>
    </row>
    <row r="691" spans="2:12" ht="12.75">
      <c r="B691" s="1040" t="s">
        <v>278</v>
      </c>
      <c r="C691" s="1264">
        <v>0</v>
      </c>
      <c r="D691" s="1273"/>
      <c r="E691" s="1273"/>
      <c r="F691" s="1273"/>
      <c r="G691" s="1274"/>
      <c r="H691" s="1264"/>
      <c r="I691" s="1273"/>
      <c r="J691" s="1273"/>
      <c r="K691" s="1273"/>
    </row>
    <row r="692" spans="2:12" ht="12.75">
      <c r="B692" s="1040" t="s">
        <v>279</v>
      </c>
      <c r="C692" s="1264">
        <v>0</v>
      </c>
      <c r="D692" s="1264"/>
      <c r="E692" s="1265"/>
      <c r="F692" s="1265"/>
      <c r="G692" s="1265"/>
      <c r="H692" s="1264"/>
      <c r="I692" s="1265"/>
      <c r="J692" s="1265"/>
      <c r="K692" s="1265"/>
    </row>
    <row r="693" spans="2:12" ht="12.75">
      <c r="B693" s="1040" t="s">
        <v>280</v>
      </c>
      <c r="C693" s="1264">
        <v>0</v>
      </c>
      <c r="D693" s="1273"/>
      <c r="E693" s="1273"/>
      <c r="F693" s="1273"/>
      <c r="G693" s="1273"/>
      <c r="H693" s="1265"/>
      <c r="I693" s="1273"/>
      <c r="J693" s="1273"/>
      <c r="K693" s="1273"/>
    </row>
    <row r="694" spans="2:12" ht="12.75">
      <c r="B694" s="1040" t="s">
        <v>281</v>
      </c>
      <c r="C694" s="1264">
        <v>0</v>
      </c>
      <c r="D694" s="1273"/>
      <c r="E694" s="1273"/>
      <c r="F694" s="1273"/>
      <c r="G694" s="1273"/>
      <c r="H694" s="1265"/>
      <c r="I694" s="1273"/>
      <c r="J694" s="1273"/>
      <c r="K694" s="1273"/>
    </row>
    <row r="695" spans="2:12" ht="12.75">
      <c r="B695" s="1040" t="s">
        <v>282</v>
      </c>
      <c r="C695" s="1264">
        <v>0</v>
      </c>
      <c r="D695" s="1273"/>
      <c r="E695" s="1273"/>
      <c r="F695" s="1273"/>
      <c r="G695" s="1274"/>
      <c r="H695" s="1275"/>
      <c r="I695" s="1273"/>
      <c r="J695" s="1273"/>
      <c r="K695" s="1273"/>
    </row>
    <row r="696" spans="2:12" ht="12.75">
      <c r="B696" s="1040"/>
      <c r="C696" s="1263"/>
      <c r="D696" s="1260"/>
      <c r="E696" s="1261"/>
      <c r="F696" s="1261"/>
      <c r="G696" s="1261"/>
      <c r="H696" s="1260"/>
      <c r="I696" s="1261"/>
      <c r="J696" s="1261"/>
      <c r="K696" s="1261"/>
    </row>
    <row r="697" spans="2:12" ht="12.75">
      <c r="B697" s="1039">
        <v>2020</v>
      </c>
      <c r="C697" s="1262">
        <v>442999734</v>
      </c>
      <c r="D697" s="1262">
        <v>1744679</v>
      </c>
      <c r="E697" s="1262">
        <v>470116</v>
      </c>
      <c r="F697" s="1262">
        <v>844830</v>
      </c>
      <c r="G697" s="1262">
        <v>429733</v>
      </c>
      <c r="H697" s="1262">
        <v>441255055</v>
      </c>
      <c r="I697" s="1262">
        <v>62801811</v>
      </c>
      <c r="J697" s="1262">
        <v>114706531</v>
      </c>
      <c r="K697" s="1262">
        <v>263746713</v>
      </c>
    </row>
    <row r="700" spans="2:12" ht="20.25" thickBot="1">
      <c r="B700" s="106"/>
      <c r="C700" s="106"/>
      <c r="D700" s="106"/>
      <c r="E700" s="1086"/>
      <c r="F700" s="1087" t="s">
        <v>297</v>
      </c>
      <c r="G700" s="1087"/>
      <c r="H700" s="1087"/>
      <c r="I700" s="1087"/>
      <c r="J700" s="1088"/>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74">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5">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5">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5">
        <f t="shared" si="50"/>
        <v>652.80156938943276</v>
      </c>
      <c r="L704"/>
    </row>
    <row r="705" spans="2:12" ht="16.5" thickBot="1">
      <c r="B705" s="543" t="s">
        <v>275</v>
      </c>
      <c r="C705" s="565">
        <f>C688/C649</f>
        <v>607.29455109013418</v>
      </c>
      <c r="D705" s="565">
        <f t="shared" si="49"/>
        <v>98.309157959434543</v>
      </c>
      <c r="E705" s="565">
        <f t="shared" si="49"/>
        <v>63.521834061135372</v>
      </c>
      <c r="F705" s="565">
        <f t="shared" si="49"/>
        <v>99.031645569620252</v>
      </c>
      <c r="G705" s="565">
        <f t="shared" si="49"/>
        <v>253.83</v>
      </c>
      <c r="H705" s="565">
        <f>H688/H649</f>
        <v>619.23562194937313</v>
      </c>
      <c r="I705" s="565">
        <f>I688/I649</f>
        <v>549.02220487466388</v>
      </c>
      <c r="J705" s="565">
        <f t="shared" si="50"/>
        <v>571.45042602633612</v>
      </c>
      <c r="K705" s="1238">
        <f t="shared" si="50"/>
        <v>661.3303478206177</v>
      </c>
      <c r="L705"/>
    </row>
    <row r="706" spans="2:12" ht="12.75">
      <c r="B706" s="106"/>
      <c r="C706" s="106"/>
      <c r="D706" s="106"/>
      <c r="E706" s="106"/>
      <c r="F706" s="106"/>
      <c r="G706" s="106"/>
      <c r="H706" s="106"/>
      <c r="I706" s="106"/>
      <c r="J706" s="106"/>
      <c r="K706" s="106"/>
      <c r="L706"/>
    </row>
    <row r="707" spans="2:12" ht="12.75">
      <c r="B707" s="106"/>
      <c r="C707" s="106"/>
      <c r="D707" s="106"/>
      <c r="E707" s="106"/>
      <c r="F707" s="106"/>
      <c r="G707" s="106"/>
      <c r="H707" s="106"/>
      <c r="I707" s="106"/>
      <c r="J707" s="106"/>
      <c r="K707" s="106"/>
      <c r="L707"/>
    </row>
    <row r="708" spans="2:12" ht="12.75">
      <c r="B708" s="106"/>
      <c r="C708" s="106"/>
      <c r="D708" s="106"/>
      <c r="E708" s="106"/>
      <c r="F708" s="106"/>
      <c r="G708" s="106"/>
      <c r="H708" s="106"/>
      <c r="I708" s="106"/>
      <c r="J708" s="106"/>
      <c r="K708" s="106"/>
      <c r="L708"/>
    </row>
    <row r="709" spans="2:12" ht="12.75">
      <c r="B709" s="106"/>
      <c r="C709" s="106"/>
      <c r="D709" s="106"/>
      <c r="E709" s="106"/>
      <c r="F709" s="106"/>
      <c r="G709" s="106"/>
      <c r="H709" s="106"/>
      <c r="I709" s="106"/>
      <c r="J709" s="106"/>
      <c r="K709" s="106"/>
      <c r="L709"/>
    </row>
    <row r="710" spans="2:12" ht="12.75">
      <c r="B710" s="106"/>
      <c r="C710" s="106"/>
      <c r="D710" s="106"/>
      <c r="E710" s="106"/>
      <c r="F710" s="106"/>
      <c r="G710" s="106"/>
      <c r="H710" s="106"/>
      <c r="I710" s="106"/>
      <c r="J710" s="106"/>
      <c r="K710" s="106"/>
      <c r="L710"/>
    </row>
    <row r="711" spans="2:12" ht="12.75">
      <c r="B711" s="106"/>
      <c r="C711" s="106"/>
      <c r="D711" s="106"/>
      <c r="E711" s="106"/>
      <c r="F711" s="106"/>
      <c r="G711" s="106"/>
      <c r="H711" s="106"/>
      <c r="I711" s="106"/>
      <c r="J711" s="106"/>
      <c r="K711" s="106"/>
      <c r="L711"/>
    </row>
    <row r="712" spans="2:12" ht="12.75">
      <c r="B712" s="106"/>
      <c r="C712" s="106"/>
      <c r="D712" s="106"/>
      <c r="E712" s="106"/>
      <c r="F712" s="106"/>
      <c r="G712" s="106"/>
      <c r="H712" s="106"/>
      <c r="I712" s="106"/>
      <c r="J712" s="106"/>
      <c r="K712" s="106"/>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workbookViewId="0">
      <selection activeCell="R51" sqref="R5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37" t="s">
        <v>466</v>
      </c>
      <c r="B1" s="1537"/>
      <c r="C1" s="1537"/>
      <c r="D1" s="1537"/>
      <c r="E1" s="1537"/>
      <c r="F1" s="1537"/>
      <c r="G1" s="1537"/>
      <c r="H1" s="1537"/>
      <c r="I1" s="1537"/>
      <c r="J1" s="1537"/>
      <c r="K1" s="1537"/>
      <c r="L1" s="1537"/>
      <c r="M1" s="1537"/>
      <c r="N1" s="1537"/>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8">
        <v>2019</v>
      </c>
      <c r="B19" s="1099">
        <v>354.37491656654714</v>
      </c>
      <c r="C19" s="1099">
        <v>356.43838796545651</v>
      </c>
      <c r="D19" s="1099">
        <v>357.2969949465724</v>
      </c>
      <c r="E19" s="1099">
        <v>357.47446683623537</v>
      </c>
      <c r="F19" s="1099">
        <v>361.2054005838466</v>
      </c>
      <c r="G19" s="1099">
        <v>357.93540852897377</v>
      </c>
      <c r="H19" s="1099">
        <v>354.2490676912646</v>
      </c>
      <c r="I19" s="1099">
        <v>353.13528487554794</v>
      </c>
      <c r="J19" s="1099">
        <v>352.05841293166753</v>
      </c>
      <c r="K19" s="1099">
        <v>345</v>
      </c>
      <c r="L19" s="1099">
        <v>349.6</v>
      </c>
      <c r="M19" s="1099">
        <v>354.4</v>
      </c>
      <c r="N19" s="1100">
        <v>354.2</v>
      </c>
    </row>
    <row r="20" spans="1:20" ht="14.25" thickBot="1">
      <c r="A20" s="931">
        <v>2020</v>
      </c>
      <c r="B20" s="932">
        <v>354.8</v>
      </c>
      <c r="C20" s="932">
        <v>355</v>
      </c>
      <c r="D20" s="932">
        <v>356.13</v>
      </c>
      <c r="E20" s="932">
        <v>354.02</v>
      </c>
      <c r="F20" s="932">
        <v>356.2</v>
      </c>
      <c r="G20" s="932">
        <v>358.1</v>
      </c>
      <c r="H20" s="932">
        <v>352.8</v>
      </c>
      <c r="I20" s="932">
        <v>350.8</v>
      </c>
      <c r="J20" s="932"/>
      <c r="K20" s="932"/>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8">
        <v>2019</v>
      </c>
      <c r="B39" s="1099">
        <v>281.27826336739287</v>
      </c>
      <c r="C39" s="1099">
        <v>284.30536717690359</v>
      </c>
      <c r="D39" s="1099">
        <v>286.22046450702811</v>
      </c>
      <c r="E39" s="1099">
        <v>290.8767352564733</v>
      </c>
      <c r="F39" s="1099">
        <v>285.31500572737696</v>
      </c>
      <c r="G39" s="1099">
        <v>281.29946839929153</v>
      </c>
      <c r="H39" s="1099">
        <v>274.8623926185175</v>
      </c>
      <c r="I39" s="1099">
        <v>271.9152332887009</v>
      </c>
      <c r="J39" s="1099">
        <v>273.41321243523339</v>
      </c>
      <c r="K39" s="1099">
        <v>276.3</v>
      </c>
      <c r="L39" s="1099">
        <v>279.2</v>
      </c>
      <c r="M39" s="1099">
        <v>286.5</v>
      </c>
      <c r="N39" s="1100">
        <v>286.2</v>
      </c>
    </row>
    <row r="40" spans="1:20" ht="14.25" thickBot="1">
      <c r="A40" s="931">
        <v>2020</v>
      </c>
      <c r="B40" s="932">
        <v>286.2</v>
      </c>
      <c r="C40" s="932">
        <v>288.2</v>
      </c>
      <c r="D40" s="932">
        <v>287.13</v>
      </c>
      <c r="E40" s="932">
        <v>286.24</v>
      </c>
      <c r="F40" s="932">
        <v>285.8</v>
      </c>
      <c r="G40" s="932">
        <v>286</v>
      </c>
      <c r="H40" s="932">
        <v>280.5</v>
      </c>
      <c r="I40" s="932">
        <v>277.2</v>
      </c>
      <c r="J40" s="932"/>
      <c r="K40" s="932"/>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8">
        <v>2019</v>
      </c>
      <c r="B58" s="1099">
        <v>287.03444832750858</v>
      </c>
      <c r="C58" s="1099">
        <v>289.1459538749898</v>
      </c>
      <c r="D58" s="1099">
        <v>288.5072199817875</v>
      </c>
      <c r="E58" s="1099">
        <v>290.10412746204969</v>
      </c>
      <c r="F58" s="1099">
        <v>292.71949231485786</v>
      </c>
      <c r="G58" s="1099">
        <v>289.1722528130237</v>
      </c>
      <c r="H58" s="1099">
        <v>284.60732456803191</v>
      </c>
      <c r="I58" s="1099">
        <v>281.83476394849748</v>
      </c>
      <c r="J58" s="1099">
        <v>281.74347936186393</v>
      </c>
      <c r="K58" s="1099">
        <v>280</v>
      </c>
      <c r="L58" s="1099">
        <v>283.39999999999998</v>
      </c>
      <c r="M58" s="1099">
        <v>281.7</v>
      </c>
      <c r="N58" s="1100">
        <v>280.2</v>
      </c>
    </row>
    <row r="59" spans="1:14" ht="14.25" thickBot="1">
      <c r="A59" s="931">
        <v>2020</v>
      </c>
      <c r="B59" s="932">
        <v>288.10000000000002</v>
      </c>
      <c r="C59" s="932">
        <v>289.7</v>
      </c>
      <c r="D59" s="932">
        <v>291.47000000000003</v>
      </c>
      <c r="E59" s="932">
        <v>290.86</v>
      </c>
      <c r="F59" s="932">
        <v>294.3</v>
      </c>
      <c r="G59" s="932">
        <v>295</v>
      </c>
      <c r="H59" s="932">
        <v>291.7</v>
      </c>
      <c r="I59" s="932">
        <v>288</v>
      </c>
      <c r="J59" s="932"/>
      <c r="K59" s="932"/>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61" zoomScale="75" workbookViewId="0">
      <selection activeCell="AD200" sqref="AD200"/>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39" t="s">
        <v>437</v>
      </c>
      <c r="B2" s="1539"/>
      <c r="C2" s="1539"/>
      <c r="D2" s="1539"/>
      <c r="E2" s="1539"/>
      <c r="F2" s="1539"/>
      <c r="G2" s="1539"/>
      <c r="H2" s="1539"/>
      <c r="I2" s="1539"/>
      <c r="J2" s="1539"/>
      <c r="K2" s="1539"/>
      <c r="L2" s="1539"/>
      <c r="M2" s="1539"/>
    </row>
    <row r="3" spans="1:29" ht="12.75" hidden="1" customHeight="1">
      <c r="A3" s="1539"/>
      <c r="B3" s="1539"/>
      <c r="C3" s="1539"/>
      <c r="D3" s="1539"/>
      <c r="E3" s="1539"/>
      <c r="F3" s="1539"/>
      <c r="G3" s="1539"/>
      <c r="H3" s="1539"/>
      <c r="I3" s="1539"/>
      <c r="J3" s="1539"/>
      <c r="K3" s="1539"/>
      <c r="L3" s="1539"/>
      <c r="M3" s="1539"/>
    </row>
    <row r="4" spans="1:29" ht="12.75" hidden="1" customHeight="1">
      <c r="A4" s="1539"/>
      <c r="B4" s="1539"/>
      <c r="C4" s="1539"/>
      <c r="D4" s="1539"/>
      <c r="E4" s="1539"/>
      <c r="F4" s="1539"/>
      <c r="G4" s="1539"/>
      <c r="H4" s="1539"/>
      <c r="I4" s="1539"/>
      <c r="J4" s="1539"/>
      <c r="K4" s="1539"/>
      <c r="L4" s="1539"/>
      <c r="M4" s="1539"/>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38" t="s">
        <v>216</v>
      </c>
      <c r="R7" s="1538"/>
      <c r="S7" s="1538"/>
      <c r="T7" s="1102"/>
      <c r="U7" s="139">
        <v>2003</v>
      </c>
      <c r="V7" s="1538" t="s">
        <v>217</v>
      </c>
      <c r="W7" s="1540"/>
      <c r="X7" s="1102"/>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38" t="s">
        <v>216</v>
      </c>
      <c r="Q16" s="1538"/>
      <c r="R16" s="1538"/>
      <c r="S16" s="1538"/>
      <c r="T16" s="140"/>
      <c r="U16" s="139">
        <v>2004</v>
      </c>
      <c r="V16" s="1538" t="s">
        <v>217</v>
      </c>
      <c r="W16" s="1538"/>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38" t="s">
        <v>216</v>
      </c>
      <c r="Q25" s="1538"/>
      <c r="R25" s="1538"/>
      <c r="S25" s="1538"/>
      <c r="T25" s="140"/>
      <c r="U25" s="139">
        <v>2005</v>
      </c>
      <c r="V25" s="1538" t="s">
        <v>217</v>
      </c>
      <c r="W25" s="1538"/>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38" t="s">
        <v>216</v>
      </c>
      <c r="Q34" s="1538"/>
      <c r="R34" s="1538"/>
      <c r="S34" s="1538"/>
      <c r="T34" s="140"/>
      <c r="U34" s="139">
        <v>2006</v>
      </c>
      <c r="V34" s="1538" t="s">
        <v>217</v>
      </c>
      <c r="W34" s="1538"/>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38" t="s">
        <v>216</v>
      </c>
      <c r="Q43" s="1538"/>
      <c r="R43" s="1538"/>
      <c r="S43" s="1538"/>
      <c r="T43" s="140"/>
      <c r="U43" s="139">
        <v>2007</v>
      </c>
      <c r="V43" s="1538" t="s">
        <v>217</v>
      </c>
      <c r="W43" s="1538"/>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38" t="s">
        <v>216</v>
      </c>
      <c r="Q52" s="1538"/>
      <c r="R52" s="1538"/>
      <c r="S52" s="1538"/>
      <c r="T52" s="140"/>
      <c r="U52" s="139">
        <v>2008</v>
      </c>
      <c r="V52" s="1538" t="s">
        <v>217</v>
      </c>
      <c r="W52" s="1538"/>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38" t="s">
        <v>216</v>
      </c>
      <c r="Q61" s="1538"/>
      <c r="R61" s="1538"/>
      <c r="S61" s="1538"/>
      <c r="T61" s="140"/>
      <c r="U61" s="139">
        <v>2009</v>
      </c>
      <c r="V61" s="1538" t="s">
        <v>217</v>
      </c>
      <c r="W61" s="1538"/>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38" t="s">
        <v>216</v>
      </c>
      <c r="Q70" s="1538"/>
      <c r="R70" s="1538"/>
      <c r="S70" s="1538"/>
      <c r="T70" s="140"/>
      <c r="U70" s="139">
        <v>2010</v>
      </c>
      <c r="V70" s="1538" t="s">
        <v>217</v>
      </c>
      <c r="W70" s="1538"/>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38" t="s">
        <v>216</v>
      </c>
      <c r="Q79" s="1538"/>
      <c r="R79" s="1538"/>
      <c r="S79" s="1538"/>
      <c r="T79" s="140"/>
      <c r="U79" s="139">
        <v>2011</v>
      </c>
      <c r="V79" s="1538" t="s">
        <v>217</v>
      </c>
      <c r="W79" s="1538"/>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38" t="s">
        <v>216</v>
      </c>
      <c r="Q88" s="1538"/>
      <c r="R88" s="1538"/>
      <c r="S88" s="1538"/>
      <c r="T88" s="140"/>
      <c r="U88" s="139">
        <v>2012</v>
      </c>
      <c r="V88" s="1538" t="s">
        <v>217</v>
      </c>
      <c r="W88" s="1538"/>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38" t="s">
        <v>216</v>
      </c>
      <c r="Q97" s="1538"/>
      <c r="R97" s="1538"/>
      <c r="S97" s="1538"/>
      <c r="T97" s="140"/>
      <c r="U97" s="139">
        <v>2013</v>
      </c>
      <c r="V97" s="1538" t="s">
        <v>217</v>
      </c>
      <c r="W97" s="1538"/>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38" t="s">
        <v>216</v>
      </c>
      <c r="Q106" s="1538"/>
      <c r="R106" s="1538"/>
      <c r="S106" s="1538"/>
      <c r="T106" s="140"/>
      <c r="U106" s="139">
        <v>2014</v>
      </c>
      <c r="V106" s="1538" t="s">
        <v>217</v>
      </c>
      <c r="W106" s="1538"/>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38" t="s">
        <v>216</v>
      </c>
      <c r="Q116" s="1538"/>
      <c r="R116" s="1538"/>
      <c r="S116" s="1538"/>
      <c r="T116" s="140"/>
      <c r="U116" s="139">
        <v>2015</v>
      </c>
      <c r="V116" s="1538" t="s">
        <v>217</v>
      </c>
      <c r="W116" s="1538"/>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38" t="s">
        <v>216</v>
      </c>
      <c r="Q126" s="1538"/>
      <c r="R126" s="1538"/>
      <c r="S126" s="1538"/>
      <c r="T126" s="140"/>
      <c r="U126" s="139">
        <v>2016</v>
      </c>
      <c r="V126" s="1538" t="s">
        <v>217</v>
      </c>
      <c r="W126" s="1538"/>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38" t="s">
        <v>216</v>
      </c>
      <c r="Q136" s="1538"/>
      <c r="R136" s="1538"/>
      <c r="S136" s="1538"/>
      <c r="T136" s="140"/>
      <c r="U136" s="139">
        <v>2017</v>
      </c>
      <c r="V136" s="1538" t="s">
        <v>217</v>
      </c>
      <c r="W136" s="1538"/>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38" t="s">
        <v>216</v>
      </c>
      <c r="Q146" s="1538"/>
      <c r="R146" s="1538"/>
      <c r="S146" s="1538"/>
      <c r="T146" s="140"/>
      <c r="U146" s="139">
        <v>2018</v>
      </c>
      <c r="V146" s="1538" t="s">
        <v>217</v>
      </c>
      <c r="W146" s="1538"/>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38" t="s">
        <v>216</v>
      </c>
      <c r="Q156" s="1538"/>
      <c r="R156" s="1538"/>
      <c r="S156" s="1538"/>
      <c r="T156" s="140"/>
      <c r="U156" s="139">
        <v>2019</v>
      </c>
      <c r="V156" s="1538" t="s">
        <v>217</v>
      </c>
      <c r="W156" s="1538"/>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9">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38" t="s">
        <v>216</v>
      </c>
      <c r="Q166" s="1538"/>
      <c r="R166" s="1538"/>
      <c r="S166" s="1538"/>
      <c r="T166" s="140"/>
      <c r="U166" s="139">
        <v>2020</v>
      </c>
      <c r="V166" s="1538" t="s">
        <v>217</v>
      </c>
      <c r="W166" s="1538"/>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53">
        <v>12293.668</v>
      </c>
      <c r="C168" s="1153">
        <v>12396.350180400879</v>
      </c>
      <c r="D168" s="185">
        <v>12086.149992818097</v>
      </c>
      <c r="E168" s="185">
        <v>11603.106305993873</v>
      </c>
      <c r="F168" s="185">
        <v>11482.267355568953</v>
      </c>
      <c r="G168" s="185">
        <v>11953</v>
      </c>
      <c r="H168" s="185">
        <v>11835.808663529599</v>
      </c>
      <c r="I168" s="185">
        <v>12357.44353681061</v>
      </c>
      <c r="J168" s="205"/>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9"/>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54">
        <v>12953.451999999999</v>
      </c>
      <c r="C170" s="1154">
        <v>12955.442846668257</v>
      </c>
      <c r="D170" s="196">
        <v>12559.678894534463</v>
      </c>
      <c r="E170" s="196">
        <v>12200.715185932797</v>
      </c>
      <c r="F170" s="196">
        <v>12043.432584369706</v>
      </c>
      <c r="G170" s="196">
        <v>12461</v>
      </c>
      <c r="H170" s="196">
        <v>12377.61476700648</v>
      </c>
      <c r="I170" s="196">
        <v>13184.53468439781</v>
      </c>
      <c r="J170" s="196"/>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54">
        <v>12820.403</v>
      </c>
      <c r="C171" s="1154">
        <v>12812.960174322563</v>
      </c>
      <c r="D171" s="196">
        <v>12404.011122590871</v>
      </c>
      <c r="E171" s="196">
        <v>12093.68836494103</v>
      </c>
      <c r="F171" s="196">
        <v>11923.112759720469</v>
      </c>
      <c r="G171" s="196">
        <v>12340</v>
      </c>
      <c r="H171" s="196">
        <v>12218.579332235504</v>
      </c>
      <c r="I171" s="196">
        <v>13155.442783450688</v>
      </c>
      <c r="J171" s="196"/>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54"/>
      <c r="C172" s="1155"/>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54">
        <v>10382.365</v>
      </c>
      <c r="C173" s="1154">
        <v>10554.510985315916</v>
      </c>
      <c r="D173" s="196">
        <v>10508.256746814872</v>
      </c>
      <c r="E173" s="196">
        <v>9974.3926900629413</v>
      </c>
      <c r="F173" s="196">
        <v>9676.7357563537662</v>
      </c>
      <c r="G173" s="196">
        <v>10168</v>
      </c>
      <c r="H173" s="196">
        <v>10231.011342407664</v>
      </c>
      <c r="I173" s="196">
        <v>10322.937716844957</v>
      </c>
      <c r="J173" s="196"/>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6">
        <v>13188.183000000001</v>
      </c>
      <c r="C174" s="1156">
        <v>13234.41829236263</v>
      </c>
      <c r="D174" s="199">
        <v>12868.44290816252</v>
      </c>
      <c r="E174" s="199">
        <v>12394.03887979182</v>
      </c>
      <c r="F174" s="199">
        <v>12244.396919750789</v>
      </c>
      <c r="G174" s="199">
        <v>12579</v>
      </c>
      <c r="H174" s="199">
        <v>12568.820974865377</v>
      </c>
      <c r="I174" s="196">
        <v>12894.875569157652</v>
      </c>
      <c r="J174" s="199"/>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0</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0</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0</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0</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I173/1000/1.02</f>
        <v>10.120527173377409</v>
      </c>
      <c r="J342" s="321"/>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I174/1000/1.02</f>
        <v>12.642034871723187</v>
      </c>
      <c r="J343" s="321">
        <f>J173/1000/1.02</f>
        <v>0</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t="e">
        <f>#REF!/1000/1.02</f>
        <v>#REF!</v>
      </c>
      <c r="J344" s="321">
        <f>J174/1000/1.02</f>
        <v>0</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243</v>
      </c>
      <c r="P442" s="372" t="s">
        <v>244</v>
      </c>
      <c r="Q442" s="372">
        <f t="shared" ref="Q442:S443" si="130">Q280*0.539</f>
        <v>6.3498686382352938</v>
      </c>
      <c r="R442" s="372">
        <f t="shared" si="130"/>
        <v>6.3984621303921569</v>
      </c>
      <c r="S442" s="373">
        <f t="shared" si="130"/>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239</v>
      </c>
      <c r="P443" s="369">
        <f>P281*0.539</f>
        <v>6.7099808794117655</v>
      </c>
      <c r="Q443" s="369">
        <f t="shared" si="130"/>
        <v>6.5537448598039232</v>
      </c>
      <c r="R443" s="369">
        <f t="shared" si="130"/>
        <v>6.5460995147058831</v>
      </c>
      <c r="S443" s="370">
        <f t="shared" si="130"/>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243</v>
      </c>
      <c r="P452" s="372">
        <f t="shared" ref="P452:S453" si="137">P290*0.539</f>
        <v>6.8303226696078427</v>
      </c>
      <c r="Q452" s="372">
        <f t="shared" si="137"/>
        <v>6.9287288994000003</v>
      </c>
      <c r="R452" s="372">
        <f t="shared" si="137"/>
        <v>6.8196470496000003</v>
      </c>
      <c r="S452" s="372">
        <f t="shared" si="137"/>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239</v>
      </c>
      <c r="P453" s="369">
        <f t="shared" si="137"/>
        <v>6.9457289107843136</v>
      </c>
      <c r="Q453" s="369">
        <f t="shared" si="137"/>
        <v>7.1303552165999999</v>
      </c>
      <c r="R453" s="369">
        <f t="shared" si="137"/>
        <v>7.0237858613999995</v>
      </c>
      <c r="S453" s="369">
        <f t="shared" si="137"/>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243</v>
      </c>
      <c r="P462" s="372">
        <f t="shared" ref="P462:S463" si="143">P299*0.539</f>
        <v>6.703299921568628</v>
      </c>
      <c r="Q462" s="372">
        <f t="shared" si="143"/>
        <v>6.7880550294117654</v>
      </c>
      <c r="R462" s="372">
        <f t="shared" si="143"/>
        <v>7.0961022436199066</v>
      </c>
      <c r="S462" s="372">
        <f t="shared" si="143"/>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239</v>
      </c>
      <c r="P463" s="369">
        <f t="shared" si="143"/>
        <v>6.995268823529412</v>
      </c>
      <c r="Q463" s="369">
        <f t="shared" si="143"/>
        <v>6.9424521078431383</v>
      </c>
      <c r="R463" s="369">
        <f t="shared" si="143"/>
        <v>7.030156096262723</v>
      </c>
      <c r="S463" s="369">
        <f t="shared" si="143"/>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243</v>
      </c>
      <c r="P472" s="372">
        <f t="shared" ref="P472:S473" si="150">P309*0.539</f>
        <v>6.775939891230867</v>
      </c>
      <c r="Q472" s="372">
        <f t="shared" si="150"/>
        <v>6.5965527015325645</v>
      </c>
      <c r="R472" s="372">
        <f t="shared" si="150"/>
        <v>6.9233973184362698</v>
      </c>
      <c r="S472" s="372">
        <f t="shared" si="150"/>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239</v>
      </c>
      <c r="P473" s="369">
        <f t="shared" si="150"/>
        <v>7.1945413578334279</v>
      </c>
      <c r="Q473" s="369">
        <f t="shared" si="150"/>
        <v>7.0476395716859148</v>
      </c>
      <c r="R473" s="369">
        <f t="shared" si="150"/>
        <v>7.215826808263694</v>
      </c>
      <c r="S473" s="369">
        <f t="shared" si="150"/>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6">C319*0.539</f>
        <v>7.1266026720967215</v>
      </c>
      <c r="D483" s="417">
        <f t="shared" si="156"/>
        <v>7.0925249307626146</v>
      </c>
      <c r="E483" s="416">
        <f t="shared" si="156"/>
        <v>7.3169613222711547</v>
      </c>
      <c r="F483" s="416">
        <f t="shared" si="156"/>
        <v>7.1750694836458573</v>
      </c>
      <c r="G483" s="416">
        <f t="shared" si="156"/>
        <v>7.0787165146129363</v>
      </c>
      <c r="H483" s="416">
        <f t="shared" si="156"/>
        <v>6.7786348614730922</v>
      </c>
      <c r="I483" s="416">
        <f t="shared" si="156"/>
        <v>7.2410640317626092</v>
      </c>
      <c r="J483" s="416">
        <f t="shared" si="156"/>
        <v>7.1003677772543101</v>
      </c>
      <c r="K483" s="416">
        <f t="shared" si="156"/>
        <v>7.2968264822968605</v>
      </c>
      <c r="L483" s="416">
        <f t="shared" si="156"/>
        <v>6.9340442072981556</v>
      </c>
      <c r="M483" s="416">
        <f t="shared" si="156"/>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57">C320*0.533</f>
        <v>7.4723608245158122</v>
      </c>
      <c r="D484" s="418">
        <f t="shared" si="157"/>
        <v>7.4113664477804253</v>
      </c>
      <c r="E484" s="407">
        <f t="shared" si="157"/>
        <v>7.4289848899835347</v>
      </c>
      <c r="F484" s="407">
        <f t="shared" si="157"/>
        <v>7.4180227241459775</v>
      </c>
      <c r="G484" s="407">
        <f t="shared" si="157"/>
        <v>7.3906700612614609</v>
      </c>
      <c r="H484" s="407">
        <f t="shared" si="157"/>
        <v>7.3205952103034919</v>
      </c>
      <c r="I484" s="407">
        <f t="shared" si="157"/>
        <v>7.4649776075804564</v>
      </c>
      <c r="J484" s="407">
        <f t="shared" si="157"/>
        <v>7.4082369647902047</v>
      </c>
      <c r="K484" s="407">
        <f t="shared" si="157"/>
        <v>7.462466155843912</v>
      </c>
      <c r="L484" s="407">
        <f t="shared" si="157"/>
        <v>7.3900829997120772</v>
      </c>
      <c r="M484" s="407">
        <f t="shared" si="157"/>
        <v>7.3631622936410421</v>
      </c>
      <c r="N484" s="351"/>
      <c r="O484" s="368" t="s">
        <v>239</v>
      </c>
      <c r="P484" s="369">
        <f>P320*0.533</f>
        <v>7.4638140987456225</v>
      </c>
      <c r="Q484" s="369">
        <f t="shared" ref="Q484:S485" si="158">Q320*0.533</f>
        <v>7.4119634653662834</v>
      </c>
      <c r="R484" s="369">
        <f t="shared" si="158"/>
        <v>7.4004940677809676</v>
      </c>
      <c r="S484" s="369">
        <f t="shared" si="158"/>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57"/>
        <v>7.4110290540404922</v>
      </c>
      <c r="D485" s="418">
        <f t="shared" si="157"/>
        <v>7.3556207581652826</v>
      </c>
      <c r="E485" s="407">
        <f t="shared" si="157"/>
        <v>7.3866609115305861</v>
      </c>
      <c r="F485" s="407">
        <f t="shared" si="157"/>
        <v>7.3673829590192046</v>
      </c>
      <c r="G485" s="407">
        <f t="shared" si="157"/>
        <v>7.3392854188679566</v>
      </c>
      <c r="H485" s="407">
        <f t="shared" si="157"/>
        <v>7.2708168673237914</v>
      </c>
      <c r="I485" s="407">
        <f t="shared" si="157"/>
        <v>7.4377867457012057</v>
      </c>
      <c r="J485" s="407">
        <f t="shared" si="157"/>
        <v>7.336660260801267</v>
      </c>
      <c r="K485" s="407">
        <f t="shared" si="157"/>
        <v>7.4003797265997777</v>
      </c>
      <c r="L485" s="407">
        <f t="shared" si="157"/>
        <v>7.3069648656792152</v>
      </c>
      <c r="M485" s="407">
        <f t="shared" si="157"/>
        <v>7.26340368813299</v>
      </c>
      <c r="N485" s="351"/>
      <c r="O485" s="368" t="s">
        <v>240</v>
      </c>
      <c r="P485" s="369">
        <f>P321*0.533</f>
        <v>7.3929595195970617</v>
      </c>
      <c r="Q485" s="369">
        <f t="shared" si="158"/>
        <v>7.3649664475373742</v>
      </c>
      <c r="R485" s="369">
        <f t="shared" si="158"/>
        <v>7.3536500742343254</v>
      </c>
      <c r="S485" s="369">
        <f t="shared" si="158"/>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59">C322*0.521</f>
        <v>5.9605311470588243</v>
      </c>
      <c r="D486" s="418">
        <f t="shared" si="159"/>
        <v>0</v>
      </c>
      <c r="E486" s="407">
        <f t="shared" si="159"/>
        <v>7.1058423823529413</v>
      </c>
      <c r="F486" s="407">
        <f t="shared" si="159"/>
        <v>0</v>
      </c>
      <c r="G486" s="407">
        <f t="shared" si="159"/>
        <v>0</v>
      </c>
      <c r="H486" s="407">
        <f t="shared" si="159"/>
        <v>5.2484620588235291</v>
      </c>
      <c r="I486" s="407">
        <f t="shared" si="159"/>
        <v>5.3161322240896345</v>
      </c>
      <c r="J486" s="407">
        <f t="shared" si="159"/>
        <v>0</v>
      </c>
      <c r="K486" s="407">
        <f t="shared" si="159"/>
        <v>0</v>
      </c>
      <c r="L486" s="407">
        <f t="shared" si="159"/>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0">C323*0.487</f>
        <v>5.6570146927839842</v>
      </c>
      <c r="D487" s="418">
        <f t="shared" si="160"/>
        <v>5.7270930609124679</v>
      </c>
      <c r="E487" s="407">
        <f t="shared" si="160"/>
        <v>5.7360344011283004</v>
      </c>
      <c r="F487" s="407">
        <f t="shared" si="160"/>
        <v>5.7301981209404103</v>
      </c>
      <c r="G487" s="407">
        <f t="shared" si="160"/>
        <v>5.7248761237753572</v>
      </c>
      <c r="H487" s="407">
        <f t="shared" si="160"/>
        <v>5.5729577003327462</v>
      </c>
      <c r="I487" s="407">
        <f t="shared" si="160"/>
        <v>5.4655996271910441</v>
      </c>
      <c r="J487" s="407">
        <f t="shared" si="160"/>
        <v>5.5169179319816788</v>
      </c>
      <c r="K487" s="407">
        <f t="shared" si="160"/>
        <v>5.5344417104783492</v>
      </c>
      <c r="L487" s="407">
        <f t="shared" si="160"/>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1">C324*0.518</f>
        <v>6.8668396764752355</v>
      </c>
      <c r="D488" s="420">
        <f t="shared" si="161"/>
        <v>6.8672994048314582</v>
      </c>
      <c r="E488" s="419">
        <f t="shared" si="161"/>
        <v>6.8856473797276614</v>
      </c>
      <c r="F488" s="419">
        <f t="shared" si="161"/>
        <v>6.8961550947248309</v>
      </c>
      <c r="G488" s="419">
        <f t="shared" si="161"/>
        <v>6.8898222581055846</v>
      </c>
      <c r="H488" s="419">
        <f t="shared" si="161"/>
        <v>6.7949048424751295</v>
      </c>
      <c r="I488" s="419">
        <f t="shared" si="161"/>
        <v>6.8318823425954776</v>
      </c>
      <c r="J488" s="419">
        <f t="shared" si="161"/>
        <v>6.8223887325761989</v>
      </c>
      <c r="K488" s="419">
        <f t="shared" si="161"/>
        <v>6.8943605517339224</v>
      </c>
      <c r="L488" s="419">
        <f t="shared" si="161"/>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2">C328*0.518</f>
        <v>6.4415692231332429</v>
      </c>
      <c r="D492" s="413">
        <f t="shared" si="162"/>
        <v>6.451390186188064</v>
      </c>
      <c r="E492" s="412">
        <f t="shared" si="162"/>
        <v>6.3159437529405134</v>
      </c>
      <c r="F492" s="412">
        <f t="shared" si="162"/>
        <v>6.2696934876512316</v>
      </c>
      <c r="G492" s="412">
        <f t="shared" si="162"/>
        <v>6.0886232691403466</v>
      </c>
      <c r="H492" s="412">
        <f t="shared" si="162"/>
        <v>5.7341366685113497</v>
      </c>
      <c r="I492" s="412">
        <f t="shared" si="162"/>
        <v>5.9924644788695645</v>
      </c>
      <c r="J492" s="412">
        <f t="shared" si="162"/>
        <v>5.9395157551697038</v>
      </c>
      <c r="K492" s="412">
        <f t="shared" si="162"/>
        <v>5.9913963226332685</v>
      </c>
      <c r="L492" s="412">
        <f t="shared" si="162"/>
        <v>6.1544168764437037</v>
      </c>
      <c r="M492" s="414">
        <f t="shared" si="162"/>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3">C329*0.539</f>
        <v>6.8860365729283552</v>
      </c>
      <c r="D493" s="417">
        <f t="shared" si="163"/>
        <v>6.5525732707412718</v>
      </c>
      <c r="E493" s="416">
        <f t="shared" si="163"/>
        <v>6.6038418696597052</v>
      </c>
      <c r="F493" s="416">
        <f t="shared" si="163"/>
        <v>6.5063513236067312</v>
      </c>
      <c r="G493" s="416">
        <f t="shared" si="163"/>
        <v>6.2278649878660346</v>
      </c>
      <c r="H493" s="416">
        <f t="shared" si="163"/>
        <v>5.889505759521672</v>
      </c>
      <c r="I493" s="416">
        <f t="shared" si="163"/>
        <v>6.3488751521189153</v>
      </c>
      <c r="J493" s="416">
        <f t="shared" si="163"/>
        <v>6.1123397558866355</v>
      </c>
      <c r="K493" s="416">
        <f t="shared" si="163"/>
        <v>6.373092968950707</v>
      </c>
      <c r="L493" s="416">
        <f t="shared" si="163"/>
        <v>6.5133510708061015</v>
      </c>
      <c r="M493" s="416">
        <f t="shared" si="163"/>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4">C330*0.533</f>
        <v>7.0142831886165053</v>
      </c>
      <c r="D494" s="418">
        <f t="shared" si="164"/>
        <v>6.9761645254627513</v>
      </c>
      <c r="E494" s="407">
        <f t="shared" si="164"/>
        <v>6.7680594349373644</v>
      </c>
      <c r="F494" s="407">
        <f t="shared" si="164"/>
        <v>6.6439478306707969</v>
      </c>
      <c r="G494" s="407">
        <f t="shared" si="164"/>
        <v>6.3901875901613963</v>
      </c>
      <c r="H494" s="407">
        <f t="shared" si="164"/>
        <v>6.0463649885985609</v>
      </c>
      <c r="I494" s="407">
        <f t="shared" si="164"/>
        <v>6.4476368221949363</v>
      </c>
      <c r="J494" s="407">
        <f t="shared" si="164"/>
        <v>6.337696832220546</v>
      </c>
      <c r="K494" s="407">
        <f t="shared" si="164"/>
        <v>6.4791826778165618</v>
      </c>
      <c r="L494" s="407">
        <f t="shared" si="164"/>
        <v>6.686241047746611</v>
      </c>
      <c r="M494" s="407">
        <f t="shared" si="164"/>
        <v>6.7519752308248027</v>
      </c>
      <c r="N494" s="351"/>
      <c r="O494" s="368" t="s">
        <v>239</v>
      </c>
      <c r="P494" s="369">
        <f>P330*0.533</f>
        <v>6.9841151387994387</v>
      </c>
      <c r="Q494" s="369">
        <f t="shared" ref="Q494:S495" si="165">Q330*0.533</f>
        <v>6.6022963610264425</v>
      </c>
      <c r="R494" s="369">
        <f t="shared" si="165"/>
        <v>6.272281473509965</v>
      </c>
      <c r="S494" s="369">
        <f t="shared" si="165"/>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4"/>
        <v>6.8932808752377088</v>
      </c>
      <c r="D495" s="418">
        <f t="shared" si="164"/>
        <v>6.8768717029384394</v>
      </c>
      <c r="E495" s="407">
        <f t="shared" si="164"/>
        <v>6.6556626595436708</v>
      </c>
      <c r="F495" s="407">
        <f t="shared" si="164"/>
        <v>6.4870110427835055</v>
      </c>
      <c r="G495" s="407">
        <f t="shared" si="164"/>
        <v>6.1721828851508702</v>
      </c>
      <c r="H495" s="407">
        <f t="shared" si="164"/>
        <v>5.8610469037100819</v>
      </c>
      <c r="I495" s="407">
        <f t="shared" si="164"/>
        <v>6.3341838431940198</v>
      </c>
      <c r="J495" s="407">
        <f t="shared" si="164"/>
        <v>6.1931971260488892</v>
      </c>
      <c r="K495" s="407">
        <f t="shared" si="164"/>
        <v>6.43303677836807</v>
      </c>
      <c r="L495" s="407">
        <f t="shared" si="164"/>
        <v>6.6444383328458319</v>
      </c>
      <c r="M495" s="407">
        <f t="shared" si="164"/>
        <v>6.7293390372215054</v>
      </c>
      <c r="N495" s="351"/>
      <c r="O495" s="368" t="s">
        <v>240</v>
      </c>
      <c r="P495" s="369">
        <f>P331*0.533</f>
        <v>6.8914794899571934</v>
      </c>
      <c r="Q495" s="369">
        <f t="shared" si="165"/>
        <v>6.4459247924675855</v>
      </c>
      <c r="R495" s="369">
        <f t="shared" si="165"/>
        <v>6.1103438349868204</v>
      </c>
      <c r="S495" s="369">
        <f t="shared" si="165"/>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6">C332*0.521</f>
        <v>0</v>
      </c>
      <c r="D496" s="418">
        <f t="shared" si="166"/>
        <v>0</v>
      </c>
      <c r="E496" s="407">
        <f t="shared" si="166"/>
        <v>0</v>
      </c>
      <c r="F496" s="407">
        <f t="shared" si="166"/>
        <v>0</v>
      </c>
      <c r="G496" s="407">
        <f t="shared" si="166"/>
        <v>6.0513941634727537</v>
      </c>
      <c r="H496" s="407">
        <f t="shared" si="166"/>
        <v>5.2164563137254891</v>
      </c>
      <c r="I496" s="407">
        <f t="shared" si="166"/>
        <v>5.8387754901960776</v>
      </c>
      <c r="J496" s="407">
        <f t="shared" si="166"/>
        <v>0</v>
      </c>
      <c r="K496" s="407">
        <f t="shared" si="166"/>
        <v>0</v>
      </c>
      <c r="L496" s="407">
        <f t="shared" si="166"/>
        <v>0</v>
      </c>
      <c r="M496" s="407">
        <f t="shared" si="166"/>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67">C333*0.487</f>
        <v>5.0925365501071767</v>
      </c>
      <c r="D497" s="418">
        <f t="shared" si="167"/>
        <v>5.2073495488219557</v>
      </c>
      <c r="E497" s="407">
        <f t="shared" si="167"/>
        <v>5.1628042060639343</v>
      </c>
      <c r="F497" s="407">
        <f t="shared" si="167"/>
        <v>5.1958844106913933</v>
      </c>
      <c r="G497" s="407">
        <f t="shared" si="167"/>
        <v>5.110064155412859</v>
      </c>
      <c r="H497" s="407">
        <f t="shared" si="167"/>
        <v>4.7642450717646536</v>
      </c>
      <c r="I497" s="407">
        <f t="shared" si="167"/>
        <v>4.8406149024506107</v>
      </c>
      <c r="J497" s="407">
        <f t="shared" si="167"/>
        <v>4.8062692228330928</v>
      </c>
      <c r="K497" s="407">
        <f t="shared" si="167"/>
        <v>4.8734514055274154</v>
      </c>
      <c r="L497" s="407">
        <f t="shared" si="167"/>
        <v>4.8957702769648215</v>
      </c>
      <c r="M497" s="407">
        <f t="shared" si="167"/>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68">C334*0.518</f>
        <v>6.7565276409610764</v>
      </c>
      <c r="D498" s="420">
        <f t="shared" si="168"/>
        <v>6.7956759302339016</v>
      </c>
      <c r="E498" s="419">
        <f t="shared" si="168"/>
        <v>6.7563120592570369</v>
      </c>
      <c r="F498" s="419">
        <f t="shared" si="168"/>
        <v>6.7245139450251425</v>
      </c>
      <c r="G498" s="419">
        <f t="shared" si="168"/>
        <v>6.6244309201825766</v>
      </c>
      <c r="H498" s="419">
        <f t="shared" si="168"/>
        <v>6.3346731763596997</v>
      </c>
      <c r="I498" s="419">
        <f t="shared" si="168"/>
        <v>6.4539655344005196</v>
      </c>
      <c r="J498" s="419">
        <f t="shared" si="168"/>
        <v>6.518974375587721</v>
      </c>
      <c r="K498" s="419">
        <f t="shared" si="168"/>
        <v>6.5333856413470821</v>
      </c>
      <c r="L498" s="419">
        <f t="shared" si="168"/>
        <v>6.6537407326659768</v>
      </c>
      <c r="M498" s="419">
        <f t="shared" si="168"/>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69">C338*0.518</f>
        <v>6.2954013661251524</v>
      </c>
      <c r="D502" s="413">
        <f t="shared" si="169"/>
        <v>6.1378683296860528</v>
      </c>
      <c r="E502" s="412">
        <f t="shared" si="169"/>
        <v>5.8925579083380661</v>
      </c>
      <c r="F502" s="412">
        <f t="shared" si="169"/>
        <v>5.8311906766516834</v>
      </c>
      <c r="G502" s="412">
        <f t="shared" si="169"/>
        <v>6.070249019607842</v>
      </c>
      <c r="H502" s="412">
        <f t="shared" si="169"/>
        <v>6.0107342036356197</v>
      </c>
      <c r="I502" s="412">
        <f t="shared" si="169"/>
        <v>6.2756428941842115</v>
      </c>
      <c r="J502" s="412">
        <f t="shared" si="169"/>
        <v>0</v>
      </c>
      <c r="K502" s="412">
        <f t="shared" si="169"/>
        <v>0</v>
      </c>
      <c r="L502" s="412">
        <f t="shared" si="169"/>
        <v>0</v>
      </c>
      <c r="M502" s="414">
        <f t="shared" si="169"/>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0">C339*0.539</f>
        <v>6.4882299747320129</v>
      </c>
      <c r="D503" s="417">
        <f t="shared" si="170"/>
        <v>6.3142727622379775</v>
      </c>
      <c r="E503" s="416">
        <f t="shared" si="170"/>
        <v>6.0375220897565933</v>
      </c>
      <c r="F503" s="416">
        <f t="shared" si="170"/>
        <v>5.7397231564045557</v>
      </c>
      <c r="G503" s="416">
        <f t="shared" si="170"/>
        <v>6.2275637254901968</v>
      </c>
      <c r="H503" s="416">
        <f t="shared" si="170"/>
        <v>6.3847927003015919</v>
      </c>
      <c r="I503" s="416">
        <f t="shared" si="170"/>
        <v>6.6885350683704203</v>
      </c>
      <c r="J503" s="416">
        <f t="shared" si="170"/>
        <v>0</v>
      </c>
      <c r="K503" s="416">
        <f t="shared" si="170"/>
        <v>0</v>
      </c>
      <c r="L503" s="416">
        <f t="shared" si="170"/>
        <v>0</v>
      </c>
      <c r="M503" s="416">
        <f t="shared" si="170"/>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1">C340*0.533</f>
        <v>6.7698539581119421</v>
      </c>
      <c r="D504" s="418">
        <f t="shared" si="171"/>
        <v>6.5630478929283029</v>
      </c>
      <c r="E504" s="407">
        <f t="shared" si="171"/>
        <v>6.3754717589237062</v>
      </c>
      <c r="F504" s="407">
        <f t="shared" si="171"/>
        <v>6.2932838896755419</v>
      </c>
      <c r="G504" s="407">
        <f t="shared" si="171"/>
        <v>6.5114833333333335</v>
      </c>
      <c r="H504" s="407">
        <f t="shared" si="171"/>
        <v>6.4679104615827985</v>
      </c>
      <c r="I504" s="407">
        <f t="shared" si="171"/>
        <v>6.8895656733176791</v>
      </c>
      <c r="J504" s="407">
        <f t="shared" si="171"/>
        <v>0</v>
      </c>
      <c r="K504" s="407">
        <f t="shared" si="171"/>
        <v>0</v>
      </c>
      <c r="L504" s="407">
        <f t="shared" si="171"/>
        <v>0</v>
      </c>
      <c r="M504" s="407">
        <f t="shared" si="171"/>
        <v>0</v>
      </c>
      <c r="N504" s="351"/>
      <c r="O504" s="368" t="s">
        <v>239</v>
      </c>
      <c r="P504" s="369">
        <f>P340*0.533</f>
        <v>6.7044633829794087</v>
      </c>
      <c r="Q504" s="369">
        <f t="shared" ref="Q504:S505" si="172">Q340*0.533</f>
        <v>6.4405032979771732</v>
      </c>
      <c r="R504" s="369">
        <f t="shared" si="172"/>
        <v>0</v>
      </c>
      <c r="S504" s="369">
        <f t="shared" si="172"/>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1"/>
        <v>6.6953997773665952</v>
      </c>
      <c r="D505" s="418">
        <f t="shared" si="171"/>
        <v>6.4817038513146414</v>
      </c>
      <c r="E505" s="407">
        <f t="shared" si="171"/>
        <v>6.3195449985427148</v>
      </c>
      <c r="F505" s="407">
        <f t="shared" si="171"/>
        <v>6.230410883265697</v>
      </c>
      <c r="G505" s="407">
        <f t="shared" si="171"/>
        <v>6.4482549019607847</v>
      </c>
      <c r="H505" s="407">
        <f t="shared" si="171"/>
        <v>6.384806651060317</v>
      </c>
      <c r="I505" s="407">
        <f t="shared" si="171"/>
        <v>6.8743637289992323</v>
      </c>
      <c r="J505" s="407">
        <f t="shared" si="171"/>
        <v>0</v>
      </c>
      <c r="K505" s="407">
        <f t="shared" si="171"/>
        <v>0</v>
      </c>
      <c r="L505" s="407">
        <f t="shared" si="171"/>
        <v>0</v>
      </c>
      <c r="M505" s="407">
        <f t="shared" si="171"/>
        <v>0</v>
      </c>
      <c r="N505" s="351"/>
      <c r="O505" s="368" t="s">
        <v>240</v>
      </c>
      <c r="P505" s="369">
        <f>P341*0.533</f>
        <v>6.6319715726358419</v>
      </c>
      <c r="Q505" s="369">
        <f t="shared" si="172"/>
        <v>6.3775084369103521</v>
      </c>
      <c r="R505" s="369">
        <f t="shared" si="172"/>
        <v>0</v>
      </c>
      <c r="S505" s="369">
        <f t="shared" si="172"/>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3">C342*0.521</f>
        <v>0</v>
      </c>
      <c r="D506" s="418">
        <f t="shared" si="173"/>
        <v>0</v>
      </c>
      <c r="E506" s="407">
        <f t="shared" si="173"/>
        <v>0</v>
      </c>
      <c r="F506" s="407">
        <f t="shared" si="173"/>
        <v>6.1885024990388304</v>
      </c>
      <c r="G506" s="407">
        <f t="shared" si="173"/>
        <v>6.775553921568628</v>
      </c>
      <c r="H506" s="407">
        <f t="shared" si="173"/>
        <v>7.31651537254902</v>
      </c>
      <c r="I506" s="407">
        <f t="shared" si="173"/>
        <v>5.27279465732963</v>
      </c>
      <c r="J506" s="407">
        <f t="shared" si="173"/>
        <v>0</v>
      </c>
      <c r="K506" s="407">
        <f t="shared" si="173"/>
        <v>0</v>
      </c>
      <c r="L506" s="407">
        <f t="shared" si="173"/>
        <v>0</v>
      </c>
      <c r="M506" s="407">
        <f t="shared" si="173"/>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4">C343*0.487</f>
        <v>5.039261617498874</v>
      </c>
      <c r="D507" s="418">
        <f t="shared" si="174"/>
        <v>5.0171774859792579</v>
      </c>
      <c r="E507" s="407">
        <f t="shared" si="174"/>
        <v>4.7622835686869145</v>
      </c>
      <c r="F507" s="407">
        <f t="shared" si="174"/>
        <v>4.6201669738669455</v>
      </c>
      <c r="G507" s="407">
        <f t="shared" si="174"/>
        <v>4.8547215686274496</v>
      </c>
      <c r="H507" s="407">
        <f t="shared" si="174"/>
        <v>4.8848063958358159</v>
      </c>
      <c r="I507" s="407">
        <f t="shared" si="174"/>
        <v>6.1566709825291914</v>
      </c>
      <c r="J507" s="407">
        <f t="shared" si="174"/>
        <v>0</v>
      </c>
      <c r="K507" s="407">
        <f t="shared" si="174"/>
        <v>0</v>
      </c>
      <c r="L507" s="407">
        <f t="shared" si="174"/>
        <v>0</v>
      </c>
      <c r="M507" s="407">
        <f t="shared" si="174"/>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5">C344*0.518</f>
        <v>6.7210085053370996</v>
      </c>
      <c r="D508" s="420">
        <f t="shared" si="175"/>
        <v>6.5351504180668485</v>
      </c>
      <c r="E508" s="419">
        <f t="shared" si="175"/>
        <v>6.2942275879727081</v>
      </c>
      <c r="F508" s="419">
        <f t="shared" si="175"/>
        <v>6.2182329455204988</v>
      </c>
      <c r="G508" s="419">
        <f t="shared" si="175"/>
        <v>6.3881588235294116</v>
      </c>
      <c r="H508" s="419">
        <f t="shared" si="175"/>
        <v>6.3829894754708487</v>
      </c>
      <c r="I508" s="419" t="e">
        <f t="shared" si="175"/>
        <v>#REF!</v>
      </c>
      <c r="J508" s="419">
        <f t="shared" si="175"/>
        <v>0</v>
      </c>
      <c r="K508" s="419">
        <f t="shared" si="175"/>
        <v>0</v>
      </c>
      <c r="L508" s="419">
        <f t="shared" si="175"/>
        <v>0</v>
      </c>
      <c r="M508" s="419">
        <f t="shared" si="175"/>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52" t="s">
        <v>87</v>
      </c>
      <c r="B1" s="1352"/>
      <c r="C1" s="1352"/>
      <c r="D1" s="1352"/>
      <c r="E1" s="1352"/>
      <c r="F1" s="1352"/>
      <c r="G1" s="1352"/>
      <c r="H1" s="1352"/>
      <c r="I1" s="1352"/>
      <c r="J1" s="1352"/>
      <c r="K1" s="1352"/>
      <c r="L1" s="1352"/>
      <c r="M1" s="135"/>
    </row>
    <row r="2" spans="1:18" s="106" customFormat="1" ht="27" thickBot="1">
      <c r="A2" s="1029"/>
      <c r="B2" s="1030"/>
      <c r="C2" s="1031"/>
      <c r="D2" s="1031"/>
      <c r="E2" s="1032" t="s">
        <v>8</v>
      </c>
      <c r="F2" s="1344"/>
      <c r="G2" s="1031"/>
      <c r="H2" s="1031"/>
      <c r="I2" s="1031"/>
      <c r="J2" s="1031"/>
      <c r="K2" s="1031"/>
      <c r="L2" s="1033"/>
      <c r="M2" s="5"/>
    </row>
    <row r="3" spans="1:18" s="106" customFormat="1" ht="39" customHeight="1" thickBot="1">
      <c r="A3" s="762"/>
      <c r="B3" s="1358" t="s">
        <v>98</v>
      </c>
      <c r="C3" s="1359"/>
      <c r="D3" s="1359"/>
      <c r="E3" s="1359"/>
      <c r="F3" s="1359"/>
      <c r="G3" s="1360"/>
      <c r="H3" s="1354" t="s">
        <v>71</v>
      </c>
      <c r="I3" s="1355"/>
      <c r="J3" s="1361" t="s">
        <v>312</v>
      </c>
      <c r="K3" s="1356" t="s">
        <v>72</v>
      </c>
      <c r="L3" s="1357"/>
      <c r="M3" s="5"/>
    </row>
    <row r="4" spans="1:18" s="106" customFormat="1" ht="31.5">
      <c r="A4" s="763" t="s">
        <v>73</v>
      </c>
      <c r="B4" s="1026" t="s">
        <v>74</v>
      </c>
      <c r="C4" s="131" t="s">
        <v>75</v>
      </c>
      <c r="D4" s="131" t="s">
        <v>76</v>
      </c>
      <c r="E4" s="1345"/>
      <c r="F4" s="1346" t="s">
        <v>470</v>
      </c>
      <c r="G4" s="1347"/>
      <c r="H4" s="1025" t="s">
        <v>77</v>
      </c>
      <c r="I4" s="630" t="s">
        <v>90</v>
      </c>
      <c r="J4" s="1362"/>
      <c r="K4" s="107" t="s">
        <v>70</v>
      </c>
      <c r="L4" s="629" t="s">
        <v>80</v>
      </c>
      <c r="M4" s="5"/>
      <c r="O4" s="5"/>
    </row>
    <row r="5" spans="1:18" s="106" customFormat="1" ht="21" customHeight="1" thickBot="1">
      <c r="A5" s="764"/>
      <c r="B5" s="1114" t="s">
        <v>479</v>
      </c>
      <c r="C5" s="1115" t="s">
        <v>479</v>
      </c>
      <c r="D5" s="1115" t="s">
        <v>479</v>
      </c>
      <c r="E5" s="978" t="s">
        <v>125</v>
      </c>
      <c r="F5" s="1342" t="s">
        <v>469</v>
      </c>
      <c r="G5" s="979" t="s">
        <v>78</v>
      </c>
      <c r="H5" s="1116" t="s">
        <v>479</v>
      </c>
      <c r="I5" s="761" t="s">
        <v>89</v>
      </c>
      <c r="J5" s="845"/>
      <c r="K5" s="1115" t="s">
        <v>479</v>
      </c>
      <c r="L5" s="965" t="s">
        <v>79</v>
      </c>
      <c r="M5" s="5"/>
    </row>
    <row r="6" spans="1:18" s="106" customFormat="1" ht="28.5" customHeight="1" thickBot="1">
      <c r="A6" s="64" t="s">
        <v>22</v>
      </c>
      <c r="B6" s="744">
        <v>6.3232488636096669</v>
      </c>
      <c r="C6" s="745">
        <v>12207.0441382426</v>
      </c>
      <c r="D6" s="745">
        <v>12451.185021007452</v>
      </c>
      <c r="E6" s="972">
        <v>0.42075040124165397</v>
      </c>
      <c r="F6" s="1343">
        <v>0.27473957280831096</v>
      </c>
      <c r="G6" s="980">
        <v>7.150574701527403</v>
      </c>
      <c r="H6" s="746">
        <v>316.39622630961026</v>
      </c>
      <c r="I6" s="972">
        <v>0.81067247984524371</v>
      </c>
      <c r="J6" s="746">
        <v>9.2736269778239357</v>
      </c>
      <c r="K6" s="747">
        <v>100</v>
      </c>
      <c r="L6" s="966" t="s">
        <v>23</v>
      </c>
    </row>
    <row r="7" spans="1:18" s="106" customFormat="1" ht="25.5" customHeight="1">
      <c r="A7" s="833" t="s">
        <v>102</v>
      </c>
      <c r="B7" s="906">
        <v>6.5813331402415827</v>
      </c>
      <c r="C7" s="907">
        <v>12210.265566310913</v>
      </c>
      <c r="D7" s="907">
        <v>12454.470877637132</v>
      </c>
      <c r="E7" s="981">
        <v>0.84840450191433303</v>
      </c>
      <c r="F7" s="973">
        <v>-0.96986128803742166</v>
      </c>
      <c r="G7" s="982">
        <v>4.5748283418242979</v>
      </c>
      <c r="H7" s="748">
        <v>249.46842105263156</v>
      </c>
      <c r="I7" s="973">
        <v>-6.4446643384800817</v>
      </c>
      <c r="J7" s="749">
        <v>-36.666666666666664</v>
      </c>
      <c r="K7" s="749">
        <v>0.10622239615363112</v>
      </c>
      <c r="L7" s="967">
        <v>-7.7050864277671952E-2</v>
      </c>
    </row>
    <row r="8" spans="1:18" s="106" customFormat="1" ht="24" customHeight="1">
      <c r="A8" s="834" t="s">
        <v>103</v>
      </c>
      <c r="B8" s="908">
        <v>6.8873398599822062</v>
      </c>
      <c r="C8" s="750">
        <v>12921.838386458172</v>
      </c>
      <c r="D8" s="750">
        <v>13180.275154187335</v>
      </c>
      <c r="E8" s="983">
        <v>0.20710290117410082</v>
      </c>
      <c r="F8" s="975">
        <v>-0.92177779369506962</v>
      </c>
      <c r="G8" s="751">
        <v>9.60679141739827</v>
      </c>
      <c r="H8" s="752">
        <v>346.00276211950387</v>
      </c>
      <c r="I8" s="974">
        <v>2.1854385925956472E-2</v>
      </c>
      <c r="J8" s="753">
        <v>12.385175799809947</v>
      </c>
      <c r="K8" s="753">
        <v>39.67126963716666</v>
      </c>
      <c r="L8" s="968">
        <v>1.0983574250584098</v>
      </c>
      <c r="R8" s="5"/>
    </row>
    <row r="9" spans="1:18" s="106" customFormat="1" ht="24" customHeight="1">
      <c r="A9" s="834" t="s">
        <v>104</v>
      </c>
      <c r="B9" s="908">
        <v>6.8693155837599162</v>
      </c>
      <c r="C9" s="750">
        <v>12888.02173313305</v>
      </c>
      <c r="D9" s="750">
        <v>13145.782167795711</v>
      </c>
      <c r="E9" s="983">
        <v>-9.3499551626788135E-2</v>
      </c>
      <c r="F9" s="975">
        <v>-1.2472473291235746</v>
      </c>
      <c r="G9" s="751">
        <v>11.458059054520088</v>
      </c>
      <c r="H9" s="754">
        <v>384.57623762376232</v>
      </c>
      <c r="I9" s="975">
        <v>-0.21823458931556483</v>
      </c>
      <c r="J9" s="755">
        <v>22.983257229832571</v>
      </c>
      <c r="K9" s="755">
        <v>9.034494325487783</v>
      </c>
      <c r="L9" s="969">
        <v>1.007125518596709</v>
      </c>
    </row>
    <row r="10" spans="1:18" s="106" customFormat="1" ht="24" customHeight="1">
      <c r="A10" s="834" t="s">
        <v>105</v>
      </c>
      <c r="B10" s="1027" t="s">
        <v>99</v>
      </c>
      <c r="C10" s="821" t="s">
        <v>99</v>
      </c>
      <c r="D10" s="821" t="s">
        <v>99</v>
      </c>
      <c r="E10" s="976" t="s">
        <v>99</v>
      </c>
      <c r="F10" s="976" t="s">
        <v>99</v>
      </c>
      <c r="G10" s="1028" t="s">
        <v>99</v>
      </c>
      <c r="H10" s="905" t="s">
        <v>99</v>
      </c>
      <c r="I10" s="976" t="s">
        <v>99</v>
      </c>
      <c r="J10" s="756" t="s">
        <v>99</v>
      </c>
      <c r="K10" s="814" t="s">
        <v>99</v>
      </c>
      <c r="L10" s="970" t="s">
        <v>99</v>
      </c>
    </row>
    <row r="11" spans="1:18" s="106" customFormat="1" ht="24" customHeight="1">
      <c r="A11" s="834" t="s">
        <v>97</v>
      </c>
      <c r="B11" s="908">
        <v>5.0574552095855685</v>
      </c>
      <c r="C11" s="750">
        <v>10384.918294836898</v>
      </c>
      <c r="D11" s="750">
        <v>10592.616660733636</v>
      </c>
      <c r="E11" s="983">
        <v>1.2532213826530212</v>
      </c>
      <c r="F11" s="975">
        <v>1.5271882883137529</v>
      </c>
      <c r="G11" s="751">
        <v>5.6845445341489755</v>
      </c>
      <c r="H11" s="754">
        <v>279.107486631016</v>
      </c>
      <c r="I11" s="975">
        <v>1.0305242658217804</v>
      </c>
      <c r="J11" s="755">
        <v>5.8972856863893774</v>
      </c>
      <c r="K11" s="755">
        <v>30.318108123217979</v>
      </c>
      <c r="L11" s="969">
        <v>-0.96663743240545585</v>
      </c>
    </row>
    <row r="12" spans="1:18" s="106" customFormat="1" ht="24" customHeight="1" thickBot="1">
      <c r="A12" s="835" t="s">
        <v>106</v>
      </c>
      <c r="B12" s="909">
        <v>6.6053525669576727</v>
      </c>
      <c r="C12" s="757">
        <v>12751.645882157669</v>
      </c>
      <c r="D12" s="757">
        <v>13006.678799800822</v>
      </c>
      <c r="E12" s="984">
        <v>-0.65658243145801687</v>
      </c>
      <c r="F12" s="977">
        <v>0.6814475881565154</v>
      </c>
      <c r="G12" s="758">
        <v>0.51141226511517957</v>
      </c>
      <c r="H12" s="759">
        <v>285.11350120546479</v>
      </c>
      <c r="I12" s="977">
        <v>-5.1961339357554266E-2</v>
      </c>
      <c r="J12" s="760">
        <v>3.9832869080779947</v>
      </c>
      <c r="K12" s="760">
        <v>20.869905517973947</v>
      </c>
      <c r="L12" s="971">
        <v>-1.0617946469719861</v>
      </c>
    </row>
    <row r="13" spans="1:18" s="106" customFormat="1" ht="15">
      <c r="A13" s="903"/>
      <c r="B13" s="904"/>
    </row>
    <row r="14" spans="1:18" s="106" customFormat="1" ht="46.5" customHeight="1">
      <c r="A14" s="1353" t="s">
        <v>423</v>
      </c>
      <c r="B14" s="1353"/>
      <c r="C14" s="1353"/>
      <c r="D14" s="1353"/>
      <c r="E14" s="1353"/>
      <c r="F14" s="1353"/>
      <c r="G14" s="1353"/>
      <c r="H14" s="1353"/>
      <c r="I14" s="1353"/>
      <c r="J14" s="1353"/>
      <c r="K14" s="1353"/>
      <c r="L14" s="1353"/>
    </row>
    <row r="15" spans="1:18" s="106" customFormat="1" ht="33.75" customHeight="1">
      <c r="A15" s="1353" t="s">
        <v>337</v>
      </c>
      <c r="B15" s="1353"/>
      <c r="C15" s="1353"/>
      <c r="D15" s="1353"/>
      <c r="E15" s="1353"/>
      <c r="F15" s="1353"/>
      <c r="G15" s="1353"/>
      <c r="H15" s="1353"/>
      <c r="I15" s="1353"/>
      <c r="J15" s="1353"/>
      <c r="K15" s="1353"/>
      <c r="L15" s="1353"/>
    </row>
    <row r="16" spans="1:18" s="106" customFormat="1">
      <c r="A16" s="1353" t="s">
        <v>168</v>
      </c>
      <c r="B16" s="1353"/>
      <c r="C16" s="1353"/>
      <c r="D16" s="1353"/>
      <c r="E16" s="1353"/>
      <c r="F16" s="1353"/>
      <c r="G16" s="1353"/>
      <c r="H16" s="1353"/>
      <c r="I16" s="1353"/>
      <c r="J16" s="1353"/>
      <c r="K16" s="1353"/>
      <c r="L16" s="1353"/>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V30" sqref="V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37" t="s">
        <v>427</v>
      </c>
      <c r="B4" s="1537"/>
      <c r="C4" s="1537"/>
      <c r="D4" s="1537"/>
      <c r="E4" s="1537"/>
      <c r="F4" s="1537"/>
      <c r="G4" s="1537"/>
      <c r="H4" s="1537"/>
      <c r="I4" s="1537"/>
      <c r="J4" s="1537"/>
      <c r="K4" s="1537"/>
      <c r="L4" s="1537"/>
      <c r="M4" s="1537"/>
      <c r="N4" s="1537"/>
    </row>
    <row r="6" spans="1:14" ht="16.5" thickBot="1">
      <c r="C6" s="1044"/>
      <c r="E6" s="1045"/>
      <c r="F6" s="1046"/>
    </row>
    <row r="7" spans="1:14" ht="15.75" thickBot="1">
      <c r="A7" s="1047" t="s">
        <v>355</v>
      </c>
      <c r="B7" s="1048" t="s">
        <v>356</v>
      </c>
      <c r="C7" s="1049" t="s">
        <v>357</v>
      </c>
      <c r="D7" s="1049" t="s">
        <v>358</v>
      </c>
      <c r="E7" s="1049" t="s">
        <v>359</v>
      </c>
      <c r="F7" s="1049" t="s">
        <v>360</v>
      </c>
      <c r="G7" s="1049" t="s">
        <v>361</v>
      </c>
      <c r="H7" s="1049" t="s">
        <v>362</v>
      </c>
      <c r="I7" s="1049" t="s">
        <v>363</v>
      </c>
      <c r="J7" s="1049" t="s">
        <v>364</v>
      </c>
      <c r="K7" s="1049" t="s">
        <v>365</v>
      </c>
      <c r="L7" s="1049" t="s">
        <v>366</v>
      </c>
      <c r="M7" s="1050" t="s">
        <v>367</v>
      </c>
    </row>
    <row r="8" spans="1:14" ht="15.75">
      <c r="A8" s="1051" t="s">
        <v>368</v>
      </c>
      <c r="B8" s="1052"/>
      <c r="C8" s="1052"/>
      <c r="D8" s="1052"/>
      <c r="E8" s="1052"/>
      <c r="F8" s="1052"/>
      <c r="G8" s="1052"/>
      <c r="H8" s="1052"/>
      <c r="I8" s="1052"/>
      <c r="J8" s="1052"/>
      <c r="K8" s="1052"/>
      <c r="L8" s="1052"/>
      <c r="M8" s="1053"/>
    </row>
    <row r="9" spans="1:14" ht="15.75">
      <c r="A9" s="1054" t="s">
        <v>369</v>
      </c>
      <c r="B9" s="1139">
        <v>10065.14920330695</v>
      </c>
      <c r="C9" s="1140">
        <v>10080.396827870052</v>
      </c>
      <c r="D9" s="1140">
        <v>10168.392423032492</v>
      </c>
      <c r="E9" s="1140">
        <v>10383.660897394942</v>
      </c>
      <c r="F9" s="1140">
        <v>10601.02602540495</v>
      </c>
      <c r="G9" s="1140">
        <v>10681.538024962125</v>
      </c>
      <c r="H9" s="1140">
        <v>10293.315596828763</v>
      </c>
      <c r="I9" s="1140">
        <v>10595.183348072431</v>
      </c>
      <c r="J9" s="1140">
        <v>10984.585741483217</v>
      </c>
      <c r="K9" s="1140">
        <v>10966.946248088372</v>
      </c>
      <c r="L9" s="1140">
        <v>11097.939953548594</v>
      </c>
      <c r="M9" s="1141">
        <v>11146.365363995808</v>
      </c>
    </row>
    <row r="10" spans="1:14" ht="15.75">
      <c r="A10" s="1054" t="s">
        <v>370</v>
      </c>
      <c r="B10" s="1142">
        <v>11132.805994345952</v>
      </c>
      <c r="C10" s="1143">
        <v>11233.336791819034</v>
      </c>
      <c r="D10" s="1143">
        <v>11549.323679081062</v>
      </c>
      <c r="E10" s="1143">
        <v>11779.076383839585</v>
      </c>
      <c r="F10" s="1143">
        <v>11597.36140191531</v>
      </c>
      <c r="G10" s="1143">
        <v>11706.808799822491</v>
      </c>
      <c r="H10" s="1143">
        <v>11199.573228816986</v>
      </c>
      <c r="I10" s="1143">
        <v>11073.620546924885</v>
      </c>
      <c r="J10" s="1143">
        <v>10919.998910676999</v>
      </c>
      <c r="K10" s="1143">
        <v>11083.771594849599</v>
      </c>
      <c r="L10" s="1143">
        <v>10697.446356089269</v>
      </c>
      <c r="M10" s="1144">
        <v>10922.845842494447</v>
      </c>
    </row>
    <row r="11" spans="1:14" ht="15.75">
      <c r="A11" s="1101" t="s">
        <v>371</v>
      </c>
      <c r="B11" s="1145">
        <v>10779.101139240223</v>
      </c>
      <c r="C11" s="1146">
        <v>10525.243839466166</v>
      </c>
      <c r="D11" s="1146">
        <v>10838.862022210526</v>
      </c>
      <c r="E11" s="1146">
        <v>10900.833594134192</v>
      </c>
      <c r="F11" s="1146">
        <v>10972.865021548203</v>
      </c>
      <c r="G11" s="1146">
        <v>10778.598012388826</v>
      </c>
      <c r="H11" s="1146">
        <v>10178.357608292003</v>
      </c>
      <c r="I11" s="1146">
        <v>10258.950000000001</v>
      </c>
      <c r="J11" s="1146">
        <v>10307.35</v>
      </c>
      <c r="K11" s="1146">
        <v>10339.77</v>
      </c>
      <c r="L11" s="1146">
        <v>10345.82</v>
      </c>
      <c r="M11" s="1147">
        <v>10371.826999999999</v>
      </c>
    </row>
    <row r="12" spans="1:14" ht="16.5" thickBot="1">
      <c r="A12" s="1055">
        <v>2020</v>
      </c>
      <c r="B12" s="1148">
        <v>10388.681</v>
      </c>
      <c r="C12" s="1149">
        <v>10670.97</v>
      </c>
      <c r="D12" s="1149">
        <v>10665.460999999999</v>
      </c>
      <c r="E12" s="1149">
        <v>9957.9719999999998</v>
      </c>
      <c r="F12" s="1149">
        <v>9862.2099999999991</v>
      </c>
      <c r="G12" s="1149">
        <v>10291.19</v>
      </c>
      <c r="H12" s="1149">
        <v>10302.44</v>
      </c>
      <c r="I12" s="1149">
        <v>10213</v>
      </c>
      <c r="J12" s="1150"/>
      <c r="K12" s="1149"/>
      <c r="L12" s="1149"/>
      <c r="M12" s="1151"/>
    </row>
    <row r="13" spans="1:14" ht="15.75">
      <c r="A13" s="1051" t="s">
        <v>372</v>
      </c>
      <c r="B13" s="1052"/>
      <c r="C13" s="1052"/>
      <c r="D13" s="1052"/>
      <c r="E13" s="1052"/>
      <c r="F13" s="1052"/>
      <c r="G13" s="1052"/>
      <c r="H13" s="1052"/>
      <c r="I13" s="1052"/>
      <c r="J13" s="1052"/>
      <c r="K13" s="1052"/>
      <c r="L13" s="1052"/>
      <c r="M13" s="1053"/>
    </row>
    <row r="14" spans="1:14" ht="15.75">
      <c r="A14" s="1054" t="s">
        <v>369</v>
      </c>
      <c r="B14" s="1139">
        <v>13077.710337994744</v>
      </c>
      <c r="C14" s="1140">
        <v>12903.073525758837</v>
      </c>
      <c r="D14" s="1140">
        <v>12698.931145933877</v>
      </c>
      <c r="E14" s="1140">
        <v>12657.588856436963</v>
      </c>
      <c r="F14" s="1140">
        <v>12717.112689021023</v>
      </c>
      <c r="G14" s="1140">
        <v>12734.575070390658</v>
      </c>
      <c r="H14" s="1140">
        <v>12584.73701594032</v>
      </c>
      <c r="I14" s="1140">
        <v>12999.206672696655</v>
      </c>
      <c r="J14" s="1140">
        <v>13326.129323653522</v>
      </c>
      <c r="K14" s="1140">
        <v>13558.078274143218</v>
      </c>
      <c r="L14" s="1140">
        <v>13767.296305638371</v>
      </c>
      <c r="M14" s="1141">
        <v>13967.765524559227</v>
      </c>
    </row>
    <row r="15" spans="1:14" ht="15.75">
      <c r="A15" s="1054" t="s">
        <v>370</v>
      </c>
      <c r="B15" s="1142">
        <v>13863.291293383541</v>
      </c>
      <c r="C15" s="1143">
        <v>13743.276622380532</v>
      </c>
      <c r="D15" s="1143">
        <v>13723.137993721932</v>
      </c>
      <c r="E15" s="1143">
        <v>13676.483392698095</v>
      </c>
      <c r="F15" s="1143">
        <v>13897.183799781353</v>
      </c>
      <c r="G15" s="1143">
        <v>13819.293352302531</v>
      </c>
      <c r="H15" s="1143">
        <v>13646.185847959312</v>
      </c>
      <c r="I15" s="1143">
        <v>13665.272297680553</v>
      </c>
      <c r="J15" s="1143">
        <v>13574.108658165709</v>
      </c>
      <c r="K15" s="1143">
        <v>13788.120289112323</v>
      </c>
      <c r="L15" s="1143">
        <v>13662.087019707555</v>
      </c>
      <c r="M15" s="1144">
        <v>13626.144742652335</v>
      </c>
    </row>
    <row r="16" spans="1:14" ht="15.75">
      <c r="A16" s="1101" t="s">
        <v>371</v>
      </c>
      <c r="B16" s="1145">
        <v>13645.090499529209</v>
      </c>
      <c r="C16" s="1146">
        <v>13282.733991297373</v>
      </c>
      <c r="D16" s="1146">
        <v>13143.170864206666</v>
      </c>
      <c r="E16" s="1146">
        <v>12928.022364758031</v>
      </c>
      <c r="F16" s="1146">
        <v>12944.684877391548</v>
      </c>
      <c r="G16" s="1146">
        <v>12448.358236205486</v>
      </c>
      <c r="H16" s="1146">
        <v>12124.260986050436</v>
      </c>
      <c r="I16" s="1146">
        <v>12505.99</v>
      </c>
      <c r="J16" s="1146">
        <v>12412.7</v>
      </c>
      <c r="K16" s="1146">
        <v>12447.57</v>
      </c>
      <c r="L16" s="1146">
        <v>12852.25</v>
      </c>
      <c r="M16" s="1147">
        <v>12965.558000000001</v>
      </c>
    </row>
    <row r="17" spans="1:14" ht="16.5" thickBot="1">
      <c r="A17" s="1055">
        <v>2020</v>
      </c>
      <c r="B17" s="1148">
        <v>12890.187</v>
      </c>
      <c r="C17" s="1149">
        <v>12798.79</v>
      </c>
      <c r="D17" s="1149">
        <v>12923.992</v>
      </c>
      <c r="E17" s="1149">
        <v>12783.698</v>
      </c>
      <c r="F17" s="1149">
        <v>12556.07</v>
      </c>
      <c r="G17" s="1149">
        <v>12505.63</v>
      </c>
      <c r="H17" s="1149">
        <v>12371</v>
      </c>
      <c r="I17" s="1149">
        <v>12752</v>
      </c>
      <c r="J17" s="1150"/>
      <c r="K17" s="1149"/>
      <c r="L17" s="1149"/>
      <c r="M17" s="1151"/>
    </row>
    <row r="20" spans="1:14" ht="15.75">
      <c r="A20" s="1537" t="s">
        <v>428</v>
      </c>
      <c r="B20" s="1537"/>
      <c r="C20" s="1537"/>
      <c r="D20" s="1537"/>
      <c r="E20" s="1537"/>
      <c r="F20" s="1537"/>
      <c r="G20" s="1537"/>
      <c r="H20" s="1537"/>
      <c r="I20" s="1537"/>
      <c r="J20" s="1537"/>
      <c r="K20" s="1537"/>
      <c r="L20" s="1537"/>
      <c r="M20" s="1537"/>
      <c r="N20" s="1537"/>
    </row>
    <row r="21" spans="1:14" ht="13.5" thickBot="1"/>
    <row r="22" spans="1:14" ht="15.75" thickBot="1">
      <c r="A22" s="1047" t="s">
        <v>355</v>
      </c>
      <c r="B22" s="1048" t="s">
        <v>356</v>
      </c>
      <c r="C22" s="1049" t="s">
        <v>357</v>
      </c>
      <c r="D22" s="1049" t="s">
        <v>358</v>
      </c>
      <c r="E22" s="1049" t="s">
        <v>359</v>
      </c>
      <c r="F22" s="1049" t="s">
        <v>360</v>
      </c>
      <c r="G22" s="1049" t="s">
        <v>361</v>
      </c>
      <c r="H22" s="1049" t="s">
        <v>362</v>
      </c>
      <c r="I22" s="1049" t="s">
        <v>363</v>
      </c>
      <c r="J22" s="1049" t="s">
        <v>364</v>
      </c>
      <c r="K22" s="1049" t="s">
        <v>365</v>
      </c>
      <c r="L22" s="1049" t="s">
        <v>366</v>
      </c>
      <c r="M22" s="1050" t="s">
        <v>367</v>
      </c>
    </row>
    <row r="23" spans="1:14" ht="16.5" thickBot="1">
      <c r="A23" s="1058" t="s">
        <v>373</v>
      </c>
      <c r="B23" s="1059"/>
      <c r="C23" s="1059"/>
      <c r="D23" s="1059"/>
      <c r="E23" s="1059"/>
      <c r="F23" s="1059"/>
      <c r="G23" s="1059"/>
      <c r="H23" s="1059"/>
      <c r="I23" s="1059"/>
      <c r="J23" s="1059"/>
      <c r="K23" s="1059"/>
      <c r="L23" s="1059"/>
      <c r="M23" s="1060"/>
    </row>
    <row r="24" spans="1:14" ht="15.75">
      <c r="A24" s="1057" t="s">
        <v>369</v>
      </c>
      <c r="B24" s="1139">
        <v>27851.705456255884</v>
      </c>
      <c r="C24" s="1140">
        <v>27123.64730249999</v>
      </c>
      <c r="D24" s="1140">
        <v>26582.674622279141</v>
      </c>
      <c r="E24" s="1140">
        <v>27784.630848493467</v>
      </c>
      <c r="F24" s="1140">
        <v>29598.213320045077</v>
      </c>
      <c r="G24" s="1140">
        <v>28787.621133339711</v>
      </c>
      <c r="H24" s="1140">
        <v>29300.536472176766</v>
      </c>
      <c r="I24" s="1140">
        <v>30504.441266437731</v>
      </c>
      <c r="J24" s="1140">
        <v>30498.821648031102</v>
      </c>
      <c r="K24" s="1140">
        <v>28648.548081830173</v>
      </c>
      <c r="L24" s="1140">
        <v>27467.131642772347</v>
      </c>
      <c r="M24" s="1141">
        <v>27778.199839529283</v>
      </c>
    </row>
    <row r="25" spans="1:14" ht="15.75">
      <c r="A25" s="1054" t="s">
        <v>370</v>
      </c>
      <c r="B25" s="1142">
        <v>25833.94075375775</v>
      </c>
      <c r="C25" s="1143">
        <v>25340.374581887783</v>
      </c>
      <c r="D25" s="1143">
        <v>26641.953903275295</v>
      </c>
      <c r="E25" s="1143">
        <v>26658.495362448899</v>
      </c>
      <c r="F25" s="1143">
        <v>28853.883794903919</v>
      </c>
      <c r="G25" s="1143">
        <v>29543.034993483714</v>
      </c>
      <c r="H25" s="1143">
        <v>28801.681986809574</v>
      </c>
      <c r="I25" s="1143">
        <v>28392.787205244891</v>
      </c>
      <c r="J25" s="1143">
        <v>28466.022011387158</v>
      </c>
      <c r="K25" s="1143">
        <v>27616.704977122507</v>
      </c>
      <c r="L25" s="1143">
        <v>26839.808929233062</v>
      </c>
      <c r="M25" s="1144">
        <v>27141.214844955597</v>
      </c>
    </row>
    <row r="26" spans="1:14" ht="15.75">
      <c r="A26" s="1101" t="s">
        <v>371</v>
      </c>
      <c r="B26" s="1145">
        <v>25776.336953005964</v>
      </c>
      <c r="C26" s="1146">
        <v>23649.071175292673</v>
      </c>
      <c r="D26" s="1146">
        <v>24244.69587026758</v>
      </c>
      <c r="E26" s="1146">
        <v>25502.655897270379</v>
      </c>
      <c r="F26" s="1146">
        <v>25923.582065295945</v>
      </c>
      <c r="G26" s="1146">
        <v>27055.720758505297</v>
      </c>
      <c r="H26" s="1146">
        <v>29655.713761194031</v>
      </c>
      <c r="I26" s="1146">
        <v>30642.32</v>
      </c>
      <c r="J26" s="1146">
        <v>30399.279999999999</v>
      </c>
      <c r="K26" s="1146">
        <v>31237.96</v>
      </c>
      <c r="L26" s="1146">
        <v>24570.28</v>
      </c>
      <c r="M26" s="1147">
        <v>24086.651999999998</v>
      </c>
    </row>
    <row r="27" spans="1:14" ht="16.5" thickBot="1">
      <c r="A27" s="1055">
        <v>2020</v>
      </c>
      <c r="B27" s="1148">
        <v>24209.279999999999</v>
      </c>
      <c r="C27" s="1149">
        <v>23642.53</v>
      </c>
      <c r="D27" s="1149">
        <v>20911.437000000002</v>
      </c>
      <c r="E27" s="1149">
        <v>17388.701000000001</v>
      </c>
      <c r="F27" s="1149">
        <v>18760.21</v>
      </c>
      <c r="G27" s="1149">
        <v>26428.68</v>
      </c>
      <c r="H27" s="1149">
        <v>26919</v>
      </c>
      <c r="I27" s="1149">
        <v>30003</v>
      </c>
      <c r="J27" s="1150"/>
      <c r="K27" s="1149"/>
      <c r="L27" s="1149"/>
      <c r="M27" s="1151"/>
    </row>
    <row r="28" spans="1:14" ht="15.75">
      <c r="A28" s="1051" t="s">
        <v>376</v>
      </c>
      <c r="B28" s="1052"/>
      <c r="C28" s="1052"/>
      <c r="D28" s="1052"/>
      <c r="E28" s="1052"/>
      <c r="F28" s="1052"/>
      <c r="G28" s="1052"/>
      <c r="H28" s="1052"/>
      <c r="I28" s="1052"/>
      <c r="J28" s="1052"/>
      <c r="K28" s="1052"/>
      <c r="L28" s="1052"/>
      <c r="M28" s="1053"/>
    </row>
    <row r="29" spans="1:14" ht="15.75">
      <c r="A29" s="1054" t="s">
        <v>369</v>
      </c>
      <c r="B29" s="1139">
        <v>21663.966949699432</v>
      </c>
      <c r="C29" s="1140">
        <v>21525.397673001702</v>
      </c>
      <c r="D29" s="1140">
        <v>21115.733438107225</v>
      </c>
      <c r="E29" s="1140">
        <v>21302.128362253105</v>
      </c>
      <c r="F29" s="1140">
        <v>21200.291742224468</v>
      </c>
      <c r="G29" s="1140">
        <v>20822.118697379927</v>
      </c>
      <c r="H29" s="1140">
        <v>20206.889065246851</v>
      </c>
      <c r="I29" s="1140">
        <v>20948.119652057965</v>
      </c>
      <c r="J29" s="1140">
        <v>21116.098043152244</v>
      </c>
      <c r="K29" s="1140">
        <v>21873.281641223013</v>
      </c>
      <c r="L29" s="1140">
        <v>21354.087891290288</v>
      </c>
      <c r="M29" s="1141">
        <v>22297.314513329471</v>
      </c>
    </row>
    <row r="30" spans="1:14" ht="15.75">
      <c r="A30" s="1054" t="s">
        <v>370</v>
      </c>
      <c r="B30" s="1142">
        <v>21402.312901691836</v>
      </c>
      <c r="C30" s="1143">
        <v>21211.519078437537</v>
      </c>
      <c r="D30" s="1143">
        <v>21982.387355191033</v>
      </c>
      <c r="E30" s="1143">
        <v>21460.556994517105</v>
      </c>
      <c r="F30" s="1143">
        <v>22185.677427629282</v>
      </c>
      <c r="G30" s="1143">
        <v>21834.028071648627</v>
      </c>
      <c r="H30" s="1143">
        <v>21564.632920196203</v>
      </c>
      <c r="I30" s="1143">
        <v>21295.617981644409</v>
      </c>
      <c r="J30" s="1143">
        <v>20755.561440894948</v>
      </c>
      <c r="K30" s="1143">
        <v>20670.700563797891</v>
      </c>
      <c r="L30" s="1143">
        <v>21400.192230924309</v>
      </c>
      <c r="M30" s="1144">
        <v>22220.298261284093</v>
      </c>
    </row>
    <row r="31" spans="1:14" ht="15.75">
      <c r="A31" s="1101" t="s">
        <v>371</v>
      </c>
      <c r="B31" s="1145">
        <v>21710.465139517379</v>
      </c>
      <c r="C31" s="1146">
        <v>21462.727974698573</v>
      </c>
      <c r="D31" s="1146">
        <v>21517.060154219016</v>
      </c>
      <c r="E31" s="1146">
        <v>21946.164324302244</v>
      </c>
      <c r="F31" s="1146">
        <v>21378.921701744526</v>
      </c>
      <c r="G31" s="1146">
        <v>21331.314775808616</v>
      </c>
      <c r="H31" s="1146">
        <v>20629.234211361087</v>
      </c>
      <c r="I31" s="1146">
        <v>22365.58</v>
      </c>
      <c r="J31" s="1146">
        <v>22334.37</v>
      </c>
      <c r="K31" s="1146">
        <v>21397.7</v>
      </c>
      <c r="L31" s="1146">
        <v>21495.15</v>
      </c>
      <c r="M31" s="1147">
        <v>21850.143</v>
      </c>
    </row>
    <row r="32" spans="1:14" ht="16.5" thickBot="1">
      <c r="A32" s="1055">
        <v>2020</v>
      </c>
      <c r="B32" s="1148">
        <v>21970.524000000001</v>
      </c>
      <c r="C32" s="1149">
        <v>22113.47</v>
      </c>
      <c r="D32" s="1149">
        <v>22176.83</v>
      </c>
      <c r="E32" s="1149">
        <v>22601.621999999999</v>
      </c>
      <c r="F32" s="1149">
        <v>21531.78</v>
      </c>
      <c r="G32" s="1149">
        <v>22298.91</v>
      </c>
      <c r="H32" s="1149">
        <v>22148</v>
      </c>
      <c r="I32" s="1149">
        <v>21174</v>
      </c>
      <c r="J32" s="1150"/>
      <c r="K32" s="1149"/>
      <c r="L32" s="1149"/>
      <c r="M32" s="1151"/>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46"/>
    </row>
    <row r="44" spans="1:7">
      <c r="A44" s="946" t="s">
        <v>351</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63" t="s">
        <v>86</v>
      </c>
      <c r="B1" s="1363"/>
      <c r="C1" s="1363"/>
      <c r="D1" s="1363"/>
      <c r="E1" s="1363"/>
      <c r="F1" s="1363"/>
      <c r="G1" s="1363"/>
      <c r="H1" s="1363"/>
      <c r="I1" s="1363"/>
      <c r="J1" s="1363"/>
      <c r="K1" s="130"/>
    </row>
    <row r="2" spans="1:11" ht="19.5" thickBot="1">
      <c r="A2" s="1377" t="s">
        <v>338</v>
      </c>
      <c r="B2" s="1378"/>
      <c r="C2" s="1378"/>
      <c r="D2" s="1378"/>
      <c r="E2" s="1378"/>
      <c r="F2" s="1378"/>
      <c r="G2" s="1378"/>
      <c r="H2" s="1378"/>
      <c r="I2" s="1378"/>
      <c r="J2" s="1379"/>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25" t="s">
        <v>479</v>
      </c>
      <c r="C5" s="1226" t="s">
        <v>479</v>
      </c>
      <c r="D5" s="1226" t="s">
        <v>479</v>
      </c>
      <c r="E5" s="776" t="s">
        <v>70</v>
      </c>
      <c r="F5" s="877" t="s">
        <v>479</v>
      </c>
      <c r="G5" s="777" t="s">
        <v>93</v>
      </c>
      <c r="H5" s="778" t="s">
        <v>89</v>
      </c>
      <c r="I5" s="877" t="s">
        <v>479</v>
      </c>
      <c r="J5" s="779" t="s">
        <v>79</v>
      </c>
    </row>
    <row r="6" spans="1:11" ht="16.5" thickBot="1">
      <c r="A6" s="1061" t="s">
        <v>331</v>
      </c>
      <c r="B6" s="1062"/>
      <c r="C6" s="1062"/>
      <c r="D6" s="1062"/>
      <c r="E6" s="1062"/>
      <c r="F6" s="1062"/>
      <c r="G6" s="1062"/>
      <c r="H6" s="1062"/>
      <c r="I6" s="780"/>
      <c r="J6" s="781"/>
    </row>
    <row r="7" spans="1:11" ht="15.75" thickBot="1">
      <c r="A7" s="1234" t="s">
        <v>22</v>
      </c>
      <c r="B7" s="1227">
        <v>6.4495912414575072</v>
      </c>
      <c r="C7" s="782">
        <v>12450.94834258206</v>
      </c>
      <c r="D7" s="783">
        <v>12699.967309433701</v>
      </c>
      <c r="E7" s="784">
        <v>0.52642718117820808</v>
      </c>
      <c r="F7" s="785">
        <v>319.38719255484153</v>
      </c>
      <c r="G7" s="784">
        <v>0.57603962590694513</v>
      </c>
      <c r="H7" s="784">
        <v>4.2263279445727484</v>
      </c>
      <c r="I7" s="784">
        <v>100</v>
      </c>
      <c r="J7" s="786" t="s">
        <v>23</v>
      </c>
    </row>
    <row r="8" spans="1:11" ht="15">
      <c r="A8" s="1235" t="s">
        <v>102</v>
      </c>
      <c r="B8" s="1228">
        <v>6.4816039610046285</v>
      </c>
      <c r="C8" s="787">
        <v>12025.239259748845</v>
      </c>
      <c r="D8" s="788">
        <v>12265.744044943822</v>
      </c>
      <c r="E8" s="789">
        <v>-0.34022095843527117</v>
      </c>
      <c r="F8" s="790">
        <v>254.31428571428569</v>
      </c>
      <c r="G8" s="791">
        <v>-6.8245073891625694</v>
      </c>
      <c r="H8" s="791">
        <v>-58.82352941176471</v>
      </c>
      <c r="I8" s="791">
        <v>7.7553733658320412E-2</v>
      </c>
      <c r="J8" s="792">
        <v>-0.11875111622620615</v>
      </c>
    </row>
    <row r="9" spans="1:11" ht="15">
      <c r="A9" s="1236" t="s">
        <v>103</v>
      </c>
      <c r="B9" s="1229">
        <v>6.9453295617985527</v>
      </c>
      <c r="C9" s="793">
        <v>13030.637076545125</v>
      </c>
      <c r="D9" s="794">
        <v>13291.249818076027</v>
      </c>
      <c r="E9" s="795">
        <v>8.4609845289869021E-2</v>
      </c>
      <c r="F9" s="796">
        <v>346.02959210184463</v>
      </c>
      <c r="G9" s="797">
        <v>0.45263502472926065</v>
      </c>
      <c r="H9" s="797">
        <v>7.9966329966329965</v>
      </c>
      <c r="I9" s="797">
        <v>42.643474407267895</v>
      </c>
      <c r="J9" s="798">
        <v>1.4887399961824457</v>
      </c>
    </row>
    <row r="10" spans="1:11" ht="15">
      <c r="A10" s="1236" t="s">
        <v>104</v>
      </c>
      <c r="B10" s="1229">
        <v>6.9016753804503317</v>
      </c>
      <c r="C10" s="793">
        <v>12948.734297280171</v>
      </c>
      <c r="D10" s="794">
        <v>13207.708983225775</v>
      </c>
      <c r="E10" s="795">
        <v>-0.10928798953113276</v>
      </c>
      <c r="F10" s="796">
        <v>384.12280037842953</v>
      </c>
      <c r="G10" s="797">
        <v>4.6218912223723707E-2</v>
      </c>
      <c r="H10" s="797">
        <v>15.772179627601316</v>
      </c>
      <c r="I10" s="797">
        <v>11.710613782406382</v>
      </c>
      <c r="J10" s="798">
        <v>1.1678886091962202</v>
      </c>
    </row>
    <row r="11" spans="1:11" ht="15">
      <c r="A11" s="1236" t="s">
        <v>105</v>
      </c>
      <c r="B11" s="1230" t="s">
        <v>99</v>
      </c>
      <c r="C11" s="793" t="s">
        <v>99</v>
      </c>
      <c r="D11" s="794" t="s">
        <v>99</v>
      </c>
      <c r="E11" s="795" t="s">
        <v>99</v>
      </c>
      <c r="F11" s="796" t="s">
        <v>99</v>
      </c>
      <c r="G11" s="797" t="s">
        <v>99</v>
      </c>
      <c r="H11" s="797" t="s">
        <v>99</v>
      </c>
      <c r="I11" s="797" t="s">
        <v>99</v>
      </c>
      <c r="J11" s="798" t="s">
        <v>99</v>
      </c>
    </row>
    <row r="12" spans="1:11" ht="15">
      <c r="A12" s="1236" t="s">
        <v>97</v>
      </c>
      <c r="B12" s="1229">
        <v>5.1410106364562544</v>
      </c>
      <c r="C12" s="793">
        <v>10556.490013257197</v>
      </c>
      <c r="D12" s="794">
        <v>10767.61981352234</v>
      </c>
      <c r="E12" s="795">
        <v>2.3364269879808557</v>
      </c>
      <c r="F12" s="796">
        <v>270.51464885825078</v>
      </c>
      <c r="G12" s="797">
        <v>-1.5292778483567324</v>
      </c>
      <c r="H12" s="797">
        <v>1.1328976034858389</v>
      </c>
      <c r="I12" s="797">
        <v>25.714602260137383</v>
      </c>
      <c r="J12" s="798">
        <v>-0.78655247427370512</v>
      </c>
    </row>
    <row r="13" spans="1:11" ht="15.75" thickBot="1">
      <c r="A13" s="1237" t="s">
        <v>106</v>
      </c>
      <c r="B13" s="1231">
        <v>6.6667583924516212</v>
      </c>
      <c r="C13" s="799">
        <v>12870.189946817802</v>
      </c>
      <c r="D13" s="800">
        <v>13127.593745754159</v>
      </c>
      <c r="E13" s="801">
        <v>-0.95017264196695073</v>
      </c>
      <c r="F13" s="802">
        <v>287.53258928571427</v>
      </c>
      <c r="G13" s="803">
        <v>0.23647557017362733</v>
      </c>
      <c r="H13" s="803">
        <v>-4.222340994120791</v>
      </c>
      <c r="I13" s="803">
        <v>19.853755816530025</v>
      </c>
      <c r="J13" s="804">
        <v>-1.751325014878752</v>
      </c>
    </row>
    <row r="14" spans="1:11" ht="16.5" thickBot="1">
      <c r="A14" s="1061" t="s">
        <v>328</v>
      </c>
      <c r="B14" s="1062"/>
      <c r="C14" s="1062"/>
      <c r="D14" s="1062"/>
      <c r="E14" s="1062"/>
      <c r="F14" s="1062"/>
      <c r="G14" s="1062"/>
      <c r="H14" s="1062"/>
      <c r="I14" s="780"/>
      <c r="J14" s="781"/>
    </row>
    <row r="15" spans="1:11" ht="15.75" thickBot="1">
      <c r="A15" s="1234" t="s">
        <v>22</v>
      </c>
      <c r="B15" s="1232">
        <v>6.2828052129264504</v>
      </c>
      <c r="C15" s="805">
        <v>12128.967592522105</v>
      </c>
      <c r="D15" s="806">
        <v>12371.546944372547</v>
      </c>
      <c r="E15" s="784">
        <v>0.6239630643417694</v>
      </c>
      <c r="F15" s="784">
        <v>313.91661275714847</v>
      </c>
      <c r="G15" s="784">
        <v>1.3009340510484033</v>
      </c>
      <c r="H15" s="784">
        <v>14.997768189257551</v>
      </c>
      <c r="I15" s="784">
        <v>100</v>
      </c>
      <c r="J15" s="786" t="s">
        <v>23</v>
      </c>
    </row>
    <row r="16" spans="1:11" ht="15">
      <c r="A16" s="1235" t="s">
        <v>102</v>
      </c>
      <c r="B16" s="1228">
        <v>6.6413056240328565</v>
      </c>
      <c r="C16" s="787">
        <v>12321.5317700053</v>
      </c>
      <c r="D16" s="788">
        <v>12567.962405405406</v>
      </c>
      <c r="E16" s="789">
        <v>1.2907936812454859</v>
      </c>
      <c r="F16" s="790">
        <v>246.66666666666663</v>
      </c>
      <c r="G16" s="791">
        <v>-4.5634920634920748</v>
      </c>
      <c r="H16" s="791">
        <v>-7.6923076923076925</v>
      </c>
      <c r="I16" s="807">
        <v>0.15525941260188897</v>
      </c>
      <c r="J16" s="792">
        <v>-3.8164185077027873E-2</v>
      </c>
    </row>
    <row r="17" spans="1:10" ht="15">
      <c r="A17" s="1236" t="s">
        <v>103</v>
      </c>
      <c r="B17" s="1229">
        <v>6.8372691527009746</v>
      </c>
      <c r="C17" s="793">
        <v>12827.897096999952</v>
      </c>
      <c r="D17" s="794">
        <v>13084.455038939952</v>
      </c>
      <c r="E17" s="795">
        <v>0.39651728380793622</v>
      </c>
      <c r="F17" s="796">
        <v>345.05442332896462</v>
      </c>
      <c r="G17" s="797">
        <v>-0.35104433925894196</v>
      </c>
      <c r="H17" s="797">
        <v>18.202943454686292</v>
      </c>
      <c r="I17" s="797">
        <v>39.487643938413768</v>
      </c>
      <c r="J17" s="798">
        <v>1.0707416917242867</v>
      </c>
    </row>
    <row r="18" spans="1:10" ht="15">
      <c r="A18" s="1236" t="s">
        <v>104</v>
      </c>
      <c r="B18" s="1229">
        <v>6.8464531749492483</v>
      </c>
      <c r="C18" s="793">
        <v>12845.127907972323</v>
      </c>
      <c r="D18" s="794">
        <v>13102.03046613177</v>
      </c>
      <c r="E18" s="795">
        <v>0.13007418184105501</v>
      </c>
      <c r="F18" s="796">
        <v>383.46982248520715</v>
      </c>
      <c r="G18" s="797">
        <v>-0.74541382875603934</v>
      </c>
      <c r="H18" s="797">
        <v>38.524590163934427</v>
      </c>
      <c r="I18" s="797">
        <v>6.559710182429809</v>
      </c>
      <c r="J18" s="798">
        <v>1.114091970854151</v>
      </c>
    </row>
    <row r="19" spans="1:10" ht="15">
      <c r="A19" s="1236" t="s">
        <v>105</v>
      </c>
      <c r="B19" s="1230" t="s">
        <v>99</v>
      </c>
      <c r="C19" s="793" t="s">
        <v>99</v>
      </c>
      <c r="D19" s="794" t="s">
        <v>99</v>
      </c>
      <c r="E19" s="795" t="s">
        <v>99</v>
      </c>
      <c r="F19" s="796" t="s">
        <v>99</v>
      </c>
      <c r="G19" s="797" t="s">
        <v>99</v>
      </c>
      <c r="H19" s="797" t="s">
        <v>99</v>
      </c>
      <c r="I19" s="797" t="s">
        <v>99</v>
      </c>
      <c r="J19" s="798" t="s">
        <v>99</v>
      </c>
    </row>
    <row r="20" spans="1:10" ht="15">
      <c r="A20" s="1236" t="s">
        <v>97</v>
      </c>
      <c r="B20" s="1229">
        <v>5.0611521107120412</v>
      </c>
      <c r="C20" s="793">
        <v>10392.509467581194</v>
      </c>
      <c r="D20" s="794">
        <v>10600.359656932818</v>
      </c>
      <c r="E20" s="795">
        <v>1.0222899168175306</v>
      </c>
      <c r="F20" s="796">
        <v>283.99483257544443</v>
      </c>
      <c r="G20" s="797">
        <v>3.231124384723119</v>
      </c>
      <c r="H20" s="797">
        <v>9.1606498194945853</v>
      </c>
      <c r="I20" s="797">
        <v>31.297709923664126</v>
      </c>
      <c r="J20" s="798">
        <v>-1.6735741114496996</v>
      </c>
    </row>
    <row r="21" spans="1:10" ht="15.75" thickBot="1">
      <c r="A21" s="1237" t="s">
        <v>106</v>
      </c>
      <c r="B21" s="1231">
        <v>6.618688476379373</v>
      </c>
      <c r="C21" s="799">
        <v>12777.390881041261</v>
      </c>
      <c r="D21" s="800">
        <v>13032.938698662087</v>
      </c>
      <c r="E21" s="801">
        <v>-0.10637859584125349</v>
      </c>
      <c r="F21" s="802">
        <v>281.07688326624498</v>
      </c>
      <c r="G21" s="803">
        <v>-6.6362318294357819E-2</v>
      </c>
      <c r="H21" s="803">
        <v>12.629533678756477</v>
      </c>
      <c r="I21" s="803">
        <v>22.499676542890413</v>
      </c>
      <c r="J21" s="804">
        <v>-0.47309536605170877</v>
      </c>
    </row>
    <row r="22" spans="1:10" ht="16.5" thickBot="1">
      <c r="A22" s="1061" t="s">
        <v>332</v>
      </c>
      <c r="B22" s="1062"/>
      <c r="C22" s="1062"/>
      <c r="D22" s="1062"/>
      <c r="E22" s="1062"/>
      <c r="F22" s="1062"/>
      <c r="G22" s="1062"/>
      <c r="H22" s="1062"/>
      <c r="I22" s="780"/>
      <c r="J22" s="781"/>
    </row>
    <row r="23" spans="1:10" ht="15.75" thickBot="1">
      <c r="A23" s="1234" t="s">
        <v>22</v>
      </c>
      <c r="B23" s="1232">
        <v>5.5721313563447916</v>
      </c>
      <c r="C23" s="805">
        <v>10757.010340433961</v>
      </c>
      <c r="D23" s="806">
        <v>10972.15054724264</v>
      </c>
      <c r="E23" s="784">
        <v>-0.44885913614879031</v>
      </c>
      <c r="F23" s="784">
        <v>309.6013181019332</v>
      </c>
      <c r="G23" s="784">
        <v>0.48998176671725374</v>
      </c>
      <c r="H23" s="784">
        <v>13.459621136590231</v>
      </c>
      <c r="I23" s="784">
        <v>100</v>
      </c>
      <c r="J23" s="786" t="s">
        <v>23</v>
      </c>
    </row>
    <row r="24" spans="1:10" ht="15">
      <c r="A24" s="1235" t="s">
        <v>102</v>
      </c>
      <c r="B24" s="1233" t="s">
        <v>99</v>
      </c>
      <c r="C24" s="787" t="s">
        <v>99</v>
      </c>
      <c r="D24" s="788" t="s">
        <v>99</v>
      </c>
      <c r="E24" s="789" t="s">
        <v>99</v>
      </c>
      <c r="F24" s="790" t="s">
        <v>99</v>
      </c>
      <c r="G24" s="791" t="s">
        <v>99</v>
      </c>
      <c r="H24" s="807" t="s">
        <v>99</v>
      </c>
      <c r="I24" s="807" t="s">
        <v>99</v>
      </c>
      <c r="J24" s="815" t="s">
        <v>99</v>
      </c>
    </row>
    <row r="25" spans="1:10" ht="15">
      <c r="A25" s="1236" t="s">
        <v>103</v>
      </c>
      <c r="B25" s="1230">
        <v>6.5381011437328675</v>
      </c>
      <c r="C25" s="793">
        <v>12266.606273420015</v>
      </c>
      <c r="D25" s="794">
        <v>12511.938398888415</v>
      </c>
      <c r="E25" s="795">
        <v>1.0900845724334631</v>
      </c>
      <c r="F25" s="796">
        <v>359.81641025641034</v>
      </c>
      <c r="G25" s="797">
        <v>-3.0161563008659944</v>
      </c>
      <c r="H25" s="797">
        <v>16.071428571428573</v>
      </c>
      <c r="I25" s="1015">
        <v>17.135325131810195</v>
      </c>
      <c r="J25" s="1016">
        <v>0.38557438405346289</v>
      </c>
    </row>
    <row r="26" spans="1:10" ht="15">
      <c r="A26" s="1236" t="s">
        <v>104</v>
      </c>
      <c r="B26" s="1229">
        <v>6.4565746952069718</v>
      </c>
      <c r="C26" s="793">
        <v>12113.648583877995</v>
      </c>
      <c r="D26" s="794">
        <v>12355.921555555555</v>
      </c>
      <c r="E26" s="795">
        <v>0.27361794650752475</v>
      </c>
      <c r="F26" s="796">
        <v>404.99230769230769</v>
      </c>
      <c r="G26" s="797">
        <v>-2.3106080687059287</v>
      </c>
      <c r="H26" s="797">
        <v>48.571428571428569</v>
      </c>
      <c r="I26" s="797">
        <v>4.5694200351493848</v>
      </c>
      <c r="J26" s="798">
        <v>1.0798886293667329</v>
      </c>
    </row>
    <row r="27" spans="1:10" ht="15">
      <c r="A27" s="1236" t="s">
        <v>105</v>
      </c>
      <c r="B27" s="1230" t="s">
        <v>99</v>
      </c>
      <c r="C27" s="793" t="s">
        <v>99</v>
      </c>
      <c r="D27" s="794" t="s">
        <v>99</v>
      </c>
      <c r="E27" s="795" t="s">
        <v>99</v>
      </c>
      <c r="F27" s="796" t="s">
        <v>99</v>
      </c>
      <c r="G27" s="797" t="s">
        <v>99</v>
      </c>
      <c r="H27" s="797" t="s">
        <v>99</v>
      </c>
      <c r="I27" s="797" t="s">
        <v>99</v>
      </c>
      <c r="J27" s="798" t="s">
        <v>99</v>
      </c>
    </row>
    <row r="28" spans="1:10" ht="15">
      <c r="A28" s="1236" t="s">
        <v>97</v>
      </c>
      <c r="B28" s="1230">
        <v>4.7807400274860505</v>
      </c>
      <c r="C28" s="793">
        <v>9816.7146354949691</v>
      </c>
      <c r="D28" s="794">
        <v>10013.048928204869</v>
      </c>
      <c r="E28" s="795">
        <v>-1.1904364974284911</v>
      </c>
      <c r="F28" s="796">
        <v>291.01420204978041</v>
      </c>
      <c r="G28" s="797">
        <v>1.6386220799809244</v>
      </c>
      <c r="H28" s="797">
        <v>11.967213114754099</v>
      </c>
      <c r="I28" s="797">
        <v>60.017574692442885</v>
      </c>
      <c r="J28" s="798">
        <v>-0.79997266548333101</v>
      </c>
    </row>
    <row r="29" spans="1:10" ht="15.75" thickBot="1">
      <c r="A29" s="1237" t="s">
        <v>106</v>
      </c>
      <c r="B29" s="1231">
        <v>6.0074875581054537</v>
      </c>
      <c r="C29" s="799">
        <v>11597.466328388908</v>
      </c>
      <c r="D29" s="800">
        <v>11829.415654956687</v>
      </c>
      <c r="E29" s="801">
        <v>-0.76722601543776403</v>
      </c>
      <c r="F29" s="802">
        <v>299.71057692307693</v>
      </c>
      <c r="G29" s="803">
        <v>-0.99997980642519813</v>
      </c>
      <c r="H29" s="803">
        <v>9.4736842105263168</v>
      </c>
      <c r="I29" s="803">
        <v>18.277680140597539</v>
      </c>
      <c r="J29" s="804">
        <v>-0.66549034793685635</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65" t="s">
        <v>60</v>
      </c>
      <c r="C33" s="1366"/>
      <c r="D33" s="1366"/>
      <c r="E33" s="1366"/>
      <c r="F33" s="1366"/>
      <c r="G33" s="1366"/>
      <c r="H33" s="1367"/>
    </row>
    <row r="34" spans="1:8" ht="15.75">
      <c r="A34" s="624" t="s">
        <v>63</v>
      </c>
      <c r="B34" s="1371" t="s">
        <v>64</v>
      </c>
      <c r="C34" s="1372"/>
      <c r="D34" s="1372"/>
      <c r="E34" s="1372"/>
      <c r="F34" s="1372"/>
      <c r="G34" s="1372"/>
      <c r="H34" s="1373"/>
    </row>
    <row r="35" spans="1:8" ht="15.75">
      <c r="A35" s="621" t="s">
        <v>65</v>
      </c>
      <c r="B35" s="1368" t="s">
        <v>66</v>
      </c>
      <c r="C35" s="1369"/>
      <c r="D35" s="1369"/>
      <c r="E35" s="1369"/>
      <c r="F35" s="1369"/>
      <c r="G35" s="1369"/>
      <c r="H35" s="1370"/>
    </row>
    <row r="36" spans="1:8" ht="16.5" thickBot="1">
      <c r="A36" s="622" t="s">
        <v>67</v>
      </c>
      <c r="B36" s="1374" t="s">
        <v>62</v>
      </c>
      <c r="C36" s="1375"/>
      <c r="D36" s="1375"/>
      <c r="E36" s="1375"/>
      <c r="F36" s="1375"/>
      <c r="G36" s="1375"/>
      <c r="H36" s="1376"/>
    </row>
    <row r="37" spans="1:8">
      <c r="A37" s="1364"/>
      <c r="B37" s="1364"/>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59" zoomScale="90" zoomScaleNormal="90" workbookViewId="0">
      <selection activeCell="C6" sqref="C6:L297"/>
    </sheetView>
  </sheetViews>
  <sheetFormatPr defaultRowHeight="12.75"/>
  <cols>
    <col min="1" max="1" width="20.140625" style="106" customWidth="1"/>
    <col min="2" max="3" width="10" style="106" customWidth="1"/>
    <col min="4" max="4" width="9.5703125" style="106" customWidth="1"/>
    <col min="5" max="5" width="9.7109375" style="106" customWidth="1"/>
    <col min="6" max="6" width="10" style="106" customWidth="1"/>
    <col min="7" max="7" width="9.42578125" style="106" customWidth="1"/>
    <col min="8" max="8" width="8.7109375" style="106" customWidth="1"/>
    <col min="9" max="9" width="10.42578125" style="106" customWidth="1"/>
    <col min="10" max="11" width="9.140625" style="106"/>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472</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ht="12.75" customHeight="1">
      <c r="A4" s="27"/>
      <c r="B4" s="28"/>
      <c r="C4" s="3" t="s">
        <v>9</v>
      </c>
      <c r="D4" s="3"/>
      <c r="E4" s="3"/>
      <c r="F4" s="3"/>
      <c r="G4" s="955"/>
      <c r="H4" s="1382" t="s">
        <v>10</v>
      </c>
      <c r="I4" s="1383"/>
      <c r="J4" s="986" t="s">
        <v>11</v>
      </c>
      <c r="K4" s="956" t="s">
        <v>12</v>
      </c>
      <c r="L4" s="957"/>
    </row>
    <row r="5" spans="1:12" ht="15.75" customHeight="1">
      <c r="A5" s="29" t="s">
        <v>13</v>
      </c>
      <c r="B5" s="30" t="s">
        <v>14</v>
      </c>
      <c r="C5" s="958" t="s">
        <v>40</v>
      </c>
      <c r="D5" s="958"/>
      <c r="E5" s="959" t="s">
        <v>41</v>
      </c>
      <c r="F5" s="960"/>
      <c r="G5" s="987"/>
      <c r="H5" s="1380" t="s">
        <v>15</v>
      </c>
      <c r="I5" s="1381"/>
      <c r="J5" s="988" t="s">
        <v>16</v>
      </c>
      <c r="K5" s="961" t="s">
        <v>17</v>
      </c>
      <c r="L5" s="962"/>
    </row>
    <row r="6" spans="1:12" ht="37.5" customHeight="1" thickBot="1">
      <c r="A6" s="31" t="s">
        <v>18</v>
      </c>
      <c r="B6" s="32" t="s">
        <v>19</v>
      </c>
      <c r="C6" s="877" t="s">
        <v>479</v>
      </c>
      <c r="D6" s="1350" t="s">
        <v>471</v>
      </c>
      <c r="E6" s="952" t="s">
        <v>479</v>
      </c>
      <c r="F6" s="1255" t="s">
        <v>471</v>
      </c>
      <c r="G6" s="985" t="s">
        <v>20</v>
      </c>
      <c r="H6" s="66" t="s">
        <v>479</v>
      </c>
      <c r="I6" s="890" t="s">
        <v>20</v>
      </c>
      <c r="J6" s="989" t="s">
        <v>20</v>
      </c>
      <c r="K6" s="953" t="s">
        <v>479</v>
      </c>
      <c r="L6" s="990" t="s">
        <v>21</v>
      </c>
    </row>
    <row r="7" spans="1:12" ht="15" thickBot="1">
      <c r="A7" s="33" t="s">
        <v>22</v>
      </c>
      <c r="B7" s="34" t="s">
        <v>23</v>
      </c>
      <c r="C7" s="67">
        <v>12207.0441382426</v>
      </c>
      <c r="D7" s="67">
        <v>12155.898148010319</v>
      </c>
      <c r="E7" s="68">
        <v>12451.185021007452</v>
      </c>
      <c r="F7" s="1256">
        <v>12399.016110970526</v>
      </c>
      <c r="G7" s="991">
        <v>0.42075040124165397</v>
      </c>
      <c r="H7" s="69">
        <v>316.39622630961026</v>
      </c>
      <c r="I7" s="69">
        <v>0.81067247984524371</v>
      </c>
      <c r="J7" s="70">
        <v>9.2736269778239357</v>
      </c>
      <c r="K7" s="69">
        <v>100</v>
      </c>
      <c r="L7" s="992" t="s">
        <v>23</v>
      </c>
    </row>
    <row r="8" spans="1:12" ht="15" thickBot="1">
      <c r="A8" s="35"/>
      <c r="B8" s="36"/>
      <c r="C8" s="71"/>
      <c r="D8" s="71"/>
      <c r="E8" s="71"/>
      <c r="F8" s="71"/>
      <c r="G8" s="993"/>
      <c r="H8" s="70"/>
      <c r="I8" s="70"/>
      <c r="J8" s="70"/>
      <c r="K8" s="70"/>
      <c r="L8" s="994"/>
    </row>
    <row r="9" spans="1:12" ht="15">
      <c r="A9" s="37" t="s">
        <v>107</v>
      </c>
      <c r="B9" s="38" t="s">
        <v>23</v>
      </c>
      <c r="C9" s="72">
        <v>12210.265566310913</v>
      </c>
      <c r="D9" s="72">
        <v>12107.544612745098</v>
      </c>
      <c r="E9" s="73">
        <v>12454.470877637132</v>
      </c>
      <c r="F9" s="73">
        <v>12349.695505</v>
      </c>
      <c r="G9" s="995">
        <v>0.84840450191433303</v>
      </c>
      <c r="H9" s="74">
        <v>249.46842105263156</v>
      </c>
      <c r="I9" s="74">
        <v>-6.4446643384800817</v>
      </c>
      <c r="J9" s="74">
        <v>-36.666666666666664</v>
      </c>
      <c r="K9" s="74">
        <v>0.10622239615363112</v>
      </c>
      <c r="L9" s="996">
        <v>-7.7050864277671952E-2</v>
      </c>
    </row>
    <row r="10" spans="1:12" ht="15">
      <c r="A10" s="46" t="s">
        <v>108</v>
      </c>
      <c r="B10" s="75" t="s">
        <v>23</v>
      </c>
      <c r="C10" s="76">
        <v>12921.838386458172</v>
      </c>
      <c r="D10" s="76">
        <v>12895.132193575042</v>
      </c>
      <c r="E10" s="77">
        <v>13180.275154187335</v>
      </c>
      <c r="F10" s="77">
        <v>13153.034837446543</v>
      </c>
      <c r="G10" s="997">
        <v>0.20710290117410082</v>
      </c>
      <c r="H10" s="78">
        <v>346.00276211950387</v>
      </c>
      <c r="I10" s="78">
        <v>2.1854385925956472E-2</v>
      </c>
      <c r="J10" s="78">
        <v>12.385175799809947</v>
      </c>
      <c r="K10" s="78">
        <v>39.67126963716666</v>
      </c>
      <c r="L10" s="998">
        <v>1.0983574250584098</v>
      </c>
    </row>
    <row r="11" spans="1:12" ht="15">
      <c r="A11" s="39" t="s">
        <v>109</v>
      </c>
      <c r="B11" s="40" t="s">
        <v>23</v>
      </c>
      <c r="C11" s="79">
        <v>12888.02173313305</v>
      </c>
      <c r="D11" s="79">
        <v>12900.083253134213</v>
      </c>
      <c r="E11" s="80">
        <v>13145.782167795711</v>
      </c>
      <c r="F11" s="80">
        <v>13158.084918196897</v>
      </c>
      <c r="G11" s="999">
        <v>-9.3499551626788135E-2</v>
      </c>
      <c r="H11" s="81">
        <v>384.57623762376232</v>
      </c>
      <c r="I11" s="81">
        <v>-0.21823458931556483</v>
      </c>
      <c r="J11" s="81">
        <v>22.983257229832571</v>
      </c>
      <c r="K11" s="81">
        <v>9.034494325487783</v>
      </c>
      <c r="L11" s="1000">
        <v>1.007125518596709</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10384.918294836898</v>
      </c>
      <c r="D13" s="79">
        <v>10256.383108632701</v>
      </c>
      <c r="E13" s="80">
        <v>10592.616660733636</v>
      </c>
      <c r="F13" s="80">
        <v>10461.510770805355</v>
      </c>
      <c r="G13" s="999">
        <v>1.2532213826530212</v>
      </c>
      <c r="H13" s="81">
        <v>279.107486631016</v>
      </c>
      <c r="I13" s="81">
        <v>1.0305242658217804</v>
      </c>
      <c r="J13" s="81">
        <v>5.8972856863893774</v>
      </c>
      <c r="K13" s="81">
        <v>30.318108123217979</v>
      </c>
      <c r="L13" s="1000">
        <v>-0.96663743240545585</v>
      </c>
    </row>
    <row r="14" spans="1:12" ht="15.75" thickBot="1">
      <c r="A14" s="41" t="s">
        <v>111</v>
      </c>
      <c r="B14" s="42" t="s">
        <v>23</v>
      </c>
      <c r="C14" s="82">
        <v>12751.645882157669</v>
      </c>
      <c r="D14" s="82">
        <v>12835.92430606655</v>
      </c>
      <c r="E14" s="83">
        <v>13006.678799800822</v>
      </c>
      <c r="F14" s="83">
        <v>13092.642792187882</v>
      </c>
      <c r="G14" s="1001">
        <v>-0.65658243145801687</v>
      </c>
      <c r="H14" s="84">
        <v>285.11350120546479</v>
      </c>
      <c r="I14" s="84">
        <v>-5.1961339357554266E-2</v>
      </c>
      <c r="J14" s="84">
        <v>3.9832869080779947</v>
      </c>
      <c r="K14" s="84">
        <v>20.869905517973947</v>
      </c>
      <c r="L14" s="1002">
        <v>-1.0617946469719861</v>
      </c>
    </row>
    <row r="15" spans="1:12" ht="15" thickBot="1">
      <c r="A15" s="35"/>
      <c r="B15" s="43"/>
      <c r="C15" s="71"/>
      <c r="D15" s="71"/>
      <c r="E15" s="71"/>
      <c r="F15" s="71"/>
      <c r="G15" s="993"/>
      <c r="H15" s="70"/>
      <c r="I15" s="70"/>
      <c r="J15" s="70"/>
      <c r="K15" s="70"/>
      <c r="L15" s="994"/>
    </row>
    <row r="16" spans="1:12" ht="14.25">
      <c r="A16" s="44" t="s">
        <v>112</v>
      </c>
      <c r="B16" s="45" t="s">
        <v>25</v>
      </c>
      <c r="C16" s="85" t="s">
        <v>99</v>
      </c>
      <c r="D16" s="85" t="s">
        <v>253</v>
      </c>
      <c r="E16" s="86" t="s">
        <v>99</v>
      </c>
      <c r="F16" s="86" t="s">
        <v>253</v>
      </c>
      <c r="G16" s="1003" t="s">
        <v>99</v>
      </c>
      <c r="H16" s="87" t="s">
        <v>99</v>
      </c>
      <c r="I16" s="87" t="s">
        <v>99</v>
      </c>
      <c r="J16" s="88" t="s">
        <v>99</v>
      </c>
      <c r="K16" s="88" t="s">
        <v>99</v>
      </c>
      <c r="L16" s="1004" t="s">
        <v>99</v>
      </c>
    </row>
    <row r="17" spans="1:12" ht="15">
      <c r="A17" s="46" t="s">
        <v>112</v>
      </c>
      <c r="B17" s="47" t="s">
        <v>26</v>
      </c>
      <c r="C17" s="79" t="s">
        <v>99</v>
      </c>
      <c r="D17" s="79" t="s">
        <v>99</v>
      </c>
      <c r="E17" s="80" t="s">
        <v>99</v>
      </c>
      <c r="F17" s="80" t="s">
        <v>99</v>
      </c>
      <c r="G17" s="999" t="s">
        <v>99</v>
      </c>
      <c r="H17" s="81" t="s">
        <v>99</v>
      </c>
      <c r="I17" s="81" t="s">
        <v>99</v>
      </c>
      <c r="J17" s="89" t="s">
        <v>99</v>
      </c>
      <c r="K17" s="89" t="s">
        <v>99</v>
      </c>
      <c r="L17" s="1005" t="s">
        <v>99</v>
      </c>
    </row>
    <row r="18" spans="1:12" ht="15">
      <c r="A18" s="46" t="s">
        <v>112</v>
      </c>
      <c r="B18" s="47" t="s">
        <v>27</v>
      </c>
      <c r="C18" s="79" t="s">
        <v>99</v>
      </c>
      <c r="D18" s="79" t="s">
        <v>253</v>
      </c>
      <c r="E18" s="80" t="s">
        <v>99</v>
      </c>
      <c r="F18" s="80" t="s">
        <v>253</v>
      </c>
      <c r="G18" s="999" t="s">
        <v>99</v>
      </c>
      <c r="H18" s="81" t="s">
        <v>99</v>
      </c>
      <c r="I18" s="81" t="s">
        <v>99</v>
      </c>
      <c r="J18" s="89" t="s">
        <v>99</v>
      </c>
      <c r="K18" s="89" t="s">
        <v>99</v>
      </c>
      <c r="L18" s="1005" t="s">
        <v>99</v>
      </c>
    </row>
    <row r="19" spans="1:12" ht="14.25">
      <c r="A19" s="44" t="s">
        <v>112</v>
      </c>
      <c r="B19" s="48" t="s">
        <v>28</v>
      </c>
      <c r="C19" s="90" t="s">
        <v>253</v>
      </c>
      <c r="D19" s="90" t="s">
        <v>253</v>
      </c>
      <c r="E19" s="91" t="s">
        <v>253</v>
      </c>
      <c r="F19" s="91" t="s">
        <v>253</v>
      </c>
      <c r="G19" s="1006" t="s">
        <v>99</v>
      </c>
      <c r="H19" s="92" t="s">
        <v>253</v>
      </c>
      <c r="I19" s="92" t="s">
        <v>99</v>
      </c>
      <c r="J19" s="93" t="s">
        <v>99</v>
      </c>
      <c r="K19" s="93">
        <v>1.6771957287415439E-2</v>
      </c>
      <c r="L19" s="1007" t="s">
        <v>99</v>
      </c>
    </row>
    <row r="20" spans="1:12" ht="15">
      <c r="A20" s="46" t="s">
        <v>112</v>
      </c>
      <c r="B20" s="47" t="s">
        <v>29</v>
      </c>
      <c r="C20" s="79" t="s">
        <v>253</v>
      </c>
      <c r="D20" s="79" t="s">
        <v>253</v>
      </c>
      <c r="E20" s="80" t="s">
        <v>253</v>
      </c>
      <c r="F20" s="80" t="s">
        <v>253</v>
      </c>
      <c r="G20" s="999" t="s">
        <v>99</v>
      </c>
      <c r="H20" s="81" t="s">
        <v>253</v>
      </c>
      <c r="I20" s="81" t="s">
        <v>99</v>
      </c>
      <c r="J20" s="89" t="s">
        <v>99</v>
      </c>
      <c r="K20" s="89">
        <v>1.6771957287415439E-2</v>
      </c>
      <c r="L20" s="1005" t="s">
        <v>99</v>
      </c>
    </row>
    <row r="21" spans="1:12" ht="15">
      <c r="A21" s="46" t="s">
        <v>112</v>
      </c>
      <c r="B21" s="47" t="s">
        <v>30</v>
      </c>
      <c r="C21" s="79" t="s">
        <v>99</v>
      </c>
      <c r="D21" s="79" t="s">
        <v>253</v>
      </c>
      <c r="E21" s="80" t="s">
        <v>99</v>
      </c>
      <c r="F21" s="80" t="s">
        <v>253</v>
      </c>
      <c r="G21" s="999" t="s">
        <v>99</v>
      </c>
      <c r="H21" s="81" t="s">
        <v>99</v>
      </c>
      <c r="I21" s="81" t="s">
        <v>99</v>
      </c>
      <c r="J21" s="89" t="s">
        <v>99</v>
      </c>
      <c r="K21" s="89">
        <v>0</v>
      </c>
      <c r="L21" s="1005" t="s">
        <v>99</v>
      </c>
    </row>
    <row r="22" spans="1:12" ht="14.25">
      <c r="A22" s="44" t="s">
        <v>112</v>
      </c>
      <c r="B22" s="48" t="s">
        <v>31</v>
      </c>
      <c r="C22" s="90">
        <v>12001.148373078961</v>
      </c>
      <c r="D22" s="90">
        <v>12346.685490868731</v>
      </c>
      <c r="E22" s="91">
        <v>12241.171340540541</v>
      </c>
      <c r="F22" s="91">
        <v>12593.619200686106</v>
      </c>
      <c r="G22" s="1006">
        <v>-2.7986224970687008</v>
      </c>
      <c r="H22" s="92">
        <v>231.23749999999998</v>
      </c>
      <c r="I22" s="92">
        <v>-8.7679686427885244</v>
      </c>
      <c r="J22" s="93">
        <v>-30.434782608695656</v>
      </c>
      <c r="K22" s="93">
        <v>8.945043886621569E-2</v>
      </c>
      <c r="L22" s="1007">
        <v>-5.1059060797783343E-2</v>
      </c>
    </row>
    <row r="23" spans="1:12" ht="15">
      <c r="A23" s="46" t="s">
        <v>112</v>
      </c>
      <c r="B23" s="47" t="s">
        <v>32</v>
      </c>
      <c r="C23" s="79">
        <v>11821.156862745098</v>
      </c>
      <c r="D23" s="79">
        <v>12485.931372549019</v>
      </c>
      <c r="E23" s="80">
        <v>12057.58</v>
      </c>
      <c r="F23" s="80">
        <v>12735.65</v>
      </c>
      <c r="G23" s="999">
        <v>-5.3241884002779578</v>
      </c>
      <c r="H23" s="81">
        <v>224.6</v>
      </c>
      <c r="I23" s="81">
        <v>-13.080495356037147</v>
      </c>
      <c r="J23" s="89">
        <v>-31.578947368421051</v>
      </c>
      <c r="K23" s="89">
        <v>7.2678481578800247E-2</v>
      </c>
      <c r="L23" s="1005">
        <v>-4.3394583361025044E-2</v>
      </c>
    </row>
    <row r="24" spans="1:12" ht="15.75" thickBot="1">
      <c r="A24" s="49" t="s">
        <v>112</v>
      </c>
      <c r="B24" s="50" t="s">
        <v>33</v>
      </c>
      <c r="C24" s="94" t="s">
        <v>253</v>
      </c>
      <c r="D24" s="94" t="s">
        <v>253</v>
      </c>
      <c r="E24" s="95" t="s">
        <v>253</v>
      </c>
      <c r="F24" s="95" t="s">
        <v>253</v>
      </c>
      <c r="G24" s="1008" t="s">
        <v>99</v>
      </c>
      <c r="H24" s="89" t="s">
        <v>253</v>
      </c>
      <c r="I24" s="89" t="s">
        <v>99</v>
      </c>
      <c r="J24" s="89" t="s">
        <v>99</v>
      </c>
      <c r="K24" s="89">
        <v>1.6771957287415439E-2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13515.781237348352</v>
      </c>
      <c r="D26" s="85">
        <v>13383.76170386201</v>
      </c>
      <c r="E26" s="86">
        <v>13786.096862095319</v>
      </c>
      <c r="F26" s="86">
        <v>13651.43693793925</v>
      </c>
      <c r="G26" s="1003">
        <v>0.98641575072460053</v>
      </c>
      <c r="H26" s="87">
        <v>412.45587392550135</v>
      </c>
      <c r="I26" s="87">
        <v>1.7054463160300384</v>
      </c>
      <c r="J26" s="88">
        <v>-15.70048309178744</v>
      </c>
      <c r="K26" s="88">
        <v>1.9511376977693298</v>
      </c>
      <c r="L26" s="1004">
        <v>-0.57803329618265287</v>
      </c>
    </row>
    <row r="27" spans="1:12" ht="15">
      <c r="A27" s="46" t="s">
        <v>113</v>
      </c>
      <c r="B27" s="47" t="s">
        <v>26</v>
      </c>
      <c r="C27" s="79">
        <v>13554.192156862744</v>
      </c>
      <c r="D27" s="79">
        <v>13370.709803921569</v>
      </c>
      <c r="E27" s="80">
        <v>13825.276</v>
      </c>
      <c r="F27" s="80">
        <v>13638.124</v>
      </c>
      <c r="G27" s="999">
        <v>1.3722708489818691</v>
      </c>
      <c r="H27" s="81">
        <v>407.9</v>
      </c>
      <c r="I27" s="81">
        <v>3.161355589276682</v>
      </c>
      <c r="J27" s="89">
        <v>-27.636363636363637</v>
      </c>
      <c r="K27" s="89">
        <v>1.1125398333985577</v>
      </c>
      <c r="L27" s="1005">
        <v>-0.56746505388838719</v>
      </c>
    </row>
    <row r="28" spans="1:12" ht="15">
      <c r="A28" s="46" t="s">
        <v>113</v>
      </c>
      <c r="B28" s="47" t="s">
        <v>27</v>
      </c>
      <c r="C28" s="79">
        <v>13466.110784313727</v>
      </c>
      <c r="D28" s="79">
        <v>13407.751960784313</v>
      </c>
      <c r="E28" s="80">
        <v>13735.433000000001</v>
      </c>
      <c r="F28" s="80">
        <v>13675.906999999999</v>
      </c>
      <c r="G28" s="999">
        <v>0.43526180749841065</v>
      </c>
      <c r="H28" s="81">
        <v>418.5</v>
      </c>
      <c r="I28" s="81">
        <v>-1.6682330827067722</v>
      </c>
      <c r="J28" s="89">
        <v>7.9136690647482011</v>
      </c>
      <c r="K28" s="89">
        <v>0.83859786437077211</v>
      </c>
      <c r="L28" s="1005">
        <v>-1.0568242294265451E-2</v>
      </c>
    </row>
    <row r="29" spans="1:12" ht="14.25">
      <c r="A29" s="44" t="s">
        <v>113</v>
      </c>
      <c r="B29" s="48" t="s">
        <v>28</v>
      </c>
      <c r="C29" s="90">
        <v>13133.39401184806</v>
      </c>
      <c r="D29" s="90">
        <v>13135.712265205382</v>
      </c>
      <c r="E29" s="91">
        <v>13396.061892085021</v>
      </c>
      <c r="F29" s="91">
        <v>13398.426510509489</v>
      </c>
      <c r="G29" s="1006">
        <v>-1.7648478518080445E-2</v>
      </c>
      <c r="H29" s="92">
        <v>375.60068376068375</v>
      </c>
      <c r="I29" s="92">
        <v>0.9276583950836883</v>
      </c>
      <c r="J29" s="93">
        <v>11.075949367088606</v>
      </c>
      <c r="K29" s="93">
        <v>9.8115950131380334</v>
      </c>
      <c r="L29" s="1007">
        <v>0.15920329708940351</v>
      </c>
    </row>
    <row r="30" spans="1:12" ht="15">
      <c r="A30" s="46" t="s">
        <v>113</v>
      </c>
      <c r="B30" s="47" t="s">
        <v>29</v>
      </c>
      <c r="C30" s="79">
        <v>13105.775490196078</v>
      </c>
      <c r="D30" s="79">
        <v>13142.573529411764</v>
      </c>
      <c r="E30" s="80">
        <v>13367.891</v>
      </c>
      <c r="F30" s="80">
        <v>13405.424999999999</v>
      </c>
      <c r="G30" s="999">
        <v>-0.27999112299684381</v>
      </c>
      <c r="H30" s="81">
        <v>363.4</v>
      </c>
      <c r="I30" s="81">
        <v>0.83240843507214213</v>
      </c>
      <c r="J30" s="89">
        <v>9.7237569060773481</v>
      </c>
      <c r="K30" s="89">
        <v>5.5515178621345109</v>
      </c>
      <c r="L30" s="1005">
        <v>2.2774505790201793E-2</v>
      </c>
    </row>
    <row r="31" spans="1:12" ht="15">
      <c r="A31" s="46" t="s">
        <v>113</v>
      </c>
      <c r="B31" s="47" t="s">
        <v>30</v>
      </c>
      <c r="C31" s="79">
        <v>13166.801960784314</v>
      </c>
      <c r="D31" s="79">
        <v>13127.165686274509</v>
      </c>
      <c r="E31" s="80">
        <v>13430.138000000001</v>
      </c>
      <c r="F31" s="80">
        <v>13389.709000000001</v>
      </c>
      <c r="G31" s="999">
        <v>0.30194084128340715</v>
      </c>
      <c r="H31" s="81">
        <v>391.5</v>
      </c>
      <c r="I31" s="81">
        <v>0.92807424593968102</v>
      </c>
      <c r="J31" s="89">
        <v>12.888888888888889</v>
      </c>
      <c r="K31" s="89">
        <v>4.2600771510035216</v>
      </c>
      <c r="L31" s="1005">
        <v>0.1364287912992026</v>
      </c>
    </row>
    <row r="32" spans="1:12" ht="14.25">
      <c r="A32" s="44" t="s">
        <v>113</v>
      </c>
      <c r="B32" s="48" t="s">
        <v>31</v>
      </c>
      <c r="C32" s="90">
        <v>12785.694968739646</v>
      </c>
      <c r="D32" s="90">
        <v>12738.620233391659</v>
      </c>
      <c r="E32" s="91">
        <v>13041.40886811444</v>
      </c>
      <c r="F32" s="91">
        <v>12993.392638059493</v>
      </c>
      <c r="G32" s="1006">
        <v>0.36954343944245122</v>
      </c>
      <c r="H32" s="92">
        <v>330.95138221153843</v>
      </c>
      <c r="I32" s="92">
        <v>9.8983050843803266E-2</v>
      </c>
      <c r="J32" s="93">
        <v>15.555555555555555</v>
      </c>
      <c r="K32" s="93">
        <v>27.908536926259291</v>
      </c>
      <c r="L32" s="1007">
        <v>1.5171874241516505</v>
      </c>
    </row>
    <row r="33" spans="1:12" ht="15">
      <c r="A33" s="46" t="s">
        <v>113</v>
      </c>
      <c r="B33" s="47" t="s">
        <v>32</v>
      </c>
      <c r="C33" s="79">
        <v>12729.249019607843</v>
      </c>
      <c r="D33" s="79">
        <v>12720.451960784314</v>
      </c>
      <c r="E33" s="80">
        <v>12983.834000000001</v>
      </c>
      <c r="F33" s="80">
        <v>12974.861000000001</v>
      </c>
      <c r="G33" s="999">
        <v>6.9156810234806798E-2</v>
      </c>
      <c r="H33" s="81">
        <v>317.89999999999998</v>
      </c>
      <c r="I33" s="81">
        <v>-0.50078247261346565</v>
      </c>
      <c r="J33" s="89">
        <v>10.815480304077402</v>
      </c>
      <c r="K33" s="89">
        <v>17.929222340247104</v>
      </c>
      <c r="L33" s="1005">
        <v>0.24946181730740236</v>
      </c>
    </row>
    <row r="34" spans="1:12" ht="15.75" thickBot="1">
      <c r="A34" s="49" t="s">
        <v>113</v>
      </c>
      <c r="B34" s="50" t="s">
        <v>33</v>
      </c>
      <c r="C34" s="94">
        <v>12876.659803921568</v>
      </c>
      <c r="D34" s="94">
        <v>12771.973529411765</v>
      </c>
      <c r="E34" s="95">
        <v>13134.192999999999</v>
      </c>
      <c r="F34" s="95">
        <v>13027.413</v>
      </c>
      <c r="G34" s="1008">
        <v>0.81965621263407273</v>
      </c>
      <c r="H34" s="89">
        <v>354.4</v>
      </c>
      <c r="I34" s="89">
        <v>0.33975084937712025</v>
      </c>
      <c r="J34" s="89">
        <v>25.175315568022437</v>
      </c>
      <c r="K34" s="89">
        <v>9.9793145860121868</v>
      </c>
      <c r="L34" s="1005">
        <v>1.2677256068442482</v>
      </c>
    </row>
    <row r="35" spans="1:12" ht="15.75" thickBot="1">
      <c r="A35" s="51"/>
      <c r="B35" s="52"/>
      <c r="C35" s="96"/>
      <c r="D35" s="96"/>
      <c r="E35" s="96"/>
      <c r="F35" s="96"/>
      <c r="G35" s="1009"/>
      <c r="H35" s="97"/>
      <c r="I35" s="97"/>
      <c r="J35" s="97"/>
      <c r="K35" s="97"/>
      <c r="L35" s="1010"/>
    </row>
    <row r="36" spans="1:12" ht="15">
      <c r="A36" s="46" t="s">
        <v>114</v>
      </c>
      <c r="B36" s="53" t="s">
        <v>30</v>
      </c>
      <c r="C36" s="98">
        <v>12989.705882352941</v>
      </c>
      <c r="D36" s="98">
        <v>13054.244117647058</v>
      </c>
      <c r="E36" s="99">
        <v>13249.5</v>
      </c>
      <c r="F36" s="99">
        <v>13315.329</v>
      </c>
      <c r="G36" s="1011">
        <v>-0.49438508053386981</v>
      </c>
      <c r="H36" s="100">
        <v>411</v>
      </c>
      <c r="I36" s="100">
        <v>1.3313609467455565</v>
      </c>
      <c r="J36" s="100">
        <v>8.6206896551724146</v>
      </c>
      <c r="K36" s="100">
        <v>2.8176888242857943</v>
      </c>
      <c r="L36" s="1012">
        <v>-1.6937603718359728E-2</v>
      </c>
    </row>
    <row r="37" spans="1:12" ht="15.75" thickBot="1">
      <c r="A37" s="49" t="s">
        <v>114</v>
      </c>
      <c r="B37" s="50" t="s">
        <v>33</v>
      </c>
      <c r="C37" s="94">
        <v>12837.178431372549</v>
      </c>
      <c r="D37" s="94">
        <v>12808.929411764706</v>
      </c>
      <c r="E37" s="95">
        <v>13093.922</v>
      </c>
      <c r="F37" s="95">
        <v>13065.108</v>
      </c>
      <c r="G37" s="1008">
        <v>0.22054161358635768</v>
      </c>
      <c r="H37" s="89">
        <v>372.6</v>
      </c>
      <c r="I37" s="89">
        <v>-0.48076923076921863</v>
      </c>
      <c r="J37" s="89">
        <v>30.823529411764707</v>
      </c>
      <c r="K37" s="89">
        <v>6.2168055012019909</v>
      </c>
      <c r="L37" s="1005">
        <v>1.02406312231507</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11374.729457908099</v>
      </c>
      <c r="D50" s="85">
        <v>11226.84861841243</v>
      </c>
      <c r="E50" s="86">
        <v>11602.224047066262</v>
      </c>
      <c r="F50" s="86">
        <v>11451.385590780679</v>
      </c>
      <c r="G50" s="1003">
        <v>1.3172070321954767</v>
      </c>
      <c r="H50" s="87">
        <v>346.64203187250996</v>
      </c>
      <c r="I50" s="87">
        <v>8.0489501262825849E-2</v>
      </c>
      <c r="J50" s="88">
        <v>19.809069212410503</v>
      </c>
      <c r="K50" s="88">
        <v>2.8065075194275169</v>
      </c>
      <c r="L50" s="1004">
        <v>0.24679098207031736</v>
      </c>
    </row>
    <row r="51" spans="1:12" ht="15">
      <c r="A51" s="46" t="s">
        <v>24</v>
      </c>
      <c r="B51" s="47" t="s">
        <v>29</v>
      </c>
      <c r="C51" s="79">
        <v>11181.892156862745</v>
      </c>
      <c r="D51" s="79">
        <v>11227.942156862746</v>
      </c>
      <c r="E51" s="80">
        <v>11405.53</v>
      </c>
      <c r="F51" s="80">
        <v>11452.501</v>
      </c>
      <c r="G51" s="999">
        <v>-0.41013748874590406</v>
      </c>
      <c r="H51" s="81">
        <v>316.39999999999998</v>
      </c>
      <c r="I51" s="81">
        <v>-0.31505986137366104</v>
      </c>
      <c r="J51" s="89">
        <v>22.727272727272727</v>
      </c>
      <c r="K51" s="89">
        <v>0.45284284676021691</v>
      </c>
      <c r="L51" s="1005">
        <v>4.9641673811350151E-2</v>
      </c>
    </row>
    <row r="52" spans="1:12" ht="15">
      <c r="A52" s="46" t="s">
        <v>24</v>
      </c>
      <c r="B52" s="47" t="s">
        <v>30</v>
      </c>
      <c r="C52" s="79">
        <v>11271.047058823529</v>
      </c>
      <c r="D52" s="79">
        <v>11022.289215686274</v>
      </c>
      <c r="E52" s="80">
        <v>11496.468000000001</v>
      </c>
      <c r="F52" s="80">
        <v>11242.735000000001</v>
      </c>
      <c r="G52" s="999">
        <v>2.256861875691281</v>
      </c>
      <c r="H52" s="81">
        <v>340</v>
      </c>
      <c r="I52" s="81">
        <v>-0.2932551319648094</v>
      </c>
      <c r="J52" s="89">
        <v>12.169312169312169</v>
      </c>
      <c r="K52" s="89">
        <v>1.1852183149773579</v>
      </c>
      <c r="L52" s="1005">
        <v>3.0596774260148507E-2</v>
      </c>
    </row>
    <row r="53" spans="1:12" ht="15">
      <c r="A53" s="46" t="s">
        <v>24</v>
      </c>
      <c r="B53" s="47" t="s">
        <v>35</v>
      </c>
      <c r="C53" s="79">
        <v>11537.418627450979</v>
      </c>
      <c r="D53" s="79">
        <v>11447.189215686274</v>
      </c>
      <c r="E53" s="80">
        <v>11768.166999999999</v>
      </c>
      <c r="F53" s="80">
        <v>11676.133</v>
      </c>
      <c r="G53" s="999">
        <v>0.78822329276310621</v>
      </c>
      <c r="H53" s="81">
        <v>365.1</v>
      </c>
      <c r="I53" s="81">
        <v>0.2471169686985267</v>
      </c>
      <c r="J53" s="89">
        <v>27.439024390243905</v>
      </c>
      <c r="K53" s="89">
        <v>1.1684463576899424</v>
      </c>
      <c r="L53" s="1005">
        <v>0.16655253399881897</v>
      </c>
    </row>
    <row r="54" spans="1:12" ht="14.25">
      <c r="A54" s="44" t="s">
        <v>24</v>
      </c>
      <c r="B54" s="48" t="s">
        <v>31</v>
      </c>
      <c r="C54" s="90">
        <v>10864.542455519591</v>
      </c>
      <c r="D54" s="90">
        <v>10790.228915517635</v>
      </c>
      <c r="E54" s="91">
        <v>11081.833304629983</v>
      </c>
      <c r="F54" s="91">
        <v>11006.033493827988</v>
      </c>
      <c r="G54" s="1006">
        <v>0.68871143127541845</v>
      </c>
      <c r="H54" s="92">
        <v>298.03880786303108</v>
      </c>
      <c r="I54" s="92">
        <v>1.0496297683856239</v>
      </c>
      <c r="J54" s="93">
        <v>3.9209225700164745</v>
      </c>
      <c r="K54" s="93">
        <v>17.632917761502767</v>
      </c>
      <c r="L54" s="1007">
        <v>-0.90822708546406261</v>
      </c>
    </row>
    <row r="55" spans="1:12" ht="15">
      <c r="A55" s="46" t="s">
        <v>24</v>
      </c>
      <c r="B55" s="47" t="s">
        <v>32</v>
      </c>
      <c r="C55" s="79">
        <v>10407.736274509803</v>
      </c>
      <c r="D55" s="79">
        <v>10607.870588235293</v>
      </c>
      <c r="E55" s="80">
        <v>10615.891</v>
      </c>
      <c r="F55" s="80">
        <v>10820.028</v>
      </c>
      <c r="G55" s="999">
        <v>-1.886658703655856</v>
      </c>
      <c r="H55" s="81">
        <v>265.8</v>
      </c>
      <c r="I55" s="81">
        <v>-1.4460511679643966</v>
      </c>
      <c r="J55" s="89">
        <v>-7.5380914194065758</v>
      </c>
      <c r="K55" s="89">
        <v>6.446022250796668</v>
      </c>
      <c r="L55" s="1005">
        <v>-1.1720362744644968</v>
      </c>
    </row>
    <row r="56" spans="1:12" ht="15">
      <c r="A56" s="46" t="s">
        <v>24</v>
      </c>
      <c r="B56" s="47" t="s">
        <v>33</v>
      </c>
      <c r="C56" s="79">
        <v>11033.473529411765</v>
      </c>
      <c r="D56" s="79">
        <v>10802.753921568627</v>
      </c>
      <c r="E56" s="80">
        <v>11254.143</v>
      </c>
      <c r="F56" s="80">
        <v>11018.808999999999</v>
      </c>
      <c r="G56" s="999">
        <v>2.1357480649678267</v>
      </c>
      <c r="H56" s="81">
        <v>311</v>
      </c>
      <c r="I56" s="81">
        <v>2.2353714661407005</v>
      </c>
      <c r="J56" s="89">
        <v>11.186696900982614</v>
      </c>
      <c r="K56" s="89">
        <v>8.2238497232627044</v>
      </c>
      <c r="L56" s="1005">
        <v>0.14149893824223803</v>
      </c>
    </row>
    <row r="57" spans="1:12" ht="15">
      <c r="A57" s="46" t="s">
        <v>24</v>
      </c>
      <c r="B57" s="47" t="s">
        <v>36</v>
      </c>
      <c r="C57" s="79">
        <v>11220.671568627449</v>
      </c>
      <c r="D57" s="79">
        <v>11150.08725490196</v>
      </c>
      <c r="E57" s="80">
        <v>11445.084999999999</v>
      </c>
      <c r="F57" s="80">
        <v>11373.089</v>
      </c>
      <c r="G57" s="999">
        <v>0.6330382185525778</v>
      </c>
      <c r="H57" s="81">
        <v>332.2</v>
      </c>
      <c r="I57" s="81">
        <v>-1.2191495688373544</v>
      </c>
      <c r="J57" s="89">
        <v>13.978494623655912</v>
      </c>
      <c r="K57" s="89">
        <v>2.9630457874433946</v>
      </c>
      <c r="L57" s="1005">
        <v>0.12231025075819701</v>
      </c>
    </row>
    <row r="58" spans="1:12" ht="14.25">
      <c r="A58" s="44" t="s">
        <v>24</v>
      </c>
      <c r="B58" s="48" t="s">
        <v>37</v>
      </c>
      <c r="C58" s="90">
        <v>8825.6586372845923</v>
      </c>
      <c r="D58" s="90">
        <v>8604.1549245280257</v>
      </c>
      <c r="E58" s="91">
        <v>9002.1718100302842</v>
      </c>
      <c r="F58" s="91">
        <v>8776.2380230185863</v>
      </c>
      <c r="G58" s="1006">
        <v>2.5743808043846554</v>
      </c>
      <c r="H58" s="92">
        <v>226.12971137521222</v>
      </c>
      <c r="I58" s="92">
        <v>0.66927889107280003</v>
      </c>
      <c r="J58" s="93">
        <v>5.9988002399520095</v>
      </c>
      <c r="K58" s="93">
        <v>9.8786828422876951</v>
      </c>
      <c r="L58" s="1007">
        <v>-0.30520132901171237</v>
      </c>
    </row>
    <row r="59" spans="1:12" ht="15">
      <c r="A59" s="46" t="s">
        <v>24</v>
      </c>
      <c r="B59" s="47" t="s">
        <v>101</v>
      </c>
      <c r="C59" s="101">
        <v>8318.5343137254913</v>
      </c>
      <c r="D59" s="101">
        <v>8352.5078431372549</v>
      </c>
      <c r="E59" s="102">
        <v>8484.9050000000007</v>
      </c>
      <c r="F59" s="102">
        <v>8519.5580000000009</v>
      </c>
      <c r="G59" s="1013">
        <v>-0.40674645327844761</v>
      </c>
      <c r="H59" s="103">
        <v>212.2</v>
      </c>
      <c r="I59" s="103">
        <v>0.47348484848484851</v>
      </c>
      <c r="J59" s="104">
        <v>-7.1694599627560516</v>
      </c>
      <c r="K59" s="104">
        <v>5.5738804718510648</v>
      </c>
      <c r="L59" s="1014">
        <v>-0.98730225158958529</v>
      </c>
    </row>
    <row r="60" spans="1:12" ht="15">
      <c r="A60" s="46" t="s">
        <v>24</v>
      </c>
      <c r="B60" s="47" t="s">
        <v>38</v>
      </c>
      <c r="C60" s="79">
        <v>9200.9813725490203</v>
      </c>
      <c r="D60" s="79">
        <v>8977.9568627450972</v>
      </c>
      <c r="E60" s="80">
        <v>9385.0010000000002</v>
      </c>
      <c r="F60" s="80">
        <v>9157.5159999999996</v>
      </c>
      <c r="G60" s="999">
        <v>2.4841343438548247</v>
      </c>
      <c r="H60" s="81">
        <v>235.9</v>
      </c>
      <c r="I60" s="81">
        <v>-1.7492711370262342</v>
      </c>
      <c r="J60" s="89">
        <v>30.443974630021142</v>
      </c>
      <c r="K60" s="89">
        <v>3.4494325487784425</v>
      </c>
      <c r="L60" s="1005">
        <v>0.55982414264489755</v>
      </c>
    </row>
    <row r="61" spans="1:12" ht="15.75" thickBot="1">
      <c r="A61" s="46" t="s">
        <v>24</v>
      </c>
      <c r="B61" s="47" t="s">
        <v>39</v>
      </c>
      <c r="C61" s="79">
        <v>10066.1</v>
      </c>
      <c r="D61" s="79">
        <v>9033.6088235294119</v>
      </c>
      <c r="E61" s="80">
        <v>10267.422</v>
      </c>
      <c r="F61" s="80">
        <v>9214.2810000000009</v>
      </c>
      <c r="G61" s="999">
        <v>11.429443056924351</v>
      </c>
      <c r="H61" s="81">
        <v>277.5</v>
      </c>
      <c r="I61" s="81">
        <v>-2.2198731501057121</v>
      </c>
      <c r="J61" s="89">
        <v>27.500000000000004</v>
      </c>
      <c r="K61" s="89">
        <v>0.85536982165818753</v>
      </c>
      <c r="L61" s="1005">
        <v>0.12227677993297525</v>
      </c>
    </row>
    <row r="62" spans="1:12" ht="15.75" thickBot="1">
      <c r="A62" s="51"/>
      <c r="B62" s="52"/>
      <c r="C62" s="96"/>
      <c r="D62" s="96"/>
      <c r="E62" s="96"/>
      <c r="F62" s="96"/>
      <c r="G62" s="1009"/>
      <c r="H62" s="97"/>
      <c r="I62" s="97"/>
      <c r="J62" s="97"/>
      <c r="K62" s="97"/>
      <c r="L62" s="1010"/>
    </row>
    <row r="63" spans="1:12" ht="14.25">
      <c r="A63" s="44" t="s">
        <v>116</v>
      </c>
      <c r="B63" s="48" t="s">
        <v>25</v>
      </c>
      <c r="C63" s="90">
        <v>13720.176637149936</v>
      </c>
      <c r="D63" s="90">
        <v>13752.208212630541</v>
      </c>
      <c r="E63" s="91">
        <v>13994.580169892935</v>
      </c>
      <c r="F63" s="91">
        <v>14027.252376883152</v>
      </c>
      <c r="G63" s="1006">
        <v>-0.23291950634652259</v>
      </c>
      <c r="H63" s="92">
        <v>335.02862318840579</v>
      </c>
      <c r="I63" s="92">
        <v>-0.7499796477147519</v>
      </c>
      <c r="J63" s="93">
        <v>17.948717948717949</v>
      </c>
      <c r="K63" s="93">
        <v>1.5430200704422206</v>
      </c>
      <c r="L63" s="1007">
        <v>0.11348863907805651</v>
      </c>
    </row>
    <row r="64" spans="1:12" ht="15">
      <c r="A64" s="46" t="s">
        <v>116</v>
      </c>
      <c r="B64" s="47" t="s">
        <v>26</v>
      </c>
      <c r="C64" s="79">
        <v>13572.151960784313</v>
      </c>
      <c r="D64" s="79">
        <v>13669.546078431373</v>
      </c>
      <c r="E64" s="80">
        <v>13843.594999999999</v>
      </c>
      <c r="F64" s="80">
        <v>13942.937</v>
      </c>
      <c r="G64" s="999">
        <v>-0.71248977170305339</v>
      </c>
      <c r="H64" s="81">
        <v>313.8</v>
      </c>
      <c r="I64" s="81">
        <v>0.38387715930901745</v>
      </c>
      <c r="J64" s="89">
        <v>-13.953488372093023</v>
      </c>
      <c r="K64" s="89">
        <v>0.20685413987812379</v>
      </c>
      <c r="L64" s="1005">
        <v>-5.5837533406743967E-2</v>
      </c>
    </row>
    <row r="65" spans="1:12" ht="15">
      <c r="A65" s="46" t="s">
        <v>116</v>
      </c>
      <c r="B65" s="47" t="s">
        <v>27</v>
      </c>
      <c r="C65" s="79">
        <v>13547.687254901961</v>
      </c>
      <c r="D65" s="79">
        <v>13701.651960784313</v>
      </c>
      <c r="E65" s="80">
        <v>13818.641</v>
      </c>
      <c r="F65" s="80">
        <v>13975.684999999999</v>
      </c>
      <c r="G65" s="999">
        <v>-1.1236944736519168</v>
      </c>
      <c r="H65" s="81">
        <v>330</v>
      </c>
      <c r="I65" s="81">
        <v>-0.45248868778280549</v>
      </c>
      <c r="J65" s="89">
        <v>-4</v>
      </c>
      <c r="K65" s="89">
        <v>0.67087829149661771</v>
      </c>
      <c r="L65" s="1005">
        <v>-9.2760293633811775E-2</v>
      </c>
    </row>
    <row r="66" spans="1:12" ht="15">
      <c r="A66" s="46" t="s">
        <v>116</v>
      </c>
      <c r="B66" s="47" t="s">
        <v>34</v>
      </c>
      <c r="C66" s="79">
        <v>13927.378431372548</v>
      </c>
      <c r="D66" s="79">
        <v>13885.183333333334</v>
      </c>
      <c r="E66" s="80">
        <v>14205.925999999999</v>
      </c>
      <c r="F66" s="80">
        <v>14162.887000000001</v>
      </c>
      <c r="G66" s="999">
        <v>0.30388578260914495</v>
      </c>
      <c r="H66" s="81">
        <v>346.7</v>
      </c>
      <c r="I66" s="81">
        <v>-5.0917054475773398</v>
      </c>
      <c r="J66" s="89">
        <v>80.303030303030297</v>
      </c>
      <c r="K66" s="89">
        <v>0.66528763906747912</v>
      </c>
      <c r="L66" s="1005">
        <v>0.26208646611861236</v>
      </c>
    </row>
    <row r="67" spans="1:12" ht="14.25">
      <c r="A67" s="44" t="s">
        <v>116</v>
      </c>
      <c r="B67" s="48" t="s">
        <v>28</v>
      </c>
      <c r="C67" s="90">
        <v>13235.044128978781</v>
      </c>
      <c r="D67" s="90">
        <v>13333.281031915489</v>
      </c>
      <c r="E67" s="91">
        <v>13499.745011558358</v>
      </c>
      <c r="F67" s="91">
        <v>13599.946652553799</v>
      </c>
      <c r="G67" s="1006">
        <v>-0.73677966212187596</v>
      </c>
      <c r="H67" s="92">
        <v>304.55980015372791</v>
      </c>
      <c r="I67" s="92">
        <v>0.28240524796018585</v>
      </c>
      <c r="J67" s="93">
        <v>6.552006552006552</v>
      </c>
      <c r="K67" s="93">
        <v>7.2734388103091625</v>
      </c>
      <c r="L67" s="1007">
        <v>-0.18578288924487207</v>
      </c>
    </row>
    <row r="68" spans="1:12" ht="15">
      <c r="A68" s="46" t="s">
        <v>116</v>
      </c>
      <c r="B68" s="47" t="s">
        <v>29</v>
      </c>
      <c r="C68" s="79">
        <v>12841.846078431374</v>
      </c>
      <c r="D68" s="79">
        <v>13398.469607843137</v>
      </c>
      <c r="E68" s="80">
        <v>13098.683000000001</v>
      </c>
      <c r="F68" s="80">
        <v>13666.439</v>
      </c>
      <c r="G68" s="999">
        <v>-4.1543814010365052</v>
      </c>
      <c r="H68" s="81">
        <v>277.89999999999998</v>
      </c>
      <c r="I68" s="81">
        <v>-0.14372978799857494</v>
      </c>
      <c r="J68" s="89">
        <v>-20.704845814977972</v>
      </c>
      <c r="K68" s="89">
        <v>1.0063174372449266</v>
      </c>
      <c r="L68" s="1005">
        <v>-0.38045023335193329</v>
      </c>
    </row>
    <row r="69" spans="1:12" ht="15">
      <c r="A69" s="46" t="s">
        <v>116</v>
      </c>
      <c r="B69" s="47" t="s">
        <v>30</v>
      </c>
      <c r="C69" s="79">
        <v>13315.569607843136</v>
      </c>
      <c r="D69" s="79">
        <v>13345.940196078431</v>
      </c>
      <c r="E69" s="80">
        <v>13581.880999999999</v>
      </c>
      <c r="F69" s="80">
        <v>13612.859</v>
      </c>
      <c r="G69" s="999">
        <v>-0.22756424642318687</v>
      </c>
      <c r="H69" s="81">
        <v>300.7</v>
      </c>
      <c r="I69" s="81">
        <v>-0.26533996683250793</v>
      </c>
      <c r="J69" s="89">
        <v>16.355140186915886</v>
      </c>
      <c r="K69" s="89">
        <v>4.1762173645664449</v>
      </c>
      <c r="L69" s="1005">
        <v>0.25416959133655936</v>
      </c>
    </row>
    <row r="70" spans="1:12" ht="15">
      <c r="A70" s="46" t="s">
        <v>116</v>
      </c>
      <c r="B70" s="47" t="s">
        <v>35</v>
      </c>
      <c r="C70" s="79">
        <v>13248.026470588235</v>
      </c>
      <c r="D70" s="79">
        <v>13275.703921568627</v>
      </c>
      <c r="E70" s="80">
        <v>13512.986999999999</v>
      </c>
      <c r="F70" s="80">
        <v>13541.218000000001</v>
      </c>
      <c r="G70" s="999">
        <v>-0.20848198441234447</v>
      </c>
      <c r="H70" s="81">
        <v>325.10000000000002</v>
      </c>
      <c r="I70" s="81">
        <v>0.30854674483184197</v>
      </c>
      <c r="J70" s="89">
        <v>6.25</v>
      </c>
      <c r="K70" s="89">
        <v>2.0909040084977919</v>
      </c>
      <c r="L70" s="1005">
        <v>-5.9502247229497485E-2</v>
      </c>
    </row>
    <row r="71" spans="1:12" ht="14.25">
      <c r="A71" s="44" t="s">
        <v>116</v>
      </c>
      <c r="B71" s="48" t="s">
        <v>31</v>
      </c>
      <c r="C71" s="90">
        <v>12263.333838422543</v>
      </c>
      <c r="D71" s="90">
        <v>12388.712187686095</v>
      </c>
      <c r="E71" s="91">
        <v>12508.600515190994</v>
      </c>
      <c r="F71" s="91">
        <v>12636.486431439816</v>
      </c>
      <c r="G71" s="1006">
        <v>-1.0120369846687756</v>
      </c>
      <c r="H71" s="92">
        <v>266.98910018552874</v>
      </c>
      <c r="I71" s="92">
        <v>-0.74153193926869632</v>
      </c>
      <c r="J71" s="93">
        <v>0.98360655737704927</v>
      </c>
      <c r="K71" s="93">
        <v>12.053446637222564</v>
      </c>
      <c r="L71" s="1007">
        <v>-0.98950039680517143</v>
      </c>
    </row>
    <row r="72" spans="1:12" ht="15">
      <c r="A72" s="46" t="s">
        <v>116</v>
      </c>
      <c r="B72" s="47" t="s">
        <v>32</v>
      </c>
      <c r="C72" s="79">
        <v>11637.136274509805</v>
      </c>
      <c r="D72" s="79">
        <v>12016.329411764707</v>
      </c>
      <c r="E72" s="80">
        <v>11869.879000000001</v>
      </c>
      <c r="F72" s="80">
        <v>12256.656000000001</v>
      </c>
      <c r="G72" s="999">
        <v>-3.1556486532705175</v>
      </c>
      <c r="H72" s="81">
        <v>235</v>
      </c>
      <c r="I72" s="81">
        <v>-2.8524183546920234</v>
      </c>
      <c r="J72" s="89">
        <v>-19.076005961251862</v>
      </c>
      <c r="K72" s="89">
        <v>3.0357242690221948</v>
      </c>
      <c r="L72" s="1005">
        <v>-1.0634876559579505</v>
      </c>
    </row>
    <row r="73" spans="1:12" ht="15">
      <c r="A73" s="46" t="s">
        <v>116</v>
      </c>
      <c r="B73" s="47" t="s">
        <v>33</v>
      </c>
      <c r="C73" s="79">
        <v>12462.292156862746</v>
      </c>
      <c r="D73" s="79">
        <v>12542.575490196077</v>
      </c>
      <c r="E73" s="80">
        <v>12711.538</v>
      </c>
      <c r="F73" s="80">
        <v>12793.427</v>
      </c>
      <c r="G73" s="999">
        <v>-0.64008650692265034</v>
      </c>
      <c r="H73" s="81">
        <v>272.89999999999998</v>
      </c>
      <c r="I73" s="81">
        <v>-1.5156983038614382</v>
      </c>
      <c r="J73" s="81">
        <v>5.5030094582975062</v>
      </c>
      <c r="K73" s="81">
        <v>6.8597305305529153</v>
      </c>
      <c r="L73" s="1000">
        <v>-0.24516286550060062</v>
      </c>
    </row>
    <row r="74" spans="1:12" ht="15.75" thickBot="1">
      <c r="A74" s="56" t="s">
        <v>116</v>
      </c>
      <c r="B74" s="57" t="s">
        <v>36</v>
      </c>
      <c r="C74" s="82">
        <v>12380.693137254902</v>
      </c>
      <c r="D74" s="82">
        <v>12509.688235294117</v>
      </c>
      <c r="E74" s="83">
        <v>12628.307000000001</v>
      </c>
      <c r="F74" s="83">
        <v>12759.882</v>
      </c>
      <c r="G74" s="1001">
        <v>-1.0311615734377395</v>
      </c>
      <c r="H74" s="84">
        <v>293.2</v>
      </c>
      <c r="I74" s="84">
        <v>-1.6107382550335607</v>
      </c>
      <c r="J74" s="84">
        <v>28.239202657807311</v>
      </c>
      <c r="K74" s="84">
        <v>2.1579918376474536</v>
      </c>
      <c r="L74" s="1002">
        <v>0.31915012465337922</v>
      </c>
    </row>
    <row r="75" spans="1:12">
      <c r="A75" s="4"/>
      <c r="B75" s="4"/>
      <c r="C75" s="1095"/>
      <c r="D75" s="1095"/>
      <c r="E75" s="1095"/>
      <c r="F75" s="1095"/>
      <c r="G75" s="1096"/>
      <c r="H75" s="1096"/>
      <c r="I75" s="1096"/>
      <c r="J75" s="1096"/>
      <c r="K75" s="1096"/>
      <c r="L75" s="65"/>
    </row>
    <row r="76" spans="1:12" ht="13.5" thickBot="1">
      <c r="G76" s="65"/>
      <c r="H76" s="65"/>
      <c r="I76" s="65"/>
      <c r="J76" s="65"/>
      <c r="K76" s="65"/>
      <c r="L76" s="1097"/>
    </row>
    <row r="77" spans="1:12" ht="21" thickBot="1">
      <c r="A77" s="963" t="s">
        <v>333</v>
      </c>
      <c r="B77" s="954"/>
      <c r="C77" s="954"/>
      <c r="D77" s="954"/>
      <c r="E77" s="954"/>
      <c r="F77" s="954"/>
      <c r="G77" s="1069"/>
      <c r="H77" s="1069"/>
      <c r="I77" s="1069"/>
      <c r="J77" s="1069"/>
      <c r="K77" s="1069"/>
      <c r="L77" s="1070"/>
    </row>
    <row r="78" spans="1:12" ht="12.75" customHeight="1">
      <c r="A78" s="27"/>
      <c r="B78" s="28"/>
      <c r="C78" s="3" t="s">
        <v>9</v>
      </c>
      <c r="D78" s="3" t="s">
        <v>9</v>
      </c>
      <c r="E78" s="3"/>
      <c r="F78" s="3"/>
      <c r="G78" s="955"/>
      <c r="H78" s="1382" t="s">
        <v>10</v>
      </c>
      <c r="I78" s="1383"/>
      <c r="J78" s="986" t="s">
        <v>11</v>
      </c>
      <c r="K78" s="956" t="s">
        <v>12</v>
      </c>
      <c r="L78" s="957"/>
    </row>
    <row r="79" spans="1:12" ht="15.75" customHeight="1">
      <c r="A79" s="29" t="s">
        <v>13</v>
      </c>
      <c r="B79" s="30" t="s">
        <v>14</v>
      </c>
      <c r="C79" s="958" t="s">
        <v>40</v>
      </c>
      <c r="D79" s="958" t="s">
        <v>40</v>
      </c>
      <c r="E79" s="959" t="s">
        <v>41</v>
      </c>
      <c r="F79" s="960"/>
      <c r="G79" s="987"/>
      <c r="H79" s="1380" t="s">
        <v>15</v>
      </c>
      <c r="I79" s="1381"/>
      <c r="J79" s="988" t="s">
        <v>16</v>
      </c>
      <c r="K79" s="961" t="s">
        <v>17</v>
      </c>
      <c r="L79" s="962"/>
    </row>
    <row r="80" spans="1:12" ht="26.25" thickBot="1">
      <c r="A80" s="31" t="s">
        <v>18</v>
      </c>
      <c r="B80" s="32" t="s">
        <v>19</v>
      </c>
      <c r="C80" s="877" t="s">
        <v>479</v>
      </c>
      <c r="D80" s="1350" t="s">
        <v>471</v>
      </c>
      <c r="E80" s="952" t="s">
        <v>479</v>
      </c>
      <c r="F80" s="1255" t="s">
        <v>471</v>
      </c>
      <c r="G80" s="985" t="s">
        <v>20</v>
      </c>
      <c r="H80" s="66" t="s">
        <v>479</v>
      </c>
      <c r="I80" s="890" t="s">
        <v>20</v>
      </c>
      <c r="J80" s="989" t="s">
        <v>20</v>
      </c>
      <c r="K80" s="953" t="s">
        <v>479</v>
      </c>
      <c r="L80" s="990" t="s">
        <v>21</v>
      </c>
    </row>
    <row r="81" spans="1:12" ht="15" thickBot="1">
      <c r="A81" s="33" t="s">
        <v>22</v>
      </c>
      <c r="B81" s="34" t="s">
        <v>23</v>
      </c>
      <c r="C81" s="67">
        <v>12450.94834258206</v>
      </c>
      <c r="D81" s="67">
        <v>12385.746406904313</v>
      </c>
      <c r="E81" s="68">
        <v>12699.967309433701</v>
      </c>
      <c r="F81" s="1256">
        <v>12633.461335042399</v>
      </c>
      <c r="G81" s="991">
        <v>0.52642718117820808</v>
      </c>
      <c r="H81" s="69">
        <v>319.38719255484153</v>
      </c>
      <c r="I81" s="69">
        <v>0.57603962590694513</v>
      </c>
      <c r="J81" s="70">
        <v>4.2263279445727484</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12025.239259748845</v>
      </c>
      <c r="D83" s="72">
        <v>12066.291311697092</v>
      </c>
      <c r="E83" s="73">
        <v>12265.744044943822</v>
      </c>
      <c r="F83" s="73">
        <v>12307.617137931034</v>
      </c>
      <c r="G83" s="995">
        <v>-0.34022095843527117</v>
      </c>
      <c r="H83" s="74">
        <v>254.31428571428569</v>
      </c>
      <c r="I83" s="74">
        <v>-6.8245073891625694</v>
      </c>
      <c r="J83" s="74">
        <v>-58.82352941176471</v>
      </c>
      <c r="K83" s="74">
        <v>7.7553733658320412E-2</v>
      </c>
      <c r="L83" s="996">
        <v>-0.11875111622620615</v>
      </c>
    </row>
    <row r="84" spans="1:12" ht="15">
      <c r="A84" s="46" t="s">
        <v>108</v>
      </c>
      <c r="B84" s="75" t="s">
        <v>23</v>
      </c>
      <c r="C84" s="76">
        <v>13030.637076545125</v>
      </c>
      <c r="D84" s="76">
        <v>13019.621195194542</v>
      </c>
      <c r="E84" s="77">
        <v>13291.249818076027</v>
      </c>
      <c r="F84" s="77">
        <v>13280.013619098434</v>
      </c>
      <c r="G84" s="997">
        <v>8.4609845289869021E-2</v>
      </c>
      <c r="H84" s="78">
        <v>346.02959210184463</v>
      </c>
      <c r="I84" s="78">
        <v>0.45263502472926065</v>
      </c>
      <c r="J84" s="78">
        <v>7.9966329966329965</v>
      </c>
      <c r="K84" s="78">
        <v>42.643474407267895</v>
      </c>
      <c r="L84" s="998">
        <v>1.4887399961824457</v>
      </c>
    </row>
    <row r="85" spans="1:12" ht="15">
      <c r="A85" s="39" t="s">
        <v>109</v>
      </c>
      <c r="B85" s="40" t="s">
        <v>23</v>
      </c>
      <c r="C85" s="79">
        <v>12948.734297280171</v>
      </c>
      <c r="D85" s="79">
        <v>12962.901191377136</v>
      </c>
      <c r="E85" s="80">
        <v>13207.708983225775</v>
      </c>
      <c r="F85" s="80">
        <v>13222.159215204678</v>
      </c>
      <c r="G85" s="999">
        <v>-0.10928798953113276</v>
      </c>
      <c r="H85" s="81">
        <v>384.12280037842953</v>
      </c>
      <c r="I85" s="81">
        <v>4.6218912223723707E-2</v>
      </c>
      <c r="J85" s="81">
        <v>15.772179627601316</v>
      </c>
      <c r="K85" s="81">
        <v>11.710613782406382</v>
      </c>
      <c r="L85" s="1000">
        <v>1.1678886091962202</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10556.490013257197</v>
      </c>
      <c r="D87" s="79">
        <v>10315.476437825046</v>
      </c>
      <c r="E87" s="80">
        <v>10767.61981352234</v>
      </c>
      <c r="F87" s="80">
        <v>10521.785966581547</v>
      </c>
      <c r="G87" s="999">
        <v>2.3364269879808557</v>
      </c>
      <c r="H87" s="81">
        <v>270.51464885825078</v>
      </c>
      <c r="I87" s="81">
        <v>-1.5292778483567324</v>
      </c>
      <c r="J87" s="81">
        <v>1.1328976034858389</v>
      </c>
      <c r="K87" s="81">
        <v>25.714602260137383</v>
      </c>
      <c r="L87" s="1000">
        <v>-0.78655247427370512</v>
      </c>
    </row>
    <row r="88" spans="1:12" ht="15.75" thickBot="1">
      <c r="A88" s="41" t="s">
        <v>111</v>
      </c>
      <c r="B88" s="42" t="s">
        <v>23</v>
      </c>
      <c r="C88" s="82">
        <v>12870.189946817802</v>
      </c>
      <c r="D88" s="82">
        <v>12993.652074017487</v>
      </c>
      <c r="E88" s="83">
        <v>13127.593745754159</v>
      </c>
      <c r="F88" s="83">
        <v>13253.525115497838</v>
      </c>
      <c r="G88" s="1001">
        <v>-0.95017264196695073</v>
      </c>
      <c r="H88" s="84">
        <v>287.53258928571427</v>
      </c>
      <c r="I88" s="84">
        <v>0.23647557017362733</v>
      </c>
      <c r="J88" s="84">
        <v>-4.222340994120791</v>
      </c>
      <c r="K88" s="84">
        <v>19.853755816530025</v>
      </c>
      <c r="L88" s="1002">
        <v>-1.751325014878752</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99</v>
      </c>
      <c r="D93" s="90" t="s">
        <v>253</v>
      </c>
      <c r="E93" s="91" t="s">
        <v>99</v>
      </c>
      <c r="F93" s="91" t="s">
        <v>253</v>
      </c>
      <c r="G93" s="1006" t="s">
        <v>99</v>
      </c>
      <c r="H93" s="92" t="s">
        <v>99</v>
      </c>
      <c r="I93" s="92" t="s">
        <v>99</v>
      </c>
      <c r="J93" s="93" t="s">
        <v>99</v>
      </c>
      <c r="K93" s="93" t="s">
        <v>99</v>
      </c>
      <c r="L93" s="1007" t="s">
        <v>99</v>
      </c>
    </row>
    <row r="94" spans="1:12" ht="15">
      <c r="A94" s="46" t="s">
        <v>112</v>
      </c>
      <c r="B94" s="47" t="s">
        <v>29</v>
      </c>
      <c r="C94" s="79" t="s">
        <v>99</v>
      </c>
      <c r="D94" s="79" t="s">
        <v>253</v>
      </c>
      <c r="E94" s="80" t="s">
        <v>99</v>
      </c>
      <c r="F94" s="80" t="s">
        <v>253</v>
      </c>
      <c r="G94" s="999" t="s">
        <v>99</v>
      </c>
      <c r="H94" s="81" t="s">
        <v>99</v>
      </c>
      <c r="I94" s="81" t="s">
        <v>99</v>
      </c>
      <c r="J94" s="89" t="s">
        <v>99</v>
      </c>
      <c r="K94" s="89" t="s">
        <v>99</v>
      </c>
      <c r="L94" s="1005" t="s">
        <v>99</v>
      </c>
    </row>
    <row r="95" spans="1:12" ht="15">
      <c r="A95" s="46" t="s">
        <v>112</v>
      </c>
      <c r="B95" s="47" t="s">
        <v>30</v>
      </c>
      <c r="C95" s="79" t="s">
        <v>99</v>
      </c>
      <c r="D95" s="79" t="s">
        <v>99</v>
      </c>
      <c r="E95" s="80" t="s">
        <v>99</v>
      </c>
      <c r="F95" s="80" t="s">
        <v>99</v>
      </c>
      <c r="G95" s="999" t="s">
        <v>99</v>
      </c>
      <c r="H95" s="81" t="s">
        <v>99</v>
      </c>
      <c r="I95" s="81" t="s">
        <v>99</v>
      </c>
      <c r="J95" s="89" t="s">
        <v>99</v>
      </c>
      <c r="K95" s="89" t="s">
        <v>99</v>
      </c>
      <c r="L95" s="1005" t="s">
        <v>99</v>
      </c>
    </row>
    <row r="96" spans="1:12" ht="14.25">
      <c r="A96" s="44" t="s">
        <v>112</v>
      </c>
      <c r="B96" s="48" t="s">
        <v>31</v>
      </c>
      <c r="C96" s="90">
        <v>12025.239259748845</v>
      </c>
      <c r="D96" s="90">
        <v>12669.76109524716</v>
      </c>
      <c r="E96" s="91">
        <v>12265.744044943822</v>
      </c>
      <c r="F96" s="91">
        <v>12923.156317152105</v>
      </c>
      <c r="G96" s="1006">
        <v>-5.0870875200645864</v>
      </c>
      <c r="H96" s="92">
        <v>254.31428571428569</v>
      </c>
      <c r="I96" s="92">
        <v>-1.2371705963939075</v>
      </c>
      <c r="J96" s="93">
        <v>-41.666666666666671</v>
      </c>
      <c r="K96" s="93">
        <v>7.7553733658320412E-2</v>
      </c>
      <c r="L96" s="1007">
        <v>-6.1014395671933619E-2</v>
      </c>
    </row>
    <row r="97" spans="1:12" ht="15">
      <c r="A97" s="46" t="s">
        <v>112</v>
      </c>
      <c r="B97" s="47" t="s">
        <v>32</v>
      </c>
      <c r="C97" s="79">
        <v>11836.794117647059</v>
      </c>
      <c r="D97" s="79">
        <v>13047.741176470588</v>
      </c>
      <c r="E97" s="80">
        <v>12073.53</v>
      </c>
      <c r="F97" s="80">
        <v>13308.696</v>
      </c>
      <c r="G97" s="999">
        <v>-9.2808942363699583</v>
      </c>
      <c r="H97" s="81">
        <v>246.7</v>
      </c>
      <c r="I97" s="81">
        <v>-8.2558571959836335</v>
      </c>
      <c r="J97" s="89">
        <v>-33.333333333333329</v>
      </c>
      <c r="K97" s="89">
        <v>6.647462884998892E-2</v>
      </c>
      <c r="L97" s="1005">
        <v>-3.7451468147701616E-2</v>
      </c>
    </row>
    <row r="98" spans="1:12" ht="15.75" thickBot="1">
      <c r="A98" s="49" t="s">
        <v>112</v>
      </c>
      <c r="B98" s="50" t="s">
        <v>33</v>
      </c>
      <c r="C98" s="94" t="s">
        <v>253</v>
      </c>
      <c r="D98" s="94" t="s">
        <v>253</v>
      </c>
      <c r="E98" s="95" t="s">
        <v>253</v>
      </c>
      <c r="F98" s="95" t="s">
        <v>253</v>
      </c>
      <c r="G98" s="1008" t="s">
        <v>99</v>
      </c>
      <c r="H98" s="89" t="s">
        <v>253</v>
      </c>
      <c r="I98" s="89" t="s">
        <v>99</v>
      </c>
      <c r="J98" s="89" t="s">
        <v>99</v>
      </c>
      <c r="K98" s="89">
        <v>1.1079104808331486E-2</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13657.364099599574</v>
      </c>
      <c r="D100" s="85">
        <v>13547.697292549612</v>
      </c>
      <c r="E100" s="86">
        <v>13930.511381591565</v>
      </c>
      <c r="F100" s="86">
        <v>13818.651238400604</v>
      </c>
      <c r="G100" s="1003">
        <v>0.80948669491066705</v>
      </c>
      <c r="H100" s="87">
        <v>410.62598425196853</v>
      </c>
      <c r="I100" s="87">
        <v>1.7038612911771727</v>
      </c>
      <c r="J100" s="88">
        <v>-35.532994923857871</v>
      </c>
      <c r="K100" s="88">
        <v>1.4070463106580988</v>
      </c>
      <c r="L100" s="1004">
        <v>-0.86778047918023815</v>
      </c>
    </row>
    <row r="101" spans="1:12" ht="15">
      <c r="A101" s="46" t="s">
        <v>113</v>
      </c>
      <c r="B101" s="47" t="s">
        <v>26</v>
      </c>
      <c r="C101" s="79">
        <v>13747.224509803922</v>
      </c>
      <c r="D101" s="79">
        <v>13616.293137254903</v>
      </c>
      <c r="E101" s="80">
        <v>14022.169</v>
      </c>
      <c r="F101" s="80">
        <v>13888.619000000001</v>
      </c>
      <c r="G101" s="999">
        <v>0.96157868539700941</v>
      </c>
      <c r="H101" s="81">
        <v>413.9</v>
      </c>
      <c r="I101" s="81">
        <v>4.8378926038500421</v>
      </c>
      <c r="J101" s="89">
        <v>-47.540983606557376</v>
      </c>
      <c r="K101" s="89">
        <v>0.70906270773321511</v>
      </c>
      <c r="L101" s="1005">
        <v>-0.69971327379103443</v>
      </c>
    </row>
    <row r="102" spans="1:12" ht="15">
      <c r="A102" s="46" t="s">
        <v>113</v>
      </c>
      <c r="B102" s="47" t="s">
        <v>27</v>
      </c>
      <c r="C102" s="79">
        <v>13564.597058823529</v>
      </c>
      <c r="D102" s="79">
        <v>13442.387254901962</v>
      </c>
      <c r="E102" s="80">
        <v>13835.888999999999</v>
      </c>
      <c r="F102" s="80">
        <v>13711.235000000001</v>
      </c>
      <c r="G102" s="999">
        <v>0.90913765244340583</v>
      </c>
      <c r="H102" s="81">
        <v>407.3</v>
      </c>
      <c r="I102" s="81">
        <v>-2.6296916088931388</v>
      </c>
      <c r="J102" s="89">
        <v>-16</v>
      </c>
      <c r="K102" s="89">
        <v>0.69798360292488371</v>
      </c>
      <c r="L102" s="1005">
        <v>-0.16806720538920394</v>
      </c>
    </row>
    <row r="103" spans="1:12" ht="14.25">
      <c r="A103" s="44" t="s">
        <v>113</v>
      </c>
      <c r="B103" s="48" t="s">
        <v>28</v>
      </c>
      <c r="C103" s="90">
        <v>13219.79044522673</v>
      </c>
      <c r="D103" s="90">
        <v>13290.826807924555</v>
      </c>
      <c r="E103" s="91">
        <v>13484.186254131266</v>
      </c>
      <c r="F103" s="91">
        <v>13556.643344083046</v>
      </c>
      <c r="G103" s="1006">
        <v>-0.53447662605511426</v>
      </c>
      <c r="H103" s="92">
        <v>381.16773428232506</v>
      </c>
      <c r="I103" s="92">
        <v>2.8834458297434402</v>
      </c>
      <c r="J103" s="93">
        <v>8.0769230769230766</v>
      </c>
      <c r="K103" s="93">
        <v>9.3396853534234445</v>
      </c>
      <c r="L103" s="1007">
        <v>0.33275694695693048</v>
      </c>
    </row>
    <row r="104" spans="1:12" ht="15">
      <c r="A104" s="46" t="s">
        <v>113</v>
      </c>
      <c r="B104" s="47" t="s">
        <v>29</v>
      </c>
      <c r="C104" s="79">
        <v>13286.667647058823</v>
      </c>
      <c r="D104" s="79">
        <v>13398.067647058824</v>
      </c>
      <c r="E104" s="80">
        <v>13552.401</v>
      </c>
      <c r="F104" s="80">
        <v>13666.029</v>
      </c>
      <c r="G104" s="999">
        <v>-0.83146318509934813</v>
      </c>
      <c r="H104" s="81">
        <v>368.8</v>
      </c>
      <c r="I104" s="81">
        <v>2.787068004459309</v>
      </c>
      <c r="J104" s="89">
        <v>7.5425790754257909</v>
      </c>
      <c r="K104" s="89">
        <v>4.896964325282517</v>
      </c>
      <c r="L104" s="1005">
        <v>0.15100589572131629</v>
      </c>
    </row>
    <row r="105" spans="1:12" ht="15">
      <c r="A105" s="46" t="s">
        <v>113</v>
      </c>
      <c r="B105" s="47" t="s">
        <v>30</v>
      </c>
      <c r="C105" s="79">
        <v>13150.923529411764</v>
      </c>
      <c r="D105" s="79">
        <v>13179.069607843137</v>
      </c>
      <c r="E105" s="80">
        <v>13413.941999999999</v>
      </c>
      <c r="F105" s="80">
        <v>13442.651</v>
      </c>
      <c r="G105" s="999">
        <v>-0.2135665055947725</v>
      </c>
      <c r="H105" s="81">
        <v>394.8</v>
      </c>
      <c r="I105" s="81">
        <v>2.9465449804432886</v>
      </c>
      <c r="J105" s="89">
        <v>8.6720867208672079</v>
      </c>
      <c r="K105" s="89">
        <v>4.4427210281409257</v>
      </c>
      <c r="L105" s="1005">
        <v>0.1817510512356133</v>
      </c>
    </row>
    <row r="106" spans="1:12" ht="14.25">
      <c r="A106" s="44" t="s">
        <v>113</v>
      </c>
      <c r="B106" s="48" t="s">
        <v>31</v>
      </c>
      <c r="C106" s="90">
        <v>12933.120809435988</v>
      </c>
      <c r="D106" s="90">
        <v>12879.503731654806</v>
      </c>
      <c r="E106" s="91">
        <v>13191.783225624707</v>
      </c>
      <c r="F106" s="91">
        <v>13137.093806287903</v>
      </c>
      <c r="G106" s="1006">
        <v>0.41629769980502046</v>
      </c>
      <c r="H106" s="92">
        <v>332.891281695033</v>
      </c>
      <c r="I106" s="92">
        <v>0.23436938539729604</v>
      </c>
      <c r="J106" s="93">
        <v>11.287205257054502</v>
      </c>
      <c r="K106" s="93">
        <v>31.896742743186351</v>
      </c>
      <c r="L106" s="1007">
        <v>2.0237635284057518</v>
      </c>
    </row>
    <row r="107" spans="1:12" ht="15">
      <c r="A107" s="46" t="s">
        <v>113</v>
      </c>
      <c r="B107" s="47" t="s">
        <v>32</v>
      </c>
      <c r="C107" s="79">
        <v>12929.696078431372</v>
      </c>
      <c r="D107" s="79">
        <v>12901.795098039216</v>
      </c>
      <c r="E107" s="80">
        <v>13188.29</v>
      </c>
      <c r="F107" s="80">
        <v>13159.831</v>
      </c>
      <c r="G107" s="999">
        <v>0.21625657654722724</v>
      </c>
      <c r="H107" s="81">
        <v>320.2</v>
      </c>
      <c r="I107" s="81">
        <v>-0.46627292508548335</v>
      </c>
      <c r="J107" s="89">
        <v>9.811751283513976</v>
      </c>
      <c r="K107" s="89">
        <v>21.327276756038113</v>
      </c>
      <c r="L107" s="1005">
        <v>1.0847825297101679</v>
      </c>
    </row>
    <row r="108" spans="1:12" ht="15.75" thickBot="1">
      <c r="A108" s="49" t="s">
        <v>113</v>
      </c>
      <c r="B108" s="50" t="s">
        <v>33</v>
      </c>
      <c r="C108" s="94">
        <v>12939.294117647058</v>
      </c>
      <c r="D108" s="94">
        <v>12836.923529411764</v>
      </c>
      <c r="E108" s="95">
        <v>13198.08</v>
      </c>
      <c r="F108" s="95">
        <v>13093.662</v>
      </c>
      <c r="G108" s="1008">
        <v>0.7974697987469026</v>
      </c>
      <c r="H108" s="89">
        <v>358.5</v>
      </c>
      <c r="I108" s="89">
        <v>1.2711864406779663</v>
      </c>
      <c r="J108" s="89">
        <v>14.388489208633093</v>
      </c>
      <c r="K108" s="89">
        <v>10.569465987148238</v>
      </c>
      <c r="L108" s="1005">
        <v>0.93898099869558216</v>
      </c>
    </row>
    <row r="109" spans="1:12" ht="15.75" thickBot="1">
      <c r="A109" s="51"/>
      <c r="B109" s="52"/>
      <c r="C109" s="96"/>
      <c r="D109" s="96"/>
      <c r="E109" s="96"/>
      <c r="F109" s="96"/>
      <c r="G109" s="1009"/>
      <c r="H109" s="97"/>
      <c r="I109" s="97"/>
      <c r="J109" s="97"/>
      <c r="K109" s="97"/>
      <c r="L109" s="1010"/>
    </row>
    <row r="110" spans="1:12" ht="15">
      <c r="A110" s="46" t="s">
        <v>114</v>
      </c>
      <c r="B110" s="53" t="s">
        <v>30</v>
      </c>
      <c r="C110" s="98">
        <v>13069.636274509805</v>
      </c>
      <c r="D110" s="98">
        <v>13151.98137254902</v>
      </c>
      <c r="E110" s="99">
        <v>13331.029</v>
      </c>
      <c r="F110" s="99">
        <v>13415.021000000001</v>
      </c>
      <c r="G110" s="1011">
        <v>-0.62610412611355726</v>
      </c>
      <c r="H110" s="100">
        <v>409.4</v>
      </c>
      <c r="I110" s="100">
        <v>2.3244188952761693</v>
      </c>
      <c r="J110" s="100">
        <v>7.9734219269102988</v>
      </c>
      <c r="K110" s="100">
        <v>3.6007090627077334</v>
      </c>
      <c r="L110" s="1012">
        <v>0.12495848534052767</v>
      </c>
    </row>
    <row r="111" spans="1:12" ht="15.75" thickBot="1">
      <c r="A111" s="49" t="s">
        <v>114</v>
      </c>
      <c r="B111" s="50" t="s">
        <v>33</v>
      </c>
      <c r="C111" s="94">
        <v>12889.796078431373</v>
      </c>
      <c r="D111" s="94">
        <v>12863.936274509804</v>
      </c>
      <c r="E111" s="95">
        <v>13147.592000000001</v>
      </c>
      <c r="F111" s="95">
        <v>13121.215</v>
      </c>
      <c r="G111" s="1008">
        <v>0.20102559099900741</v>
      </c>
      <c r="H111" s="89">
        <v>372.9</v>
      </c>
      <c r="I111" s="89">
        <v>-0.82446808510638903</v>
      </c>
      <c r="J111" s="89">
        <v>19.607843137254903</v>
      </c>
      <c r="K111" s="89">
        <v>8.1099047196986493</v>
      </c>
      <c r="L111" s="1005">
        <v>1.0429301238556929</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11729.928263158088</v>
      </c>
      <c r="D124" s="85">
        <v>11484.092006759465</v>
      </c>
      <c r="E124" s="86">
        <v>11964.526828421251</v>
      </c>
      <c r="F124" s="86">
        <v>11713.773846894655</v>
      </c>
      <c r="G124" s="1003">
        <v>2.140667771156179</v>
      </c>
      <c r="H124" s="87">
        <v>343.69806451612902</v>
      </c>
      <c r="I124" s="87">
        <v>1.3328517971314064</v>
      </c>
      <c r="J124" s="88">
        <v>3.3333333333333335</v>
      </c>
      <c r="K124" s="88">
        <v>1.7172612452913805</v>
      </c>
      <c r="L124" s="1004">
        <v>-1.4840371336794833E-2</v>
      </c>
    </row>
    <row r="125" spans="1:12" ht="15">
      <c r="A125" s="46" t="s">
        <v>24</v>
      </c>
      <c r="B125" s="47" t="s">
        <v>29</v>
      </c>
      <c r="C125" s="79">
        <v>11827.895098039215</v>
      </c>
      <c r="D125" s="79">
        <v>12103.093137254902</v>
      </c>
      <c r="E125" s="80">
        <v>12064.453</v>
      </c>
      <c r="F125" s="80">
        <v>12345.155000000001</v>
      </c>
      <c r="G125" s="999">
        <v>-2.2737827107071649</v>
      </c>
      <c r="H125" s="81">
        <v>321.8</v>
      </c>
      <c r="I125" s="81">
        <v>2.0615287028227085</v>
      </c>
      <c r="J125" s="89">
        <v>15.789473684210526</v>
      </c>
      <c r="K125" s="89">
        <v>0.2437403057832927</v>
      </c>
      <c r="L125" s="1005">
        <v>2.4340767677057146E-2</v>
      </c>
    </row>
    <row r="126" spans="1:12" ht="15">
      <c r="A126" s="46" t="s">
        <v>24</v>
      </c>
      <c r="B126" s="47" t="s">
        <v>30</v>
      </c>
      <c r="C126" s="79">
        <v>11559.793137254901</v>
      </c>
      <c r="D126" s="79">
        <v>11119.47450980392</v>
      </c>
      <c r="E126" s="80">
        <v>11790.989</v>
      </c>
      <c r="F126" s="80">
        <v>11341.864</v>
      </c>
      <c r="G126" s="999">
        <v>3.9598870168078193</v>
      </c>
      <c r="H126" s="81">
        <v>341.2</v>
      </c>
      <c r="I126" s="81">
        <v>0.32343428403409757</v>
      </c>
      <c r="J126" s="89">
        <v>-1.2658227848101267</v>
      </c>
      <c r="K126" s="89">
        <v>0.86417017504985594</v>
      </c>
      <c r="L126" s="1005">
        <v>-4.8070009707649852E-2</v>
      </c>
    </row>
    <row r="127" spans="1:12" ht="15">
      <c r="A127" s="46" t="s">
        <v>24</v>
      </c>
      <c r="B127" s="47" t="s">
        <v>35</v>
      </c>
      <c r="C127" s="79">
        <v>11925.72450980392</v>
      </c>
      <c r="D127" s="79">
        <v>11822.019607843136</v>
      </c>
      <c r="E127" s="80">
        <v>12164.239</v>
      </c>
      <c r="F127" s="80">
        <v>12058.46</v>
      </c>
      <c r="G127" s="999">
        <v>0.87721815223503219</v>
      </c>
      <c r="H127" s="81">
        <v>356</v>
      </c>
      <c r="I127" s="81">
        <v>2.7417027417027415</v>
      </c>
      <c r="J127" s="89">
        <v>5.7692307692307692</v>
      </c>
      <c r="K127" s="89">
        <v>0.60935076445823178</v>
      </c>
      <c r="L127" s="1005">
        <v>8.8888706937975126E-3</v>
      </c>
    </row>
    <row r="128" spans="1:12" ht="14.25">
      <c r="A128" s="44" t="s">
        <v>24</v>
      </c>
      <c r="B128" s="48" t="s">
        <v>31</v>
      </c>
      <c r="C128" s="90">
        <v>11022.963120055496</v>
      </c>
      <c r="D128" s="90">
        <v>10843.055516517577</v>
      </c>
      <c r="E128" s="91">
        <v>11243.422382456605</v>
      </c>
      <c r="F128" s="91">
        <v>11059.916626847929</v>
      </c>
      <c r="G128" s="1006">
        <v>1.6591965545492078</v>
      </c>
      <c r="H128" s="92">
        <v>290.03689469638738</v>
      </c>
      <c r="I128" s="92">
        <v>-1.3848844841201506</v>
      </c>
      <c r="J128" s="93">
        <v>-5.2439912600145666</v>
      </c>
      <c r="K128" s="93">
        <v>14.413915355639265</v>
      </c>
      <c r="L128" s="1007">
        <v>-1.4405881085639702</v>
      </c>
    </row>
    <row r="129" spans="1:12" ht="15">
      <c r="A129" s="46" t="s">
        <v>24</v>
      </c>
      <c r="B129" s="47" t="s">
        <v>32</v>
      </c>
      <c r="C129" s="79">
        <v>10638.866666666667</v>
      </c>
      <c r="D129" s="79">
        <v>10857.290196078431</v>
      </c>
      <c r="E129" s="80">
        <v>10851.644</v>
      </c>
      <c r="F129" s="80">
        <v>11074.436</v>
      </c>
      <c r="G129" s="999">
        <v>-2.0117683645469571</v>
      </c>
      <c r="H129" s="81">
        <v>263.5</v>
      </c>
      <c r="I129" s="81">
        <v>-2.5157232704402555</v>
      </c>
      <c r="J129" s="89">
        <v>-22.591362126245848</v>
      </c>
      <c r="K129" s="89">
        <v>5.1628628406824726</v>
      </c>
      <c r="L129" s="1005">
        <v>-1.7886383140519388</v>
      </c>
    </row>
    <row r="130" spans="1:12" ht="15">
      <c r="A130" s="46" t="s">
        <v>24</v>
      </c>
      <c r="B130" s="47" t="s">
        <v>33</v>
      </c>
      <c r="C130" s="79">
        <v>11155.496078431372</v>
      </c>
      <c r="D130" s="79">
        <v>10756.963725490195</v>
      </c>
      <c r="E130" s="80">
        <v>11378.606</v>
      </c>
      <c r="F130" s="80">
        <v>10972.102999999999</v>
      </c>
      <c r="G130" s="999">
        <v>3.7048777248992346</v>
      </c>
      <c r="H130" s="81">
        <v>301</v>
      </c>
      <c r="I130" s="81">
        <v>-2.0819778789850285</v>
      </c>
      <c r="J130" s="89">
        <v>11.710323574730355</v>
      </c>
      <c r="K130" s="89">
        <v>8.0323509860403277</v>
      </c>
      <c r="L130" s="1005">
        <v>0.53812465809575549</v>
      </c>
    </row>
    <row r="131" spans="1:12" ht="15">
      <c r="A131" s="46" t="s">
        <v>24</v>
      </c>
      <c r="B131" s="47" t="s">
        <v>36</v>
      </c>
      <c r="C131" s="79">
        <v>11525.286274509803</v>
      </c>
      <c r="D131" s="79">
        <v>11200.299019607843</v>
      </c>
      <c r="E131" s="80">
        <v>11755.791999999999</v>
      </c>
      <c r="F131" s="80">
        <v>11424.305</v>
      </c>
      <c r="G131" s="999">
        <v>2.9015944514786605</v>
      </c>
      <c r="H131" s="81">
        <v>330.2</v>
      </c>
      <c r="I131" s="81">
        <v>-3.138750366676442</v>
      </c>
      <c r="J131" s="89">
        <v>-9.8360655737704921</v>
      </c>
      <c r="K131" s="89">
        <v>1.2187015289164636</v>
      </c>
      <c r="L131" s="1005">
        <v>-0.19007445260778599</v>
      </c>
    </row>
    <row r="132" spans="1:12" ht="14.25">
      <c r="A132" s="44" t="s">
        <v>24</v>
      </c>
      <c r="B132" s="48" t="s">
        <v>37</v>
      </c>
      <c r="C132" s="90">
        <v>9347.0762201092984</v>
      </c>
      <c r="D132" s="90">
        <v>8765.1782270172826</v>
      </c>
      <c r="E132" s="91">
        <v>9534.0177445114841</v>
      </c>
      <c r="F132" s="91">
        <v>8940.4817915576277</v>
      </c>
      <c r="G132" s="1006">
        <v>6.638746845995751</v>
      </c>
      <c r="H132" s="92">
        <v>228.03849710982658</v>
      </c>
      <c r="I132" s="92">
        <v>0.14934292286527365</v>
      </c>
      <c r="J132" s="93">
        <v>12.046632124352332</v>
      </c>
      <c r="K132" s="93">
        <v>9.5834256592067355</v>
      </c>
      <c r="L132" s="1007">
        <v>0.66887600562705884</v>
      </c>
    </row>
    <row r="133" spans="1:12" ht="15">
      <c r="A133" s="46" t="s">
        <v>24</v>
      </c>
      <c r="B133" s="47" t="s">
        <v>101</v>
      </c>
      <c r="C133" s="101">
        <v>8702.7431372549017</v>
      </c>
      <c r="D133" s="101">
        <v>8432.9754901960787</v>
      </c>
      <c r="E133" s="102">
        <v>8876.7980000000007</v>
      </c>
      <c r="F133" s="102">
        <v>8601.6350000000002</v>
      </c>
      <c r="G133" s="1013">
        <v>3.1989615927669619</v>
      </c>
      <c r="H133" s="103">
        <v>212</v>
      </c>
      <c r="I133" s="103">
        <v>0.52157420578472935</v>
      </c>
      <c r="J133" s="104">
        <v>-2.1505376344086025</v>
      </c>
      <c r="K133" s="104">
        <v>5.0409926877908271</v>
      </c>
      <c r="L133" s="1014">
        <v>-0.32852232375651713</v>
      </c>
    </row>
    <row r="134" spans="1:12" ht="15">
      <c r="A134" s="46" t="s">
        <v>24</v>
      </c>
      <c r="B134" s="47" t="s">
        <v>38</v>
      </c>
      <c r="C134" s="79">
        <v>9819.6794117647059</v>
      </c>
      <c r="D134" s="79">
        <v>9284.7411764705885</v>
      </c>
      <c r="E134" s="80">
        <v>10016.073</v>
      </c>
      <c r="F134" s="80">
        <v>9470.4359999999997</v>
      </c>
      <c r="G134" s="999">
        <v>5.7614770851099211</v>
      </c>
      <c r="H134" s="81">
        <v>234.7</v>
      </c>
      <c r="I134" s="81">
        <v>-2.2490628904623096</v>
      </c>
      <c r="J134" s="89">
        <v>37.826086956521735</v>
      </c>
      <c r="K134" s="89">
        <v>3.5120762242410812</v>
      </c>
      <c r="L134" s="1005">
        <v>0.85618707874454536</v>
      </c>
    </row>
    <row r="135" spans="1:12" ht="15.75" thickBot="1">
      <c r="A135" s="46" t="s">
        <v>24</v>
      </c>
      <c r="B135" s="47" t="s">
        <v>39</v>
      </c>
      <c r="C135" s="79">
        <v>10369.349999999999</v>
      </c>
      <c r="D135" s="79">
        <v>8938.0931372549021</v>
      </c>
      <c r="E135" s="80">
        <v>10576.736999999999</v>
      </c>
      <c r="F135" s="80">
        <v>9116.8549999999996</v>
      </c>
      <c r="G135" s="999">
        <v>16.013000097072947</v>
      </c>
      <c r="H135" s="81">
        <v>283.8</v>
      </c>
      <c r="I135" s="81">
        <v>-2.8414926395070221</v>
      </c>
      <c r="J135" s="89">
        <v>20.779220779220779</v>
      </c>
      <c r="K135" s="89">
        <v>1.0303567471748283</v>
      </c>
      <c r="L135" s="1005">
        <v>0.1412112506390315</v>
      </c>
    </row>
    <row r="136" spans="1:12" ht="15.75" thickBot="1">
      <c r="A136" s="51"/>
      <c r="B136" s="52"/>
      <c r="C136" s="96"/>
      <c r="D136" s="96"/>
      <c r="E136" s="96"/>
      <c r="F136" s="96"/>
      <c r="G136" s="1009"/>
      <c r="H136" s="97"/>
      <c r="I136" s="97"/>
      <c r="J136" s="97"/>
      <c r="K136" s="97"/>
      <c r="L136" s="1010"/>
    </row>
    <row r="137" spans="1:12" ht="14.25">
      <c r="A137" s="44" t="s">
        <v>116</v>
      </c>
      <c r="B137" s="48" t="s">
        <v>25</v>
      </c>
      <c r="C137" s="90">
        <v>13628.680718339274</v>
      </c>
      <c r="D137" s="90">
        <v>14039.541445075916</v>
      </c>
      <c r="E137" s="91">
        <v>13901.254332706059</v>
      </c>
      <c r="F137" s="91">
        <v>14320.332273977434</v>
      </c>
      <c r="G137" s="1006">
        <v>-2.9264540323056121</v>
      </c>
      <c r="H137" s="92">
        <v>336.33797468354425</v>
      </c>
      <c r="I137" s="92">
        <v>-1.5740788056970521</v>
      </c>
      <c r="J137" s="93">
        <v>-4.8192771084337354</v>
      </c>
      <c r="K137" s="93">
        <v>0.87524927985818746</v>
      </c>
      <c r="L137" s="1007">
        <v>-8.3180281342736362E-2</v>
      </c>
    </row>
    <row r="138" spans="1:12" ht="15">
      <c r="A138" s="46" t="s">
        <v>116</v>
      </c>
      <c r="B138" s="47" t="s">
        <v>26</v>
      </c>
      <c r="C138" s="79">
        <v>13873.870588235293</v>
      </c>
      <c r="D138" s="79">
        <v>14094.815686274509</v>
      </c>
      <c r="E138" s="80">
        <v>14151.348</v>
      </c>
      <c r="F138" s="80">
        <v>14376.712</v>
      </c>
      <c r="G138" s="999">
        <v>-1.5675628752944315</v>
      </c>
      <c r="H138" s="81">
        <v>290</v>
      </c>
      <c r="I138" s="81">
        <v>-8.0532656943563659</v>
      </c>
      <c r="J138" s="89">
        <v>-53.846153846153847</v>
      </c>
      <c r="K138" s="89">
        <v>6.647462884998892E-2</v>
      </c>
      <c r="L138" s="1005">
        <v>-8.3640844591119645E-2</v>
      </c>
    </row>
    <row r="139" spans="1:12" ht="15">
      <c r="A139" s="46" t="s">
        <v>116</v>
      </c>
      <c r="B139" s="47" t="s">
        <v>27</v>
      </c>
      <c r="C139" s="79">
        <v>13692.797058823529</v>
      </c>
      <c r="D139" s="79">
        <v>14094.003921568627</v>
      </c>
      <c r="E139" s="80">
        <v>13966.653</v>
      </c>
      <c r="F139" s="80">
        <v>14375.884</v>
      </c>
      <c r="G139" s="999">
        <v>-2.8466492912714081</v>
      </c>
      <c r="H139" s="81">
        <v>327.9</v>
      </c>
      <c r="I139" s="81">
        <v>-2.3235031277926756</v>
      </c>
      <c r="J139" s="89">
        <v>-18.867924528301888</v>
      </c>
      <c r="K139" s="89">
        <v>0.47640150675825393</v>
      </c>
      <c r="L139" s="1005">
        <v>-0.13560773111703467</v>
      </c>
    </row>
    <row r="140" spans="1:12" ht="15">
      <c r="A140" s="46" t="s">
        <v>116</v>
      </c>
      <c r="B140" s="47" t="s">
        <v>34</v>
      </c>
      <c r="C140" s="79">
        <v>13504.666666666666</v>
      </c>
      <c r="D140" s="79">
        <v>13854.763725490197</v>
      </c>
      <c r="E140" s="80">
        <v>13774.76</v>
      </c>
      <c r="F140" s="80">
        <v>14131.859</v>
      </c>
      <c r="G140" s="999">
        <v>-2.5269074648989927</v>
      </c>
      <c r="H140" s="81">
        <v>357.7</v>
      </c>
      <c r="I140" s="81">
        <v>-6.0168155543878177</v>
      </c>
      <c r="J140" s="89">
        <v>76.470588235294116</v>
      </c>
      <c r="K140" s="89">
        <v>0.33237314424994457</v>
      </c>
      <c r="L140" s="1005">
        <v>0.13606829436541801</v>
      </c>
    </row>
    <row r="141" spans="1:12" ht="14.25">
      <c r="A141" s="44" t="s">
        <v>116</v>
      </c>
      <c r="B141" s="48" t="s">
        <v>28</v>
      </c>
      <c r="C141" s="90">
        <v>13414.127215215058</v>
      </c>
      <c r="D141" s="90">
        <v>13599.953565328045</v>
      </c>
      <c r="E141" s="91">
        <v>13682.40975951936</v>
      </c>
      <c r="F141" s="91">
        <v>13871.952636634607</v>
      </c>
      <c r="G141" s="1006">
        <v>-1.3663748866520875</v>
      </c>
      <c r="H141" s="92">
        <v>313.68492462311559</v>
      </c>
      <c r="I141" s="92">
        <v>1.7824113532720676</v>
      </c>
      <c r="J141" s="93">
        <v>3.4662045060658579</v>
      </c>
      <c r="K141" s="93">
        <v>6.6142255705738977</v>
      </c>
      <c r="L141" s="1007">
        <v>-4.8591981389151329E-2</v>
      </c>
    </row>
    <row r="142" spans="1:12" ht="15">
      <c r="A142" s="46" t="s">
        <v>116</v>
      </c>
      <c r="B142" s="47" t="s">
        <v>29</v>
      </c>
      <c r="C142" s="79">
        <v>13235.062745098037</v>
      </c>
      <c r="D142" s="79">
        <v>14064.024509803921</v>
      </c>
      <c r="E142" s="80">
        <v>13499.763999999999</v>
      </c>
      <c r="F142" s="80">
        <v>14345.305</v>
      </c>
      <c r="G142" s="999">
        <v>-5.894200227879443</v>
      </c>
      <c r="H142" s="81">
        <v>284.2</v>
      </c>
      <c r="I142" s="81">
        <v>-1.3879250520471895</v>
      </c>
      <c r="J142" s="89">
        <v>-33.944954128440372</v>
      </c>
      <c r="K142" s="89">
        <v>0.79769554619986716</v>
      </c>
      <c r="L142" s="1005">
        <v>-0.46096496188327363</v>
      </c>
    </row>
    <row r="143" spans="1:12" ht="15">
      <c r="A143" s="46" t="s">
        <v>116</v>
      </c>
      <c r="B143" s="47" t="s">
        <v>30</v>
      </c>
      <c r="C143" s="79">
        <v>13498.448039215686</v>
      </c>
      <c r="D143" s="79">
        <v>13576.076470588236</v>
      </c>
      <c r="E143" s="80">
        <v>13768.416999999999</v>
      </c>
      <c r="F143" s="80">
        <v>13847.598</v>
      </c>
      <c r="G143" s="999">
        <v>-0.57180313871041388</v>
      </c>
      <c r="H143" s="81">
        <v>309</v>
      </c>
      <c r="I143" s="81">
        <v>1.377952755905508</v>
      </c>
      <c r="J143" s="89">
        <v>31.506849315068493</v>
      </c>
      <c r="K143" s="89">
        <v>4.2543762463992909</v>
      </c>
      <c r="L143" s="1005">
        <v>0.88255176602977548</v>
      </c>
    </row>
    <row r="144" spans="1:12" ht="15">
      <c r="A144" s="46" t="s">
        <v>116</v>
      </c>
      <c r="B144" s="47" t="s">
        <v>35</v>
      </c>
      <c r="C144" s="79">
        <v>13282.451960784314</v>
      </c>
      <c r="D144" s="79">
        <v>13383.063725490196</v>
      </c>
      <c r="E144" s="80">
        <v>13548.101000000001</v>
      </c>
      <c r="F144" s="80">
        <v>13650.725</v>
      </c>
      <c r="G144" s="999">
        <v>-0.75178424589170023</v>
      </c>
      <c r="H144" s="81">
        <v>341.5</v>
      </c>
      <c r="I144" s="81">
        <v>4.6903740036787278</v>
      </c>
      <c r="J144" s="89">
        <v>-19.886363636363637</v>
      </c>
      <c r="K144" s="89">
        <v>1.5621537779747396</v>
      </c>
      <c r="L144" s="1005">
        <v>-0.47017878553565318</v>
      </c>
    </row>
    <row r="145" spans="1:12" ht="14.25">
      <c r="A145" s="44" t="s">
        <v>116</v>
      </c>
      <c r="B145" s="48" t="s">
        <v>31</v>
      </c>
      <c r="C145" s="90">
        <v>12465.381050349069</v>
      </c>
      <c r="D145" s="90">
        <v>12577.775835224122</v>
      </c>
      <c r="E145" s="91">
        <v>12714.688671356051</v>
      </c>
      <c r="F145" s="91">
        <v>12829.331351928604</v>
      </c>
      <c r="G145" s="1006">
        <v>-0.8935982509744691</v>
      </c>
      <c r="H145" s="92">
        <v>270.08763440860213</v>
      </c>
      <c r="I145" s="92">
        <v>-1.0405193864557092</v>
      </c>
      <c r="J145" s="93">
        <v>-7.844756399669695</v>
      </c>
      <c r="K145" s="93">
        <v>12.364280966097938</v>
      </c>
      <c r="L145" s="1007">
        <v>-1.6195527521468644</v>
      </c>
    </row>
    <row r="146" spans="1:12" ht="15">
      <c r="A146" s="46" t="s">
        <v>116</v>
      </c>
      <c r="B146" s="47" t="s">
        <v>32</v>
      </c>
      <c r="C146" s="79">
        <v>11772.653921568628</v>
      </c>
      <c r="D146" s="79">
        <v>12168.7</v>
      </c>
      <c r="E146" s="80">
        <v>12008.107</v>
      </c>
      <c r="F146" s="80">
        <v>12412.074000000001</v>
      </c>
      <c r="G146" s="999">
        <v>-3.2546293230285328</v>
      </c>
      <c r="H146" s="81">
        <v>235.7</v>
      </c>
      <c r="I146" s="81">
        <v>-3.5597381342062264</v>
      </c>
      <c r="J146" s="89">
        <v>-29.396984924623116</v>
      </c>
      <c r="K146" s="89">
        <v>3.1132284511411479</v>
      </c>
      <c r="L146" s="1005">
        <v>-1.4826145049789439</v>
      </c>
    </row>
    <row r="147" spans="1:12" ht="15">
      <c r="A147" s="46" t="s">
        <v>116</v>
      </c>
      <c r="B147" s="47" t="s">
        <v>33</v>
      </c>
      <c r="C147" s="79">
        <v>12664.616666666667</v>
      </c>
      <c r="D147" s="79">
        <v>12741.283333333333</v>
      </c>
      <c r="E147" s="80">
        <v>12917.909</v>
      </c>
      <c r="F147" s="80">
        <v>12996.109</v>
      </c>
      <c r="G147" s="999">
        <v>-0.60171856053223871</v>
      </c>
      <c r="H147" s="81">
        <v>277.5</v>
      </c>
      <c r="I147" s="81">
        <v>-2.1509167842031109</v>
      </c>
      <c r="J147" s="81">
        <v>8.2962962962962958</v>
      </c>
      <c r="K147" s="81">
        <v>8.0988256148903162</v>
      </c>
      <c r="L147" s="1000">
        <v>0.30436834006352687</v>
      </c>
    </row>
    <row r="148" spans="1:12" ht="15.75" thickBot="1">
      <c r="A148" s="56" t="s">
        <v>116</v>
      </c>
      <c r="B148" s="57" t="s">
        <v>36</v>
      </c>
      <c r="C148" s="82">
        <v>12634.24705882353</v>
      </c>
      <c r="D148" s="82">
        <v>12780.95882352941</v>
      </c>
      <c r="E148" s="83">
        <v>12886.932000000001</v>
      </c>
      <c r="F148" s="83">
        <v>13036.578</v>
      </c>
      <c r="G148" s="1001">
        <v>-1.1478932584915982</v>
      </c>
      <c r="H148" s="84">
        <v>310.89999999999998</v>
      </c>
      <c r="I148" s="84">
        <v>2.6072607260726</v>
      </c>
      <c r="J148" s="84">
        <v>-24.637681159420293</v>
      </c>
      <c r="K148" s="84">
        <v>1.1522269000664747</v>
      </c>
      <c r="L148" s="1002">
        <v>-0.441306587231447</v>
      </c>
    </row>
    <row r="149" spans="1:12">
      <c r="G149" s="65"/>
      <c r="H149" s="65"/>
      <c r="I149" s="65"/>
      <c r="J149" s="65"/>
      <c r="K149" s="65"/>
      <c r="L149" s="65"/>
    </row>
    <row r="150" spans="1:12" ht="13.5" thickBot="1">
      <c r="G150" s="65"/>
      <c r="H150" s="65"/>
      <c r="I150" s="65"/>
      <c r="J150" s="65"/>
      <c r="K150" s="65"/>
      <c r="L150" s="1097"/>
    </row>
    <row r="151" spans="1:12" ht="21" thickBot="1">
      <c r="A151" s="963" t="s">
        <v>334</v>
      </c>
      <c r="B151" s="954"/>
      <c r="C151" s="954"/>
      <c r="D151" s="954"/>
      <c r="E151" s="954"/>
      <c r="F151" s="954"/>
      <c r="G151" s="1069"/>
      <c r="H151" s="1069"/>
      <c r="I151" s="1069"/>
      <c r="J151" s="1069"/>
      <c r="K151" s="1069"/>
      <c r="L151" s="1070"/>
    </row>
    <row r="152" spans="1:12" ht="12.75" customHeight="1">
      <c r="A152" s="27"/>
      <c r="B152" s="28"/>
      <c r="C152" s="3" t="s">
        <v>9</v>
      </c>
      <c r="D152" s="3" t="s">
        <v>9</v>
      </c>
      <c r="E152" s="3"/>
      <c r="F152" s="3"/>
      <c r="G152" s="955"/>
      <c r="H152" s="1382" t="s">
        <v>10</v>
      </c>
      <c r="I152" s="1383"/>
      <c r="J152" s="986" t="s">
        <v>11</v>
      </c>
      <c r="K152" s="956" t="s">
        <v>12</v>
      </c>
      <c r="L152" s="957"/>
    </row>
    <row r="153" spans="1:12" ht="15.75" customHeight="1">
      <c r="A153" s="29" t="s">
        <v>13</v>
      </c>
      <c r="B153" s="30" t="s">
        <v>14</v>
      </c>
      <c r="C153" s="958" t="s">
        <v>40</v>
      </c>
      <c r="D153" s="958" t="s">
        <v>40</v>
      </c>
      <c r="E153" s="959" t="s">
        <v>41</v>
      </c>
      <c r="F153" s="960"/>
      <c r="G153" s="987"/>
      <c r="H153" s="1380" t="s">
        <v>15</v>
      </c>
      <c r="I153" s="1381"/>
      <c r="J153" s="988" t="s">
        <v>16</v>
      </c>
      <c r="K153" s="961" t="s">
        <v>17</v>
      </c>
      <c r="L153" s="962"/>
    </row>
    <row r="154" spans="1:12" ht="26.25" thickBot="1">
      <c r="A154" s="31" t="s">
        <v>18</v>
      </c>
      <c r="B154" s="32" t="s">
        <v>19</v>
      </c>
      <c r="C154" s="877" t="s">
        <v>479</v>
      </c>
      <c r="D154" s="1350" t="s">
        <v>471</v>
      </c>
      <c r="E154" s="952" t="s">
        <v>479</v>
      </c>
      <c r="F154" s="1255" t="s">
        <v>471</v>
      </c>
      <c r="G154" s="985" t="s">
        <v>20</v>
      </c>
      <c r="H154" s="66" t="s">
        <v>479</v>
      </c>
      <c r="I154" s="890" t="s">
        <v>20</v>
      </c>
      <c r="J154" s="989" t="s">
        <v>20</v>
      </c>
      <c r="K154" s="953" t="s">
        <v>479</v>
      </c>
      <c r="L154" s="990" t="s">
        <v>21</v>
      </c>
    </row>
    <row r="155" spans="1:12" ht="15" thickBot="1">
      <c r="A155" s="33" t="s">
        <v>22</v>
      </c>
      <c r="B155" s="34" t="s">
        <v>23</v>
      </c>
      <c r="C155" s="67">
        <v>12128.967592522105</v>
      </c>
      <c r="D155" s="67">
        <v>12053.756603450915</v>
      </c>
      <c r="E155" s="68">
        <v>12371.546944372547</v>
      </c>
      <c r="F155" s="1256">
        <v>12294.831735519932</v>
      </c>
      <c r="G155" s="991">
        <v>0.6239630643417694</v>
      </c>
      <c r="H155" s="69">
        <v>313.91661275714847</v>
      </c>
      <c r="I155" s="69">
        <v>1.3009340510484033</v>
      </c>
      <c r="J155" s="70">
        <v>14.997768189257551</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12321.5317700053</v>
      </c>
      <c r="D157" s="72">
        <v>12164.513004785245</v>
      </c>
      <c r="E157" s="73">
        <v>12567.962405405406</v>
      </c>
      <c r="F157" s="73">
        <v>12407.803264880951</v>
      </c>
      <c r="G157" s="995">
        <v>1.2907936812454859</v>
      </c>
      <c r="H157" s="74">
        <v>246.66666666666663</v>
      </c>
      <c r="I157" s="74">
        <v>-4.5634920634920748</v>
      </c>
      <c r="J157" s="74">
        <v>-7.6923076923076925</v>
      </c>
      <c r="K157" s="74">
        <v>0.15525941260188897</v>
      </c>
      <c r="L157" s="996">
        <v>-3.8164185077027873E-2</v>
      </c>
    </row>
    <row r="158" spans="1:12" ht="15">
      <c r="A158" s="46" t="s">
        <v>108</v>
      </c>
      <c r="B158" s="75" t="s">
        <v>23</v>
      </c>
      <c r="C158" s="76">
        <v>12827.897096999952</v>
      </c>
      <c r="D158" s="76">
        <v>12777.233159131558</v>
      </c>
      <c r="E158" s="77">
        <v>13084.455038939952</v>
      </c>
      <c r="F158" s="77">
        <v>13032.777822314189</v>
      </c>
      <c r="G158" s="997">
        <v>0.39651728380793622</v>
      </c>
      <c r="H158" s="78">
        <v>345.05442332896462</v>
      </c>
      <c r="I158" s="78">
        <v>-0.35104433925894196</v>
      </c>
      <c r="J158" s="78">
        <v>18.202943454686292</v>
      </c>
      <c r="K158" s="78">
        <v>39.487643938413768</v>
      </c>
      <c r="L158" s="998">
        <v>1.0707416917242867</v>
      </c>
    </row>
    <row r="159" spans="1:12" ht="15">
      <c r="A159" s="39" t="s">
        <v>109</v>
      </c>
      <c r="B159" s="40" t="s">
        <v>23</v>
      </c>
      <c r="C159" s="79">
        <v>12845.127907972323</v>
      </c>
      <c r="D159" s="79">
        <v>12828.441417755219</v>
      </c>
      <c r="E159" s="80">
        <v>13102.03046613177</v>
      </c>
      <c r="F159" s="80">
        <v>13085.010246110323</v>
      </c>
      <c r="G159" s="999">
        <v>0.13007418184105501</v>
      </c>
      <c r="H159" s="81">
        <v>383.46982248520715</v>
      </c>
      <c r="I159" s="81">
        <v>-0.74541382875603934</v>
      </c>
      <c r="J159" s="81">
        <v>38.524590163934427</v>
      </c>
      <c r="K159" s="81">
        <v>6.559710182429809</v>
      </c>
      <c r="L159" s="1000">
        <v>1.114091970854151</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10392.509467581194</v>
      </c>
      <c r="D161" s="79">
        <v>10287.342997410235</v>
      </c>
      <c r="E161" s="80">
        <v>10600.359656932818</v>
      </c>
      <c r="F161" s="80">
        <v>10493.08985735844</v>
      </c>
      <c r="G161" s="999">
        <v>1.0222899168175306</v>
      </c>
      <c r="H161" s="81">
        <v>283.99483257544443</v>
      </c>
      <c r="I161" s="81">
        <v>3.231124384723119</v>
      </c>
      <c r="J161" s="81">
        <v>9.1606498194945853</v>
      </c>
      <c r="K161" s="81">
        <v>31.297709923664126</v>
      </c>
      <c r="L161" s="1000">
        <v>-1.6735741114496996</v>
      </c>
    </row>
    <row r="162" spans="1:12" ht="15.75" thickBot="1">
      <c r="A162" s="41" t="s">
        <v>111</v>
      </c>
      <c r="B162" s="42" t="s">
        <v>23</v>
      </c>
      <c r="C162" s="82">
        <v>12777.390881041261</v>
      </c>
      <c r="D162" s="82">
        <v>12790.997764857602</v>
      </c>
      <c r="E162" s="83">
        <v>13032.938698662087</v>
      </c>
      <c r="F162" s="83">
        <v>13046.817720154755</v>
      </c>
      <c r="G162" s="1001">
        <v>-0.10637859584125349</v>
      </c>
      <c r="H162" s="84">
        <v>281.07688326624498</v>
      </c>
      <c r="I162" s="84">
        <v>-6.6362318294357819E-2</v>
      </c>
      <c r="J162" s="84">
        <v>12.629533678756477</v>
      </c>
      <c r="K162" s="84">
        <v>22.499676542890413</v>
      </c>
      <c r="L162" s="1002">
        <v>-0.47309536605170877</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253</v>
      </c>
      <c r="E164" s="86" t="s">
        <v>99</v>
      </c>
      <c r="F164" s="86" t="s">
        <v>253</v>
      </c>
      <c r="G164" s="1003" t="s">
        <v>99</v>
      </c>
      <c r="H164" s="87" t="s">
        <v>99</v>
      </c>
      <c r="I164" s="87" t="s">
        <v>99</v>
      </c>
      <c r="J164" s="88" t="s">
        <v>99</v>
      </c>
      <c r="K164" s="88" t="s">
        <v>99</v>
      </c>
      <c r="L164" s="1004" t="s">
        <v>99</v>
      </c>
    </row>
    <row r="165" spans="1:12" ht="15">
      <c r="A165" s="46" t="s">
        <v>112</v>
      </c>
      <c r="B165" s="47" t="s">
        <v>26</v>
      </c>
      <c r="C165" s="79" t="s">
        <v>99</v>
      </c>
      <c r="D165" s="79" t="s">
        <v>99</v>
      </c>
      <c r="E165" s="80" t="s">
        <v>99</v>
      </c>
      <c r="F165" s="80" t="s">
        <v>99</v>
      </c>
      <c r="G165" s="999" t="s">
        <v>99</v>
      </c>
      <c r="H165" s="81" t="s">
        <v>99</v>
      </c>
      <c r="I165" s="81" t="s">
        <v>99</v>
      </c>
      <c r="J165" s="89" t="s">
        <v>99</v>
      </c>
      <c r="K165" s="89" t="s">
        <v>99</v>
      </c>
      <c r="L165" s="1005" t="s">
        <v>99</v>
      </c>
    </row>
    <row r="166" spans="1:12" ht="15">
      <c r="A166" s="46" t="s">
        <v>112</v>
      </c>
      <c r="B166" s="47" t="s">
        <v>27</v>
      </c>
      <c r="C166" s="79" t="s">
        <v>99</v>
      </c>
      <c r="D166" s="79" t="s">
        <v>253</v>
      </c>
      <c r="E166" s="80" t="s">
        <v>99</v>
      </c>
      <c r="F166" s="80" t="s">
        <v>253</v>
      </c>
      <c r="G166" s="999" t="s">
        <v>99</v>
      </c>
      <c r="H166" s="81" t="s">
        <v>99</v>
      </c>
      <c r="I166" s="81" t="s">
        <v>99</v>
      </c>
      <c r="J166" s="89" t="s">
        <v>99</v>
      </c>
      <c r="K166" s="89" t="s">
        <v>99</v>
      </c>
      <c r="L166" s="1005" t="s">
        <v>99</v>
      </c>
    </row>
    <row r="167" spans="1:12" ht="14.25">
      <c r="A167" s="44" t="s">
        <v>112</v>
      </c>
      <c r="B167" s="48" t="s">
        <v>28</v>
      </c>
      <c r="C167" s="90" t="s">
        <v>253</v>
      </c>
      <c r="D167" s="90" t="s">
        <v>253</v>
      </c>
      <c r="E167" s="91" t="s">
        <v>253</v>
      </c>
      <c r="F167" s="91" t="s">
        <v>253</v>
      </c>
      <c r="G167" s="1006" t="s">
        <v>99</v>
      </c>
      <c r="H167" s="92" t="s">
        <v>253</v>
      </c>
      <c r="I167" s="92" t="s">
        <v>99</v>
      </c>
      <c r="J167" s="93" t="s">
        <v>99</v>
      </c>
      <c r="K167" s="93">
        <v>3.8814853150472242E-2</v>
      </c>
      <c r="L167" s="1007" t="s">
        <v>99</v>
      </c>
    </row>
    <row r="168" spans="1:12" ht="15">
      <c r="A168" s="46" t="s">
        <v>112</v>
      </c>
      <c r="B168" s="47" t="s">
        <v>29</v>
      </c>
      <c r="C168" s="79" t="s">
        <v>253</v>
      </c>
      <c r="D168" s="79" t="s">
        <v>99</v>
      </c>
      <c r="E168" s="80" t="s">
        <v>253</v>
      </c>
      <c r="F168" s="80" t="s">
        <v>99</v>
      </c>
      <c r="G168" s="999" t="s">
        <v>99</v>
      </c>
      <c r="H168" s="81" t="s">
        <v>253</v>
      </c>
      <c r="I168" s="81" t="s">
        <v>99</v>
      </c>
      <c r="J168" s="89" t="s">
        <v>99</v>
      </c>
      <c r="K168" s="89">
        <v>3.8814853150472242E-2</v>
      </c>
      <c r="L168" s="1005" t="s">
        <v>99</v>
      </c>
    </row>
    <row r="169" spans="1:12" ht="15">
      <c r="A169" s="46" t="s">
        <v>112</v>
      </c>
      <c r="B169" s="47" t="s">
        <v>30</v>
      </c>
      <c r="C169" s="79" t="s">
        <v>99</v>
      </c>
      <c r="D169" s="79" t="s">
        <v>253</v>
      </c>
      <c r="E169" s="80" t="s">
        <v>99</v>
      </c>
      <c r="F169" s="80" t="s">
        <v>253</v>
      </c>
      <c r="G169" s="999" t="s">
        <v>99</v>
      </c>
      <c r="H169" s="81" t="s">
        <v>99</v>
      </c>
      <c r="I169" s="81" t="s">
        <v>99</v>
      </c>
      <c r="J169" s="89" t="s">
        <v>99</v>
      </c>
      <c r="K169" s="89" t="s">
        <v>99</v>
      </c>
      <c r="L169" s="1005" t="s">
        <v>99</v>
      </c>
    </row>
    <row r="170" spans="1:12" ht="14.25">
      <c r="A170" s="44" t="s">
        <v>112</v>
      </c>
      <c r="B170" s="48" t="s">
        <v>31</v>
      </c>
      <c r="C170" s="90">
        <v>11978.814705882354</v>
      </c>
      <c r="D170" s="90">
        <v>11982.340550307716</v>
      </c>
      <c r="E170" s="91">
        <v>12218.391000000001</v>
      </c>
      <c r="F170" s="91">
        <v>12221.98736131387</v>
      </c>
      <c r="G170" s="1006">
        <v>-2.9425339820362228E-2</v>
      </c>
      <c r="H170" s="92">
        <v>213.32222222222219</v>
      </c>
      <c r="I170" s="92">
        <v>-14.359691808596931</v>
      </c>
      <c r="J170" s="93">
        <v>-18.181818181818183</v>
      </c>
      <c r="K170" s="93">
        <v>0.11644455945141674</v>
      </c>
      <c r="L170" s="1007">
        <v>-4.7221561661512895E-2</v>
      </c>
    </row>
    <row r="171" spans="1:12" ht="15">
      <c r="A171" s="46" t="s">
        <v>112</v>
      </c>
      <c r="B171" s="47" t="s">
        <v>32</v>
      </c>
      <c r="C171" s="79" t="s">
        <v>253</v>
      </c>
      <c r="D171" s="79">
        <v>11939.914705882353</v>
      </c>
      <c r="E171" s="80" t="s">
        <v>253</v>
      </c>
      <c r="F171" s="80">
        <v>12178.713</v>
      </c>
      <c r="G171" s="999">
        <v>-1.1292244098370627</v>
      </c>
      <c r="H171" s="81" t="s">
        <v>253</v>
      </c>
      <c r="I171" s="81">
        <v>-17.38955823293173</v>
      </c>
      <c r="J171" s="89">
        <v>-30</v>
      </c>
      <c r="K171" s="89">
        <v>9.0567990684435246E-2</v>
      </c>
      <c r="L171" s="1005">
        <v>-5.8219392145500759E-2</v>
      </c>
    </row>
    <row r="172" spans="1:12" ht="15.75" thickBot="1">
      <c r="A172" s="49" t="s">
        <v>112</v>
      </c>
      <c r="B172" s="50" t="s">
        <v>33</v>
      </c>
      <c r="C172" s="94" t="s">
        <v>253</v>
      </c>
      <c r="D172" s="94" t="s">
        <v>253</v>
      </c>
      <c r="E172" s="95" t="s">
        <v>253</v>
      </c>
      <c r="F172" s="95" t="s">
        <v>253</v>
      </c>
      <c r="G172" s="1008" t="s">
        <v>99</v>
      </c>
      <c r="H172" s="89" t="s">
        <v>253</v>
      </c>
      <c r="I172" s="89" t="s">
        <v>99</v>
      </c>
      <c r="J172" s="89" t="s">
        <v>99</v>
      </c>
      <c r="K172" s="89">
        <v>2.5876568766981495E-2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13462.331348269647</v>
      </c>
      <c r="D174" s="85">
        <v>13299.407739347169</v>
      </c>
      <c r="E174" s="86">
        <v>13731.577975235039</v>
      </c>
      <c r="F174" s="86">
        <v>13565.395894134112</v>
      </c>
      <c r="G174" s="1003">
        <v>1.2250440930573001</v>
      </c>
      <c r="H174" s="87">
        <v>413.37867298578198</v>
      </c>
      <c r="I174" s="87">
        <v>2.0467285419238661</v>
      </c>
      <c r="J174" s="88">
        <v>8.7628865979381434</v>
      </c>
      <c r="K174" s="88">
        <v>2.7299780049165481</v>
      </c>
      <c r="L174" s="1004">
        <v>-0.15649722198421046</v>
      </c>
    </row>
    <row r="175" spans="1:12" ht="15">
      <c r="A175" s="46" t="s">
        <v>113</v>
      </c>
      <c r="B175" s="47" t="s">
        <v>26</v>
      </c>
      <c r="C175" s="79">
        <v>13503.449019607842</v>
      </c>
      <c r="D175" s="79">
        <v>13265.947058823529</v>
      </c>
      <c r="E175" s="80">
        <v>13773.518</v>
      </c>
      <c r="F175" s="80">
        <v>13531.266</v>
      </c>
      <c r="G175" s="999">
        <v>1.7903128945953795</v>
      </c>
      <c r="H175" s="81">
        <v>405</v>
      </c>
      <c r="I175" s="81">
        <v>3.2110091743119322</v>
      </c>
      <c r="J175" s="89">
        <v>-3.0303030303030303</v>
      </c>
      <c r="K175" s="89">
        <v>1.6561004010868157</v>
      </c>
      <c r="L175" s="1005">
        <v>-0.30789305226833985</v>
      </c>
    </row>
    <row r="176" spans="1:12" ht="15">
      <c r="A176" s="46" t="s">
        <v>113</v>
      </c>
      <c r="B176" s="47" t="s">
        <v>27</v>
      </c>
      <c r="C176" s="79">
        <v>13402.084313725491</v>
      </c>
      <c r="D176" s="79">
        <v>13364.105882352942</v>
      </c>
      <c r="E176" s="80">
        <v>13670.126</v>
      </c>
      <c r="F176" s="80">
        <v>13631.388000000001</v>
      </c>
      <c r="G176" s="999">
        <v>0.28418235912585993</v>
      </c>
      <c r="H176" s="81">
        <v>426.3</v>
      </c>
      <c r="I176" s="81">
        <v>-1.3422818791946334</v>
      </c>
      <c r="J176" s="89">
        <v>33.87096774193548</v>
      </c>
      <c r="K176" s="89">
        <v>1.0738776038297322</v>
      </c>
      <c r="L176" s="1005">
        <v>0.15139583028412895</v>
      </c>
    </row>
    <row r="177" spans="1:12" ht="14.25">
      <c r="A177" s="44" t="s">
        <v>113</v>
      </c>
      <c r="B177" s="48" t="s">
        <v>28</v>
      </c>
      <c r="C177" s="90">
        <v>13090.650869009585</v>
      </c>
      <c r="D177" s="90">
        <v>13041.838891638969</v>
      </c>
      <c r="E177" s="91">
        <v>13352.463886389776</v>
      </c>
      <c r="F177" s="91">
        <v>13302.675669471748</v>
      </c>
      <c r="G177" s="1006">
        <v>0.37427220023327468</v>
      </c>
      <c r="H177" s="92">
        <v>369.96619385342791</v>
      </c>
      <c r="I177" s="92">
        <v>-0.83969188371294312</v>
      </c>
      <c r="J177" s="93">
        <v>11.609498680738787</v>
      </c>
      <c r="K177" s="93">
        <v>10.945788588433174</v>
      </c>
      <c r="L177" s="1007">
        <v>-0.33229503007597572</v>
      </c>
    </row>
    <row r="178" spans="1:12" ht="15">
      <c r="A178" s="46" t="s">
        <v>113</v>
      </c>
      <c r="B178" s="47" t="s">
        <v>29</v>
      </c>
      <c r="C178" s="79">
        <v>13005.785294117646</v>
      </c>
      <c r="D178" s="79">
        <v>12994.483333333334</v>
      </c>
      <c r="E178" s="80">
        <v>13265.901</v>
      </c>
      <c r="F178" s="80">
        <v>13254.373</v>
      </c>
      <c r="G178" s="999">
        <v>8.69750685302145E-2</v>
      </c>
      <c r="H178" s="81">
        <v>358.3</v>
      </c>
      <c r="I178" s="81">
        <v>-0.63782584581253776</v>
      </c>
      <c r="J178" s="89">
        <v>10.195227765726681</v>
      </c>
      <c r="K178" s="89">
        <v>6.5726484668133009</v>
      </c>
      <c r="L178" s="1005">
        <v>-0.28644988164674956</v>
      </c>
    </row>
    <row r="179" spans="1:12" ht="15">
      <c r="A179" s="46" t="s">
        <v>113</v>
      </c>
      <c r="B179" s="47" t="s">
        <v>30</v>
      </c>
      <c r="C179" s="79">
        <v>13208.617647058823</v>
      </c>
      <c r="D179" s="79">
        <v>13109.366666666667</v>
      </c>
      <c r="E179" s="80">
        <v>13472.79</v>
      </c>
      <c r="F179" s="80">
        <v>13371.554</v>
      </c>
      <c r="G179" s="999">
        <v>0.75709973575248457</v>
      </c>
      <c r="H179" s="81">
        <v>387.5</v>
      </c>
      <c r="I179" s="81">
        <v>-1.2738853503184715</v>
      </c>
      <c r="J179" s="89">
        <v>13.804713804713806</v>
      </c>
      <c r="K179" s="89">
        <v>4.3731401216198726</v>
      </c>
      <c r="L179" s="1005">
        <v>-4.5845148429227045E-2</v>
      </c>
    </row>
    <row r="180" spans="1:12" ht="14.25">
      <c r="A180" s="44" t="s">
        <v>113</v>
      </c>
      <c r="B180" s="48" t="s">
        <v>31</v>
      </c>
      <c r="C180" s="90">
        <v>12617.192765767744</v>
      </c>
      <c r="D180" s="90">
        <v>12559.687549476084</v>
      </c>
      <c r="E180" s="91">
        <v>12869.5366210831</v>
      </c>
      <c r="F180" s="91">
        <v>12810.881300465606</v>
      </c>
      <c r="G180" s="1006">
        <v>0.45785546865821158</v>
      </c>
      <c r="H180" s="92">
        <v>327.26406015037594</v>
      </c>
      <c r="I180" s="92">
        <v>0.14406925921021371</v>
      </c>
      <c r="J180" s="93">
        <v>22.392638036809817</v>
      </c>
      <c r="K180" s="93">
        <v>25.811877345064044</v>
      </c>
      <c r="L180" s="1007">
        <v>1.5595339437844729</v>
      </c>
    </row>
    <row r="181" spans="1:12" ht="15">
      <c r="A181" s="46" t="s">
        <v>113</v>
      </c>
      <c r="B181" s="47" t="s">
        <v>32</v>
      </c>
      <c r="C181" s="79">
        <v>12451.404901960785</v>
      </c>
      <c r="D181" s="79">
        <v>12471.461764705882</v>
      </c>
      <c r="E181" s="80">
        <v>12700.433000000001</v>
      </c>
      <c r="F181" s="80">
        <v>12720.891</v>
      </c>
      <c r="G181" s="999">
        <v>-0.16082206820260248</v>
      </c>
      <c r="H181" s="81">
        <v>313.39999999999998</v>
      </c>
      <c r="I181" s="81">
        <v>-0.15928639694170119</v>
      </c>
      <c r="J181" s="89">
        <v>13.653483992467045</v>
      </c>
      <c r="K181" s="89">
        <v>15.616509250873333</v>
      </c>
      <c r="L181" s="1005">
        <v>-0.18471080566587261</v>
      </c>
    </row>
    <row r="182" spans="1:12" ht="15.75" thickBot="1">
      <c r="A182" s="49" t="s">
        <v>113</v>
      </c>
      <c r="B182" s="50" t="s">
        <v>33</v>
      </c>
      <c r="C182" s="94">
        <v>12845.541176470588</v>
      </c>
      <c r="D182" s="94">
        <v>12707.261764705881</v>
      </c>
      <c r="E182" s="95">
        <v>13102.451999999999</v>
      </c>
      <c r="F182" s="95">
        <v>12961.406999999999</v>
      </c>
      <c r="G182" s="1008">
        <v>1.0881920458172487</v>
      </c>
      <c r="H182" s="89">
        <v>348.5</v>
      </c>
      <c r="I182" s="89">
        <v>-0.68395554288970573</v>
      </c>
      <c r="J182" s="89">
        <v>38.732394366197184</v>
      </c>
      <c r="K182" s="89">
        <v>10.195368094190711</v>
      </c>
      <c r="L182" s="1005">
        <v>1.7442447494503437</v>
      </c>
    </row>
    <row r="183" spans="1:12" ht="15.75" thickBot="1">
      <c r="A183" s="51"/>
      <c r="B183" s="52"/>
      <c r="C183" s="96"/>
      <c r="D183" s="96"/>
      <c r="E183" s="96"/>
      <c r="F183" s="96"/>
      <c r="G183" s="1009"/>
      <c r="H183" s="97"/>
      <c r="I183" s="97"/>
      <c r="J183" s="97"/>
      <c r="K183" s="97"/>
      <c r="L183" s="1010"/>
    </row>
    <row r="184" spans="1:12" ht="15">
      <c r="A184" s="46" t="s">
        <v>114</v>
      </c>
      <c r="B184" s="53" t="s">
        <v>30</v>
      </c>
      <c r="C184" s="98">
        <v>12908.491176470588</v>
      </c>
      <c r="D184" s="98">
        <v>12953.199999999999</v>
      </c>
      <c r="E184" s="99">
        <v>13166.661</v>
      </c>
      <c r="F184" s="99">
        <v>13212.263999999999</v>
      </c>
      <c r="G184" s="1011">
        <v>-0.34515659087647022</v>
      </c>
      <c r="H184" s="100">
        <v>411.2</v>
      </c>
      <c r="I184" s="100">
        <v>-0.24260067928190202</v>
      </c>
      <c r="J184" s="100">
        <v>7.4324324324324325</v>
      </c>
      <c r="K184" s="100">
        <v>2.0571872169750294</v>
      </c>
      <c r="L184" s="1012">
        <v>-0.14486604890802379</v>
      </c>
    </row>
    <row r="185" spans="1:12" ht="15.75" thickBot="1">
      <c r="A185" s="49" t="s">
        <v>114</v>
      </c>
      <c r="B185" s="50" t="s">
        <v>33</v>
      </c>
      <c r="C185" s="94">
        <v>12813.026470588235</v>
      </c>
      <c r="D185" s="94">
        <v>12733.786274509803</v>
      </c>
      <c r="E185" s="95">
        <v>13069.287</v>
      </c>
      <c r="F185" s="95">
        <v>12988.462</v>
      </c>
      <c r="G185" s="1008">
        <v>0.62228306938882161</v>
      </c>
      <c r="H185" s="89">
        <v>370.8</v>
      </c>
      <c r="I185" s="89">
        <v>0.54229934924078094</v>
      </c>
      <c r="J185" s="89">
        <v>59.633027522935777</v>
      </c>
      <c r="K185" s="89">
        <v>4.50252296545478</v>
      </c>
      <c r="L185" s="1005">
        <v>1.2589580197621753</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11413.172814542484</v>
      </c>
      <c r="D198" s="85">
        <v>11184.016949001822</v>
      </c>
      <c r="E198" s="86">
        <v>11641.436270833334</v>
      </c>
      <c r="F198" s="86">
        <v>11407.697287981859</v>
      </c>
      <c r="G198" s="1003">
        <v>2.0489584966259744</v>
      </c>
      <c r="H198" s="87">
        <v>348.50616438356161</v>
      </c>
      <c r="I198" s="87">
        <v>-0.58677455323386207</v>
      </c>
      <c r="J198" s="88">
        <v>22.17573221757322</v>
      </c>
      <c r="K198" s="88">
        <v>3.7779790399792983</v>
      </c>
      <c r="L198" s="1004">
        <v>0.22196059034382731</v>
      </c>
    </row>
    <row r="199" spans="1:12" ht="15">
      <c r="A199" s="46" t="s">
        <v>24</v>
      </c>
      <c r="B199" s="47" t="s">
        <v>29</v>
      </c>
      <c r="C199" s="79">
        <v>11084.149019607843</v>
      </c>
      <c r="D199" s="79">
        <v>10898.962745098039</v>
      </c>
      <c r="E199" s="80">
        <v>11305.832</v>
      </c>
      <c r="F199" s="80">
        <v>11116.941999999999</v>
      </c>
      <c r="G199" s="999">
        <v>1.6991183366792888</v>
      </c>
      <c r="H199" s="81">
        <v>316.7</v>
      </c>
      <c r="I199" s="81">
        <v>-0.9693558474046351</v>
      </c>
      <c r="J199" s="89">
        <v>18.604651162790699</v>
      </c>
      <c r="K199" s="89">
        <v>0.65985250355802816</v>
      </c>
      <c r="L199" s="1005">
        <v>2.0066757389303302E-2</v>
      </c>
    </row>
    <row r="200" spans="1:12" ht="15">
      <c r="A200" s="46" t="s">
        <v>24</v>
      </c>
      <c r="B200" s="47" t="s">
        <v>30</v>
      </c>
      <c r="C200" s="79">
        <v>11432.349999999999</v>
      </c>
      <c r="D200" s="79">
        <v>11092.094117647059</v>
      </c>
      <c r="E200" s="80">
        <v>11660.996999999999</v>
      </c>
      <c r="F200" s="80">
        <v>11313.936</v>
      </c>
      <c r="G200" s="999">
        <v>3.0675531486124696</v>
      </c>
      <c r="H200" s="81">
        <v>340.4</v>
      </c>
      <c r="I200" s="81">
        <v>-0.3221083455344137</v>
      </c>
      <c r="J200" s="89">
        <v>13.043478260869565</v>
      </c>
      <c r="K200" s="89">
        <v>1.3455815758830381</v>
      </c>
      <c r="L200" s="1005">
        <v>-2.3262346152373325E-2</v>
      </c>
    </row>
    <row r="201" spans="1:12" ht="15">
      <c r="A201" s="46" t="s">
        <v>24</v>
      </c>
      <c r="B201" s="47" t="s">
        <v>35</v>
      </c>
      <c r="C201" s="79">
        <v>11505.482352941177</v>
      </c>
      <c r="D201" s="79">
        <v>11360.291176470588</v>
      </c>
      <c r="E201" s="80">
        <v>11735.592000000001</v>
      </c>
      <c r="F201" s="80">
        <v>11587.496999999999</v>
      </c>
      <c r="G201" s="999">
        <v>1.2780585833161482</v>
      </c>
      <c r="H201" s="81">
        <v>366.5</v>
      </c>
      <c r="I201" s="81">
        <v>-1.2927551844869407</v>
      </c>
      <c r="J201" s="89">
        <v>31.73076923076923</v>
      </c>
      <c r="K201" s="89">
        <v>1.7725449605382324</v>
      </c>
      <c r="L201" s="1005">
        <v>0.22515617910689767</v>
      </c>
    </row>
    <row r="202" spans="1:12" ht="14.25">
      <c r="A202" s="44" t="s">
        <v>24</v>
      </c>
      <c r="B202" s="48" t="s">
        <v>31</v>
      </c>
      <c r="C202" s="90">
        <v>10940.551015254223</v>
      </c>
      <c r="D202" s="90">
        <v>10885.825069348461</v>
      </c>
      <c r="E202" s="91">
        <v>11159.362035559307</v>
      </c>
      <c r="F202" s="91">
        <v>11103.54157073543</v>
      </c>
      <c r="G202" s="1006">
        <v>0.50272667029948215</v>
      </c>
      <c r="H202" s="92">
        <v>302.376170212766</v>
      </c>
      <c r="I202" s="92">
        <v>3.1139476520918898</v>
      </c>
      <c r="J202" s="93">
        <v>12.709832134292565</v>
      </c>
      <c r="K202" s="93">
        <v>18.242980980721956</v>
      </c>
      <c r="L202" s="1007">
        <v>-0.37032061130303973</v>
      </c>
    </row>
    <row r="203" spans="1:12" ht="15">
      <c r="A203" s="46" t="s">
        <v>24</v>
      </c>
      <c r="B203" s="47" t="s">
        <v>32</v>
      </c>
      <c r="C203" s="79">
        <v>10416.728431372549</v>
      </c>
      <c r="D203" s="79">
        <v>10456.335294117647</v>
      </c>
      <c r="E203" s="80">
        <v>10625.063</v>
      </c>
      <c r="F203" s="80">
        <v>10665.462</v>
      </c>
      <c r="G203" s="999">
        <v>-0.37878340385066711</v>
      </c>
      <c r="H203" s="81">
        <v>262.60000000000002</v>
      </c>
      <c r="I203" s="81">
        <v>-1.3152950018789928</v>
      </c>
      <c r="J203" s="89">
        <v>7.9726651480637818</v>
      </c>
      <c r="K203" s="89">
        <v>6.1327467977746153</v>
      </c>
      <c r="L203" s="1005">
        <v>-0.39901930845957523</v>
      </c>
    </row>
    <row r="204" spans="1:12" ht="15">
      <c r="A204" s="46" t="s">
        <v>24</v>
      </c>
      <c r="B204" s="47" t="s">
        <v>33</v>
      </c>
      <c r="C204" s="79">
        <v>11079.614705882354</v>
      </c>
      <c r="D204" s="79">
        <v>10987.62156862745</v>
      </c>
      <c r="E204" s="80">
        <v>11301.207</v>
      </c>
      <c r="F204" s="80">
        <v>11207.374</v>
      </c>
      <c r="G204" s="999">
        <v>0.83724340777777684</v>
      </c>
      <c r="H204" s="81">
        <v>319</v>
      </c>
      <c r="I204" s="81">
        <v>8.0989495086411303</v>
      </c>
      <c r="J204" s="89">
        <v>11.328125</v>
      </c>
      <c r="K204" s="89">
        <v>7.3748220985897266</v>
      </c>
      <c r="L204" s="1005">
        <v>-0.24309190230299738</v>
      </c>
    </row>
    <row r="205" spans="1:12" ht="15">
      <c r="A205" s="46" t="s">
        <v>24</v>
      </c>
      <c r="B205" s="47" t="s">
        <v>36</v>
      </c>
      <c r="C205" s="79">
        <v>11273.03137254902</v>
      </c>
      <c r="D205" s="79">
        <v>11237.335294117647</v>
      </c>
      <c r="E205" s="80">
        <v>11498.492</v>
      </c>
      <c r="F205" s="80">
        <v>11462.082</v>
      </c>
      <c r="G205" s="999">
        <v>0.3176560767930281</v>
      </c>
      <c r="H205" s="81">
        <v>328</v>
      </c>
      <c r="I205" s="81">
        <v>-0.54578532443905736</v>
      </c>
      <c r="J205" s="89">
        <v>22</v>
      </c>
      <c r="K205" s="89">
        <v>4.7354120843576135</v>
      </c>
      <c r="L205" s="1005">
        <v>0.27179059945953288</v>
      </c>
    </row>
    <row r="206" spans="1:12" ht="14.25">
      <c r="A206" s="44" t="s">
        <v>24</v>
      </c>
      <c r="B206" s="48" t="s">
        <v>37</v>
      </c>
      <c r="C206" s="90">
        <v>8267.9390583767181</v>
      </c>
      <c r="D206" s="90">
        <v>8433.8211198385907</v>
      </c>
      <c r="E206" s="91">
        <v>8433.2978395442533</v>
      </c>
      <c r="F206" s="91">
        <v>8602.4975422353618</v>
      </c>
      <c r="G206" s="1006">
        <v>-1.9668672017678013</v>
      </c>
      <c r="H206" s="92">
        <v>221.57503486750352</v>
      </c>
      <c r="I206" s="92">
        <v>1.1714880137757586</v>
      </c>
      <c r="J206" s="93">
        <v>-1.2396694214876034</v>
      </c>
      <c r="K206" s="93">
        <v>9.2767499029628677</v>
      </c>
      <c r="L206" s="1007">
        <v>-1.5252140904904863</v>
      </c>
    </row>
    <row r="207" spans="1:12" ht="15">
      <c r="A207" s="46" t="s">
        <v>24</v>
      </c>
      <c r="B207" s="47" t="s">
        <v>101</v>
      </c>
      <c r="C207" s="101">
        <v>7938.6264705882359</v>
      </c>
      <c r="D207" s="101">
        <v>8292.2960784313727</v>
      </c>
      <c r="E207" s="102">
        <v>8097.3990000000003</v>
      </c>
      <c r="F207" s="102">
        <v>8458.1419999999998</v>
      </c>
      <c r="G207" s="1013">
        <v>-4.2650383500300597</v>
      </c>
      <c r="H207" s="103">
        <v>210.4</v>
      </c>
      <c r="I207" s="103">
        <v>1.0081613058089265</v>
      </c>
      <c r="J207" s="104">
        <v>-14.897959183673471</v>
      </c>
      <c r="K207" s="104">
        <v>5.3952645879156425</v>
      </c>
      <c r="L207" s="1014">
        <v>-1.8953171707512233</v>
      </c>
    </row>
    <row r="208" spans="1:12" ht="15">
      <c r="A208" s="46" t="s">
        <v>24</v>
      </c>
      <c r="B208" s="47" t="s">
        <v>38</v>
      </c>
      <c r="C208" s="79">
        <v>8472.126470588235</v>
      </c>
      <c r="D208" s="79">
        <v>8604.5950980392154</v>
      </c>
      <c r="E208" s="80">
        <v>8641.5689999999995</v>
      </c>
      <c r="F208" s="80">
        <v>8776.6869999999999</v>
      </c>
      <c r="G208" s="999">
        <v>-1.5395102958553768</v>
      </c>
      <c r="H208" s="81">
        <v>231.8</v>
      </c>
      <c r="I208" s="81">
        <v>-2.2765598650927394</v>
      </c>
      <c r="J208" s="89">
        <v>26.13065326633166</v>
      </c>
      <c r="K208" s="89">
        <v>3.2475093802561776</v>
      </c>
      <c r="L208" s="1005">
        <v>0.28664046194045101</v>
      </c>
    </row>
    <row r="209" spans="1:12" ht="15.75" thickBot="1">
      <c r="A209" s="46" t="s">
        <v>24</v>
      </c>
      <c r="B209" s="47" t="s">
        <v>39</v>
      </c>
      <c r="C209" s="79">
        <v>9581.5274509803912</v>
      </c>
      <c r="D209" s="79">
        <v>9089.8862745098031</v>
      </c>
      <c r="E209" s="80">
        <v>9773.1579999999994</v>
      </c>
      <c r="F209" s="80">
        <v>9271.6839999999993</v>
      </c>
      <c r="G209" s="999">
        <v>5.408661468617785</v>
      </c>
      <c r="H209" s="81">
        <v>264.3</v>
      </c>
      <c r="I209" s="81">
        <v>0.49429657794677234</v>
      </c>
      <c r="J209" s="89">
        <v>32.432432432432435</v>
      </c>
      <c r="K209" s="89">
        <v>0.63397593479104675</v>
      </c>
      <c r="L209" s="1005">
        <v>8.3462618320283455E-2</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13886.708772958187</v>
      </c>
      <c r="D211" s="90">
        <v>13783.607022660779</v>
      </c>
      <c r="E211" s="91">
        <v>14164.442948417351</v>
      </c>
      <c r="F211" s="91">
        <v>14059.279163113995</v>
      </c>
      <c r="G211" s="1006">
        <v>0.74800268266429781</v>
      </c>
      <c r="H211" s="92">
        <v>333.55418994413407</v>
      </c>
      <c r="I211" s="92">
        <v>-0.30331630469077259</v>
      </c>
      <c r="J211" s="93">
        <v>38.759689922480625</v>
      </c>
      <c r="K211" s="93">
        <v>2.3159529046448442</v>
      </c>
      <c r="L211" s="1007">
        <v>0.39659566613866959</v>
      </c>
    </row>
    <row r="212" spans="1:12" ht="15">
      <c r="A212" s="46" t="s">
        <v>116</v>
      </c>
      <c r="B212" s="47" t="s">
        <v>26</v>
      </c>
      <c r="C212" s="79">
        <v>13518.961764705882</v>
      </c>
      <c r="D212" s="79">
        <v>14066.89019607843</v>
      </c>
      <c r="E212" s="80">
        <v>13789.341</v>
      </c>
      <c r="F212" s="80">
        <v>14348.227999999999</v>
      </c>
      <c r="G212" s="999">
        <v>-3.8951639184991964</v>
      </c>
      <c r="H212" s="81">
        <v>318.39999999999998</v>
      </c>
      <c r="I212" s="81">
        <v>3.2760298410638877</v>
      </c>
      <c r="J212" s="89">
        <v>29.166666666666668</v>
      </c>
      <c r="K212" s="89">
        <v>0.40108681588821321</v>
      </c>
      <c r="L212" s="1005">
        <v>4.3997097096366733E-2</v>
      </c>
    </row>
    <row r="213" spans="1:12" ht="15">
      <c r="A213" s="46" t="s">
        <v>116</v>
      </c>
      <c r="B213" s="47" t="s">
        <v>27</v>
      </c>
      <c r="C213" s="79">
        <v>13743.106862745097</v>
      </c>
      <c r="D213" s="79">
        <v>13546.386274509803</v>
      </c>
      <c r="E213" s="80">
        <v>14017.968999999999</v>
      </c>
      <c r="F213" s="80">
        <v>13817.314</v>
      </c>
      <c r="G213" s="999">
        <v>1.4521997545977374</v>
      </c>
      <c r="H213" s="81">
        <v>331.1</v>
      </c>
      <c r="I213" s="81">
        <v>1.222867624579639</v>
      </c>
      <c r="J213" s="89">
        <v>8.6206896551724146</v>
      </c>
      <c r="K213" s="89">
        <v>0.81511191615991718</v>
      </c>
      <c r="L213" s="1005">
        <v>-4.785490425371175E-2</v>
      </c>
    </row>
    <row r="214" spans="1:12" ht="15">
      <c r="A214" s="46" t="s">
        <v>116</v>
      </c>
      <c r="B214" s="47" t="s">
        <v>34</v>
      </c>
      <c r="C214" s="79">
        <v>14115.321568627451</v>
      </c>
      <c r="D214" s="79">
        <v>13926.774509803921</v>
      </c>
      <c r="E214" s="80">
        <v>14397.628000000001</v>
      </c>
      <c r="F214" s="80">
        <v>14205.31</v>
      </c>
      <c r="G214" s="999">
        <v>1.3538458506009452</v>
      </c>
      <c r="H214" s="81">
        <v>340.9</v>
      </c>
      <c r="I214" s="81">
        <v>-4.563269876819712</v>
      </c>
      <c r="J214" s="89">
        <v>80.851063829787222</v>
      </c>
      <c r="K214" s="89">
        <v>1.0997541725967137</v>
      </c>
      <c r="L214" s="1005">
        <v>0.40045347329601444</v>
      </c>
    </row>
    <row r="215" spans="1:12" ht="14.25">
      <c r="A215" s="44" t="s">
        <v>116</v>
      </c>
      <c r="B215" s="48" t="s">
        <v>28</v>
      </c>
      <c r="C215" s="90">
        <v>13210.82882441382</v>
      </c>
      <c r="D215" s="90">
        <v>13230.181546300171</v>
      </c>
      <c r="E215" s="91">
        <v>13475.045400902098</v>
      </c>
      <c r="F215" s="91">
        <v>13494.785177226175</v>
      </c>
      <c r="G215" s="1006">
        <v>-0.14627706973349855</v>
      </c>
      <c r="H215" s="92">
        <v>296.28742138364777</v>
      </c>
      <c r="I215" s="92">
        <v>-0.75053530875328833</v>
      </c>
      <c r="J215" s="93">
        <v>9.8445595854922274</v>
      </c>
      <c r="K215" s="93">
        <v>8.2287488679001175</v>
      </c>
      <c r="L215" s="1007">
        <v>-0.38604059795317802</v>
      </c>
    </row>
    <row r="216" spans="1:12" ht="15">
      <c r="A216" s="46" t="s">
        <v>116</v>
      </c>
      <c r="B216" s="47" t="s">
        <v>29</v>
      </c>
      <c r="C216" s="79">
        <v>12782.591176470589</v>
      </c>
      <c r="D216" s="79">
        <v>13006.530392156863</v>
      </c>
      <c r="E216" s="80">
        <v>13038.243</v>
      </c>
      <c r="F216" s="80">
        <v>13266.661</v>
      </c>
      <c r="G216" s="999">
        <v>-1.7217444540114475</v>
      </c>
      <c r="H216" s="81">
        <v>272</v>
      </c>
      <c r="I216" s="81">
        <v>0.927643784786642</v>
      </c>
      <c r="J216" s="89">
        <v>-14.953271028037381</v>
      </c>
      <c r="K216" s="89">
        <v>1.1773838788976583</v>
      </c>
      <c r="L216" s="1005">
        <v>-0.41464111738265719</v>
      </c>
    </row>
    <row r="217" spans="1:12" ht="15">
      <c r="A217" s="46" t="s">
        <v>116</v>
      </c>
      <c r="B217" s="47" t="s">
        <v>30</v>
      </c>
      <c r="C217" s="79">
        <v>13288.607843137253</v>
      </c>
      <c r="D217" s="79">
        <v>13318.834313725489</v>
      </c>
      <c r="E217" s="80">
        <v>13554.38</v>
      </c>
      <c r="F217" s="80">
        <v>13585.210999999999</v>
      </c>
      <c r="G217" s="999">
        <v>-0.2269453157554942</v>
      </c>
      <c r="H217" s="81">
        <v>290.2</v>
      </c>
      <c r="I217" s="81">
        <v>-2.2566520714045097</v>
      </c>
      <c r="J217" s="89">
        <v>5.9016393442622954</v>
      </c>
      <c r="K217" s="89">
        <v>4.1790658558675124</v>
      </c>
      <c r="L217" s="1005">
        <v>-0.35894932044553673</v>
      </c>
    </row>
    <row r="218" spans="1:12" ht="15">
      <c r="A218" s="46" t="s">
        <v>116</v>
      </c>
      <c r="B218" s="47" t="s">
        <v>35</v>
      </c>
      <c r="C218" s="79">
        <v>13258.106862745099</v>
      </c>
      <c r="D218" s="79">
        <v>13200.686274509804</v>
      </c>
      <c r="E218" s="80">
        <v>13523.269</v>
      </c>
      <c r="F218" s="80">
        <v>13464.7</v>
      </c>
      <c r="G218" s="999">
        <v>0.4349818414075286</v>
      </c>
      <c r="H218" s="81">
        <v>315.10000000000002</v>
      </c>
      <c r="I218" s="81">
        <v>-1.5620118712902218</v>
      </c>
      <c r="J218" s="89">
        <v>32.934131736526943</v>
      </c>
      <c r="K218" s="89">
        <v>2.8722991331349461</v>
      </c>
      <c r="L218" s="1005">
        <v>0.38754983987501435</v>
      </c>
    </row>
    <row r="219" spans="1:12" ht="14.25">
      <c r="A219" s="44" t="s">
        <v>116</v>
      </c>
      <c r="B219" s="48" t="s">
        <v>31</v>
      </c>
      <c r="C219" s="90">
        <v>12162.753002894002</v>
      </c>
      <c r="D219" s="90">
        <v>12246.919192058038</v>
      </c>
      <c r="E219" s="91">
        <v>12406.008062951882</v>
      </c>
      <c r="F219" s="91">
        <v>12491.857575899199</v>
      </c>
      <c r="G219" s="1006">
        <v>-0.68724376999741732</v>
      </c>
      <c r="H219" s="92">
        <v>260.44123376623378</v>
      </c>
      <c r="I219" s="92">
        <v>-0.24508350511104413</v>
      </c>
      <c r="J219" s="93">
        <v>10.526315789473683</v>
      </c>
      <c r="K219" s="93">
        <v>11.954974770345453</v>
      </c>
      <c r="L219" s="1007">
        <v>-0.48365043423719811</v>
      </c>
    </row>
    <row r="220" spans="1:12" ht="15">
      <c r="A220" s="46" t="s">
        <v>116</v>
      </c>
      <c r="B220" s="47" t="s">
        <v>32</v>
      </c>
      <c r="C220" s="79">
        <v>11495.015686274508</v>
      </c>
      <c r="D220" s="79">
        <v>11825.466666666667</v>
      </c>
      <c r="E220" s="80">
        <v>11724.915999999999</v>
      </c>
      <c r="F220" s="80">
        <v>12061.976000000001</v>
      </c>
      <c r="G220" s="999">
        <v>-2.7944011826918018</v>
      </c>
      <c r="H220" s="81">
        <v>233.4</v>
      </c>
      <c r="I220" s="81">
        <v>-1.3524936601859632</v>
      </c>
      <c r="J220" s="89">
        <v>-3.4615384615384617</v>
      </c>
      <c r="K220" s="89">
        <v>3.2475093802561776</v>
      </c>
      <c r="L220" s="1005">
        <v>-0.62096257332215909</v>
      </c>
    </row>
    <row r="221" spans="1:12" ht="15">
      <c r="A221" s="46" t="s">
        <v>116</v>
      </c>
      <c r="B221" s="47" t="s">
        <v>33</v>
      </c>
      <c r="C221" s="79">
        <v>12369.453921568627</v>
      </c>
      <c r="D221" s="79">
        <v>12423.373529411765</v>
      </c>
      <c r="E221" s="80">
        <v>12616.843000000001</v>
      </c>
      <c r="F221" s="80">
        <v>12671.841</v>
      </c>
      <c r="G221" s="999">
        <v>-0.43401744071756893</v>
      </c>
      <c r="H221" s="81">
        <v>261.10000000000002</v>
      </c>
      <c r="I221" s="81">
        <v>-1.5088645794039985</v>
      </c>
      <c r="J221" s="81">
        <v>-2.1327014218009479</v>
      </c>
      <c r="K221" s="81">
        <v>5.343511450381679</v>
      </c>
      <c r="L221" s="1000">
        <v>-0.93531610504162099</v>
      </c>
    </row>
    <row r="222" spans="1:12" ht="15.75" thickBot="1">
      <c r="A222" s="56" t="s">
        <v>116</v>
      </c>
      <c r="B222" s="57" t="s">
        <v>36</v>
      </c>
      <c r="C222" s="82">
        <v>12389.511764705881</v>
      </c>
      <c r="D222" s="82">
        <v>12384.739215686273</v>
      </c>
      <c r="E222" s="83">
        <v>12637.302</v>
      </c>
      <c r="F222" s="83">
        <v>12632.433999999999</v>
      </c>
      <c r="G222" s="1001">
        <v>3.8535724785899478E-2</v>
      </c>
      <c r="H222" s="84">
        <v>285.5</v>
      </c>
      <c r="I222" s="84">
        <v>-2.0247083047357508</v>
      </c>
      <c r="J222" s="84">
        <v>68.831168831168839</v>
      </c>
      <c r="K222" s="84">
        <v>3.3639539397075944</v>
      </c>
      <c r="L222" s="1002">
        <v>1.0726282441265798</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7"/>
    </row>
    <row r="226" spans="1:12" ht="21" thickBot="1">
      <c r="A226" s="963" t="s">
        <v>322</v>
      </c>
      <c r="B226" s="954"/>
      <c r="C226" s="954"/>
      <c r="D226" s="954"/>
      <c r="E226" s="954"/>
      <c r="F226" s="954"/>
      <c r="G226" s="1069"/>
      <c r="H226" s="1069"/>
      <c r="I226" s="1069"/>
      <c r="J226" s="1069"/>
      <c r="K226" s="1069"/>
      <c r="L226" s="1070"/>
    </row>
    <row r="227" spans="1:12" ht="12.75" customHeight="1">
      <c r="A227" s="27"/>
      <c r="B227" s="28"/>
      <c r="C227" s="3" t="s">
        <v>9</v>
      </c>
      <c r="D227" s="3" t="s">
        <v>9</v>
      </c>
      <c r="E227" s="3"/>
      <c r="F227" s="3"/>
      <c r="G227" s="955"/>
      <c r="H227" s="1382" t="s">
        <v>10</v>
      </c>
      <c r="I227" s="1383"/>
      <c r="J227" s="986" t="s">
        <v>11</v>
      </c>
      <c r="K227" s="956" t="s">
        <v>12</v>
      </c>
      <c r="L227" s="957"/>
    </row>
    <row r="228" spans="1:12" ht="15.75" customHeight="1">
      <c r="A228" s="29" t="s">
        <v>13</v>
      </c>
      <c r="B228" s="30" t="s">
        <v>14</v>
      </c>
      <c r="C228" s="958" t="s">
        <v>40</v>
      </c>
      <c r="D228" s="958" t="s">
        <v>40</v>
      </c>
      <c r="E228" s="959" t="s">
        <v>41</v>
      </c>
      <c r="F228" s="960"/>
      <c r="G228" s="987"/>
      <c r="H228" s="1380" t="s">
        <v>15</v>
      </c>
      <c r="I228" s="1381"/>
      <c r="J228" s="988" t="s">
        <v>16</v>
      </c>
      <c r="K228" s="961" t="s">
        <v>17</v>
      </c>
      <c r="L228" s="962"/>
    </row>
    <row r="229" spans="1:12" ht="26.25" thickBot="1">
      <c r="A229" s="31" t="s">
        <v>18</v>
      </c>
      <c r="B229" s="32" t="s">
        <v>19</v>
      </c>
      <c r="C229" s="877" t="s">
        <v>479</v>
      </c>
      <c r="D229" s="1350" t="s">
        <v>471</v>
      </c>
      <c r="E229" s="952" t="s">
        <v>479</v>
      </c>
      <c r="F229" s="1255" t="s">
        <v>471</v>
      </c>
      <c r="G229" s="985" t="s">
        <v>20</v>
      </c>
      <c r="H229" s="66" t="s">
        <v>479</v>
      </c>
      <c r="I229" s="890" t="s">
        <v>20</v>
      </c>
      <c r="J229" s="989" t="s">
        <v>20</v>
      </c>
      <c r="K229" s="953" t="s">
        <v>479</v>
      </c>
      <c r="L229" s="990" t="s">
        <v>21</v>
      </c>
    </row>
    <row r="230" spans="1:12" ht="15" thickBot="1">
      <c r="A230" s="33" t="s">
        <v>22</v>
      </c>
      <c r="B230" s="34" t="s">
        <v>23</v>
      </c>
      <c r="C230" s="67">
        <v>10757.010340433961</v>
      </c>
      <c r="D230" s="67">
        <v>10804.642943199204</v>
      </c>
      <c r="E230" s="68">
        <v>10972.15054724264</v>
      </c>
      <c r="F230" s="1256">
        <v>11021.622105012784</v>
      </c>
      <c r="G230" s="991">
        <v>-0.44885913614879031</v>
      </c>
      <c r="H230" s="69">
        <v>309.6013181019332</v>
      </c>
      <c r="I230" s="69">
        <v>0.48998176671725374</v>
      </c>
      <c r="J230" s="70">
        <v>13.459621136590231</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12266.606273420015</v>
      </c>
      <c r="D233" s="76">
        <v>12134.331794559632</v>
      </c>
      <c r="E233" s="77">
        <v>12511.938398888415</v>
      </c>
      <c r="F233" s="77">
        <v>12377.018430450824</v>
      </c>
      <c r="G233" s="997">
        <v>1.0900845724334631</v>
      </c>
      <c r="H233" s="78">
        <v>359.81641025641034</v>
      </c>
      <c r="I233" s="78">
        <v>-3.0161563008659944</v>
      </c>
      <c r="J233" s="78">
        <v>16.071428571428573</v>
      </c>
      <c r="K233" s="78">
        <v>17.135325131810195</v>
      </c>
      <c r="L233" s="998">
        <v>0.38557438405346289</v>
      </c>
    </row>
    <row r="234" spans="1:12" ht="15">
      <c r="A234" s="39" t="s">
        <v>109</v>
      </c>
      <c r="B234" s="40" t="s">
        <v>23</v>
      </c>
      <c r="C234" s="79">
        <v>12113.648583877995</v>
      </c>
      <c r="D234" s="79">
        <v>12080.593910893096</v>
      </c>
      <c r="E234" s="80">
        <v>12355.921555555555</v>
      </c>
      <c r="F234" s="80">
        <v>12322.205789110958</v>
      </c>
      <c r="G234" s="999">
        <v>0.27361794650752475</v>
      </c>
      <c r="H234" s="81">
        <v>404.99230769230769</v>
      </c>
      <c r="I234" s="81">
        <v>-2.3106080687059287</v>
      </c>
      <c r="J234" s="81">
        <v>48.571428571428569</v>
      </c>
      <c r="K234" s="81">
        <v>4.5694200351493848</v>
      </c>
      <c r="L234" s="1000">
        <v>1.0798886293667329</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9816.7146354949691</v>
      </c>
      <c r="D236" s="79">
        <v>9934.984314792051</v>
      </c>
      <c r="E236" s="80">
        <v>10013.048928204869</v>
      </c>
      <c r="F236" s="80">
        <v>10133.684001087891</v>
      </c>
      <c r="G236" s="999">
        <v>-1.1904364974284911</v>
      </c>
      <c r="H236" s="81">
        <v>291.01420204978041</v>
      </c>
      <c r="I236" s="81">
        <v>1.6386220799809244</v>
      </c>
      <c r="J236" s="81">
        <v>11.967213114754099</v>
      </c>
      <c r="K236" s="81">
        <v>60.017574692442885</v>
      </c>
      <c r="L236" s="1000">
        <v>-0.79997266548333101</v>
      </c>
    </row>
    <row r="237" spans="1:12" ht="15.75" thickBot="1">
      <c r="A237" s="41" t="s">
        <v>111</v>
      </c>
      <c r="B237" s="42" t="s">
        <v>23</v>
      </c>
      <c r="C237" s="82">
        <v>11597.466328388908</v>
      </c>
      <c r="D237" s="82">
        <v>11664.672321580652</v>
      </c>
      <c r="E237" s="83">
        <v>11829.415654956687</v>
      </c>
      <c r="F237" s="83">
        <v>11920.875714707929</v>
      </c>
      <c r="G237" s="1001">
        <v>-0.76722601543776403</v>
      </c>
      <c r="H237" s="84">
        <v>299.71057692307693</v>
      </c>
      <c r="I237" s="84">
        <v>-0.99997980642519813</v>
      </c>
      <c r="J237" s="84">
        <v>9.4736842105263168</v>
      </c>
      <c r="K237" s="84">
        <v>18.277680140597539</v>
      </c>
      <c r="L237" s="1002">
        <v>-0.66549034793685635</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12920.223250525591</v>
      </c>
      <c r="D249" s="85">
        <v>12728.501443522193</v>
      </c>
      <c r="E249" s="86">
        <v>13178.627715536102</v>
      </c>
      <c r="F249" s="86">
        <v>12983.071472392638</v>
      </c>
      <c r="G249" s="1003">
        <v>1.5062402110263182</v>
      </c>
      <c r="H249" s="87">
        <v>415.44545454545454</v>
      </c>
      <c r="I249" s="87">
        <v>-2.299102723433768</v>
      </c>
      <c r="J249" s="88">
        <v>-52.173913043478258</v>
      </c>
      <c r="K249" s="88">
        <v>0.96660808435852363</v>
      </c>
      <c r="L249" s="1004">
        <v>-1.3265125537272193</v>
      </c>
    </row>
    <row r="250" spans="1:12" ht="15">
      <c r="A250" s="46" t="s">
        <v>113</v>
      </c>
      <c r="B250" s="47" t="s">
        <v>26</v>
      </c>
      <c r="C250" s="79">
        <v>12679.918627450979</v>
      </c>
      <c r="D250" s="79">
        <v>12641.715686274509</v>
      </c>
      <c r="E250" s="80">
        <v>12933.517</v>
      </c>
      <c r="F250" s="80">
        <v>12894.55</v>
      </c>
      <c r="G250" s="999">
        <v>0.30219744000372684</v>
      </c>
      <c r="H250" s="81">
        <v>405.7</v>
      </c>
      <c r="I250" s="81">
        <v>-2.9657976560631507</v>
      </c>
      <c r="J250" s="89">
        <v>-66.666666666666657</v>
      </c>
      <c r="K250" s="89">
        <v>0.61511423550087874</v>
      </c>
      <c r="L250" s="1005">
        <v>-1.4786046079687127</v>
      </c>
    </row>
    <row r="251" spans="1:12" ht="15">
      <c r="A251" s="46" t="s">
        <v>113</v>
      </c>
      <c r="B251" s="47" t="s">
        <v>27</v>
      </c>
      <c r="C251" s="79" t="s">
        <v>253</v>
      </c>
      <c r="D251" s="79" t="s">
        <v>253</v>
      </c>
      <c r="E251" s="80" t="s">
        <v>253</v>
      </c>
      <c r="F251" s="80" t="s">
        <v>253</v>
      </c>
      <c r="G251" s="999" t="s">
        <v>99</v>
      </c>
      <c r="H251" s="81" t="s">
        <v>253</v>
      </c>
      <c r="I251" s="81" t="s">
        <v>99</v>
      </c>
      <c r="J251" s="89" t="s">
        <v>99</v>
      </c>
      <c r="K251" s="89">
        <v>0.35149384885764495</v>
      </c>
      <c r="L251" s="1005" t="s">
        <v>99</v>
      </c>
    </row>
    <row r="252" spans="1:12" ht="14.25">
      <c r="A252" s="44" t="s">
        <v>113</v>
      </c>
      <c r="B252" s="48" t="s">
        <v>28</v>
      </c>
      <c r="C252" s="90">
        <v>12553.421199794435</v>
      </c>
      <c r="D252" s="90">
        <v>12008.767499576896</v>
      </c>
      <c r="E252" s="91">
        <v>12804.489623790323</v>
      </c>
      <c r="F252" s="91">
        <v>12248.942849568433</v>
      </c>
      <c r="G252" s="1006">
        <v>4.5354671096490859</v>
      </c>
      <c r="H252" s="92">
        <v>375.7257575757576</v>
      </c>
      <c r="I252" s="92">
        <v>-2.7157276482225727</v>
      </c>
      <c r="J252" s="93">
        <v>57.142857142857139</v>
      </c>
      <c r="K252" s="93">
        <v>5.7996485061511418</v>
      </c>
      <c r="L252" s="1007">
        <v>1.6122108192119589</v>
      </c>
    </row>
    <row r="253" spans="1:12" ht="15">
      <c r="A253" s="46" t="s">
        <v>113</v>
      </c>
      <c r="B253" s="47" t="s">
        <v>29</v>
      </c>
      <c r="C253" s="79">
        <v>12390.059803921569</v>
      </c>
      <c r="D253" s="79">
        <v>12094.27156862745</v>
      </c>
      <c r="E253" s="80">
        <v>12637.861000000001</v>
      </c>
      <c r="F253" s="80">
        <v>12336.156999999999</v>
      </c>
      <c r="G253" s="999">
        <v>2.4456887181315992</v>
      </c>
      <c r="H253" s="81">
        <v>366.7</v>
      </c>
      <c r="I253" s="81">
        <v>-2.8866525423728904</v>
      </c>
      <c r="J253" s="89">
        <v>30.303030303030305</v>
      </c>
      <c r="K253" s="89">
        <v>3.7785588752196833</v>
      </c>
      <c r="L253" s="1005">
        <v>0.48842926405318243</v>
      </c>
    </row>
    <row r="254" spans="1:12" ht="15">
      <c r="A254" s="46" t="s">
        <v>113</v>
      </c>
      <c r="B254" s="47" t="s">
        <v>30</v>
      </c>
      <c r="C254" s="79">
        <v>12838.715686274509</v>
      </c>
      <c r="D254" s="79">
        <v>11725.421568627451</v>
      </c>
      <c r="E254" s="80">
        <v>13095.49</v>
      </c>
      <c r="F254" s="80">
        <v>11959.93</v>
      </c>
      <c r="G254" s="999">
        <v>9.4947044004438119</v>
      </c>
      <c r="H254" s="81">
        <v>392.6</v>
      </c>
      <c r="I254" s="81">
        <v>-6.031594064145521</v>
      </c>
      <c r="J254" s="89">
        <v>155.55555555555557</v>
      </c>
      <c r="K254" s="89">
        <v>2.0210896309314585</v>
      </c>
      <c r="L254" s="1005">
        <v>1.1237815551587764</v>
      </c>
    </row>
    <row r="255" spans="1:12" ht="14.25">
      <c r="A255" s="44" t="s">
        <v>113</v>
      </c>
      <c r="B255" s="48" t="s">
        <v>31</v>
      </c>
      <c r="C255" s="90">
        <v>12019.056279315648</v>
      </c>
      <c r="D255" s="90">
        <v>12030.441722931946</v>
      </c>
      <c r="E255" s="91">
        <v>12259.437404901961</v>
      </c>
      <c r="F255" s="91">
        <v>12271.050557390585</v>
      </c>
      <c r="G255" s="1006">
        <v>-9.4638616590408897E-2</v>
      </c>
      <c r="H255" s="92">
        <v>345.73220338983054</v>
      </c>
      <c r="I255" s="92">
        <v>-1.9752891732202529</v>
      </c>
      <c r="J255" s="93">
        <v>14.563106796116504</v>
      </c>
      <c r="K255" s="93">
        <v>10.369068541300527</v>
      </c>
      <c r="L255" s="1007">
        <v>9.9876118568722916E-2</v>
      </c>
    </row>
    <row r="256" spans="1:12" ht="15">
      <c r="A256" s="46" t="s">
        <v>113</v>
      </c>
      <c r="B256" s="47" t="s">
        <v>32</v>
      </c>
      <c r="C256" s="79">
        <v>11984.504901960783</v>
      </c>
      <c r="D256" s="79">
        <v>12013.441176470587</v>
      </c>
      <c r="E256" s="80">
        <v>12224.195</v>
      </c>
      <c r="F256" s="80">
        <v>12253.71</v>
      </c>
      <c r="G256" s="999">
        <v>-0.24086582757384842</v>
      </c>
      <c r="H256" s="81">
        <v>330.5</v>
      </c>
      <c r="I256" s="81">
        <v>-4.1473317865429262</v>
      </c>
      <c r="J256" s="89">
        <v>-5.0632911392405067</v>
      </c>
      <c r="K256" s="89">
        <v>6.5905096660808429</v>
      </c>
      <c r="L256" s="1005">
        <v>-1.285861221257143</v>
      </c>
    </row>
    <row r="257" spans="1:12" ht="15.75" thickBot="1">
      <c r="A257" s="49" t="s">
        <v>113</v>
      </c>
      <c r="B257" s="50" t="s">
        <v>33</v>
      </c>
      <c r="C257" s="94">
        <v>12072.555882352941</v>
      </c>
      <c r="D257" s="94">
        <v>12081.38725490196</v>
      </c>
      <c r="E257" s="95">
        <v>12314.007</v>
      </c>
      <c r="F257" s="95">
        <v>12323.014999999999</v>
      </c>
      <c r="G257" s="1008">
        <v>-7.3098994036766257E-2</v>
      </c>
      <c r="H257" s="89">
        <v>372.3</v>
      </c>
      <c r="I257" s="89">
        <v>-1.6899920781621276</v>
      </c>
      <c r="J257" s="89">
        <v>79.166666666666657</v>
      </c>
      <c r="K257" s="89">
        <v>3.7785588752196833</v>
      </c>
      <c r="L257" s="1005">
        <v>1.3857373398258646</v>
      </c>
    </row>
    <row r="258" spans="1:12" ht="15.75" thickBot="1">
      <c r="A258" s="51"/>
      <c r="B258" s="52"/>
      <c r="C258" s="96"/>
      <c r="D258" s="96"/>
      <c r="E258" s="96"/>
      <c r="F258" s="96"/>
      <c r="G258" s="1009"/>
      <c r="H258" s="97"/>
      <c r="I258" s="97"/>
      <c r="J258" s="97"/>
      <c r="K258" s="97"/>
      <c r="L258" s="1010"/>
    </row>
    <row r="259" spans="1:12" ht="15">
      <c r="A259" s="46" t="s">
        <v>114</v>
      </c>
      <c r="B259" s="53" t="s">
        <v>30</v>
      </c>
      <c r="C259" s="98">
        <v>12379.753921568627</v>
      </c>
      <c r="D259" s="98">
        <v>12223.458823529412</v>
      </c>
      <c r="E259" s="99">
        <v>12627.349</v>
      </c>
      <c r="F259" s="99">
        <v>12467.928</v>
      </c>
      <c r="G259" s="1011">
        <v>1.278648705703147</v>
      </c>
      <c r="H259" s="100">
        <v>436.5</v>
      </c>
      <c r="I259" s="100">
        <v>-3</v>
      </c>
      <c r="J259" s="100">
        <v>33.333333333333329</v>
      </c>
      <c r="K259" s="100">
        <v>1.7574692442882252</v>
      </c>
      <c r="L259" s="1012">
        <v>0.26195578466708858</v>
      </c>
    </row>
    <row r="260" spans="1:12" ht="15.75" thickBot="1">
      <c r="A260" s="49" t="s">
        <v>114</v>
      </c>
      <c r="B260" s="50" t="s">
        <v>33</v>
      </c>
      <c r="C260" s="94" t="s">
        <v>253</v>
      </c>
      <c r="D260" s="94">
        <v>11956.323529411766</v>
      </c>
      <c r="E260" s="95" t="s">
        <v>253</v>
      </c>
      <c r="F260" s="95">
        <v>12195.45</v>
      </c>
      <c r="G260" s="1008" t="s">
        <v>99</v>
      </c>
      <c r="H260" s="89" t="s">
        <v>253</v>
      </c>
      <c r="I260" s="89" t="s">
        <v>99</v>
      </c>
      <c r="J260" s="89" t="s">
        <v>99</v>
      </c>
      <c r="K260" s="89">
        <v>2.8119507908611596</v>
      </c>
      <c r="L260" s="1005" t="s">
        <v>99</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10171.703679828095</v>
      </c>
      <c r="D273" s="85">
        <v>10318.659653957184</v>
      </c>
      <c r="E273" s="86">
        <v>10375.137753424657</v>
      </c>
      <c r="F273" s="86">
        <v>10525.032847036327</v>
      </c>
      <c r="G273" s="1003">
        <v>-1.4241769673324933</v>
      </c>
      <c r="H273" s="87">
        <v>345.06363636363636</v>
      </c>
      <c r="I273" s="87">
        <v>-1.0333738918825017</v>
      </c>
      <c r="J273" s="88">
        <v>83.333333333333343</v>
      </c>
      <c r="K273" s="88">
        <v>4.8330404217926182</v>
      </c>
      <c r="L273" s="1004">
        <v>1.842013502550345</v>
      </c>
    </row>
    <row r="274" spans="1:12" ht="15">
      <c r="A274" s="46" t="s">
        <v>24</v>
      </c>
      <c r="B274" s="47" t="s">
        <v>29</v>
      </c>
      <c r="C274" s="79">
        <v>9933.9166666666661</v>
      </c>
      <c r="D274" s="79" t="s">
        <v>253</v>
      </c>
      <c r="E274" s="80">
        <v>10132.594999999999</v>
      </c>
      <c r="F274" s="80" t="s">
        <v>253</v>
      </c>
      <c r="G274" s="999" t="s">
        <v>99</v>
      </c>
      <c r="H274" s="81">
        <v>300</v>
      </c>
      <c r="I274" s="81" t="s">
        <v>99</v>
      </c>
      <c r="J274" s="89" t="s">
        <v>99</v>
      </c>
      <c r="K274" s="89">
        <v>0.70298769771528991</v>
      </c>
      <c r="L274" s="1005" t="s">
        <v>99</v>
      </c>
    </row>
    <row r="275" spans="1:12" ht="15">
      <c r="A275" s="46" t="s">
        <v>24</v>
      </c>
      <c r="B275" s="47" t="s">
        <v>30</v>
      </c>
      <c r="C275" s="79">
        <v>9939.6666666666661</v>
      </c>
      <c r="D275" s="79">
        <v>10242.316666666668</v>
      </c>
      <c r="E275" s="80">
        <v>10138.459999999999</v>
      </c>
      <c r="F275" s="80">
        <v>10447.163</v>
      </c>
      <c r="G275" s="999">
        <v>-2.9548978990755801</v>
      </c>
      <c r="H275" s="81">
        <v>335.3</v>
      </c>
      <c r="I275" s="81">
        <v>-2.0163646990064223</v>
      </c>
      <c r="J275" s="89">
        <v>66.666666666666657</v>
      </c>
      <c r="K275" s="89">
        <v>2.6362038664323375</v>
      </c>
      <c r="L275" s="1005">
        <v>0.84158771488697348</v>
      </c>
    </row>
    <row r="276" spans="1:12" ht="15">
      <c r="A276" s="46" t="s">
        <v>24</v>
      </c>
      <c r="B276" s="47" t="s">
        <v>35</v>
      </c>
      <c r="C276" s="79">
        <v>10617.25294117647</v>
      </c>
      <c r="D276" s="79" t="s">
        <v>253</v>
      </c>
      <c r="E276" s="80">
        <v>10829.598</v>
      </c>
      <c r="F276" s="80" t="s">
        <v>253</v>
      </c>
      <c r="G276" s="999" t="s">
        <v>99</v>
      </c>
      <c r="H276" s="81">
        <v>383.5</v>
      </c>
      <c r="I276" s="81" t="s">
        <v>99</v>
      </c>
      <c r="J276" s="89" t="s">
        <v>99</v>
      </c>
      <c r="K276" s="89">
        <v>1.4938488576449911</v>
      </c>
      <c r="L276" s="1005" t="s">
        <v>99</v>
      </c>
    </row>
    <row r="277" spans="1:12" ht="14.25">
      <c r="A277" s="44" t="s">
        <v>24</v>
      </c>
      <c r="B277" s="48" t="s">
        <v>31</v>
      </c>
      <c r="C277" s="90">
        <v>10188.10566293732</v>
      </c>
      <c r="D277" s="90">
        <v>10337.115307128639</v>
      </c>
      <c r="E277" s="91">
        <v>10391.867776196066</v>
      </c>
      <c r="F277" s="91">
        <v>10543.857613271211</v>
      </c>
      <c r="G277" s="1006">
        <v>-1.4415012289604574</v>
      </c>
      <c r="H277" s="92">
        <v>307.63386004514678</v>
      </c>
      <c r="I277" s="92">
        <v>1.5704335212755154</v>
      </c>
      <c r="J277" s="93">
        <v>7.785888077858881</v>
      </c>
      <c r="K277" s="93">
        <v>38.927943760984185</v>
      </c>
      <c r="L277" s="1007">
        <v>-2.0491250326349544</v>
      </c>
    </row>
    <row r="278" spans="1:12" ht="15">
      <c r="A278" s="46" t="s">
        <v>24</v>
      </c>
      <c r="B278" s="47" t="s">
        <v>32</v>
      </c>
      <c r="C278" s="79">
        <v>9909.1382352941182</v>
      </c>
      <c r="D278" s="79">
        <v>10204.170588235294</v>
      </c>
      <c r="E278" s="80">
        <v>10107.321</v>
      </c>
      <c r="F278" s="80">
        <v>10408.254000000001</v>
      </c>
      <c r="G278" s="999">
        <v>-2.8912918535616146</v>
      </c>
      <c r="H278" s="81">
        <v>277.8</v>
      </c>
      <c r="I278" s="81">
        <v>0.90810025426807128</v>
      </c>
      <c r="J278" s="89">
        <v>3.3980582524271843</v>
      </c>
      <c r="K278" s="89">
        <v>18.717047451669597</v>
      </c>
      <c r="L278" s="1005">
        <v>-1.8213373937940105</v>
      </c>
    </row>
    <row r="279" spans="1:12" ht="15">
      <c r="A279" s="46" t="s">
        <v>24</v>
      </c>
      <c r="B279" s="47" t="s">
        <v>33</v>
      </c>
      <c r="C279" s="79">
        <v>10423.48725490196</v>
      </c>
      <c r="D279" s="79">
        <v>10440.645098039216</v>
      </c>
      <c r="E279" s="80">
        <v>10631.957</v>
      </c>
      <c r="F279" s="80">
        <v>10649.458000000001</v>
      </c>
      <c r="G279" s="999">
        <v>-0.16433700193944331</v>
      </c>
      <c r="H279" s="81">
        <v>326.2</v>
      </c>
      <c r="I279" s="81">
        <v>1.7784711388455503</v>
      </c>
      <c r="J279" s="89">
        <v>8.6419753086419746</v>
      </c>
      <c r="K279" s="89">
        <v>15.465729349736378</v>
      </c>
      <c r="L279" s="1005">
        <v>-0.6858160141718983</v>
      </c>
    </row>
    <row r="280" spans="1:12" ht="15">
      <c r="A280" s="46" t="s">
        <v>24</v>
      </c>
      <c r="B280" s="47" t="s">
        <v>36</v>
      </c>
      <c r="C280" s="79">
        <v>10340.047058823529</v>
      </c>
      <c r="D280" s="79" t="s">
        <v>253</v>
      </c>
      <c r="E280" s="80">
        <v>10546.848</v>
      </c>
      <c r="F280" s="80" t="s">
        <v>253</v>
      </c>
      <c r="G280" s="999" t="s">
        <v>99</v>
      </c>
      <c r="H280" s="81">
        <v>364.8</v>
      </c>
      <c r="I280" s="81" t="s">
        <v>99</v>
      </c>
      <c r="J280" s="89" t="s">
        <v>99</v>
      </c>
      <c r="K280" s="89">
        <v>4.7451669595782073</v>
      </c>
      <c r="L280" s="1005" t="s">
        <v>99</v>
      </c>
    </row>
    <row r="281" spans="1:12" ht="14.25">
      <c r="A281" s="44" t="s">
        <v>24</v>
      </c>
      <c r="B281" s="48" t="s">
        <v>37</v>
      </c>
      <c r="C281" s="90">
        <v>8498.3040313274741</v>
      </c>
      <c r="D281" s="90">
        <v>8573.349714597498</v>
      </c>
      <c r="E281" s="91">
        <v>8668.2701119540234</v>
      </c>
      <c r="F281" s="91">
        <v>8744.8167088894479</v>
      </c>
      <c r="G281" s="1006">
        <v>-0.87533677930163956</v>
      </c>
      <c r="H281" s="92">
        <v>235.14810810810812</v>
      </c>
      <c r="I281" s="92">
        <v>6.5292352767090792E-2</v>
      </c>
      <c r="J281" s="93">
        <v>9.4674556213017755</v>
      </c>
      <c r="K281" s="93">
        <v>16.256590509666079</v>
      </c>
      <c r="L281" s="1007">
        <v>-0.59286113539872787</v>
      </c>
    </row>
    <row r="282" spans="1:12" ht="15">
      <c r="A282" s="46" t="s">
        <v>24</v>
      </c>
      <c r="B282" s="47" t="s">
        <v>101</v>
      </c>
      <c r="C282" s="101">
        <v>8182.6774509803918</v>
      </c>
      <c r="D282" s="101">
        <v>8287.1303921568615</v>
      </c>
      <c r="E282" s="102">
        <v>8346.3310000000001</v>
      </c>
      <c r="F282" s="102">
        <v>8452.8729999999996</v>
      </c>
      <c r="G282" s="1013">
        <v>-1.2604235270067286</v>
      </c>
      <c r="H282" s="103">
        <v>219.3</v>
      </c>
      <c r="I282" s="103">
        <v>-2.3162583518930906</v>
      </c>
      <c r="J282" s="104">
        <v>5.0420168067226889</v>
      </c>
      <c r="K282" s="104">
        <v>10.984182776801406</v>
      </c>
      <c r="L282" s="1014">
        <v>-0.88022400285961133</v>
      </c>
    </row>
    <row r="283" spans="1:12" ht="15">
      <c r="A283" s="46" t="s">
        <v>24</v>
      </c>
      <c r="B283" s="47" t="s">
        <v>38</v>
      </c>
      <c r="C283" s="79">
        <v>8921.3843137254898</v>
      </c>
      <c r="D283" s="79">
        <v>9039.0725490196073</v>
      </c>
      <c r="E283" s="80">
        <v>9099.8119999999999</v>
      </c>
      <c r="F283" s="80">
        <v>9219.8539999999994</v>
      </c>
      <c r="G283" s="999">
        <v>-1.3019945868990925</v>
      </c>
      <c r="H283" s="81">
        <v>264.7</v>
      </c>
      <c r="I283" s="81">
        <v>4.3769716088328057</v>
      </c>
      <c r="J283" s="89">
        <v>11.363636363636363</v>
      </c>
      <c r="K283" s="89">
        <v>4.3057996485061514</v>
      </c>
      <c r="L283" s="1005">
        <v>-8.1039833049182164E-2</v>
      </c>
    </row>
    <row r="284" spans="1:12" ht="15.75" thickBot="1">
      <c r="A284" s="46" t="s">
        <v>24</v>
      </c>
      <c r="B284" s="47" t="s">
        <v>39</v>
      </c>
      <c r="C284" s="79">
        <v>9512.3980392156864</v>
      </c>
      <c r="D284" s="79" t="s">
        <v>253</v>
      </c>
      <c r="E284" s="80">
        <v>9702.6460000000006</v>
      </c>
      <c r="F284" s="80" t="s">
        <v>253</v>
      </c>
      <c r="G284" s="1351" t="s">
        <v>99</v>
      </c>
      <c r="H284" s="81">
        <v>283.60000000000002</v>
      </c>
      <c r="I284" s="81">
        <v>-7.5317900228235954</v>
      </c>
      <c r="J284" s="89">
        <v>83.333333333333343</v>
      </c>
      <c r="K284" s="89">
        <v>0.96660808435852363</v>
      </c>
      <c r="L284" s="1005">
        <v>0.36840270051006896</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12506.514359023093</v>
      </c>
      <c r="D286" s="90">
        <v>12479.928997033889</v>
      </c>
      <c r="E286" s="91">
        <v>12756.644646203555</v>
      </c>
      <c r="F286" s="91">
        <v>12729.527576974566</v>
      </c>
      <c r="G286" s="1006">
        <v>0.21302494585925372</v>
      </c>
      <c r="H286" s="92">
        <v>343.86666666666662</v>
      </c>
      <c r="I286" s="92">
        <v>1.2726461401160005</v>
      </c>
      <c r="J286" s="93">
        <v>-18.181818181818183</v>
      </c>
      <c r="K286" s="93">
        <v>1.5817223198594026</v>
      </c>
      <c r="L286" s="1007">
        <v>-0.61169742091826418</v>
      </c>
    </row>
    <row r="287" spans="1:12" ht="15">
      <c r="A287" s="46" t="s">
        <v>116</v>
      </c>
      <c r="B287" s="47" t="s">
        <v>26</v>
      </c>
      <c r="C287" s="1348" t="s">
        <v>99</v>
      </c>
      <c r="D287" s="79">
        <v>11255.139215686275</v>
      </c>
      <c r="E287" s="80" t="s">
        <v>99</v>
      </c>
      <c r="F287" s="80">
        <v>11480.242</v>
      </c>
      <c r="G287" s="999" t="s">
        <v>99</v>
      </c>
      <c r="H287" s="81" t="s">
        <v>99</v>
      </c>
      <c r="I287" s="81" t="s">
        <v>99</v>
      </c>
      <c r="J287" s="89" t="s">
        <v>99</v>
      </c>
      <c r="K287" s="89" t="s">
        <v>99</v>
      </c>
      <c r="L287" s="1005" t="s">
        <v>99</v>
      </c>
    </row>
    <row r="288" spans="1:12" ht="15">
      <c r="A288" s="46" t="s">
        <v>116</v>
      </c>
      <c r="B288" s="47" t="s">
        <v>27</v>
      </c>
      <c r="C288" s="79">
        <v>12228.185294117646</v>
      </c>
      <c r="D288" s="79">
        <v>12839.572549019607</v>
      </c>
      <c r="E288" s="80">
        <v>12472.749</v>
      </c>
      <c r="F288" s="80">
        <v>13096.364</v>
      </c>
      <c r="G288" s="999">
        <v>-4.7617415032141732</v>
      </c>
      <c r="H288" s="81">
        <v>331.4</v>
      </c>
      <c r="I288" s="81">
        <v>-0.86748429554293571</v>
      </c>
      <c r="J288" s="89">
        <v>0</v>
      </c>
      <c r="K288" s="89">
        <v>1.2302284710017575</v>
      </c>
      <c r="L288" s="1005">
        <v>-0.16558409131130336</v>
      </c>
    </row>
    <row r="289" spans="1:12" ht="15">
      <c r="A289" s="46" t="s">
        <v>116</v>
      </c>
      <c r="B289" s="47" t="s">
        <v>34</v>
      </c>
      <c r="C289" s="79" t="s">
        <v>253</v>
      </c>
      <c r="D289" s="79">
        <v>13295.176470588234</v>
      </c>
      <c r="E289" s="80" t="s">
        <v>253</v>
      </c>
      <c r="F289" s="80">
        <v>13561.08</v>
      </c>
      <c r="G289" s="999" t="s">
        <v>99</v>
      </c>
      <c r="H289" s="81" t="s">
        <v>253</v>
      </c>
      <c r="I289" s="81" t="s">
        <v>99</v>
      </c>
      <c r="J289" s="89" t="s">
        <v>99</v>
      </c>
      <c r="K289" s="89">
        <v>0.35149384885764495</v>
      </c>
      <c r="L289" s="1005" t="s">
        <v>99</v>
      </c>
    </row>
    <row r="290" spans="1:12" ht="14.25">
      <c r="A290" s="44" t="s">
        <v>116</v>
      </c>
      <c r="B290" s="48" t="s">
        <v>28</v>
      </c>
      <c r="C290" s="90">
        <v>11825.316023567579</v>
      </c>
      <c r="D290" s="90">
        <v>11866.561491672981</v>
      </c>
      <c r="E290" s="91">
        <v>12061.82234403893</v>
      </c>
      <c r="F290" s="91">
        <v>12103.892721506441</v>
      </c>
      <c r="G290" s="1006">
        <v>-0.34757725002601608</v>
      </c>
      <c r="H290" s="92">
        <v>302.22941176470584</v>
      </c>
      <c r="I290" s="92">
        <v>-2.6549536700615994</v>
      </c>
      <c r="J290" s="93">
        <v>4.6153846153846159</v>
      </c>
      <c r="K290" s="93">
        <v>5.9753954305799644</v>
      </c>
      <c r="L290" s="1007">
        <v>-0.5051628944449611</v>
      </c>
    </row>
    <row r="291" spans="1:12" ht="15">
      <c r="A291" s="46" t="s">
        <v>116</v>
      </c>
      <c r="B291" s="47" t="s">
        <v>29</v>
      </c>
      <c r="C291" s="79">
        <v>11474.14411764706</v>
      </c>
      <c r="D291" s="79">
        <v>10110.26862745098</v>
      </c>
      <c r="E291" s="80">
        <v>11703.627</v>
      </c>
      <c r="F291" s="80">
        <v>10312.474</v>
      </c>
      <c r="G291" s="999">
        <v>13.490002496006296</v>
      </c>
      <c r="H291" s="81">
        <v>282.89999999999998</v>
      </c>
      <c r="I291" s="81">
        <v>6.5536723163841719</v>
      </c>
      <c r="J291" s="89">
        <v>54.54545454545454</v>
      </c>
      <c r="K291" s="89">
        <v>1.4938488576449911</v>
      </c>
      <c r="L291" s="1005">
        <v>0.39713898725615771</v>
      </c>
    </row>
    <row r="292" spans="1:12" ht="15">
      <c r="A292" s="46" t="s">
        <v>116</v>
      </c>
      <c r="B292" s="47" t="s">
        <v>30</v>
      </c>
      <c r="C292" s="79">
        <v>11750.753921568628</v>
      </c>
      <c r="D292" s="79">
        <v>12062.063725490196</v>
      </c>
      <c r="E292" s="80">
        <v>11985.769</v>
      </c>
      <c r="F292" s="80">
        <v>12303.305</v>
      </c>
      <c r="G292" s="999">
        <v>-2.5809000102005113</v>
      </c>
      <c r="H292" s="81">
        <v>306.3</v>
      </c>
      <c r="I292" s="81">
        <v>-1.8269230769230731</v>
      </c>
      <c r="J292" s="89">
        <v>-11.111111111111111</v>
      </c>
      <c r="K292" s="89">
        <v>3.5149384885764503</v>
      </c>
      <c r="L292" s="1005">
        <v>-0.97160189028695942</v>
      </c>
    </row>
    <row r="293" spans="1:12" ht="15">
      <c r="A293" s="46" t="s">
        <v>116</v>
      </c>
      <c r="B293" s="47" t="s">
        <v>35</v>
      </c>
      <c r="C293" s="79" t="s">
        <v>253</v>
      </c>
      <c r="D293" s="79" t="s">
        <v>253</v>
      </c>
      <c r="E293" s="80" t="s">
        <v>253</v>
      </c>
      <c r="F293" s="80" t="s">
        <v>253</v>
      </c>
      <c r="G293" s="999" t="s">
        <v>99</v>
      </c>
      <c r="H293" s="81" t="s">
        <v>253</v>
      </c>
      <c r="I293" s="81" t="s">
        <v>99</v>
      </c>
      <c r="J293" s="89" t="s">
        <v>99</v>
      </c>
      <c r="K293" s="89">
        <v>0.96660808435852363</v>
      </c>
      <c r="L293" s="1005" t="s">
        <v>99</v>
      </c>
    </row>
    <row r="294" spans="1:12" ht="14.25">
      <c r="A294" s="44" t="s">
        <v>116</v>
      </c>
      <c r="B294" s="48" t="s">
        <v>31</v>
      </c>
      <c r="C294" s="90">
        <v>11307.878728794885</v>
      </c>
      <c r="D294" s="90">
        <v>11337.431792987642</v>
      </c>
      <c r="E294" s="91">
        <v>11534.036303370784</v>
      </c>
      <c r="F294" s="91">
        <v>11594.999832273184</v>
      </c>
      <c r="G294" s="1006">
        <v>-0.52577429740634196</v>
      </c>
      <c r="H294" s="92">
        <v>291.79180327868852</v>
      </c>
      <c r="I294" s="92">
        <v>0.61954749060049075</v>
      </c>
      <c r="J294" s="93">
        <v>18.446601941747574</v>
      </c>
      <c r="K294" s="93">
        <v>10.720562390158172</v>
      </c>
      <c r="L294" s="1007">
        <v>0.45136996742636804</v>
      </c>
    </row>
    <row r="295" spans="1:12" ht="15">
      <c r="A295" s="46" t="s">
        <v>116</v>
      </c>
      <c r="B295" s="47" t="s">
        <v>32</v>
      </c>
      <c r="C295" s="79">
        <v>11406.021568627451</v>
      </c>
      <c r="D295" s="79">
        <v>11132.626470588235</v>
      </c>
      <c r="E295" s="80">
        <v>11634.142</v>
      </c>
      <c r="F295" s="80">
        <v>11355.279</v>
      </c>
      <c r="G295" s="999">
        <v>2.455800513576103</v>
      </c>
      <c r="H295" s="81">
        <v>254.5</v>
      </c>
      <c r="I295" s="81">
        <v>-5.2141527001862196</v>
      </c>
      <c r="J295" s="89">
        <v>-15.384615384615385</v>
      </c>
      <c r="K295" s="89">
        <v>0.96660808435852363</v>
      </c>
      <c r="L295" s="1005">
        <v>-0.32950358064646146</v>
      </c>
    </row>
    <row r="296" spans="1:12" ht="15">
      <c r="A296" s="46" t="s">
        <v>116</v>
      </c>
      <c r="B296" s="47" t="s">
        <v>33</v>
      </c>
      <c r="C296" s="79">
        <v>11179.120588235293</v>
      </c>
      <c r="D296" s="79">
        <v>11238.800980392156</v>
      </c>
      <c r="E296" s="80">
        <v>11402.703</v>
      </c>
      <c r="F296" s="80">
        <v>11463.576999999999</v>
      </c>
      <c r="G296" s="999">
        <v>-0.5310209893473895</v>
      </c>
      <c r="H296" s="81">
        <v>291.3</v>
      </c>
      <c r="I296" s="81">
        <v>1.462904911180769</v>
      </c>
      <c r="J296" s="81">
        <v>25.757575757575758</v>
      </c>
      <c r="K296" s="81">
        <v>7.293497363796134</v>
      </c>
      <c r="L296" s="1000">
        <v>0.71323814146313236</v>
      </c>
    </row>
    <row r="297" spans="1:12" ht="15.75" thickBot="1">
      <c r="A297" s="56" t="s">
        <v>116</v>
      </c>
      <c r="B297" s="57" t="s">
        <v>36</v>
      </c>
      <c r="C297" s="82">
        <v>11637.179411764706</v>
      </c>
      <c r="D297" s="82" t="s">
        <v>253</v>
      </c>
      <c r="E297" s="83">
        <v>11869.923000000001</v>
      </c>
      <c r="F297" s="83" t="s">
        <v>253</v>
      </c>
      <c r="G297" s="1001" t="s">
        <v>99</v>
      </c>
      <c r="H297" s="84">
        <v>307.89999999999998</v>
      </c>
      <c r="I297" s="84" t="s">
        <v>99</v>
      </c>
      <c r="J297" s="84" t="s">
        <v>99</v>
      </c>
      <c r="K297" s="84">
        <v>2.5454545454545454</v>
      </c>
      <c r="L297" s="1002" t="s">
        <v>99</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85" t="s">
        <v>436</v>
      </c>
      <c r="B1" s="1385"/>
      <c r="C1" s="1385"/>
      <c r="D1" s="1385"/>
      <c r="E1" s="1385"/>
      <c r="F1" s="1385"/>
      <c r="G1" s="1385"/>
      <c r="H1" s="1385"/>
    </row>
    <row r="2" spans="1:18" ht="40.5">
      <c r="A2" s="1253" t="s">
        <v>126</v>
      </c>
      <c r="B2" s="3" t="s">
        <v>9</v>
      </c>
      <c r="C2" s="3"/>
      <c r="D2" s="837" t="s">
        <v>127</v>
      </c>
      <c r="E2" s="1386" t="s">
        <v>128</v>
      </c>
      <c r="F2" s="1387"/>
      <c r="G2" s="1388"/>
      <c r="H2" s="838" t="s">
        <v>129</v>
      </c>
    </row>
    <row r="3" spans="1:18" ht="41.25" thickBot="1">
      <c r="A3" s="614"/>
      <c r="B3" s="1204" t="s">
        <v>479</v>
      </c>
      <c r="C3" s="1204" t="s">
        <v>473</v>
      </c>
      <c r="D3" s="1205" t="s">
        <v>70</v>
      </c>
      <c r="E3" s="890" t="s">
        <v>479</v>
      </c>
      <c r="F3" s="1206" t="s">
        <v>473</v>
      </c>
      <c r="G3" s="852" t="s">
        <v>130</v>
      </c>
      <c r="H3" s="853" t="s">
        <v>131</v>
      </c>
    </row>
    <row r="4" spans="1:18" ht="15.75">
      <c r="A4" s="654" t="s">
        <v>8</v>
      </c>
      <c r="B4" s="839"/>
      <c r="C4" s="839"/>
      <c r="D4" s="840"/>
      <c r="E4" s="841"/>
      <c r="F4" s="841"/>
      <c r="G4" s="842"/>
      <c r="H4" s="843"/>
    </row>
    <row r="5" spans="1:18" ht="15">
      <c r="A5" s="437" t="s">
        <v>307</v>
      </c>
      <c r="B5" s="128">
        <v>13191.03736523256</v>
      </c>
      <c r="C5" s="128">
        <v>12946.34024428291</v>
      </c>
      <c r="D5" s="816">
        <v>1.8900872086820644</v>
      </c>
      <c r="E5" s="854">
        <v>100</v>
      </c>
      <c r="F5" s="855">
        <v>100</v>
      </c>
      <c r="G5" s="642" t="s">
        <v>99</v>
      </c>
      <c r="H5" s="645">
        <v>-15.552410665465901</v>
      </c>
    </row>
    <row r="6" spans="1:18">
      <c r="A6" s="631" t="s">
        <v>132</v>
      </c>
      <c r="B6" s="79">
        <v>10327.018</v>
      </c>
      <c r="C6" s="79">
        <v>10074.166999999999</v>
      </c>
      <c r="D6" s="817">
        <v>2.50989486277129</v>
      </c>
      <c r="E6" s="856">
        <v>12.568747238684319</v>
      </c>
      <c r="F6" s="857">
        <v>13.144639927953424</v>
      </c>
      <c r="G6" s="640">
        <v>-4.38119790595717</v>
      </c>
      <c r="H6" s="641">
        <v>-19.252226681021828</v>
      </c>
    </row>
    <row r="7" spans="1:18">
      <c r="A7" s="631" t="s">
        <v>133</v>
      </c>
      <c r="B7" s="79">
        <v>16896.947</v>
      </c>
      <c r="C7" s="79">
        <v>16936.555</v>
      </c>
      <c r="D7" s="817">
        <v>-0.23386101837121051</v>
      </c>
      <c r="E7" s="856">
        <v>10.494523073172962</v>
      </c>
      <c r="F7" s="857">
        <v>12.146923547007171</v>
      </c>
      <c r="G7" s="640">
        <v>-13.60344837472314</v>
      </c>
      <c r="H7" s="641">
        <v>-27.040194884287455</v>
      </c>
    </row>
    <row r="8" spans="1:18" ht="13.5" thickBot="1">
      <c r="A8" s="632" t="s">
        <v>134</v>
      </c>
      <c r="B8" s="82">
        <v>13153.414000000001</v>
      </c>
      <c r="C8" s="82">
        <v>12802.914000000001</v>
      </c>
      <c r="D8" s="818">
        <v>2.7376580050447892</v>
      </c>
      <c r="E8" s="858">
        <v>76.936729688142719</v>
      </c>
      <c r="F8" s="859">
        <v>74.708436525039403</v>
      </c>
      <c r="G8" s="643">
        <v>2.9826526517610605</v>
      </c>
      <c r="H8" s="646">
        <v>-13.033632402831124</v>
      </c>
    </row>
    <row r="9" spans="1:18" ht="15">
      <c r="A9" s="615" t="s">
        <v>308</v>
      </c>
      <c r="B9" s="129">
        <v>11337.180740919679</v>
      </c>
      <c r="C9" s="129">
        <v>10838.766776787112</v>
      </c>
      <c r="D9" s="819">
        <v>4.5984379440657177</v>
      </c>
      <c r="E9" s="860">
        <v>100</v>
      </c>
      <c r="F9" s="861">
        <v>100</v>
      </c>
      <c r="G9" s="644" t="s">
        <v>99</v>
      </c>
      <c r="H9" s="647">
        <v>-9.2467898528030084</v>
      </c>
    </row>
    <row r="10" spans="1:18">
      <c r="A10" s="631" t="s">
        <v>132</v>
      </c>
      <c r="B10" s="79" t="s">
        <v>253</v>
      </c>
      <c r="C10" s="79" t="s">
        <v>253</v>
      </c>
      <c r="D10" s="817" t="s">
        <v>99</v>
      </c>
      <c r="E10" s="856">
        <v>2.4415494780433096</v>
      </c>
      <c r="F10" s="857">
        <v>3.0966176010021922</v>
      </c>
      <c r="G10" s="640" t="s">
        <v>99</v>
      </c>
      <c r="H10" s="641" t="s">
        <v>99</v>
      </c>
    </row>
    <row r="11" spans="1:18">
      <c r="A11" s="631" t="s">
        <v>133</v>
      </c>
      <c r="B11" s="79">
        <v>18110.809000000001</v>
      </c>
      <c r="C11" s="79">
        <v>16552.96</v>
      </c>
      <c r="D11" s="817">
        <v>9.4113016644757312</v>
      </c>
      <c r="E11" s="856">
        <v>11.025795876110775</v>
      </c>
      <c r="F11" s="857">
        <v>7.8012449107422484</v>
      </c>
      <c r="G11" s="640">
        <v>41.333799954521972</v>
      </c>
      <c r="H11" s="641">
        <v>28.264960481746332</v>
      </c>
    </row>
    <row r="12" spans="1:18" ht="13.5" thickBot="1">
      <c r="A12" s="633" t="s">
        <v>134</v>
      </c>
      <c r="B12" s="79">
        <v>10546.127</v>
      </c>
      <c r="C12" s="79">
        <v>10429.929</v>
      </c>
      <c r="D12" s="817">
        <v>1.1140823681541872</v>
      </c>
      <c r="E12" s="856">
        <v>86.532654645845923</v>
      </c>
      <c r="F12" s="857">
        <v>89.102137488255565</v>
      </c>
      <c r="G12" s="640">
        <v>-2.8837499467937247</v>
      </c>
      <c r="H12" s="641">
        <v>-11.8638855021364</v>
      </c>
      <c r="P12"/>
      <c r="Q12"/>
      <c r="R12"/>
    </row>
    <row r="13" spans="1:18" ht="15.75">
      <c r="A13" s="654" t="s">
        <v>135</v>
      </c>
      <c r="B13" s="655"/>
      <c r="C13" s="655"/>
      <c r="D13" s="820"/>
      <c r="E13" s="862"/>
      <c r="F13" s="862"/>
      <c r="G13" s="656"/>
      <c r="H13" s="657"/>
      <c r="P13"/>
      <c r="Q13"/>
      <c r="R13"/>
    </row>
    <row r="14" spans="1:18" ht="15">
      <c r="A14" s="437" t="s">
        <v>307</v>
      </c>
      <c r="B14" s="128">
        <v>13220.756421232496</v>
      </c>
      <c r="C14" s="128">
        <v>12881.726833465085</v>
      </c>
      <c r="D14" s="816">
        <v>2.6318644398408995</v>
      </c>
      <c r="E14" s="854">
        <v>100</v>
      </c>
      <c r="F14" s="855">
        <v>100</v>
      </c>
      <c r="G14" s="642" t="s">
        <v>99</v>
      </c>
      <c r="H14" s="645">
        <v>-20.752452056799882</v>
      </c>
      <c r="P14"/>
      <c r="Q14"/>
      <c r="R14"/>
    </row>
    <row r="15" spans="1:18">
      <c r="A15" s="631" t="s">
        <v>132</v>
      </c>
      <c r="B15" s="79" t="s">
        <v>253</v>
      </c>
      <c r="C15" s="79" t="s">
        <v>253</v>
      </c>
      <c r="D15" s="817" t="s">
        <v>99</v>
      </c>
      <c r="E15" s="856">
        <v>0.32881368456053495</v>
      </c>
      <c r="F15" s="857">
        <v>2.7316644707949056</v>
      </c>
      <c r="G15" s="640" t="s">
        <v>99</v>
      </c>
      <c r="H15" s="641" t="s">
        <v>99</v>
      </c>
    </row>
    <row r="16" spans="1:18">
      <c r="A16" s="631" t="s">
        <v>133</v>
      </c>
      <c r="B16" s="79" t="s">
        <v>253</v>
      </c>
      <c r="C16" s="79" t="s">
        <v>253</v>
      </c>
      <c r="D16" s="817" t="s">
        <v>99</v>
      </c>
      <c r="E16" s="856">
        <v>0.26415930838290164</v>
      </c>
      <c r="F16" s="857">
        <v>2.1226760357195138</v>
      </c>
      <c r="G16" s="640" t="s">
        <v>99</v>
      </c>
      <c r="H16" s="641" t="s">
        <v>99</v>
      </c>
    </row>
    <row r="17" spans="1:13" ht="13.5" thickBot="1">
      <c r="A17" s="632" t="s">
        <v>134</v>
      </c>
      <c r="B17" s="82">
        <v>13220.489</v>
      </c>
      <c r="C17" s="82">
        <v>12877.401</v>
      </c>
      <c r="D17" s="818">
        <v>2.6642643185530974</v>
      </c>
      <c r="E17" s="858">
        <v>99.407027007056556</v>
      </c>
      <c r="F17" s="859">
        <v>95.145659493485596</v>
      </c>
      <c r="G17" s="643">
        <v>4.4787828853745308</v>
      </c>
      <c r="H17" s="646">
        <v>-17.203126442440848</v>
      </c>
    </row>
    <row r="18" spans="1:13" ht="15">
      <c r="A18" s="615" t="s">
        <v>308</v>
      </c>
      <c r="B18" s="129">
        <v>10541.527</v>
      </c>
      <c r="C18" s="129">
        <v>10204.914000000001</v>
      </c>
      <c r="D18" s="819">
        <v>3.2985383316312058</v>
      </c>
      <c r="E18" s="860">
        <v>100</v>
      </c>
      <c r="F18" s="861">
        <v>100</v>
      </c>
      <c r="G18" s="644" t="s">
        <v>99</v>
      </c>
      <c r="H18" s="647">
        <v>7.5379764975637737</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10541.527</v>
      </c>
      <c r="C21" s="79">
        <v>10204.914000000001</v>
      </c>
      <c r="D21" s="817">
        <v>3.2985383316312058</v>
      </c>
      <c r="E21" s="856">
        <v>100</v>
      </c>
      <c r="F21" s="857">
        <v>100</v>
      </c>
      <c r="G21" s="640">
        <v>0</v>
      </c>
      <c r="H21" s="641">
        <v>7.5379764975637737</v>
      </c>
    </row>
    <row r="22" spans="1:13" ht="15.75">
      <c r="A22" s="654" t="s">
        <v>136</v>
      </c>
      <c r="B22" s="655"/>
      <c r="C22" s="655"/>
      <c r="D22" s="820"/>
      <c r="E22" s="862"/>
      <c r="F22" s="862"/>
      <c r="G22" s="656"/>
      <c r="H22" s="657"/>
    </row>
    <row r="23" spans="1:13" ht="15">
      <c r="A23" s="437" t="s">
        <v>307</v>
      </c>
      <c r="B23" s="128">
        <v>13094.150363332108</v>
      </c>
      <c r="C23" s="1021">
        <v>12991.167493658688</v>
      </c>
      <c r="D23" s="816">
        <v>0.79271450948260636</v>
      </c>
      <c r="E23" s="854">
        <v>100</v>
      </c>
      <c r="F23" s="855">
        <v>100</v>
      </c>
      <c r="G23" s="642" t="s">
        <v>99</v>
      </c>
      <c r="H23" s="645">
        <v>-15.319757967379461</v>
      </c>
    </row>
    <row r="24" spans="1:13">
      <c r="A24" s="631" t="s">
        <v>132</v>
      </c>
      <c r="B24" s="79">
        <v>10263.226000000001</v>
      </c>
      <c r="C24" s="79">
        <v>9962.5529999999999</v>
      </c>
      <c r="D24" s="817">
        <v>3.0180316230187252</v>
      </c>
      <c r="E24" s="856">
        <v>26.828207101977981</v>
      </c>
      <c r="F24" s="857">
        <v>26.005753234423047</v>
      </c>
      <c r="G24" s="640">
        <v>3.1625842948716296</v>
      </c>
      <c r="H24" s="641">
        <v>-12.641673931996522</v>
      </c>
    </row>
    <row r="25" spans="1:13">
      <c r="A25" s="631" t="s">
        <v>133</v>
      </c>
      <c r="B25" s="79">
        <v>16957.454000000002</v>
      </c>
      <c r="C25" s="79">
        <v>17115.392</v>
      </c>
      <c r="D25" s="817">
        <v>-0.92278342207995168</v>
      </c>
      <c r="E25" s="856">
        <v>18.407577228153553</v>
      </c>
      <c r="F25" s="857">
        <v>22.498547520866101</v>
      </c>
      <c r="G25" s="640">
        <v>-18.183264003680279</v>
      </c>
      <c r="H25" s="641">
        <v>-30.717389935126288</v>
      </c>
    </row>
    <row r="26" spans="1:13" ht="16.5" thickBot="1">
      <c r="A26" s="632" t="s">
        <v>134</v>
      </c>
      <c r="B26" s="82">
        <v>13182.43</v>
      </c>
      <c r="C26" s="82">
        <v>12718.763000000001</v>
      </c>
      <c r="D26" s="818">
        <v>3.6455353401899182</v>
      </c>
      <c r="E26" s="858">
        <v>54.764215669868477</v>
      </c>
      <c r="F26" s="859">
        <v>51.495699244710849</v>
      </c>
      <c r="G26" s="643">
        <v>6.347163885716804</v>
      </c>
      <c r="H26" s="646">
        <v>-9.9449642267473823</v>
      </c>
      <c r="J26" s="112"/>
      <c r="K26" s="106"/>
      <c r="L26" s="106"/>
      <c r="M26" s="106"/>
    </row>
    <row r="27" spans="1:13" ht="15">
      <c r="A27" s="615" t="s">
        <v>308</v>
      </c>
      <c r="B27" s="129">
        <v>12765.340197464911</v>
      </c>
      <c r="C27" s="129">
        <v>11444.638362122671</v>
      </c>
      <c r="D27" s="819">
        <v>11.539917588949368</v>
      </c>
      <c r="E27" s="860">
        <v>100</v>
      </c>
      <c r="F27" s="861">
        <v>100</v>
      </c>
      <c r="G27" s="644" t="s">
        <v>99</v>
      </c>
      <c r="H27" s="647">
        <v>-30.97659291832715</v>
      </c>
      <c r="J27" s="1384"/>
      <c r="K27" s="1384"/>
      <c r="L27" s="1384"/>
      <c r="M27" s="1384"/>
    </row>
    <row r="28" spans="1:13">
      <c r="A28" s="631" t="s">
        <v>132</v>
      </c>
      <c r="B28" s="79" t="s">
        <v>253</v>
      </c>
      <c r="C28" s="79">
        <v>6208</v>
      </c>
      <c r="D28" s="817" t="s">
        <v>99</v>
      </c>
      <c r="E28" s="856">
        <v>0.77313601221090356</v>
      </c>
      <c r="F28" s="857">
        <v>1.8047730291786908</v>
      </c>
      <c r="G28" s="640" t="s">
        <v>99</v>
      </c>
      <c r="H28" s="641" t="s">
        <v>99</v>
      </c>
    </row>
    <row r="29" spans="1:13">
      <c r="A29" s="631" t="s">
        <v>133</v>
      </c>
      <c r="B29" s="79">
        <v>19056.052</v>
      </c>
      <c r="C29" s="79">
        <v>16660.812000000002</v>
      </c>
      <c r="D29" s="817">
        <v>14.376490173468124</v>
      </c>
      <c r="E29" s="856">
        <v>23.064671334240302</v>
      </c>
      <c r="F29" s="857">
        <v>14.041958682607303</v>
      </c>
      <c r="G29" s="640">
        <v>64.255371031740324</v>
      </c>
      <c r="H29" s="641">
        <v>13.374653400750288</v>
      </c>
    </row>
    <row r="30" spans="1:13" ht="13.5" thickBot="1">
      <c r="A30" s="633" t="s">
        <v>134</v>
      </c>
      <c r="B30" s="79">
        <v>10925.743</v>
      </c>
      <c r="C30" s="79">
        <v>10686.565000000001</v>
      </c>
      <c r="D30" s="817">
        <v>2.2381186096748569</v>
      </c>
      <c r="E30" s="856">
        <v>76.162192653548786</v>
      </c>
      <c r="F30" s="857">
        <v>84.153268288214008</v>
      </c>
      <c r="G30" s="640">
        <v>-9.4958589217198632</v>
      </c>
      <c r="H30" s="641">
        <v>-37.530958277767198</v>
      </c>
    </row>
    <row r="31" spans="1:13" ht="15.75">
      <c r="A31" s="654" t="s">
        <v>137</v>
      </c>
      <c r="B31" s="655"/>
      <c r="C31" s="655"/>
      <c r="D31" s="820"/>
      <c r="E31" s="862"/>
      <c r="F31" s="862"/>
      <c r="G31" s="656"/>
      <c r="H31" s="657"/>
    </row>
    <row r="32" spans="1:13" ht="15">
      <c r="A32" s="437" t="s">
        <v>307</v>
      </c>
      <c r="B32" s="128">
        <v>13431.519137351892</v>
      </c>
      <c r="C32" s="128">
        <v>13021.773365347493</v>
      </c>
      <c r="D32" s="816">
        <v>3.1466203604401639</v>
      </c>
      <c r="E32" s="854">
        <v>100</v>
      </c>
      <c r="F32" s="855">
        <v>100</v>
      </c>
      <c r="G32" s="642" t="s">
        <v>99</v>
      </c>
      <c r="H32" s="645">
        <v>4.8865830115830251</v>
      </c>
    </row>
    <row r="33" spans="1:8">
      <c r="A33" s="631" t="s">
        <v>132</v>
      </c>
      <c r="B33" s="79" t="s">
        <v>253</v>
      </c>
      <c r="C33" s="79" t="s">
        <v>253</v>
      </c>
      <c r="D33" s="817" t="s">
        <v>99</v>
      </c>
      <c r="E33" s="856">
        <v>1.6680087426665131</v>
      </c>
      <c r="F33" s="857">
        <v>1.3030888030888033</v>
      </c>
      <c r="G33" s="640" t="s">
        <v>99</v>
      </c>
      <c r="H33" s="641" t="s">
        <v>99</v>
      </c>
    </row>
    <row r="34" spans="1:8">
      <c r="A34" s="631" t="s">
        <v>133</v>
      </c>
      <c r="B34" s="79" t="s">
        <v>253</v>
      </c>
      <c r="C34" s="79" t="s">
        <v>253</v>
      </c>
      <c r="D34" s="817" t="s">
        <v>99</v>
      </c>
      <c r="E34" s="856">
        <v>15.150120786839985</v>
      </c>
      <c r="F34" s="857">
        <v>9.3870656370656373</v>
      </c>
      <c r="G34" s="640" t="s">
        <v>99</v>
      </c>
      <c r="H34" s="641" t="s">
        <v>99</v>
      </c>
    </row>
    <row r="35" spans="1:8" ht="13.5" thickBot="1">
      <c r="A35" s="632" t="s">
        <v>134</v>
      </c>
      <c r="B35" s="82">
        <v>12838.171</v>
      </c>
      <c r="C35" s="82">
        <v>12682.466</v>
      </c>
      <c r="D35" s="818">
        <v>1.2277186471463823</v>
      </c>
      <c r="E35" s="858">
        <v>83.181870470493507</v>
      </c>
      <c r="F35" s="859">
        <v>89.309845559845556</v>
      </c>
      <c r="G35" s="643">
        <v>-6.8614776466562795</v>
      </c>
      <c r="H35" s="646">
        <v>-2.3101864360983435</v>
      </c>
    </row>
    <row r="36" spans="1:8" ht="15">
      <c r="A36" s="615" t="s">
        <v>308</v>
      </c>
      <c r="B36" s="129">
        <v>10858.631945447723</v>
      </c>
      <c r="C36" s="129">
        <v>10733.134339706978</v>
      </c>
      <c r="D36" s="819">
        <v>1.1692540293329814</v>
      </c>
      <c r="E36" s="860">
        <v>100</v>
      </c>
      <c r="F36" s="861">
        <v>100</v>
      </c>
      <c r="G36" s="644" t="s">
        <v>99</v>
      </c>
      <c r="H36" s="647">
        <v>5.8803079215296767</v>
      </c>
    </row>
    <row r="37" spans="1:8">
      <c r="A37" s="631" t="s">
        <v>132</v>
      </c>
      <c r="B37" s="79" t="s">
        <v>253</v>
      </c>
      <c r="C37" s="79" t="s">
        <v>253</v>
      </c>
      <c r="D37" s="817" t="s">
        <v>99</v>
      </c>
      <c r="E37" s="856">
        <v>9.5267132604718796</v>
      </c>
      <c r="F37" s="857">
        <v>11.800347653339957</v>
      </c>
      <c r="G37" s="640" t="s">
        <v>99</v>
      </c>
      <c r="H37" s="641" t="s">
        <v>99</v>
      </c>
    </row>
    <row r="38" spans="1:8">
      <c r="A38" s="631" t="s">
        <v>133</v>
      </c>
      <c r="B38" s="79" t="s">
        <v>253</v>
      </c>
      <c r="C38" s="79" t="s">
        <v>253</v>
      </c>
      <c r="D38" s="817" t="s">
        <v>99</v>
      </c>
      <c r="E38" s="856">
        <v>15.352502462592051</v>
      </c>
      <c r="F38" s="857">
        <v>9.1383163645393584</v>
      </c>
      <c r="G38" s="640" t="s">
        <v>99</v>
      </c>
      <c r="H38" s="641" t="s">
        <v>99</v>
      </c>
    </row>
    <row r="39" spans="1:8" ht="13.5" thickBot="1">
      <c r="A39" s="632" t="s">
        <v>134</v>
      </c>
      <c r="B39" s="82">
        <v>10013.911</v>
      </c>
      <c r="C39" s="82">
        <v>10380.07</v>
      </c>
      <c r="D39" s="818">
        <v>-3.5275195639335735</v>
      </c>
      <c r="E39" s="858">
        <v>75.120784276936064</v>
      </c>
      <c r="F39" s="859">
        <v>79.061335982120681</v>
      </c>
      <c r="G39" s="643">
        <v>-4.9841703991389084</v>
      </c>
      <c r="H39" s="646">
        <v>0.60305295558766747</v>
      </c>
    </row>
    <row r="40" spans="1:8" ht="14.25" customHeight="1">
      <c r="A40" s="112" t="s">
        <v>309</v>
      </c>
      <c r="B40" s="106"/>
      <c r="C40" s="112"/>
      <c r="D40" s="106"/>
    </row>
    <row r="41" spans="1:8" ht="5.25" customHeight="1">
      <c r="A41" s="1389"/>
      <c r="B41" s="1389"/>
      <c r="C41" s="1389"/>
      <c r="D41" s="1389"/>
    </row>
    <row r="42" spans="1:8" ht="15">
      <c r="A42" s="113" t="s">
        <v>61</v>
      </c>
      <c r="B42" s="114"/>
    </row>
    <row r="43" spans="1:8" ht="15">
      <c r="A43" s="111" t="s">
        <v>95</v>
      </c>
      <c r="B43" s="1390" t="s">
        <v>62</v>
      </c>
      <c r="C43" s="1391"/>
      <c r="D43" s="1391"/>
      <c r="E43" s="1391"/>
      <c r="F43" s="1391"/>
      <c r="G43" s="1391"/>
      <c r="H43" s="1392"/>
    </row>
    <row r="44" spans="1:8" ht="15">
      <c r="A44" s="111" t="s">
        <v>63</v>
      </c>
      <c r="B44" s="1390" t="s">
        <v>64</v>
      </c>
      <c r="C44" s="1391"/>
      <c r="D44" s="1391"/>
      <c r="E44" s="1391"/>
      <c r="F44" s="1391"/>
      <c r="G44" s="1391"/>
      <c r="H44" s="1392"/>
    </row>
    <row r="45" spans="1:8" ht="15">
      <c r="A45" s="111" t="s">
        <v>65</v>
      </c>
      <c r="B45" s="1390" t="s">
        <v>66</v>
      </c>
      <c r="C45" s="1391"/>
      <c r="D45" s="1391"/>
      <c r="E45" s="1391"/>
      <c r="F45" s="1391"/>
      <c r="G45" s="1391"/>
      <c r="H45" s="1392"/>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494</v>
      </c>
      <c r="B2" s="832"/>
      <c r="C2" s="832"/>
      <c r="D2" s="832"/>
      <c r="E2" s="832"/>
      <c r="F2" s="106"/>
      <c r="G2" s="106"/>
      <c r="H2" s="106"/>
    </row>
    <row r="3" spans="1:8" ht="30.75" customHeight="1">
      <c r="A3" s="1393" t="s">
        <v>138</v>
      </c>
      <c r="B3" s="1395" t="s">
        <v>139</v>
      </c>
      <c r="C3" s="1396"/>
      <c r="D3" s="1397" t="s">
        <v>313</v>
      </c>
      <c r="E3" s="1398"/>
    </row>
    <row r="4" spans="1:8" ht="16.5" thickBot="1">
      <c r="A4" s="1394"/>
      <c r="B4" s="872" t="s">
        <v>140</v>
      </c>
      <c r="C4" s="1123" t="s">
        <v>141</v>
      </c>
      <c r="D4" s="1117" t="s">
        <v>140</v>
      </c>
      <c r="E4" s="873" t="s">
        <v>141</v>
      </c>
      <c r="G4" s="115" t="s">
        <v>142</v>
      </c>
      <c r="H4" s="116"/>
    </row>
    <row r="5" spans="1:8" ht="17.25" customHeight="1" thickBot="1">
      <c r="A5" s="867" t="s">
        <v>143</v>
      </c>
      <c r="B5" s="868">
        <v>31602.028999999999</v>
      </c>
      <c r="C5" s="1124">
        <v>22361.826000000001</v>
      </c>
      <c r="D5" s="1118">
        <v>6.7331096157351515</v>
      </c>
      <c r="E5" s="869">
        <v>5.8312467365250455</v>
      </c>
      <c r="G5" s="117" t="s">
        <v>59</v>
      </c>
      <c r="H5" s="118" t="s">
        <v>60</v>
      </c>
    </row>
    <row r="6" spans="1:8" ht="18" customHeight="1">
      <c r="A6" s="882" t="s">
        <v>144</v>
      </c>
      <c r="B6" s="945" t="s">
        <v>253</v>
      </c>
      <c r="C6" s="1125" t="s">
        <v>253</v>
      </c>
      <c r="D6" s="1119" t="s">
        <v>99</v>
      </c>
      <c r="E6" s="951" t="s">
        <v>99</v>
      </c>
      <c r="G6" s="119" t="s">
        <v>145</v>
      </c>
      <c r="H6" s="120" t="s">
        <v>146</v>
      </c>
    </row>
    <row r="7" spans="1:8" ht="18" customHeight="1">
      <c r="A7" s="616" t="s">
        <v>147</v>
      </c>
      <c r="B7" s="617">
        <v>30466.635999999999</v>
      </c>
      <c r="C7" s="1126">
        <v>23775.46</v>
      </c>
      <c r="D7" s="1120">
        <v>0</v>
      </c>
      <c r="E7" s="1083">
        <v>8.0300217232697388</v>
      </c>
      <c r="G7" s="121" t="s">
        <v>148</v>
      </c>
      <c r="H7" s="122" t="s">
        <v>149</v>
      </c>
    </row>
    <row r="8" spans="1:8" ht="18" customHeight="1">
      <c r="A8" s="616" t="s">
        <v>150</v>
      </c>
      <c r="B8" s="617" t="s">
        <v>253</v>
      </c>
      <c r="C8" s="1126" t="s">
        <v>253</v>
      </c>
      <c r="D8" s="1121" t="s">
        <v>99</v>
      </c>
      <c r="E8" s="1082" t="s">
        <v>99</v>
      </c>
      <c r="G8" s="121" t="s">
        <v>151</v>
      </c>
      <c r="H8" s="122" t="s">
        <v>152</v>
      </c>
    </row>
    <row r="9" spans="1:8" ht="18" customHeight="1">
      <c r="A9" s="616" t="s">
        <v>153</v>
      </c>
      <c r="B9" s="1252" t="s">
        <v>99</v>
      </c>
      <c r="C9" s="1126" t="s">
        <v>253</v>
      </c>
      <c r="D9" s="1120" t="s">
        <v>99</v>
      </c>
      <c r="E9" s="1083" t="s">
        <v>99</v>
      </c>
      <c r="G9" s="121" t="s">
        <v>154</v>
      </c>
      <c r="H9" s="122" t="s">
        <v>155</v>
      </c>
    </row>
    <row r="10" spans="1:8" ht="18" customHeight="1">
      <c r="A10" s="616" t="s">
        <v>156</v>
      </c>
      <c r="B10" s="617" t="s">
        <v>253</v>
      </c>
      <c r="C10" s="1126">
        <v>21139.748</v>
      </c>
      <c r="D10" s="1121" t="s">
        <v>99</v>
      </c>
      <c r="E10" s="1083">
        <v>10.82576137262016</v>
      </c>
      <c r="G10" s="121" t="s">
        <v>157</v>
      </c>
      <c r="H10" s="122" t="s">
        <v>158</v>
      </c>
    </row>
    <row r="11" spans="1:8" ht="18" customHeight="1">
      <c r="A11" s="616" t="s">
        <v>159</v>
      </c>
      <c r="B11" s="617" t="s">
        <v>99</v>
      </c>
      <c r="C11" s="1254" t="s">
        <v>99</v>
      </c>
      <c r="D11" s="1120" t="s">
        <v>99</v>
      </c>
      <c r="E11" s="1083" t="s">
        <v>99</v>
      </c>
      <c r="G11" s="121" t="s">
        <v>160</v>
      </c>
      <c r="H11" s="122" t="s">
        <v>161</v>
      </c>
    </row>
    <row r="12" spans="1:8" ht="18" customHeight="1">
      <c r="A12" s="616" t="s">
        <v>162</v>
      </c>
      <c r="B12" s="617">
        <v>27977.53</v>
      </c>
      <c r="C12" s="1126">
        <v>21229.964</v>
      </c>
      <c r="D12" s="1120">
        <v>0.20405754097446463</v>
      </c>
      <c r="E12" s="1083">
        <v>-6.7770437707770528</v>
      </c>
      <c r="G12" s="121" t="s">
        <v>163</v>
      </c>
      <c r="H12" s="122" t="s">
        <v>164</v>
      </c>
    </row>
    <row r="13" spans="1:8" ht="18" customHeight="1" thickBot="1">
      <c r="A13" s="618" t="s">
        <v>165</v>
      </c>
      <c r="B13" s="1043" t="s">
        <v>253</v>
      </c>
      <c r="C13" s="1127">
        <v>16610.598999999998</v>
      </c>
      <c r="D13" s="1122" t="s">
        <v>99</v>
      </c>
      <c r="E13" s="1084">
        <v>-11.258686825515555</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N22" sqref="N22"/>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03" t="s">
        <v>425</v>
      </c>
      <c r="B1" s="1403"/>
      <c r="C1" s="1403"/>
      <c r="D1" s="1403"/>
      <c r="E1" s="1403"/>
      <c r="F1" s="1403"/>
      <c r="G1" s="625"/>
      <c r="H1" s="625"/>
    </row>
    <row r="2" spans="1:8" ht="13.5" customHeight="1" thickBot="1"/>
    <row r="3" spans="1:8" ht="27" customHeight="1">
      <c r="A3" s="1399" t="s">
        <v>73</v>
      </c>
      <c r="B3" s="1399" t="s">
        <v>117</v>
      </c>
      <c r="C3" s="1404" t="s">
        <v>81</v>
      </c>
      <c r="D3" s="1405"/>
      <c r="E3" s="1406"/>
      <c r="F3" s="1401" t="s">
        <v>118</v>
      </c>
      <c r="G3" s="1402"/>
      <c r="H3" s="106"/>
    </row>
    <row r="4" spans="1:8" ht="32.25" customHeight="1" thickBot="1">
      <c r="A4" s="1400"/>
      <c r="B4" s="1400"/>
      <c r="C4" s="1134">
        <v>44101</v>
      </c>
      <c r="D4" s="1135">
        <v>44094</v>
      </c>
      <c r="E4" s="1136">
        <v>43737</v>
      </c>
      <c r="F4" s="863" t="s">
        <v>343</v>
      </c>
      <c r="G4" s="864" t="s">
        <v>119</v>
      </c>
      <c r="H4" s="106"/>
    </row>
    <row r="5" spans="1:8" ht="29.25" customHeight="1">
      <c r="A5" s="911" t="s">
        <v>123</v>
      </c>
      <c r="B5" s="1023" t="s">
        <v>323</v>
      </c>
      <c r="C5" s="865">
        <v>546.17999999999995</v>
      </c>
      <c r="D5" s="1090">
        <v>615</v>
      </c>
      <c r="E5" s="1071">
        <v>476.19</v>
      </c>
      <c r="F5" s="1207">
        <v>-11.190243902439033</v>
      </c>
      <c r="G5" s="1208">
        <v>14.697914697914689</v>
      </c>
      <c r="H5" s="106"/>
    </row>
    <row r="6" spans="1:8" ht="28.5" customHeight="1" thickBot="1">
      <c r="A6" s="912" t="s">
        <v>124</v>
      </c>
      <c r="B6" s="1022" t="s">
        <v>323</v>
      </c>
      <c r="C6" s="1072">
        <v>898.64</v>
      </c>
      <c r="D6" s="1091">
        <v>871.35</v>
      </c>
      <c r="E6" s="1073">
        <v>830.1</v>
      </c>
      <c r="F6" s="1209">
        <v>3.1319217306478411</v>
      </c>
      <c r="G6" s="1210">
        <v>8.2568365257197875</v>
      </c>
      <c r="H6" s="106"/>
    </row>
    <row r="7" spans="1:8" ht="32.25" customHeight="1" thickBot="1">
      <c r="A7" s="913" t="s">
        <v>120</v>
      </c>
      <c r="B7" s="1024" t="s">
        <v>121</v>
      </c>
      <c r="C7" s="1072" t="s">
        <v>483</v>
      </c>
      <c r="D7" s="1130" t="s">
        <v>483</v>
      </c>
      <c r="E7" s="1131" t="s">
        <v>483</v>
      </c>
      <c r="F7" s="1132" t="s">
        <v>99</v>
      </c>
      <c r="G7" s="1133"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79" t="s">
        <v>465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10" t="s">
        <v>88</v>
      </c>
      <c r="C1" s="1410"/>
      <c r="D1" s="1410"/>
      <c r="E1" s="1410"/>
      <c r="F1" s="8"/>
      <c r="G1" s="7"/>
    </row>
    <row r="2" spans="2:17" ht="20.25" thickBot="1">
      <c r="B2" s="836"/>
      <c r="C2" s="7"/>
      <c r="D2" s="7"/>
      <c r="E2" s="7"/>
      <c r="F2" s="7"/>
      <c r="H2" s="61"/>
      <c r="I2" s="61"/>
      <c r="J2" s="61"/>
      <c r="K2" s="61"/>
      <c r="L2" s="61"/>
      <c r="M2" s="61"/>
      <c r="N2" s="61"/>
      <c r="O2" s="61"/>
      <c r="P2" s="61"/>
      <c r="Q2" s="61"/>
    </row>
    <row r="3" spans="2:17" ht="25.5" customHeight="1">
      <c r="B3" s="1331"/>
      <c r="C3" s="1063" t="s">
        <v>314</v>
      </c>
      <c r="D3" s="1064"/>
      <c r="E3" s="1065" t="s">
        <v>69</v>
      </c>
      <c r="F3" s="1408"/>
    </row>
    <row r="4" spans="2:17" ht="34.5" customHeight="1" thickBot="1">
      <c r="B4" s="1332" t="s">
        <v>43</v>
      </c>
      <c r="C4" s="1333">
        <v>44099</v>
      </c>
      <c r="D4" s="1333">
        <v>44092</v>
      </c>
      <c r="E4" s="1066" t="s">
        <v>310</v>
      </c>
      <c r="F4" s="1409"/>
      <c r="G4" s="635" t="s">
        <v>42</v>
      </c>
      <c r="H4" s="105"/>
      <c r="I4" s="105"/>
      <c r="J4" s="105"/>
      <c r="K4" s="105"/>
      <c r="L4" s="105"/>
      <c r="M4" s="105"/>
      <c r="N4" s="105"/>
      <c r="O4" s="105"/>
      <c r="P4" s="105"/>
      <c r="Q4" s="105"/>
    </row>
    <row r="5" spans="2:17" ht="29.25" customHeight="1">
      <c r="B5" s="1334" t="s">
        <v>315</v>
      </c>
      <c r="C5" s="1335"/>
      <c r="D5" s="1335"/>
      <c r="E5" s="1336"/>
      <c r="F5" s="10"/>
      <c r="G5" s="1407" t="s">
        <v>342</v>
      </c>
      <c r="H5" s="1407"/>
      <c r="I5" s="1407"/>
      <c r="J5" s="1407"/>
      <c r="K5" s="1407"/>
      <c r="L5" s="1407"/>
      <c r="M5" s="1407"/>
      <c r="N5" s="1407"/>
      <c r="O5" s="1407"/>
      <c r="P5" s="1407"/>
      <c r="Q5" s="1407"/>
    </row>
    <row r="6" spans="2:17" ht="18" customHeight="1">
      <c r="B6" s="619" t="s">
        <v>44</v>
      </c>
      <c r="C6" s="1067" t="s">
        <v>99</v>
      </c>
      <c r="D6" s="1067">
        <v>12.65</v>
      </c>
      <c r="E6" s="1018" t="s">
        <v>99</v>
      </c>
      <c r="F6" s="10"/>
      <c r="G6" s="1407"/>
      <c r="H6" s="1407"/>
      <c r="I6" s="1407"/>
      <c r="J6" s="1407"/>
      <c r="K6" s="1407"/>
      <c r="L6" s="1407"/>
      <c r="M6" s="1407"/>
      <c r="N6" s="1407"/>
      <c r="O6" s="1407"/>
      <c r="P6" s="1407"/>
      <c r="Q6" s="1407"/>
    </row>
    <row r="7" spans="2:17" ht="15.75">
      <c r="B7" s="619" t="s">
        <v>45</v>
      </c>
      <c r="C7" s="620" t="s">
        <v>99</v>
      </c>
      <c r="D7" s="620">
        <v>17</v>
      </c>
      <c r="E7" s="1018" t="s">
        <v>99</v>
      </c>
      <c r="F7" s="16"/>
      <c r="G7" s="15"/>
      <c r="H7" s="15"/>
      <c r="I7" s="6"/>
      <c r="J7" s="9"/>
      <c r="K7" s="9"/>
      <c r="L7" s="9"/>
      <c r="M7" s="9"/>
      <c r="N7" s="9"/>
    </row>
    <row r="8" spans="2:17" ht="15.75">
      <c r="B8" s="636" t="s">
        <v>46</v>
      </c>
      <c r="C8" s="626" t="s">
        <v>253</v>
      </c>
      <c r="D8" s="626">
        <v>14.13</v>
      </c>
      <c r="E8" s="950" t="s">
        <v>99</v>
      </c>
      <c r="F8" s="10"/>
      <c r="G8" s="17"/>
      <c r="H8" s="17"/>
      <c r="I8" s="18"/>
      <c r="J8" s="9"/>
      <c r="K8" s="9"/>
      <c r="L8" s="9"/>
      <c r="M8" s="9"/>
      <c r="N8" s="9"/>
    </row>
    <row r="9" spans="2:17" ht="15.75">
      <c r="B9" s="637" t="s">
        <v>255</v>
      </c>
      <c r="C9" s="627" t="s">
        <v>99</v>
      </c>
      <c r="D9" s="627">
        <v>160</v>
      </c>
      <c r="E9" s="1019" t="s">
        <v>99</v>
      </c>
      <c r="F9" s="10"/>
      <c r="G9" s="19"/>
      <c r="H9" s="19"/>
      <c r="I9" s="20"/>
      <c r="J9" s="13"/>
      <c r="K9" s="12"/>
      <c r="L9" s="14"/>
    </row>
    <row r="10" spans="2:17" ht="15.75">
      <c r="B10" s="637" t="s">
        <v>256</v>
      </c>
      <c r="C10" s="627" t="s">
        <v>99</v>
      </c>
      <c r="D10" s="627">
        <v>100</v>
      </c>
      <c r="E10" s="1019" t="s">
        <v>99</v>
      </c>
      <c r="F10" s="16"/>
      <c r="G10" s="19"/>
      <c r="H10" s="19"/>
      <c r="I10" s="20"/>
      <c r="J10" s="21"/>
      <c r="K10" s="11"/>
      <c r="L10" s="22"/>
    </row>
    <row r="11" spans="2:17" ht="16.5" thickBot="1">
      <c r="B11" s="638" t="s">
        <v>350</v>
      </c>
      <c r="C11" s="634" t="s">
        <v>99</v>
      </c>
      <c r="D11" s="634">
        <v>2.67</v>
      </c>
      <c r="E11" s="1020" t="s">
        <v>99</v>
      </c>
      <c r="F11" s="10"/>
      <c r="G11" s="23"/>
      <c r="H11" s="23"/>
      <c r="I11" s="20"/>
      <c r="J11" s="13"/>
      <c r="K11" s="12"/>
      <c r="L11" s="14"/>
    </row>
    <row r="12" spans="2:17" ht="22.5" customHeight="1">
      <c r="B12" s="1334" t="s">
        <v>316</v>
      </c>
      <c r="C12" s="1337"/>
      <c r="D12" s="1337"/>
      <c r="E12" s="1338"/>
      <c r="F12" s="10"/>
      <c r="G12" s="23"/>
      <c r="H12" s="23"/>
      <c r="I12" s="24"/>
      <c r="J12" s="13"/>
      <c r="K12" s="12"/>
      <c r="L12" s="14"/>
    </row>
    <row r="13" spans="2:17" ht="15.75">
      <c r="B13" s="619" t="s">
        <v>44</v>
      </c>
      <c r="C13" s="1068" t="s">
        <v>99</v>
      </c>
      <c r="D13" s="1067">
        <v>7</v>
      </c>
      <c r="E13" s="1018" t="s">
        <v>99</v>
      </c>
      <c r="F13" s="16"/>
      <c r="G13" s="23"/>
      <c r="H13" s="23"/>
      <c r="I13" s="20"/>
      <c r="J13" s="21"/>
      <c r="K13" s="11"/>
      <c r="L13" s="22"/>
    </row>
    <row r="14" spans="2:17" ht="15.75">
      <c r="B14" s="619" t="s">
        <v>45</v>
      </c>
      <c r="C14" s="1068" t="s">
        <v>99</v>
      </c>
      <c r="D14" s="620">
        <v>11</v>
      </c>
      <c r="E14" s="1018" t="s">
        <v>99</v>
      </c>
      <c r="F14" s="16"/>
      <c r="G14" s="23"/>
      <c r="H14" s="23"/>
      <c r="I14" s="20"/>
      <c r="J14" s="21"/>
      <c r="K14" s="11"/>
      <c r="L14" s="22"/>
    </row>
    <row r="15" spans="2:17" ht="15.75">
      <c r="B15" s="636" t="s">
        <v>46</v>
      </c>
      <c r="C15" s="626" t="s">
        <v>253</v>
      </c>
      <c r="D15" s="626">
        <v>8.3699999999999992</v>
      </c>
      <c r="E15" s="950" t="s">
        <v>99</v>
      </c>
      <c r="F15" s="16"/>
      <c r="G15" s="25"/>
      <c r="H15" s="25"/>
      <c r="I15" s="26"/>
      <c r="J15" s="21"/>
      <c r="K15" s="11"/>
      <c r="L15" s="22"/>
    </row>
    <row r="16" spans="2:17" ht="15.75">
      <c r="B16" s="637" t="s">
        <v>255</v>
      </c>
      <c r="C16" s="627" t="s">
        <v>99</v>
      </c>
      <c r="D16" s="627">
        <v>111</v>
      </c>
      <c r="E16" s="1019" t="s">
        <v>99</v>
      </c>
      <c r="F16" s="16"/>
      <c r="G16" s="19"/>
      <c r="H16" s="19"/>
      <c r="I16" s="20"/>
      <c r="J16" s="21"/>
      <c r="K16" s="11"/>
      <c r="L16" s="22"/>
    </row>
    <row r="17" spans="2:15" ht="15.75">
      <c r="B17" s="637" t="s">
        <v>256</v>
      </c>
      <c r="C17" s="627" t="s">
        <v>99</v>
      </c>
      <c r="D17" s="627">
        <v>85</v>
      </c>
      <c r="E17" s="1019" t="s">
        <v>99</v>
      </c>
      <c r="F17" s="16"/>
      <c r="G17" s="19"/>
      <c r="H17" s="19"/>
      <c r="I17" s="20"/>
      <c r="J17" s="21"/>
      <c r="K17" s="11"/>
      <c r="L17" s="22"/>
    </row>
    <row r="18" spans="2:15" ht="16.5" thickBot="1">
      <c r="B18" s="638" t="s">
        <v>350</v>
      </c>
      <c r="C18" s="634" t="s">
        <v>99</v>
      </c>
      <c r="D18" s="634">
        <v>2.67</v>
      </c>
      <c r="E18" s="1020" t="s">
        <v>99</v>
      </c>
      <c r="F18" s="16"/>
      <c r="G18" s="23"/>
      <c r="H18" s="23"/>
      <c r="I18" s="20"/>
      <c r="J18" s="21"/>
      <c r="K18" s="11"/>
      <c r="L18" s="22"/>
    </row>
    <row r="19" spans="2:15" ht="20.25" customHeight="1">
      <c r="B19" s="1339" t="s">
        <v>317</v>
      </c>
      <c r="C19" s="1340"/>
      <c r="D19" s="1340"/>
      <c r="E19" s="1341"/>
      <c r="F19" s="16"/>
      <c r="G19" s="23"/>
      <c r="H19" s="23"/>
      <c r="I19" s="24"/>
      <c r="J19" s="21"/>
      <c r="K19" s="11"/>
      <c r="L19" s="22"/>
      <c r="O19" t="s">
        <v>122</v>
      </c>
    </row>
    <row r="20" spans="2:15" ht="15.75">
      <c r="B20" s="619" t="s">
        <v>44</v>
      </c>
      <c r="C20" s="1068" t="s">
        <v>99</v>
      </c>
      <c r="D20" s="620">
        <v>4.5</v>
      </c>
      <c r="E20" s="1018" t="s">
        <v>99</v>
      </c>
      <c r="F20" s="16"/>
      <c r="G20" s="23"/>
      <c r="H20" s="23"/>
      <c r="I20" s="20"/>
      <c r="J20" s="21"/>
      <c r="K20" s="11"/>
      <c r="L20" s="22"/>
    </row>
    <row r="21" spans="2:15" ht="15.75">
      <c r="B21" s="619" t="s">
        <v>45</v>
      </c>
      <c r="C21" s="1068" t="s">
        <v>99</v>
      </c>
      <c r="D21" s="620">
        <v>4.5</v>
      </c>
      <c r="E21" s="1018" t="s">
        <v>99</v>
      </c>
      <c r="F21" s="16"/>
      <c r="G21" s="23"/>
      <c r="H21" s="23"/>
      <c r="I21" s="20"/>
      <c r="J21" s="21"/>
      <c r="K21" s="11"/>
      <c r="L21" s="22"/>
    </row>
    <row r="22" spans="2:15" ht="15.75">
      <c r="B22" s="636" t="s">
        <v>46</v>
      </c>
      <c r="C22" s="626" t="s">
        <v>253</v>
      </c>
      <c r="D22" s="626">
        <v>4.5</v>
      </c>
      <c r="E22" s="950" t="s">
        <v>99</v>
      </c>
      <c r="F22" s="16"/>
      <c r="G22" s="25"/>
      <c r="H22" s="25"/>
      <c r="I22" s="26"/>
      <c r="J22" s="21"/>
      <c r="K22" s="11"/>
      <c r="L22" s="22"/>
      <c r="O22" s="58"/>
    </row>
    <row r="23" spans="2:15" ht="15.75">
      <c r="B23" s="637" t="s">
        <v>255</v>
      </c>
      <c r="C23" s="627" t="s">
        <v>99</v>
      </c>
      <c r="D23" s="627">
        <v>55</v>
      </c>
      <c r="E23" s="1019" t="s">
        <v>99</v>
      </c>
      <c r="F23" s="16"/>
      <c r="G23" s="19"/>
      <c r="H23" s="19"/>
      <c r="I23" s="20"/>
      <c r="J23" s="21"/>
      <c r="K23" s="11"/>
      <c r="L23" s="22"/>
    </row>
    <row r="24" spans="2:15" ht="15.75">
      <c r="B24" s="637" t="s">
        <v>256</v>
      </c>
      <c r="C24" s="627" t="s">
        <v>99</v>
      </c>
      <c r="D24" s="627">
        <v>44</v>
      </c>
      <c r="E24" s="1019" t="s">
        <v>99</v>
      </c>
      <c r="F24" s="16"/>
      <c r="G24" s="19"/>
      <c r="H24" s="19"/>
      <c r="I24" s="20"/>
      <c r="J24" s="21"/>
      <c r="K24" s="11"/>
      <c r="L24" s="22"/>
    </row>
    <row r="25" spans="2:15" ht="16.5" thickBot="1">
      <c r="B25" s="638" t="s">
        <v>350</v>
      </c>
      <c r="C25" s="634" t="s">
        <v>99</v>
      </c>
      <c r="D25" s="634">
        <v>3</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I-VII_2020</vt:lpstr>
      <vt:lpstr>Eksport I-VII_2020</vt:lpstr>
      <vt:lpstr>Import_I-VII_2020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2020-10-01T12:36:34Z</dcterms:modified>
</cp:coreProperties>
</file>