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jakub.dudziak\Desktop\"/>
    </mc:Choice>
  </mc:AlternateContent>
  <xr:revisionPtr revIDLastSave="0" documentId="8_{D664ECF5-2C25-41F1-AD1E-F2E7B5E07FA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72" i="1" l="1"/>
  <c r="W373" i="1"/>
  <c r="W374" i="1"/>
  <c r="W375" i="1"/>
  <c r="W376" i="1"/>
  <c r="W371" i="1"/>
  <c r="W377" i="1"/>
  <c r="K179" i="1" l="1"/>
  <c r="T128" i="1" l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S128" i="1"/>
  <c r="T129" i="1" l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14" i="1"/>
  <c r="U114" i="1" s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L115" i="1"/>
  <c r="L116" i="1"/>
  <c r="L117" i="1"/>
  <c r="L118" i="1"/>
  <c r="L119" i="1"/>
  <c r="L120" i="1"/>
  <c r="L121" i="1"/>
  <c r="L123" i="1"/>
  <c r="L125" i="1"/>
  <c r="L126" i="1"/>
  <c r="L127" i="1"/>
  <c r="L128" i="1"/>
  <c r="U128" i="1" l="1"/>
  <c r="V128" i="1" s="1"/>
  <c r="U120" i="1"/>
  <c r="V120" i="1" s="1"/>
  <c r="U116" i="1"/>
  <c r="V116" i="1" s="1"/>
  <c r="U124" i="1"/>
  <c r="V124" i="1" s="1"/>
  <c r="U127" i="1"/>
  <c r="V127" i="1" s="1"/>
  <c r="U123" i="1"/>
  <c r="V123" i="1" s="1"/>
  <c r="U119" i="1"/>
  <c r="V119" i="1" s="1"/>
  <c r="U115" i="1"/>
  <c r="V115" i="1" s="1"/>
  <c r="U118" i="1"/>
  <c r="V118" i="1" s="1"/>
  <c r="U126" i="1"/>
  <c r="V126" i="1" s="1"/>
  <c r="U122" i="1"/>
  <c r="V122" i="1" s="1"/>
  <c r="U125" i="1"/>
  <c r="V125" i="1" s="1"/>
  <c r="U121" i="1"/>
  <c r="V121" i="1" s="1"/>
  <c r="U117" i="1"/>
  <c r="V117" i="1" s="1"/>
  <c r="J402" i="1"/>
  <c r="V403" i="1" l="1"/>
  <c r="S403" i="1"/>
  <c r="P403" i="1"/>
  <c r="M403" i="1"/>
  <c r="J403" i="1"/>
  <c r="O252" i="1" l="1"/>
  <c r="S252" i="1" s="1"/>
  <c r="I250" i="1" l="1"/>
  <c r="M250" i="1" s="1"/>
  <c r="O249" i="1"/>
  <c r="S249" i="1" s="1"/>
  <c r="T336" i="1" l="1"/>
  <c r="T337" i="1"/>
  <c r="T338" i="1"/>
  <c r="T339" i="1"/>
  <c r="T340" i="1"/>
  <c r="T335" i="1"/>
  <c r="R336" i="1"/>
  <c r="R337" i="1"/>
  <c r="R338" i="1"/>
  <c r="R339" i="1"/>
  <c r="R340" i="1"/>
  <c r="R335" i="1"/>
  <c r="P336" i="1"/>
  <c r="P337" i="1"/>
  <c r="P338" i="1"/>
  <c r="P339" i="1"/>
  <c r="P340" i="1"/>
  <c r="P335" i="1"/>
  <c r="M336" i="1"/>
  <c r="M337" i="1"/>
  <c r="M338" i="1"/>
  <c r="M339" i="1"/>
  <c r="M340" i="1"/>
  <c r="M335" i="1"/>
  <c r="H336" i="1"/>
  <c r="H337" i="1"/>
  <c r="H338" i="1"/>
  <c r="H339" i="1"/>
  <c r="H340" i="1"/>
  <c r="F336" i="1"/>
  <c r="F337" i="1"/>
  <c r="F338" i="1"/>
  <c r="F339" i="1"/>
  <c r="F340" i="1"/>
  <c r="D336" i="1"/>
  <c r="D337" i="1"/>
  <c r="D338" i="1"/>
  <c r="D339" i="1"/>
  <c r="D340" i="1"/>
  <c r="A336" i="1"/>
  <c r="A337" i="1"/>
  <c r="A338" i="1"/>
  <c r="A339" i="1"/>
  <c r="A340" i="1"/>
  <c r="R341" i="1" l="1"/>
  <c r="T341" i="1"/>
  <c r="P341" i="1"/>
  <c r="G228" i="1"/>
  <c r="G219" i="1"/>
  <c r="M56" i="1"/>
  <c r="L112" i="1"/>
  <c r="M22" i="1"/>
  <c r="G357" i="1"/>
  <c r="G246" i="1"/>
  <c r="G369" i="1"/>
  <c r="M332" i="1"/>
  <c r="A332" i="1"/>
  <c r="G278" i="1"/>
  <c r="E9" i="1"/>
  <c r="P232" i="1"/>
  <c r="M232" i="1"/>
  <c r="J232" i="1"/>
  <c r="G232" i="1"/>
  <c r="P231" i="1"/>
  <c r="M231" i="1"/>
  <c r="J231" i="1"/>
  <c r="G231" i="1"/>
  <c r="P230" i="1"/>
  <c r="M230" i="1"/>
  <c r="J230" i="1"/>
  <c r="G230" i="1"/>
  <c r="P223" i="1"/>
  <c r="M223" i="1"/>
  <c r="J223" i="1"/>
  <c r="G223" i="1"/>
  <c r="J222" i="1"/>
  <c r="M222" i="1"/>
  <c r="P222" i="1"/>
  <c r="G222" i="1"/>
  <c r="P221" i="1"/>
  <c r="M221" i="1"/>
  <c r="J221" i="1"/>
  <c r="G221" i="1"/>
  <c r="Q156" i="1"/>
  <c r="N156" i="1"/>
  <c r="L156" i="1"/>
  <c r="L114" i="1"/>
  <c r="Q87" i="1"/>
  <c r="O87" i="1"/>
  <c r="Q86" i="1"/>
  <c r="O86" i="1"/>
  <c r="Q85" i="1"/>
  <c r="O85" i="1"/>
  <c r="Q84" i="1"/>
  <c r="O84" i="1"/>
  <c r="Q60" i="1"/>
  <c r="O60" i="1"/>
  <c r="M60" i="1"/>
  <c r="Q59" i="1"/>
  <c r="O59" i="1"/>
  <c r="M59" i="1"/>
  <c r="Q58" i="1"/>
  <c r="O58" i="1"/>
  <c r="M58" i="1"/>
  <c r="Q26" i="1"/>
  <c r="O26" i="1"/>
  <c r="M26" i="1"/>
  <c r="Q25" i="1"/>
  <c r="O25" i="1"/>
  <c r="M25" i="1"/>
  <c r="Q24" i="1"/>
  <c r="O24" i="1"/>
  <c r="M24" i="1"/>
  <c r="Q51" i="1"/>
  <c r="O51" i="1"/>
  <c r="Q50" i="1"/>
  <c r="O50" i="1"/>
  <c r="Q49" i="1"/>
  <c r="O49" i="1"/>
  <c r="Q48" i="1"/>
  <c r="O48" i="1"/>
  <c r="V402" i="1"/>
  <c r="S402" i="1"/>
  <c r="P402" i="1"/>
  <c r="M402" i="1"/>
  <c r="V401" i="1"/>
  <c r="S401" i="1"/>
  <c r="P401" i="1"/>
  <c r="M401" i="1"/>
  <c r="J401" i="1"/>
  <c r="V400" i="1"/>
  <c r="S400" i="1"/>
  <c r="P400" i="1"/>
  <c r="M400" i="1"/>
  <c r="J400" i="1"/>
  <c r="V399" i="1"/>
  <c r="S399" i="1"/>
  <c r="P399" i="1"/>
  <c r="M399" i="1"/>
  <c r="J399" i="1"/>
  <c r="V398" i="1"/>
  <c r="S398" i="1"/>
  <c r="P398" i="1"/>
  <c r="M398" i="1"/>
  <c r="J398" i="1"/>
  <c r="S372" i="1"/>
  <c r="S373" i="1"/>
  <c r="S374" i="1"/>
  <c r="S375" i="1"/>
  <c r="S376" i="1"/>
  <c r="S371" i="1"/>
  <c r="P372" i="1"/>
  <c r="P373" i="1"/>
  <c r="P374" i="1"/>
  <c r="P375" i="1"/>
  <c r="P376" i="1"/>
  <c r="P371" i="1"/>
  <c r="M372" i="1"/>
  <c r="M373" i="1"/>
  <c r="M374" i="1"/>
  <c r="M375" i="1"/>
  <c r="M376" i="1"/>
  <c r="M371" i="1"/>
  <c r="J372" i="1"/>
  <c r="J373" i="1"/>
  <c r="J374" i="1"/>
  <c r="J375" i="1"/>
  <c r="J376" i="1"/>
  <c r="J371" i="1"/>
  <c r="G372" i="1"/>
  <c r="G373" i="1"/>
  <c r="G374" i="1"/>
  <c r="G375" i="1"/>
  <c r="G376" i="1"/>
  <c r="G371" i="1"/>
  <c r="C372" i="1"/>
  <c r="C373" i="1"/>
  <c r="C374" i="1"/>
  <c r="C375" i="1"/>
  <c r="C376" i="1"/>
  <c r="C371" i="1"/>
  <c r="S360" i="1"/>
  <c r="S361" i="1"/>
  <c r="S362" i="1"/>
  <c r="S363" i="1"/>
  <c r="S364" i="1"/>
  <c r="S359" i="1"/>
  <c r="P360" i="1"/>
  <c r="P361" i="1"/>
  <c r="P362" i="1"/>
  <c r="P363" i="1"/>
  <c r="P364" i="1"/>
  <c r="P359" i="1"/>
  <c r="M360" i="1"/>
  <c r="M361" i="1"/>
  <c r="M362" i="1"/>
  <c r="M363" i="1"/>
  <c r="M364" i="1"/>
  <c r="M359" i="1"/>
  <c r="J360" i="1"/>
  <c r="J361" i="1"/>
  <c r="J362" i="1"/>
  <c r="J363" i="1"/>
  <c r="J364" i="1"/>
  <c r="J359" i="1"/>
  <c r="G360" i="1"/>
  <c r="G361" i="1"/>
  <c r="G362" i="1"/>
  <c r="G363" i="1"/>
  <c r="G364" i="1"/>
  <c r="G359" i="1"/>
  <c r="C360" i="1"/>
  <c r="C361" i="1"/>
  <c r="C362" i="1"/>
  <c r="C363" i="1"/>
  <c r="C364" i="1"/>
  <c r="C359" i="1"/>
  <c r="H335" i="1"/>
  <c r="F335" i="1"/>
  <c r="D335" i="1"/>
  <c r="A335" i="1"/>
  <c r="Q282" i="1"/>
  <c r="U282" i="1" s="1"/>
  <c r="Q283" i="1"/>
  <c r="U283" i="1" s="1"/>
  <c r="Q284" i="1"/>
  <c r="U284" i="1" s="1"/>
  <c r="Q285" i="1"/>
  <c r="U285" i="1" s="1"/>
  <c r="Q286" i="1"/>
  <c r="U286" i="1" s="1"/>
  <c r="Q281" i="1"/>
  <c r="U281" i="1" s="1"/>
  <c r="O282" i="1"/>
  <c r="S282" i="1" s="1"/>
  <c r="O283" i="1"/>
  <c r="S283" i="1" s="1"/>
  <c r="O284" i="1"/>
  <c r="S284" i="1" s="1"/>
  <c r="O285" i="1"/>
  <c r="S285" i="1" s="1"/>
  <c r="O286" i="1"/>
  <c r="S286" i="1" s="1"/>
  <c r="O281" i="1"/>
  <c r="S281" i="1" s="1"/>
  <c r="I282" i="1"/>
  <c r="M282" i="1" s="1"/>
  <c r="I283" i="1"/>
  <c r="M283" i="1" s="1"/>
  <c r="I284" i="1"/>
  <c r="M284" i="1" s="1"/>
  <c r="I285" i="1"/>
  <c r="M285" i="1" s="1"/>
  <c r="I286" i="1"/>
  <c r="M286" i="1" s="1"/>
  <c r="I281" i="1"/>
  <c r="M281" i="1" s="1"/>
  <c r="G281" i="1"/>
  <c r="K281" i="1" s="1"/>
  <c r="G282" i="1"/>
  <c r="K282" i="1" s="1"/>
  <c r="G283" i="1"/>
  <c r="K283" i="1" s="1"/>
  <c r="G284" i="1"/>
  <c r="K284" i="1" s="1"/>
  <c r="G285" i="1"/>
  <c r="K285" i="1" s="1"/>
  <c r="G286" i="1"/>
  <c r="K286" i="1" s="1"/>
  <c r="C282" i="1"/>
  <c r="C283" i="1"/>
  <c r="C284" i="1"/>
  <c r="C285" i="1"/>
  <c r="C286" i="1"/>
  <c r="C281" i="1"/>
  <c r="Q250" i="1"/>
  <c r="U250" i="1" s="1"/>
  <c r="Q251" i="1"/>
  <c r="U251" i="1" s="1"/>
  <c r="Q252" i="1"/>
  <c r="U252" i="1" s="1"/>
  <c r="Q253" i="1"/>
  <c r="U253" i="1" s="1"/>
  <c r="Q254" i="1"/>
  <c r="U254" i="1" s="1"/>
  <c r="Q249" i="1"/>
  <c r="U249" i="1" s="1"/>
  <c r="O250" i="1"/>
  <c r="S250" i="1" s="1"/>
  <c r="O251" i="1"/>
  <c r="S251" i="1" s="1"/>
  <c r="O253" i="1"/>
  <c r="S253" i="1" s="1"/>
  <c r="O254" i="1"/>
  <c r="S254" i="1" s="1"/>
  <c r="C250" i="1"/>
  <c r="C251" i="1"/>
  <c r="C252" i="1"/>
  <c r="C253" i="1"/>
  <c r="C254" i="1"/>
  <c r="I251" i="1"/>
  <c r="M251" i="1" s="1"/>
  <c r="I252" i="1"/>
  <c r="M252" i="1" s="1"/>
  <c r="I253" i="1"/>
  <c r="M253" i="1" s="1"/>
  <c r="I254" i="1"/>
  <c r="M254" i="1" s="1"/>
  <c r="I249" i="1"/>
  <c r="M249" i="1" s="1"/>
  <c r="G250" i="1"/>
  <c r="K250" i="1" s="1"/>
  <c r="G251" i="1"/>
  <c r="K251" i="1" s="1"/>
  <c r="G252" i="1"/>
  <c r="K252" i="1" s="1"/>
  <c r="G253" i="1"/>
  <c r="K253" i="1" s="1"/>
  <c r="G254" i="1"/>
  <c r="K254" i="1" s="1"/>
  <c r="G249" i="1"/>
  <c r="K249" i="1" s="1"/>
  <c r="C249" i="1"/>
  <c r="M224" i="1" l="1"/>
  <c r="M61" i="1"/>
  <c r="Q61" i="1"/>
  <c r="G233" i="1"/>
  <c r="J233" i="1"/>
  <c r="M233" i="1"/>
  <c r="P233" i="1"/>
  <c r="M255" i="1"/>
  <c r="K61" i="1"/>
  <c r="J404" i="1"/>
  <c r="V404" i="1"/>
  <c r="S404" i="1"/>
  <c r="P404" i="1"/>
  <c r="M404" i="1"/>
  <c r="O61" i="1"/>
  <c r="G224" i="1"/>
  <c r="J224" i="1"/>
  <c r="Q88" i="1"/>
  <c r="S377" i="1"/>
  <c r="P224" i="1"/>
  <c r="G365" i="1"/>
  <c r="M365" i="1"/>
  <c r="S365" i="1"/>
  <c r="F341" i="1"/>
  <c r="O88" i="1"/>
  <c r="J377" i="1"/>
  <c r="P377" i="1"/>
  <c r="G377" i="1"/>
  <c r="M377" i="1"/>
  <c r="P365" i="1"/>
  <c r="J365" i="1"/>
  <c r="D341" i="1"/>
  <c r="H341" i="1"/>
  <c r="S129" i="1"/>
  <c r="R129" i="1"/>
  <c r="Q129" i="1"/>
  <c r="P129" i="1"/>
  <c r="O129" i="1"/>
  <c r="N129" i="1"/>
  <c r="L129" i="1"/>
  <c r="Q52" i="1"/>
  <c r="O52" i="1"/>
  <c r="Q27" i="1"/>
  <c r="O27" i="1"/>
  <c r="M27" i="1"/>
  <c r="K27" i="1"/>
  <c r="Q287" i="1"/>
  <c r="O287" i="1"/>
  <c r="M287" i="1"/>
  <c r="K287" i="1"/>
  <c r="I287" i="1"/>
  <c r="G287" i="1"/>
  <c r="Q255" i="1"/>
  <c r="O255" i="1"/>
  <c r="I255" i="1"/>
  <c r="G255" i="1"/>
  <c r="U129" i="1" l="1"/>
  <c r="V129" i="1"/>
  <c r="S255" i="1"/>
  <c r="U255" i="1"/>
  <c r="S287" i="1"/>
  <c r="U287" i="1"/>
  <c r="K25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SP_Meldunek_parametry" type="5" refreshedVersion="5" savePassword="1" deleted="1" background="1" saveData="1" credentials="none">
    <dbPr connection="" command=""/>
  </connection>
  <connection id="2" xr16:uid="{00000000-0015-0000-FFFF-FFFF01000000}" keepAlive="1" name="SP_Meldunek_sekcja_I_tab_1" type="5" refreshedVersion="5" savePassword="1" deleted="1" background="1" saveData="1" credentials="none">
    <dbPr connection="" command=""/>
  </connection>
  <connection id="3" xr16:uid="{00000000-0015-0000-FFFF-FFFF02000000}" keepAlive="1" name="SP_Meldunek_sekcja_I_tab_2" type="5" refreshedVersion="5" savePassword="1" deleted="1" background="1" saveData="1" credentials="none">
    <dbPr connection="" command=""/>
  </connection>
  <connection id="4" xr16:uid="{00000000-0015-0000-FFFF-FFFF03000000}" keepAlive="1" name="SP_Meldunek_sekcja_II_tab_1" type="5" refreshedVersion="5" savePassword="1" deleted="1" background="1" saveData="1" credentials="none">
    <dbPr connection="" command=""/>
  </connection>
  <connection id="5" xr16:uid="{00000000-0015-0000-FFFF-FFFF04000000}" keepAlive="1" name="SP_Meldunek_sekcja_II_tab_2" type="5" refreshedVersion="5" savePassword="1" deleted="1" background="1" saveData="1" credentials="none">
    <dbPr connection="" command=""/>
  </connection>
  <connection id="6" xr16:uid="{00000000-0015-0000-FFFF-FFFF05000000}" keepAlive="1" name="SP_Meldunek_sekcja_III_tab_1" type="5" refreshedVersion="5" savePassword="1" deleted="1" background="1" saveData="1" credentials="none">
    <dbPr connection="" command=""/>
  </connection>
  <connection id="7" xr16:uid="{00000000-0015-0000-FFFF-FFFF06000000}" keepAlive="1" name="SP_Meldunek_sekcja_III_tab_2" type="5" refreshedVersion="5" savePassword="1" deleted="1" background="1" saveData="1" credentials="none">
    <dbPr connection="" command=""/>
  </connection>
  <connection id="8" xr16:uid="{00000000-0015-0000-FFFF-FFFF07000000}" keepAlive="1" name="SP_Meldunek_sekcja_IV" type="5" refreshedVersion="5" savePassword="1" deleted="1" background="1" saveData="1" credentials="none">
    <dbPr connection="" command=""/>
  </connection>
  <connection id="9" xr16:uid="{00000000-0015-0000-FFFF-FFFF08000000}" keepAlive="1" name="SP_Meldunek_sekcja_IX_tab_1" type="5" refreshedVersion="5" savePassword="1" deleted="1" background="1" saveData="1" credentials="none">
    <dbPr connection="" command=""/>
  </connection>
  <connection id="10" xr16:uid="{00000000-0015-0000-FFFF-FFFF09000000}" keepAlive="1" name="SP_Meldunek_sekcja_IX_tab_2" type="5" refreshedVersion="5" savePassword="1" deleted="1" background="1" saveData="1" credentials="none">
    <dbPr connection="" command=""/>
  </connection>
  <connection id="11" xr16:uid="{00000000-0015-0000-FFFF-FFFF0A000000}" keepAlive="1" name="SP_Meldunek_sekcja_V_tab_1" type="5" refreshedVersion="5" savePassword="1" deleted="1" background="1" saveData="1" credentials="none">
    <dbPr connection="" command=""/>
  </connection>
  <connection id="12" xr16:uid="{00000000-0015-0000-FFFF-FFFF0B000000}" keepAlive="1" name="SP_Meldunek_sekcja_V_tab_2" type="5" refreshedVersion="5" savePassword="1" deleted="1" background="1" saveData="1" credentials="none">
    <dbPr connection="" command=""/>
  </connection>
  <connection id="13" xr16:uid="{00000000-0015-0000-FFFF-FFFF0C000000}" keepAlive="1" name="SP_Meldunek_sekcja_V_tab_3" type="5" refreshedVersion="5" savePassword="1" deleted="1" background="1" saveData="1" credentials="none">
    <dbPr connection="" command=""/>
  </connection>
  <connection id="14" xr16:uid="{00000000-0015-0000-FFFF-FFFF0D000000}" keepAlive="1" name="SP_Meldunek_sekcja_V_tab_4" type="5" refreshedVersion="5" savePassword="1" deleted="1" background="1" saveData="1" credentials="none">
    <dbPr connection="" command=""/>
  </connection>
  <connection id="15" xr16:uid="{00000000-0015-0000-FFFF-FFFF0E000000}" keepAlive="1" name="SP_Meldunek_sekcja_VI_tab_1" type="5" refreshedVersion="5" savePassword="1" deleted="1" background="1" saveData="1" credentials="none">
    <dbPr connection="" command=""/>
  </connection>
  <connection id="16" xr16:uid="{00000000-0015-0000-FFFF-FFFF0F000000}" keepAlive="1" name="SP_Meldunek_sekcja_VI_tab_2" type="5" refreshedVersion="5" savePassword="1" deleted="1" background="1" saveData="1" credentials="none">
    <dbPr connection="" command=""/>
  </connection>
  <connection id="17" xr16:uid="{00000000-0015-0000-FFFF-FFFF10000000}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xr16:uid="{00000000-0015-0000-FFFF-FFFF11000000}" keepAlive="1" name="SP_Meldunek_sekcja_VIII" type="5" refreshedVersion="5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<sst xmlns="http://schemas.openxmlformats.org/spreadsheetml/2006/main" count="1001" uniqueCount="181">
  <si>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</si>
  <si>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</si>
  <si>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</si>
  <si>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</si>
  <si>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</si>
  <si>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</si>
  <si>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</si>
  <si>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</si>
  <si>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osoby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</si>
  <si>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</si>
  <si>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</si>
  <si>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</si>
  <si>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</si>
  <si>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</si>
  <si>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</si>
  <si>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</si>
  <si>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</si>
  <si>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</si>
  <si>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</si>
  <si>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</si>
  <si>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</si>
  <si>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</si>
  <si>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</si>
  <si>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Czynności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</si>
  <si>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</si>
  <si>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</si>
  <si>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</si>
  <si>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</si>
  <si>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</si>
  <si>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</si>
  <si>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</si>
  <si>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</si>
  <si>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</si>
  <si>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</si>
  <si>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</si>
  <si>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</si>
  <si>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</si>
  <si>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</si>
  <si>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</si>
  <si>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</si>
  <si>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</si>
  <si>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</si>
  <si>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</si>
  <si>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</si>
  <si>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</si>
  <si>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</si>
  <si>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</si>
  <si>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</si>
  <si>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</si>
  <si>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</si>
  <si>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</si>
  <si>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</si>
  <si>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</si>
  <si>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</si>
  <si>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</si>
  <si>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</si>
  <si>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</si>
  <si>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</si>
  <si>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</si>
  <si>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</si>
  <si>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</si>
  <si>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</si>
  <si>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</si>
  <si>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</si>
  <si>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</si>
  <si>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</si>
  <si>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Informacja o działalności 
Urzędu do Spraw Cudzoziemców 
</t>
  </si>
  <si>
    <t>Ochrona międzynarodowa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</si>
  <si>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</si>
  <si>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</si>
  <si>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</si>
  <si>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</si>
  <si>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</si>
  <si>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</si>
  <si>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</si>
  <si>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</si>
  <si>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</si>
  <si>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</si>
  <si>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</si>
  <si>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</si>
  <si>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</si>
  <si>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</si>
  <si>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</si>
  <si>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</si>
  <si>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</si>
  <si>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</si>
  <si>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</si>
  <si>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</si>
  <si>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</si>
  <si>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</si>
  <si>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</si>
  <si>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zawiesz. wpisów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</si>
  <si>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</si>
  <si>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</si>
  <si>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</si>
  <si>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</si>
  <si>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</si>
  <si>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</si>
  <si>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</si>
  <si>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</si>
  <si>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</si>
  <si>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</si>
  <si>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</si>
  <si>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</si>
  <si>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</si>
  <si>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</si>
  <si>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</si>
  <si>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</si>
  <si>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</si>
  <si>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</si>
  <si>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</si>
  <si>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</si>
  <si>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</si>
  <si>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</si>
  <si>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</si>
  <si>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</si>
  <si>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</si>
  <si>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</si>
  <si>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</si>
  <si>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</si>
  <si>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</si>
  <si>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</si>
  <si>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</si>
  <si>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</si>
  <si>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</si>
  <si>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</si>
  <si>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</si>
  <si>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</si>
  <si>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</si>
  <si>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</si>
  <si>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</si>
  <si>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</si>
  <si>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</si>
  <si>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</si>
  <si>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TADŻYKISTAN</t>
  </si>
  <si>
    <t>WZNOWIENIA</t>
  </si>
  <si>
    <t>BELGIA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</si>
  <si>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</si>
  <si>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>obligatoryjne</t>
  </si>
  <si>
    <t xml:space="preserve">I. Wnioski, które wpłynęły do wojewodów w sprawie zezwolenia na pobyt czasowy, pobyt stały i pobyt rezydenta długoterminowego UE oraz wydane w tych sprawach decyzje:
</t>
  </si>
  <si>
    <t>II. Odwołania od decyzji wydanych w I instancji w sprawie legalizacji pobytu cudzoziemców na terytorium RP, odpowiedzi na skargi oraz wnioski o udzielenie zezwolenia na pobyt stały dla członków rodzin repatriantów:</t>
  </si>
  <si>
    <t>III. Wykaz cudzoziemców, których pobyt na terytorium RP jest niepożądany</t>
  </si>
  <si>
    <t>IV. Konsultacje wizowe</t>
  </si>
  <si>
    <t>V.  Informacja o Małym Ruchu Granicznym</t>
  </si>
  <si>
    <t>VI. Przyjęte wnioski o udzielenie ochrony międzynarodowej w RP:</t>
  </si>
  <si>
    <t>VII. Stosowanie Rozporządzenia  Dublińskiego*:</t>
  </si>
  <si>
    <t>VIII. Wydane decyzje w sprawie o udzielenie ochrony międzynarodowej:</t>
  </si>
  <si>
    <t>IX. Cudzoziemcy, w sprawie których wszczęto postępowanie o udzielenie ochrony międzynarodowej i którym zapewniono zakwaterowanie w ośrodkach dla cudzoziemców:</t>
  </si>
  <si>
    <t>01.09.2025</t>
  </si>
  <si>
    <t>30.09.2025</t>
  </si>
  <si>
    <t>01.01.2025</t>
  </si>
  <si>
    <t>BIAŁORUŚ</t>
  </si>
  <si>
    <t>SOMALIA</t>
  </si>
  <si>
    <t>AFGANISTAN</t>
  </si>
  <si>
    <t>NORWEGIA</t>
  </si>
  <si>
    <t>NIDERLANDY</t>
  </si>
  <si>
    <t>LITWA</t>
  </si>
  <si>
    <t>ŁOTWA</t>
  </si>
  <si>
    <t>HISZPANIA</t>
  </si>
  <si>
    <t>ERYTREA</t>
  </si>
  <si>
    <t>PAKISTAN</t>
  </si>
  <si>
    <t>ETIOPIA</t>
  </si>
  <si>
    <t>24.09.2025 - 30.09.2025</t>
  </si>
  <si>
    <t>17.09.2025 - 23.09.2025</t>
  </si>
  <si>
    <t>10.09.2025 - 16.09.2025</t>
  </si>
  <si>
    <t>03.09.2025 - 09.09.2025</t>
  </si>
  <si>
    <t>27.08.2025 - 02.09.2025</t>
  </si>
  <si>
    <t>WNIOSEK O WYDANIE DOKUMENTU POTWIERDZAJĄCEGO PRAWO STAŁEGO POBYTU</t>
  </si>
  <si>
    <t>WNIOSEK O WYDANIE KARTY POBYTU CZŁONKA RODZINY OBYWATELA UE</t>
  </si>
  <si>
    <t>WNIOSEK O WYDANIE KARTY STAŁEGO POBYTU (CZŁONKA RODZINY OBYWATELA UE)</t>
  </si>
  <si>
    <t xml:space="preserve">Warszawa, </t>
  </si>
  <si>
    <t>Od początku 2025 r. - w ramach procedur dublińskich - wnioskami IN objętych było 1 616 cudzoziemców. Z kolei Polska wystąpiła z takim wnioskiem do innych krajów europejskich (OUT) w przypadku 253 osób, z czego 81% wniosków IN oraz 81% wniosków OUT zostało rozpatrzonych pozytywnie. 46% wniosków IN dotyczyło współpracy z Niemcami, 19% - z Francją, 8% z Belgią, 4% z Norwegią i 3% z Niderlandami. Procedury OUT kierowane były głównie do Niemiec (31%), Litwy (12%) i Francji (9%). W podziale na obywatelstwo cudzoziemców, wnioski IN dotyczyły najczęściej ob. Rosji (13%), Ukrainy (9%) oraz Afganistanu i Somalii (po 8%), natomiast wnioski OUT - obywateli  Ukrainy (21%) i Białorusi (17%). 
We wrześniu br. wnioski IN dotyczyły najczęściej obywateli Rosji (19%), Ukrainy (13%) i Afganistanui (8%), natomiast wnioski OUT obywateli Białorusi (19%), Rosji (15%), Ukrainy i Somalii (po 11%).</t>
  </si>
  <si>
    <t xml:space="preserve">Według stanu na 1 września br. pod opieką Szefa UdSC znajdowało się 6 680 os., z czego 665 zamieszkiwało w jednym z dziewięciu ośrodków dla cudzoziemców, a pozostałe 6 014 osób pobierało świadczenie pieniężne na samodzielne funkcjonowanie poza ośrodkiem. W ośrodkach najliczniej przebywali Rosjanie (35%), Tadżycy (11%), Ukraińcy (7%) i Białorusini (4%). Natomiast wśród osób poza ośrodkiem najwięcej jest obywateli Ukrainy (47%), Białorusi (24%), Rosji (11%), Tadżykistanu (3%)i Gruzji (3%). </t>
  </si>
  <si>
    <t>We wrześniu 2025 r. cudzoziemcy złożyli ponad 49 tys. wniosków w sprawach o udzielenie zezwoleń na pobyt. Najwięcej osób (90%) zainteresowanych było zezwoleniem na pobyt czasowy (44,4 tys.), o pobyt stały ubiegało się 4% (1,9 tys.), a na pobyt rezydenta długoterminowego UE 6% (2,9 tys. wniosków). Dominującym państwem pochodzenia wśród wnioskodawców była Ukraina (28 tys. wniosków). 
Bardzo liczne wnioski składali również: Białorusini (3,9 tys. wniosków), Kolumbijczycy i Gruzini (po 1,5 tys.) oraz Hindusi (1,2 tys.)
40% wnioskodawców to osoby w wieku 35-64 (19,6 tys.), a kolejne 37% (18,3 tys.) to 18-34 latkowie. Wśród osób małoletnich liczną grupę stanowią dzieci 
z przedziału wiekowego 0-13 (4,5 tys.). Pod względem płci dominują mężczyźni (55%). Zwyczajowo wnioskodawcy koncentrowali się w województwach 
z dużymi ośrodkami miejskimi. Najwięcej cudzoziemców złożyło swoje wnioski  w Mazowieckim Urzędzie Wojewódzkim (8,3 tys.), Zachodniopomorskim UW (5,2 tys.), Wielkopolskim UW (5,1 tys.), Dolnośląskim UW (4,9 tys.), Małopolskim UW (4,8 tys.). 
W tym samym czasie urzędy wojewódzkie wydały prawie 36 tys. decyzji, z czego 86% stanowiły zgody na pobyt, dalsze 8% odmowy, a 3% umorzenia postępowania. Spośród blisko 32 tys. decyzji pozytywnych 91% dotyczyło pobytu czasowego (29,1 tys.), 6% - pobytu rezydenta długoterminowego UE (1,8 tys.) i 3% - pobytu stałego (0,9 tys.).                                                                                                  
 Od stycznia 2025 r. cudzoziemcy złożyli blisko 407 tys. wniosków w sprawach o udzielenie zezwolenia na pobyt, w tym prawie 368 tys. wniosków dotyczyło zezwolenia na pobyt czasowy, 23,5 tys. - pobyt rezydenta długoterminowego UE i 15,6  tys. - zezwolenia na pobyt stały. 
W tym samym czasie wydano 312  tys. decyzji, 90% z nich (279,4 tys.) dotyczyło zezwolenia na pobyt czasowy. Udzielono 276,5 tys. zezwoleń, w tym 250,5 tys. na pobyt czasowy, 14,4 tys. na pobyt rezydenta długoterminowego UE i 11,7 tys. na pobyt stały. Średni czas trwania postępowania u wojewodów wyniósł 341 dni.</t>
  </si>
  <si>
    <t>We wrześniu 2025 r. Szef UdSC wydał 570 decyzji w sprawach o udzielenie ochrony międzynarodowej, w tym 102 pozytywne: 20 - statusów uchodźcy, 82 - ochron uzupełniających. Poza tym 249 negatywnych i 219 umorzeń. Status uchodźcy nadano głównie obywatelom Białorusi (12), Syrii (4) i Iranu (2). Ochronę uzupełniającą udzielano najczęściej obywatelom Białorusi (71), Jemenu i Syrii (po 3).   Decyzję negatywną otrzymało 249 cudzoziemców - głównie z Ukrainy (179) Białorusi i Rosji (po 14). Postępowania 220 osób (w tym 126 obywateli Ukrainy, 16 Białorusi, 13 Erytrei i 9 Rosji ) zostały umorzone.                                                                                                                             
                                                                                                                                                                                                                                                                                                                         Od początku roku wydano ponad 7,6 tys. decyzji, w tym ponad 3,1 tys. pozytywnych: 274 - statusy uchodźcy, 2 852 - ochrony uzupełniające. Poza tym 2 201 negatywne i 2 201 umorzeń. Status uchodźcy nadano głównie obywatelom Białorusi (136), Rosji (51), Afganistanu (16), Iranu (13) oraz Syrii (7). Ochronę uzupełniającą udzielano najczęściej obywatelom Ukrainy (1 506) i Białorusi (1 129), ale także  Etiopii (68), Rosji (23) oraz Sudanu (po 17). Decyzję negatywną otrzymało 2 201 cudzoziemców - głównie z  Ukrainy (1 369), Rosji (269), Białorusi (100),. Postępowania 2 297 osób (w tym 697  obywateli Ukrainy, 153 - Etiopii, 135 - Białorusi, 131 - Rosji i 109 Erytreii) - zostały umorzone. Wskaźnik uznawalności w 2025 r. wynosi 59%. Średni czas trwania postępowania wynosi 173 dni.</t>
  </si>
  <si>
    <t>Najwięcej odwołań od decyzji wydanych w I instancji odnosiło się do postępowań o udzielenie zezwolenia na pobyt czasowy (15,3 tys.). 
Od początku 2025 r. złożono ponad 17,3 tys. odwołań. Szef UdSC wydał w sumie 16,6 tys. decyzji w drugiej instancji, z czego 3,7 tys. (23%) spraw zakończyło się utrzymaniem decyzji, 7,6 tys. (46%) decyzją pozytywną, 2,9 tys. (17%) uchyleniem decyzji i przekazaniem do ponownego rozpoznania, a 265 (1%) uchyleniem decyzji i umorzeniem postępowania. W przypadku odwołań dotyczących postępowań o udzielenie zezwolenia na pobyt czasowy, spośród 14,3 tys. decyzji w 2,8 tys. przypadkach (19%) utrzymano decyzję, w 50% (7,2 tys.) przypadkach zapadła decyzja pozytywna, a w 18% (2,5 tys.) spraw zdecydowano o uchyleniu decyzji i przekazaniu sprawy do ponownego rozpoznania.</t>
  </si>
  <si>
    <t>We wrześniu 2025 r. wpłynęło prawie 85 tys. wniosków w sprawie przeprowadzenia konsultacji wizowych, w tym ponad 73,7 tys. od innych państw obszaru Schengen. W tym czasie wydano prawie 83,5 tys. decyzji, w tym ponad 72,1 tys. na podstawie wniosków innych państw. 
W porównaniu do poprzedniego miesiąca jest to wzrost o 9% - w przypadku wniosków (+6,8 tys.) oraz o 5% - w przypadku decyzji (+4,1 tys.).</t>
  </si>
  <si>
    <t>We wrześniu 2025 r. wydano 169 zezwoleń dotyczących Małego Ruchu Granicznego. Nie odnotowano żadnej odmowy wydania. Natomiast od początku 2025 r. wydano łącznie prawie 2 tys. zezwoleń - przez placówki we Lwowie i Łucku. Odnotowano także 2 odmowy wydania oraz 3 cofnięcia zezwoleń - wszystkie w placówce w Łucku.</t>
  </si>
  <si>
    <r>
      <t xml:space="preserve">Sytuację migracyjną w Polsce determinują konsenkwencje wojny w Ukrainie. Według stanu na 1 października 2025 r. z ochrony czasowej w Polsce korzystało ponad 1 mln. cudzoziemców, w tym ponad 1 mln. </t>
    </r>
    <r>
      <rPr>
        <sz val="10"/>
        <rFont val="Roboto"/>
        <charset val="238"/>
      </rPr>
      <t xml:space="preserve">obywateli Ukrainy.  We wrześniu br. odnotowano dwukrotny wzrost liczby obywateli Ukrainy rejestrujących się na ochronę czasową (26 tys.) w porównaniu z sierpniem, przy czym w przypadku mężczyzn w wieku 18-22 rejestracji było pięciokrotnie więcej (prawie 9 tys.).                                                                                                                                                                                                                                                          Liczba ważnych dokumentów uprawniających do pobytu na terytorium RP przekracza 2 mln. Dominują obywatele Ukrainy (1,6 mln). Poza tym licznie reprezentowani są w Polsce: Białorusini (146 tys.), Hindusi (26 tys.), Gruzini (25 tys.), Rosjanie (21 tys.), Turcy i Wietnamczycy (po 15 tys.), Niemcy (14 tys.),  Uzbecy  (12 tys.) oraz  Mołdawianie i Filipińczycy (po 9 tys.).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</si>
  <si>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We wrześniu br. cudzoziemcy złożyli 637 wniosków o udzielenie ochrony międzynarodowej na terytorium RP, które dotyczyły 872 osób, co oznacza  spadek 
o 47% (-759 osób) w porównaniu z tym samym okresem w 2024 r. Najliczniej o ochronę ubiegali się obywatele Ukrainy (393), Białorusi (249), Rosji (33), Somalii (28), Afganistanu (19). Obywatele tych pięciu państw pochodzenia złożyli w sumie 82% wniosków o ochronę.                                                                                                          Najwięcej potencjalnych uchodźców zarejestrowały Placówki Straży Granicznej: Warszawa – 386 (44%), Lesznowola - 53 (6%) i Białystok - 48 (6%). We wrześniu r. dominowały wnioski pierwsze (569, które dotyczyły 728 osób). Wnioski kolejne (68) dotyczyły 144 osób. Najwięcej wniosków złożyli mężczyźni (547) - 63%, głównie w przedziale wiekowym 18-34. Natomiast kobiety stanowią mniej liczną grupę (313) - 36%, w przypadku kobiet również dominowały przedziały wiekowye 18-34 oraz 35-64.  Liczba dzieci (20% wszystkich wniosków) obydwu płci w wieku do lat 13 wynosiła - 134, a w wieku 14-17 - 40.                                                                                 
Od początku roku wniosek o udzielenie ochrony międzynarodowej na terytorium RP złożyło 11,2 tys. osób. Wśród wnioskodawców dominowali Ukraińcy 
(6,2 tys.), Białorusini (2,3 tys.) i Rosjanie (0,5 tys.). Ukraińcy stanowili 56% wszystkich osób ubiegających się o ochronę międzynarodową.</t>
  </si>
  <si>
    <t>We wrześniu br. Szef UdSC zrealizował prawie 3,4 tys. spraw dotyczących Wykazu, spośród których do najliczniejszych zaliczały się wpisy SIS (28%), alerty pobytowe (27%) i wpisy do Wykazu (21%).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</si>
</sst>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&quot;zł&quot;* #,##0_);_(&quot;zł&quot;* \(#,##0\);_(&quot;zł&quot;* &quot;-&quot;_);_(@_)"/>
    <numFmt numFmtId="165" formatCode="yyyy/mm/dd;@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Tahoma"/>
      <family val="2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8E8E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313">
    <xf numFmtId="0" fontId="0" fillId="0" borderId="0" xfId="0"/>
    <xf numFmtId="0" fontId="0" fillId="0" borderId="0" xfId="0"/>
    <xf numFmtId="0" fontId="0" fillId="0" borderId="0" xfId="0"/>
    <xf numFmtId="0" fontId="21" fillId="0" borderId="0" xfId="0" applyFont="1" applyProtection="1">
      <protection locked="0"/>
    </xf>
    <xf numFmtId="0" fontId="21" fillId="0" borderId="0" xfId="0" applyFont="1" applyBorder="1" applyProtection="1">
      <protection locked="0"/>
    </xf>
    <xf numFmtId="14" fontId="21" fillId="0" borderId="0" xfId="0" applyNumberFormat="1" applyFont="1" applyProtection="1">
      <protection locked="0"/>
    </xf>
    <xf numFmtId="165" fontId="21" fillId="0" borderId="0" xfId="0" applyNumberFormat="1" applyFont="1" applyProtection="1">
      <protection locked="0"/>
    </xf>
    <xf numFmtId="0" fontId="21" fillId="0" borderId="0" xfId="0" applyFont="1" applyAlignme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30" fillId="0" borderId="0" xfId="43" applyFont="1" applyProtection="1">
      <protection locked="0"/>
    </xf>
    <xf numFmtId="0" fontId="21" fillId="0" borderId="0" xfId="0" applyFont="1" applyFill="1" applyBorder="1" applyProtection="1">
      <protection locked="0"/>
    </xf>
    <xf numFmtId="0" fontId="28" fillId="0" borderId="0" xfId="10" applyFont="1" applyFill="1" applyBorder="1" applyAlignment="1" applyProtection="1">
      <alignment horizontal="left" vertical="center"/>
      <protection locked="0"/>
    </xf>
    <xf numFmtId="0" fontId="28" fillId="0" borderId="0" xfId="1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165" fontId="3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wrapText="1"/>
      <protection locked="0"/>
    </xf>
    <xf numFmtId="165" fontId="21" fillId="0" borderId="0" xfId="0" applyNumberFormat="1" applyFont="1" applyAlignment="1" applyProtection="1">
      <alignment wrapText="1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28" fillId="0" borderId="0" xfId="24" applyFont="1" applyFill="1" applyBorder="1" applyAlignment="1" applyProtection="1">
      <alignment horizontal="center" vertical="center" wrapText="1"/>
      <protection locked="0"/>
    </xf>
    <xf numFmtId="3" fontId="28" fillId="0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Alignment="1" applyProtection="1">
      <alignment vertical="top"/>
      <protection locked="0"/>
    </xf>
    <xf numFmtId="0" fontId="21" fillId="0" borderId="50" xfId="0" applyFont="1" applyBorder="1" applyProtection="1">
      <protection locked="0"/>
    </xf>
    <xf numFmtId="165" fontId="35" fillId="0" borderId="0" xfId="0" applyNumberFormat="1" applyFont="1" applyAlignment="1" applyProtection="1">
      <alignment vertical="top"/>
      <protection locked="0"/>
    </xf>
    <xf numFmtId="0" fontId="28" fillId="35" borderId="0" xfId="0" applyFont="1" applyFill="1" applyBorder="1" applyAlignment="1" applyProtection="1">
      <alignment horizontal="center" vertical="center"/>
      <protection locked="0"/>
    </xf>
    <xf numFmtId="3" fontId="28" fillId="35" borderId="0" xfId="0" applyNumberFormat="1" applyFont="1" applyFill="1" applyBorder="1" applyAlignment="1" applyProtection="1">
      <alignment horizontal="center" vertical="center"/>
      <protection locked="0"/>
    </xf>
    <xf numFmtId="3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36" fillId="35" borderId="0" xfId="10" applyFont="1" applyFill="1" applyBorder="1" applyAlignment="1" applyProtection="1">
      <alignment horizontal="center" vertical="center" wrapText="1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28" fillId="36" borderId="0" xfId="10" applyFont="1" applyFill="1" applyBorder="1" applyAlignment="1" applyProtection="1">
      <alignment horizontal="center" vertical="center"/>
      <protection locked="0"/>
    </xf>
    <xf numFmtId="3" fontId="28" fillId="36" borderId="0" xfId="10" applyNumberFormat="1" applyFont="1" applyFill="1" applyBorder="1" applyAlignment="1" applyProtection="1">
      <alignment horizontal="center" vertical="center"/>
    </xf>
    <xf numFmtId="0" fontId="28" fillId="35" borderId="0" xfId="10" applyFont="1" applyFill="1" applyBorder="1" applyAlignment="1" applyProtection="1">
      <alignment horizontal="center" vertical="center"/>
      <protection locked="0"/>
    </xf>
    <xf numFmtId="0" fontId="36" fillId="35" borderId="0" xfId="10" applyFont="1" applyFill="1" applyBorder="1" applyAlignment="1" applyProtection="1">
      <alignment horizontal="left" vertical="center" indent="1"/>
      <protection locked="0"/>
    </xf>
    <xf numFmtId="0" fontId="27" fillId="0" borderId="0" xfId="0" applyFont="1" applyAlignment="1" applyProtection="1">
      <alignment horizontal="left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 vertical="center" indent="1"/>
      <protection locked="0"/>
    </xf>
    <xf numFmtId="0" fontId="40" fillId="0" borderId="0" xfId="0" applyFont="1" applyAlignment="1" applyProtection="1">
      <alignment horizontal="center"/>
      <protection locked="0"/>
    </xf>
    <xf numFmtId="0" fontId="40" fillId="0" borderId="0" xfId="0" applyFont="1" applyProtection="1"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protection locked="0"/>
    </xf>
    <xf numFmtId="0" fontId="37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1" fillId="0" borderId="0" xfId="0" applyFont="1" applyBorder="1" applyAlignment="1" applyProtection="1">
      <protection locked="0"/>
    </xf>
    <xf numFmtId="0" fontId="0" fillId="0" borderId="0" xfId="0" applyBorder="1" applyAlignment="1"/>
    <xf numFmtId="0" fontId="21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30" fillId="33" borderId="0" xfId="0" applyFont="1" applyFill="1" applyAlignment="1" applyProtection="1">
      <alignment horizontal="left" vertical="top" wrapText="1"/>
      <protection locked="0"/>
    </xf>
    <xf numFmtId="0" fontId="30" fillId="33" borderId="0" xfId="0" applyFont="1" applyFill="1" applyAlignment="1" applyProtection="1">
      <alignment horizontal="left" vertical="top"/>
      <protection locked="0"/>
    </xf>
    <xf numFmtId="0" fontId="37" fillId="33" borderId="0" xfId="0" applyFont="1" applyFill="1" applyAlignment="1" applyProtection="1">
      <alignment horizontal="left" vertical="top" wrapText="1"/>
      <protection locked="0"/>
    </xf>
    <xf numFmtId="0" fontId="26" fillId="33" borderId="0" xfId="0" applyFont="1" applyFill="1" applyAlignment="1" applyProtection="1">
      <alignment horizontal="left" vertical="top"/>
      <protection locked="0"/>
    </xf>
    <xf numFmtId="0" fontId="29" fillId="34" borderId="41" xfId="0" applyFont="1" applyFill="1" applyBorder="1" applyAlignment="1" applyProtection="1">
      <alignment horizontal="left" vertical="center" wrapText="1"/>
      <protection locked="0"/>
    </xf>
    <xf numFmtId="0" fontId="29" fillId="34" borderId="42" xfId="0" applyFont="1" applyFill="1" applyBorder="1" applyAlignment="1" applyProtection="1">
      <alignment horizontal="left" vertical="center" wrapText="1"/>
      <protection locked="0"/>
    </xf>
    <xf numFmtId="3" fontId="29" fillId="0" borderId="10" xfId="0" applyNumberFormat="1" applyFont="1" applyBorder="1" applyAlignment="1" applyProtection="1">
      <alignment horizontal="right" vertical="center" wrapText="1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8" fillId="36" borderId="31" xfId="0" applyFont="1" applyFill="1" applyBorder="1" applyAlignment="1" applyProtection="1">
      <alignment horizontal="center" vertical="center" textRotation="90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9" fillId="0" borderId="32" xfId="0" applyNumberFormat="1" applyFont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 wrapText="1"/>
      <protection locked="0"/>
    </xf>
    <xf numFmtId="0" fontId="29" fillId="0" borderId="10" xfId="0" applyFont="1" applyFill="1" applyBorder="1" applyAlignment="1" applyProtection="1">
      <alignment horizontal="left" vertical="center" wrapText="1"/>
      <protection locked="0"/>
    </xf>
    <xf numFmtId="0" fontId="28" fillId="35" borderId="22" xfId="0" applyFont="1" applyFill="1" applyBorder="1" applyAlignment="1" applyProtection="1">
      <alignment horizontal="center" vertical="center" wrapText="1"/>
      <protection locked="0"/>
    </xf>
    <xf numFmtId="0" fontId="28" fillId="35" borderId="23" xfId="0" applyFont="1" applyFill="1" applyBorder="1" applyAlignment="1" applyProtection="1">
      <alignment horizontal="center" vertical="center" wrapText="1"/>
      <protection locked="0"/>
    </xf>
    <xf numFmtId="0" fontId="28" fillId="35" borderId="24" xfId="0" applyFont="1" applyFill="1" applyBorder="1" applyAlignment="1" applyProtection="1">
      <alignment horizontal="center" vertical="center" wrapText="1"/>
      <protection locked="0"/>
    </xf>
    <xf numFmtId="0" fontId="29" fillId="34" borderId="25" xfId="0" applyFont="1" applyFill="1" applyBorder="1" applyAlignment="1" applyProtection="1">
      <alignment horizontal="left" vertical="center" wrapText="1"/>
      <protection locked="0"/>
    </xf>
    <xf numFmtId="0" fontId="29" fillId="34" borderId="10" xfId="0" applyFont="1" applyFill="1" applyBorder="1" applyAlignment="1" applyProtection="1">
      <alignment horizontal="left" vertical="center" wrapText="1"/>
      <protection locked="0"/>
    </xf>
    <xf numFmtId="3" fontId="28" fillId="35" borderId="45" xfId="10" applyNumberFormat="1" applyFont="1" applyFill="1" applyBorder="1" applyAlignment="1" applyProtection="1">
      <alignment horizontal="center" vertical="center"/>
    </xf>
    <xf numFmtId="3" fontId="28" fillId="35" borderId="46" xfId="10" applyNumberFormat="1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/>
      <protection locked="0"/>
    </xf>
    <xf numFmtId="0" fontId="28" fillId="36" borderId="45" xfId="10" applyFont="1" applyFill="1" applyBorder="1" applyAlignment="1" applyProtection="1">
      <alignment horizontal="left" vertical="center"/>
      <protection locked="0"/>
    </xf>
    <xf numFmtId="3" fontId="29" fillId="0" borderId="32" xfId="0" applyNumberFormat="1" applyFont="1" applyBorder="1" applyAlignment="1" applyProtection="1">
      <alignment horizontal="right" vertical="center" wrapText="1"/>
    </xf>
    <xf numFmtId="3" fontId="29" fillId="36" borderId="10" xfId="24" applyNumberFormat="1" applyFont="1" applyFill="1" applyBorder="1" applyAlignment="1" applyProtection="1">
      <alignment horizontal="right" vertical="center" wrapText="1"/>
    </xf>
    <xf numFmtId="3" fontId="29" fillId="36" borderId="32" xfId="24" applyNumberFormat="1" applyFont="1" applyFill="1" applyBorder="1" applyAlignment="1" applyProtection="1">
      <alignment horizontal="right" vertical="center" wrapText="1"/>
    </xf>
    <xf numFmtId="0" fontId="23" fillId="35" borderId="0" xfId="1" applyFont="1" applyFill="1" applyBorder="1" applyAlignment="1" applyProtection="1">
      <alignment horizontal="center" vertical="center" wrapText="1"/>
      <protection locked="0"/>
    </xf>
    <xf numFmtId="164" fontId="24" fillId="0" borderId="0" xfId="2" applyNumberFormat="1" applyFont="1" applyBorder="1" applyAlignment="1" applyProtection="1">
      <alignment horizontal="center"/>
    </xf>
    <xf numFmtId="0" fontId="28" fillId="36" borderId="10" xfId="0" applyFont="1" applyFill="1" applyBorder="1" applyAlignment="1" applyProtection="1">
      <alignment horizontal="center" vertical="center" textRotation="90"/>
      <protection locked="0"/>
    </xf>
    <xf numFmtId="0" fontId="28" fillId="36" borderId="32" xfId="0" applyFont="1" applyFill="1" applyBorder="1" applyAlignment="1" applyProtection="1">
      <alignment horizontal="center" vertical="center" textRotation="90"/>
      <protection locked="0"/>
    </xf>
    <xf numFmtId="0" fontId="28" fillId="36" borderId="21" xfId="0" applyFont="1" applyFill="1" applyBorder="1" applyAlignment="1" applyProtection="1">
      <alignment horizontal="center" vertical="center"/>
      <protection locked="0"/>
    </xf>
    <xf numFmtId="0" fontId="28" fillId="36" borderId="10" xfId="0" applyFont="1" applyFill="1" applyBorder="1" applyAlignment="1" applyProtection="1">
      <alignment horizontal="center" vertical="center"/>
      <protection locked="0"/>
    </xf>
    <xf numFmtId="3" fontId="29" fillId="0" borderId="42" xfId="0" applyNumberFormat="1" applyFont="1" applyBorder="1" applyAlignment="1" applyProtection="1">
      <alignment horizontal="right" vertical="center" wrapText="1"/>
    </xf>
    <xf numFmtId="0" fontId="28" fillId="36" borderId="44" xfId="0" applyFont="1" applyFill="1" applyBorder="1" applyAlignment="1" applyProtection="1">
      <alignment horizontal="center" vertical="center"/>
    </xf>
    <xf numFmtId="0" fontId="28" fillId="36" borderId="45" xfId="0" applyFont="1" applyFill="1" applyBorder="1" applyAlignment="1" applyProtection="1">
      <alignment horizontal="center" vertical="center"/>
    </xf>
    <xf numFmtId="3" fontId="28" fillId="36" borderId="45" xfId="0" applyNumberFormat="1" applyFont="1" applyFill="1" applyBorder="1" applyAlignment="1" applyProtection="1">
      <alignment horizontal="center" vertical="center"/>
    </xf>
    <xf numFmtId="3" fontId="28" fillId="36" borderId="46" xfId="0" applyNumberFormat="1" applyFont="1" applyFill="1" applyBorder="1" applyAlignment="1" applyProtection="1">
      <alignment horizontal="center" vertical="center"/>
    </xf>
    <xf numFmtId="3" fontId="28" fillId="36" borderId="45" xfId="10" applyNumberFormat="1" applyFont="1" applyFill="1" applyBorder="1" applyAlignment="1" applyProtection="1">
      <alignment horizontal="center" vertical="center"/>
    </xf>
    <xf numFmtId="3" fontId="28" fillId="36" borderId="46" xfId="10" applyNumberFormat="1" applyFont="1" applyFill="1" applyBorder="1" applyAlignment="1" applyProtection="1">
      <alignment horizontal="center" vertical="center"/>
    </xf>
    <xf numFmtId="0" fontId="29" fillId="33" borderId="25" xfId="24" applyFont="1" applyFill="1" applyBorder="1" applyAlignment="1" applyProtection="1">
      <alignment vertical="center" wrapText="1"/>
      <protection locked="0"/>
    </xf>
    <xf numFmtId="0" fontId="29" fillId="33" borderId="10" xfId="24" applyFont="1" applyFill="1" applyBorder="1" applyAlignment="1" applyProtection="1">
      <alignment vertical="center" wrapText="1"/>
      <protection locked="0"/>
    </xf>
    <xf numFmtId="3" fontId="28" fillId="33" borderId="45" xfId="10" applyNumberFormat="1" applyFont="1" applyFill="1" applyBorder="1" applyAlignment="1" applyProtection="1">
      <alignment horizontal="center" vertical="center"/>
    </xf>
    <xf numFmtId="3" fontId="28" fillId="33" borderId="46" xfId="10" applyNumberFormat="1" applyFont="1" applyFill="1" applyBorder="1" applyAlignment="1" applyProtection="1">
      <alignment horizontal="center" vertical="center"/>
    </xf>
    <xf numFmtId="0" fontId="28" fillId="33" borderId="20" xfId="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  <protection locked="0"/>
    </xf>
    <xf numFmtId="0" fontId="28" fillId="33" borderId="25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 wrapText="1"/>
      <protection locked="0"/>
    </xf>
    <xf numFmtId="0" fontId="29" fillId="33" borderId="41" xfId="24" applyFont="1" applyFill="1" applyBorder="1" applyAlignment="1" applyProtection="1">
      <alignment vertical="center" wrapText="1"/>
      <protection locked="0"/>
    </xf>
    <xf numFmtId="0" fontId="29" fillId="33" borderId="42" xfId="24" applyFont="1" applyFill="1" applyBorder="1" applyAlignment="1" applyProtection="1">
      <alignment vertical="center" wrapText="1"/>
      <protection locked="0"/>
    </xf>
    <xf numFmtId="0" fontId="28" fillId="36" borderId="44" xfId="10" applyFont="1" applyFill="1" applyBorder="1" applyAlignment="1" applyProtection="1">
      <alignment horizontal="center" vertical="center"/>
      <protection locked="0"/>
    </xf>
    <xf numFmtId="0" fontId="28" fillId="36" borderId="45" xfId="1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</xf>
    <xf numFmtId="0" fontId="28" fillId="33" borderId="31" xfId="0" applyFont="1" applyFill="1" applyBorder="1" applyAlignment="1" applyProtection="1">
      <alignment horizontal="center" vertical="center"/>
    </xf>
    <xf numFmtId="0" fontId="28" fillId="33" borderId="32" xfId="0" applyFont="1" applyFill="1" applyBorder="1" applyAlignment="1" applyProtection="1">
      <alignment horizontal="center" vertical="center" wrapText="1"/>
      <protection locked="0"/>
    </xf>
    <xf numFmtId="0" fontId="29" fillId="0" borderId="41" xfId="0" applyFont="1" applyFill="1" applyBorder="1" applyAlignment="1" applyProtection="1">
      <alignment horizontal="left" vertical="center" indent="1"/>
      <protection locked="0"/>
    </xf>
    <xf numFmtId="0" fontId="29" fillId="0" borderId="42" xfId="0" applyFont="1" applyFill="1" applyBorder="1" applyAlignment="1" applyProtection="1">
      <alignment horizontal="left" vertical="center" indent="1"/>
      <protection locked="0"/>
    </xf>
    <xf numFmtId="0" fontId="29" fillId="0" borderId="25" xfId="0" applyFont="1" applyFill="1" applyBorder="1" applyAlignment="1" applyProtection="1">
      <alignment vertical="center" wrapText="1"/>
      <protection locked="0"/>
    </xf>
    <xf numFmtId="0" fontId="29" fillId="0" borderId="10" xfId="0" applyFont="1" applyFill="1" applyBorder="1" applyAlignment="1" applyProtection="1">
      <alignment vertical="center" wrapText="1"/>
      <protection locked="0"/>
    </xf>
    <xf numFmtId="0" fontId="28" fillId="36" borderId="31" xfId="0" applyFont="1" applyFill="1" applyBorder="1" applyAlignment="1" applyProtection="1">
      <alignment horizontal="center" vertical="center"/>
      <protection locked="0"/>
    </xf>
    <xf numFmtId="0" fontId="28" fillId="35" borderId="44" xfId="10" applyFont="1" applyFill="1" applyBorder="1" applyAlignment="1" applyProtection="1">
      <alignment horizontal="center" vertical="center" wrapText="1"/>
      <protection locked="0"/>
    </xf>
    <xf numFmtId="0" fontId="28" fillId="35" borderId="45" xfId="1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/>
      <protection locked="0"/>
    </xf>
    <xf numFmtId="3" fontId="29" fillId="35" borderId="29" xfId="0" applyNumberFormat="1" applyFont="1" applyFill="1" applyBorder="1" applyAlignment="1" applyProtection="1">
      <alignment horizontal="right" vertical="center" wrapText="1"/>
    </xf>
    <xf numFmtId="3" fontId="29" fillId="35" borderId="37" xfId="0" applyNumberFormat="1" applyFont="1" applyFill="1" applyBorder="1" applyAlignment="1" applyProtection="1">
      <alignment horizontal="right" vertical="center" wrapText="1"/>
    </xf>
    <xf numFmtId="3" fontId="29" fillId="35" borderId="30" xfId="0" applyNumberFormat="1" applyFont="1" applyFill="1" applyBorder="1" applyAlignment="1" applyProtection="1">
      <alignment horizontal="right" vertical="center" wrapText="1"/>
    </xf>
    <xf numFmtId="0" fontId="29" fillId="36" borderId="25" xfId="0" applyFont="1" applyFill="1" applyBorder="1" applyAlignment="1" applyProtection="1">
      <alignment vertical="center" wrapText="1"/>
      <protection locked="0"/>
    </xf>
    <xf numFmtId="0" fontId="29" fillId="36" borderId="10" xfId="0" applyFont="1" applyFill="1" applyBorder="1" applyAlignment="1" applyProtection="1">
      <alignment vertical="center" wrapText="1"/>
      <protection locked="0"/>
    </xf>
    <xf numFmtId="0" fontId="29" fillId="36" borderId="25" xfId="24" applyFont="1" applyFill="1" applyBorder="1" applyAlignment="1" applyProtection="1">
      <alignment vertical="center" wrapText="1"/>
      <protection locked="0"/>
    </xf>
    <xf numFmtId="0" fontId="29" fillId="36" borderId="10" xfId="24" applyFont="1" applyFill="1" applyBorder="1" applyAlignment="1" applyProtection="1">
      <alignment vertical="center" wrapText="1"/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29" fillId="0" borderId="41" xfId="24" applyFont="1" applyFill="1" applyBorder="1" applyAlignment="1" applyProtection="1">
      <alignment horizontal="left" vertical="center" indent="1"/>
      <protection locked="0"/>
    </xf>
    <xf numFmtId="0" fontId="29" fillId="0" borderId="42" xfId="24" applyFont="1" applyFill="1" applyBorder="1" applyAlignment="1" applyProtection="1">
      <alignment horizontal="left" vertical="center" indent="1"/>
      <protection locked="0"/>
    </xf>
    <xf numFmtId="3" fontId="29" fillId="0" borderId="42" xfId="24" applyNumberFormat="1" applyFont="1" applyFill="1" applyBorder="1" applyAlignment="1" applyProtection="1">
      <alignment horizontal="right" vertical="center"/>
    </xf>
    <xf numFmtId="0" fontId="21" fillId="33" borderId="0" xfId="0" applyFont="1" applyFill="1" applyAlignment="1" applyProtection="1">
      <alignment horizontal="left" vertical="top"/>
      <protection locked="0"/>
    </xf>
    <xf numFmtId="3" fontId="28" fillId="34" borderId="45" xfId="0" applyNumberFormat="1" applyFont="1" applyFill="1" applyBorder="1" applyAlignment="1" applyProtection="1">
      <alignment horizontal="center" vertical="center"/>
    </xf>
    <xf numFmtId="3" fontId="28" fillId="34" borderId="46" xfId="0" applyNumberFormat="1" applyFont="1" applyFill="1" applyBorder="1" applyAlignment="1" applyProtection="1">
      <alignment horizontal="center" vertical="center"/>
    </xf>
    <xf numFmtId="3" fontId="29" fillId="34" borderId="10" xfId="0" applyNumberFormat="1" applyFont="1" applyFill="1" applyBorder="1" applyAlignment="1" applyProtection="1">
      <alignment horizontal="right" vertical="center"/>
    </xf>
    <xf numFmtId="3" fontId="29" fillId="35" borderId="42" xfId="0" applyNumberFormat="1" applyFont="1" applyFill="1" applyBorder="1" applyAlignment="1" applyProtection="1">
      <alignment horizontal="right" vertical="center"/>
    </xf>
    <xf numFmtId="0" fontId="29" fillId="35" borderId="41" xfId="0" applyFont="1" applyFill="1" applyBorder="1" applyAlignment="1" applyProtection="1">
      <alignment horizontal="left" vertical="center" wrapText="1"/>
    </xf>
    <xf numFmtId="0" fontId="29" fillId="35" borderId="42" xfId="0" applyFont="1" applyFill="1" applyBorder="1" applyAlignment="1" applyProtection="1">
      <alignment horizontal="left" vertical="center" wrapText="1"/>
    </xf>
    <xf numFmtId="0" fontId="28" fillId="36" borderId="44" xfId="10" applyFont="1" applyFill="1" applyBorder="1" applyAlignment="1" applyProtection="1">
      <alignment vertical="center" wrapText="1"/>
    </xf>
    <xf numFmtId="0" fontId="28" fillId="36" borderId="45" xfId="10" applyFont="1" applyFill="1" applyBorder="1" applyAlignment="1" applyProtection="1">
      <alignment vertical="center" wrapText="1"/>
    </xf>
    <xf numFmtId="0" fontId="28" fillId="35" borderId="20" xfId="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 wrapText="1"/>
      <protection locked="0"/>
    </xf>
    <xf numFmtId="0" fontId="28" fillId="35" borderId="25" xfId="0" applyFont="1" applyFill="1" applyBorder="1" applyAlignment="1" applyProtection="1">
      <alignment horizontal="center" vertical="center" wrapText="1"/>
      <protection locked="0"/>
    </xf>
    <xf numFmtId="0" fontId="28" fillId="35" borderId="10" xfId="0" applyFont="1" applyFill="1" applyBorder="1" applyAlignment="1" applyProtection="1">
      <alignment horizontal="center" vertical="center" wrapText="1"/>
      <protection locked="0"/>
    </xf>
    <xf numFmtId="0" fontId="34" fillId="35" borderId="21" xfId="0" applyFont="1" applyFill="1" applyBorder="1" applyAlignment="1" applyProtection="1">
      <alignment horizontal="center" vertical="center" wrapText="1"/>
    </xf>
    <xf numFmtId="0" fontId="29" fillId="0" borderId="41" xfId="0" applyFont="1" applyFill="1" applyBorder="1" applyAlignment="1" applyProtection="1">
      <alignment horizontal="left" vertical="center" wrapText="1"/>
      <protection locked="0"/>
    </xf>
    <xf numFmtId="0" fontId="29" fillId="0" borderId="42" xfId="0" applyFont="1" applyFill="1" applyBorder="1" applyAlignment="1" applyProtection="1">
      <alignment horizontal="left" vertical="center" wrapText="1"/>
      <protection locked="0"/>
    </xf>
    <xf numFmtId="0" fontId="29" fillId="34" borderId="10" xfId="43" applyFont="1" applyFill="1" applyBorder="1" applyAlignment="1" applyProtection="1">
      <alignment horizontal="right" vertical="center"/>
    </xf>
    <xf numFmtId="0" fontId="28" fillId="36" borderId="52" xfId="10" applyFont="1" applyFill="1" applyBorder="1" applyAlignment="1" applyProtection="1">
      <alignment horizontal="center" vertical="center"/>
    </xf>
    <xf numFmtId="0" fontId="29" fillId="35" borderId="10" xfId="43" applyFont="1" applyFill="1" applyBorder="1" applyAlignment="1" applyProtection="1">
      <alignment horizontal="right" vertical="center"/>
    </xf>
    <xf numFmtId="0" fontId="29" fillId="35" borderId="42" xfId="43" applyFont="1" applyFill="1" applyBorder="1" applyAlignment="1" applyProtection="1">
      <alignment horizontal="right" vertical="center"/>
    </xf>
    <xf numFmtId="0" fontId="28" fillId="36" borderId="47" xfId="10" applyFont="1" applyFill="1" applyBorder="1" applyAlignment="1" applyProtection="1">
      <alignment horizontal="center" vertical="center"/>
    </xf>
    <xf numFmtId="0" fontId="28" fillId="36" borderId="48" xfId="10" applyFont="1" applyFill="1" applyBorder="1" applyAlignment="1" applyProtection="1">
      <alignment horizontal="center" vertical="center"/>
    </xf>
    <xf numFmtId="0" fontId="29" fillId="35" borderId="11" xfId="43" applyFont="1" applyFill="1" applyBorder="1" applyAlignment="1" applyProtection="1">
      <alignment horizontal="right" vertical="center"/>
    </xf>
    <xf numFmtId="0" fontId="29" fillId="35" borderId="13" xfId="43" applyFont="1" applyFill="1" applyBorder="1" applyAlignment="1" applyProtection="1">
      <alignment horizontal="right" vertical="center"/>
    </xf>
    <xf numFmtId="0" fontId="28" fillId="35" borderId="20" xfId="0" applyFont="1" applyFill="1" applyBorder="1" applyAlignment="1" applyProtection="1">
      <alignment horizontal="center" vertical="center"/>
      <protection locked="0"/>
    </xf>
    <xf numFmtId="0" fontId="29" fillId="34" borderId="25" xfId="0" applyFont="1" applyFill="1" applyBorder="1" applyAlignment="1" applyProtection="1">
      <alignment horizontal="left" vertical="center"/>
    </xf>
    <xf numFmtId="0" fontId="29" fillId="34" borderId="10" xfId="0" applyFont="1" applyFill="1" applyBorder="1" applyAlignment="1" applyProtection="1">
      <alignment horizontal="left" vertical="center"/>
    </xf>
    <xf numFmtId="0" fontId="28" fillId="34" borderId="44" xfId="24" applyFont="1" applyFill="1" applyBorder="1" applyAlignment="1" applyProtection="1">
      <alignment horizontal="center" vertical="center" wrapText="1"/>
      <protection locked="0"/>
    </xf>
    <xf numFmtId="0" fontId="28" fillId="34" borderId="45" xfId="24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</xf>
    <xf numFmtId="0" fontId="28" fillId="36" borderId="31" xfId="0" applyFont="1" applyFill="1" applyBorder="1" applyAlignment="1" applyProtection="1">
      <alignment horizontal="center" vertical="center" wrapText="1"/>
    </xf>
    <xf numFmtId="3" fontId="29" fillId="36" borderId="10" xfId="24" applyNumberFormat="1" applyFont="1" applyFill="1" applyBorder="1" applyAlignment="1" applyProtection="1">
      <alignment horizontal="right" vertical="center"/>
    </xf>
    <xf numFmtId="0" fontId="29" fillId="36" borderId="25" xfId="24" applyFont="1" applyFill="1" applyBorder="1" applyAlignment="1" applyProtection="1">
      <alignment horizontal="left" vertical="center" wrapText="1"/>
    </xf>
    <xf numFmtId="0" fontId="29" fillId="36" borderId="10" xfId="24" applyFont="1" applyFill="1" applyBorder="1" applyAlignment="1" applyProtection="1">
      <alignment horizontal="left" vertical="center" wrapText="1"/>
    </xf>
    <xf numFmtId="0" fontId="29" fillId="0" borderId="25" xfId="0" applyFont="1" applyFill="1" applyBorder="1" applyAlignment="1" applyProtection="1">
      <alignment horizontal="left" vertical="center" wrapText="1"/>
    </xf>
    <xf numFmtId="0" fontId="29" fillId="0" borderId="10" xfId="0" applyFont="1" applyFill="1" applyBorder="1" applyAlignment="1" applyProtection="1">
      <alignment horizontal="left" vertical="center" wrapText="1"/>
    </xf>
    <xf numFmtId="0" fontId="28" fillId="36" borderId="20" xfId="0" applyFont="1" applyFill="1" applyBorder="1" applyAlignment="1" applyProtection="1">
      <alignment horizontal="center" vertical="center"/>
      <protection locked="0"/>
    </xf>
    <xf numFmtId="0" fontId="28" fillId="36" borderId="25" xfId="0" applyFont="1" applyFill="1" applyBorder="1" applyAlignment="1" applyProtection="1">
      <alignment horizontal="center" vertical="center"/>
      <protection locked="0"/>
    </xf>
    <xf numFmtId="0" fontId="29" fillId="0" borderId="41" xfId="0" applyFont="1" applyFill="1" applyBorder="1" applyAlignment="1" applyProtection="1">
      <alignment horizontal="left" vertical="center" wrapText="1"/>
    </xf>
    <xf numFmtId="0" fontId="29" fillId="0" borderId="42" xfId="0" applyFont="1" applyFill="1" applyBorder="1" applyAlignment="1" applyProtection="1">
      <alignment horizontal="left" vertical="center" wrapText="1"/>
    </xf>
    <xf numFmtId="3" fontId="29" fillId="0" borderId="42" xfId="0" applyNumberFormat="1" applyFont="1" applyBorder="1" applyAlignment="1" applyProtection="1">
      <alignment horizontal="right" vertical="center"/>
    </xf>
    <xf numFmtId="3" fontId="29" fillId="0" borderId="43" xfId="0" applyNumberFormat="1" applyFont="1" applyBorder="1" applyAlignment="1" applyProtection="1">
      <alignment horizontal="right" vertical="center" wrapText="1"/>
    </xf>
    <xf numFmtId="3" fontId="29" fillId="0" borderId="42" xfId="0" applyNumberFormat="1" applyFont="1" applyFill="1" applyBorder="1" applyAlignment="1" applyProtection="1">
      <alignment horizontal="right" vertical="center"/>
    </xf>
    <xf numFmtId="3" fontId="29" fillId="0" borderId="10" xfId="0" applyNumberFormat="1" applyFont="1" applyFill="1" applyBorder="1" applyAlignment="1" applyProtection="1">
      <alignment horizontal="right" vertical="center"/>
    </xf>
    <xf numFmtId="0" fontId="34" fillId="35" borderId="31" xfId="0" applyFont="1" applyFill="1" applyBorder="1" applyAlignment="1" applyProtection="1">
      <alignment horizontal="center" vertical="center" wrapText="1"/>
    </xf>
    <xf numFmtId="0" fontId="29" fillId="35" borderId="32" xfId="43" applyFont="1" applyFill="1" applyBorder="1" applyAlignment="1" applyProtection="1">
      <alignment horizontal="right" vertical="center"/>
    </xf>
    <xf numFmtId="0" fontId="29" fillId="34" borderId="32" xfId="43" applyFont="1" applyFill="1" applyBorder="1" applyAlignment="1" applyProtection="1">
      <alignment horizontal="right" vertical="center"/>
    </xf>
    <xf numFmtId="0" fontId="29" fillId="34" borderId="25" xfId="24" applyFont="1" applyFill="1" applyBorder="1" applyAlignment="1" applyProtection="1">
      <alignment horizontal="left" vertical="center" wrapText="1"/>
      <protection locked="0"/>
    </xf>
    <xf numFmtId="0" fontId="29" fillId="34" borderId="10" xfId="24" applyFont="1" applyFill="1" applyBorder="1" applyAlignment="1" applyProtection="1">
      <alignment horizontal="left" vertical="center" wrapText="1"/>
      <protection locked="0"/>
    </xf>
    <xf numFmtId="0" fontId="29" fillId="35" borderId="43" xfId="43" applyFont="1" applyFill="1" applyBorder="1" applyAlignment="1" applyProtection="1">
      <alignment horizontal="right" vertical="center"/>
    </xf>
    <xf numFmtId="0" fontId="28" fillId="35" borderId="20" xfId="0" applyFont="1" applyFill="1" applyBorder="1" applyAlignment="1" applyProtection="1">
      <alignment horizontal="center"/>
    </xf>
    <xf numFmtId="0" fontId="28" fillId="35" borderId="21" xfId="0" applyFont="1" applyFill="1" applyBorder="1" applyAlignment="1" applyProtection="1">
      <alignment horizontal="center"/>
    </xf>
    <xf numFmtId="0" fontId="28" fillId="35" borderId="31" xfId="0" applyFont="1" applyFill="1" applyBorder="1" applyAlignment="1" applyProtection="1">
      <alignment horizontal="center"/>
    </xf>
    <xf numFmtId="0" fontId="28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6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9" fillId="34" borderId="10" xfId="0" applyFont="1" applyFill="1" applyBorder="1" applyAlignment="1" applyProtection="1">
      <alignment horizontal="right" vertical="center"/>
    </xf>
    <xf numFmtId="0" fontId="28" fillId="35" borderId="10" xfId="44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8" fillId="35" borderId="21" xfId="0" applyFont="1" applyFill="1" applyBorder="1" applyAlignment="1" applyProtection="1">
      <alignment horizontal="center" vertical="center"/>
    </xf>
    <xf numFmtId="0" fontId="28" fillId="35" borderId="31" xfId="0" applyFont="1" applyFill="1" applyBorder="1" applyAlignment="1" applyProtection="1">
      <alignment horizontal="center" vertical="center"/>
    </xf>
    <xf numFmtId="0" fontId="28" fillId="35" borderId="32" xfId="44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 wrapText="1"/>
      <protection locked="0"/>
    </xf>
    <xf numFmtId="0" fontId="28" fillId="35" borderId="17" xfId="44" applyFont="1" applyFill="1" applyBorder="1" applyAlignment="1" applyProtection="1">
      <alignment horizontal="center" vertical="center"/>
      <protection locked="0"/>
    </xf>
    <xf numFmtId="0" fontId="28" fillId="35" borderId="18" xfId="44" applyFont="1" applyFill="1" applyBorder="1" applyAlignment="1" applyProtection="1">
      <alignment horizontal="center" vertical="center"/>
      <protection locked="0"/>
    </xf>
    <xf numFmtId="0" fontId="28" fillId="35" borderId="19" xfId="44" applyFont="1" applyFill="1" applyBorder="1" applyAlignment="1" applyProtection="1">
      <alignment horizontal="center" vertical="center"/>
      <protection locked="0"/>
    </xf>
    <xf numFmtId="0" fontId="28" fillId="36" borderId="49" xfId="10" applyFont="1" applyFill="1" applyBorder="1" applyAlignment="1" applyProtection="1">
      <alignment horizontal="center" vertical="center"/>
    </xf>
    <xf numFmtId="0" fontId="21" fillId="0" borderId="0" xfId="0" applyFont="1" applyProtection="1">
      <protection locked="0"/>
    </xf>
    <xf numFmtId="0" fontId="29" fillId="35" borderId="35" xfId="43" applyFont="1" applyFill="1" applyBorder="1" applyAlignment="1" applyProtection="1">
      <alignment horizontal="right" vertical="center"/>
    </xf>
    <xf numFmtId="0" fontId="28" fillId="35" borderId="20" xfId="44" applyFont="1" applyFill="1" applyBorder="1" applyAlignment="1" applyProtection="1">
      <alignment horizontal="center" vertical="center"/>
      <protection locked="0"/>
    </xf>
    <xf numFmtId="0" fontId="28" fillId="35" borderId="21" xfId="44" applyFont="1" applyFill="1" applyBorder="1" applyAlignment="1" applyProtection="1">
      <alignment horizontal="center" vertical="center"/>
      <protection locked="0"/>
    </xf>
    <xf numFmtId="0" fontId="28" fillId="35" borderId="25" xfId="44" applyFont="1" applyFill="1" applyBorder="1" applyAlignment="1" applyProtection="1">
      <alignment horizontal="center" vertical="center"/>
      <protection locked="0"/>
    </xf>
    <xf numFmtId="0" fontId="29" fillId="34" borderId="17" xfId="43" applyFont="1" applyFill="1" applyBorder="1" applyAlignment="1" applyProtection="1">
      <alignment horizontal="right" vertical="center"/>
    </xf>
    <xf numFmtId="0" fontId="29" fillId="34" borderId="19" xfId="43" applyFont="1" applyFill="1" applyBorder="1" applyAlignment="1" applyProtection="1">
      <alignment horizontal="right" vertical="center"/>
    </xf>
    <xf numFmtId="0" fontId="29" fillId="35" borderId="17" xfId="43" applyFont="1" applyFill="1" applyBorder="1" applyAlignment="1" applyProtection="1">
      <alignment horizontal="right" vertical="center"/>
    </xf>
    <xf numFmtId="0" fontId="29" fillId="35" borderId="19" xfId="43" applyFont="1" applyFill="1" applyBorder="1" applyAlignment="1" applyProtection="1">
      <alignment horizontal="right" vertical="center"/>
    </xf>
    <xf numFmtId="0" fontId="28" fillId="35" borderId="33" xfId="44" applyFont="1" applyFill="1" applyBorder="1" applyAlignment="1" applyProtection="1">
      <alignment horizontal="center" vertical="center" textRotation="90"/>
      <protection locked="0"/>
    </xf>
    <xf numFmtId="0" fontId="28" fillId="35" borderId="12" xfId="44" applyFont="1" applyFill="1" applyBorder="1" applyAlignment="1" applyProtection="1">
      <alignment horizontal="center" vertical="center" textRotation="90"/>
      <protection locked="0"/>
    </xf>
    <xf numFmtId="0" fontId="28" fillId="35" borderId="13" xfId="44" applyFont="1" applyFill="1" applyBorder="1" applyAlignment="1" applyProtection="1">
      <alignment horizontal="center" vertical="center" textRotation="90"/>
      <protection locked="0"/>
    </xf>
    <xf numFmtId="0" fontId="28" fillId="35" borderId="34" xfId="44" applyFont="1" applyFill="1" applyBorder="1" applyAlignment="1" applyProtection="1">
      <alignment horizontal="center" vertical="center" textRotation="90"/>
      <protection locked="0"/>
    </xf>
    <xf numFmtId="0" fontId="28" fillId="35" borderId="15" xfId="44" applyFont="1" applyFill="1" applyBorder="1" applyAlignment="1" applyProtection="1">
      <alignment horizontal="center" vertical="center" textRotation="90"/>
      <protection locked="0"/>
    </xf>
    <xf numFmtId="0" fontId="28" fillId="35" borderId="16" xfId="44" applyFont="1" applyFill="1" applyBorder="1" applyAlignment="1" applyProtection="1">
      <alignment horizontal="center" vertical="center" textRotation="90"/>
      <protection locked="0"/>
    </xf>
    <xf numFmtId="0" fontId="28" fillId="36" borderId="45" xfId="10" applyFont="1" applyFill="1" applyBorder="1" applyAlignment="1" applyProtection="1">
      <alignment horizontal="center" vertical="center"/>
    </xf>
    <xf numFmtId="0" fontId="28" fillId="36" borderId="46" xfId="10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 indent="1"/>
    </xf>
    <xf numFmtId="0" fontId="28" fillId="36" borderId="45" xfId="10" applyFont="1" applyFill="1" applyBorder="1" applyAlignment="1" applyProtection="1">
      <alignment horizontal="left" vertical="center" indent="1"/>
    </xf>
    <xf numFmtId="0" fontId="29" fillId="35" borderId="10" xfId="0" applyFont="1" applyFill="1" applyBorder="1" applyAlignment="1" applyProtection="1">
      <alignment horizontal="right" vertical="center"/>
    </xf>
    <xf numFmtId="0" fontId="29" fillId="35" borderId="42" xfId="0" applyFont="1" applyFill="1" applyBorder="1" applyAlignment="1" applyProtection="1">
      <alignment horizontal="right" vertical="center"/>
    </xf>
    <xf numFmtId="0" fontId="28" fillId="36" borderId="20" xfId="0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  <protection locked="0"/>
    </xf>
    <xf numFmtId="0" fontId="28" fillId="35" borderId="44" xfId="0" applyFont="1" applyFill="1" applyBorder="1" applyAlignment="1" applyProtection="1">
      <alignment horizontal="center" vertical="center"/>
    </xf>
    <xf numFmtId="0" fontId="28" fillId="35" borderId="45" xfId="0" applyFont="1" applyFill="1" applyBorder="1" applyAlignment="1" applyProtection="1">
      <alignment horizontal="center" vertical="center"/>
    </xf>
    <xf numFmtId="0" fontId="29" fillId="36" borderId="41" xfId="0" applyFont="1" applyFill="1" applyBorder="1" applyAlignment="1" applyProtection="1">
      <alignment horizontal="left" vertical="center"/>
    </xf>
    <xf numFmtId="0" fontId="29" fillId="36" borderId="42" xfId="0" applyFont="1" applyFill="1" applyBorder="1" applyAlignment="1" applyProtection="1">
      <alignment horizontal="left" vertical="center"/>
    </xf>
    <xf numFmtId="3" fontId="29" fillId="36" borderId="42" xfId="24" applyNumberFormat="1" applyFont="1" applyFill="1" applyBorder="1" applyAlignment="1" applyProtection="1">
      <alignment horizontal="right" vertical="center" wrapText="1"/>
    </xf>
    <xf numFmtId="3" fontId="29" fillId="35" borderId="28" xfId="0" applyNumberFormat="1" applyFont="1" applyFill="1" applyBorder="1" applyAlignment="1" applyProtection="1">
      <alignment horizontal="right" vertical="center" wrapText="1"/>
    </xf>
    <xf numFmtId="0" fontId="29" fillId="35" borderId="27" xfId="0" applyFont="1" applyFill="1" applyBorder="1" applyAlignment="1" applyProtection="1">
      <alignment horizontal="center" vertical="center"/>
      <protection locked="0"/>
    </xf>
    <xf numFmtId="0" fontId="29" fillId="35" borderId="28" xfId="0" applyFont="1" applyFill="1" applyBorder="1" applyAlignment="1" applyProtection="1">
      <alignment horizontal="center" vertical="center"/>
      <protection locked="0"/>
    </xf>
    <xf numFmtId="0" fontId="29" fillId="35" borderId="25" xfId="0" applyFont="1" applyFill="1" applyBorder="1" applyAlignment="1" applyProtection="1">
      <alignment horizontal="left" vertical="center" wrapText="1"/>
    </xf>
    <xf numFmtId="0" fontId="29" fillId="35" borderId="10" xfId="0" applyFont="1" applyFill="1" applyBorder="1" applyAlignment="1" applyProtection="1">
      <alignment horizontal="left" vertical="center" wrapText="1"/>
    </xf>
    <xf numFmtId="0" fontId="29" fillId="34" borderId="25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left" vertical="center" wrapText="1" indent="1"/>
    </xf>
    <xf numFmtId="0" fontId="29" fillId="35" borderId="25" xfId="0" applyFont="1" applyFill="1" applyBorder="1" applyAlignment="1" applyProtection="1">
      <alignment horizontal="left" vertical="center" wrapText="1" indent="1"/>
    </xf>
    <xf numFmtId="0" fontId="29" fillId="35" borderId="10" xfId="0" applyFont="1" applyFill="1" applyBorder="1" applyAlignment="1" applyProtection="1">
      <alignment horizontal="left" vertical="center" wrapText="1" indent="1"/>
    </xf>
    <xf numFmtId="0" fontId="29" fillId="35" borderId="41" xfId="0" applyFont="1" applyFill="1" applyBorder="1" applyAlignment="1" applyProtection="1">
      <alignment horizontal="left" vertical="center" wrapText="1" indent="1"/>
    </xf>
    <xf numFmtId="0" fontId="29" fillId="35" borderId="42" xfId="0" applyFont="1" applyFill="1" applyBorder="1" applyAlignment="1" applyProtection="1">
      <alignment horizontal="left" vertical="center" wrapText="1" indent="1"/>
    </xf>
    <xf numFmtId="3" fontId="29" fillId="35" borderId="10" xfId="0" applyNumberFormat="1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/>
    </xf>
    <xf numFmtId="0" fontId="29" fillId="34" borderId="10" xfId="0" applyFont="1" applyFill="1" applyBorder="1" applyAlignment="1" applyProtection="1">
      <alignment horizontal="left" vertical="center" wrapText="1"/>
    </xf>
    <xf numFmtId="0" fontId="28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8" fillId="35" borderId="26" xfId="0" applyFont="1" applyFill="1" applyBorder="1" applyAlignment="1" applyProtection="1">
      <alignment horizontal="center" vertical="center" textRotation="90" wrapText="1"/>
      <protection locked="0"/>
    </xf>
    <xf numFmtId="0" fontId="29" fillId="35" borderId="32" xfId="0" applyFont="1" applyFill="1" applyBorder="1" applyAlignment="1" applyProtection="1">
      <alignment horizontal="right" vertical="center"/>
    </xf>
    <xf numFmtId="0" fontId="29" fillId="34" borderId="32" xfId="0" applyFont="1" applyFill="1" applyBorder="1" applyAlignment="1" applyProtection="1">
      <alignment horizontal="right" vertical="center"/>
    </xf>
    <xf numFmtId="0" fontId="29" fillId="35" borderId="25" xfId="0" applyFont="1" applyFill="1" applyBorder="1" applyAlignment="1" applyProtection="1">
      <alignment horizontal="left" vertical="center"/>
    </xf>
    <xf numFmtId="0" fontId="29" fillId="35" borderId="10" xfId="0" applyFont="1" applyFill="1" applyBorder="1" applyAlignment="1" applyProtection="1">
      <alignment horizontal="left" vertical="center"/>
    </xf>
    <xf numFmtId="0" fontId="29" fillId="35" borderId="41" xfId="0" applyFont="1" applyFill="1" applyBorder="1" applyAlignment="1" applyProtection="1">
      <alignment horizontal="left" vertical="center"/>
    </xf>
    <xf numFmtId="0" fontId="29" fillId="35" borderId="42" xfId="0" applyFont="1" applyFill="1" applyBorder="1" applyAlignment="1" applyProtection="1">
      <alignment horizontal="left" vertical="center"/>
    </xf>
    <xf numFmtId="0" fontId="28" fillId="36" borderId="51" xfId="10" applyFont="1" applyFill="1" applyBorder="1" applyAlignment="1" applyProtection="1">
      <alignment horizontal="left" vertical="center"/>
    </xf>
    <xf numFmtId="0" fontId="28" fillId="36" borderId="52" xfId="10" applyFont="1" applyFill="1" applyBorder="1" applyAlignment="1" applyProtection="1">
      <alignment horizontal="left" vertical="center"/>
    </xf>
    <xf numFmtId="0" fontId="31" fillId="0" borderId="0" xfId="0" applyFont="1" applyAlignment="1" applyProtection="1">
      <alignment horizontal="center" vertical="center" wrapText="1"/>
      <protection locked="0"/>
    </xf>
    <xf numFmtId="0" fontId="29" fillId="34" borderId="25" xfId="24" applyFont="1" applyFill="1" applyBorder="1" applyAlignment="1" applyProtection="1">
      <alignment horizontal="left" vertical="center"/>
      <protection locked="0"/>
    </xf>
    <xf numFmtId="0" fontId="29" fillId="34" borderId="10" xfId="24" applyFont="1" applyFill="1" applyBorder="1" applyAlignment="1" applyProtection="1">
      <alignment horizontal="left" vertical="center"/>
      <protection locked="0"/>
    </xf>
    <xf numFmtId="0" fontId="29" fillId="0" borderId="25" xfId="0" applyFont="1" applyFill="1" applyBorder="1" applyAlignment="1" applyProtection="1">
      <alignment horizontal="left" vertical="center"/>
      <protection locked="0"/>
    </xf>
    <xf numFmtId="0" fontId="29" fillId="0" borderId="10" xfId="0" applyFont="1" applyFill="1" applyBorder="1" applyAlignment="1" applyProtection="1">
      <alignment horizontal="left" vertical="center"/>
      <protection locked="0"/>
    </xf>
    <xf numFmtId="0" fontId="29" fillId="34" borderId="44" xfId="0" applyFont="1" applyFill="1" applyBorder="1" applyAlignment="1" applyProtection="1">
      <alignment horizontal="left" vertical="center"/>
    </xf>
    <xf numFmtId="0" fontId="29" fillId="34" borderId="45" xfId="0" applyFont="1" applyFill="1" applyBorder="1" applyAlignment="1" applyProtection="1">
      <alignment horizontal="left" vertical="center"/>
    </xf>
    <xf numFmtId="0" fontId="28" fillId="35" borderId="17" xfId="44" applyFont="1" applyFill="1" applyBorder="1" applyAlignment="1" applyProtection="1">
      <alignment horizontal="center" vertical="center" wrapText="1"/>
      <protection locked="0"/>
    </xf>
    <xf numFmtId="0" fontId="28" fillId="35" borderId="19" xfId="44" applyFont="1" applyFill="1" applyBorder="1" applyAlignment="1" applyProtection="1">
      <alignment horizontal="center" vertical="center" wrapText="1"/>
      <protection locked="0"/>
    </xf>
    <xf numFmtId="0" fontId="29" fillId="0" borderId="25" xfId="0" applyFont="1" applyFill="1" applyBorder="1" applyAlignment="1" applyProtection="1">
      <alignment horizontal="left" vertical="center" indent="1"/>
      <protection locked="0"/>
    </xf>
    <xf numFmtId="0" fontId="29" fillId="0" borderId="10" xfId="0" applyFont="1" applyFill="1" applyBorder="1" applyAlignment="1" applyProtection="1">
      <alignment horizontal="left" vertical="center" indent="1"/>
      <protection locked="0"/>
    </xf>
    <xf numFmtId="0" fontId="29" fillId="36" borderId="25" xfId="24" applyFont="1" applyFill="1" applyBorder="1" applyAlignment="1" applyProtection="1">
      <alignment horizontal="left" vertical="center" indent="1"/>
      <protection locked="0"/>
    </xf>
    <xf numFmtId="0" fontId="29" fillId="36" borderId="10" xfId="24" applyFont="1" applyFill="1" applyBorder="1" applyAlignment="1" applyProtection="1">
      <alignment horizontal="left" vertical="center" indent="1"/>
      <protection locked="0"/>
    </xf>
    <xf numFmtId="0" fontId="29" fillId="0" borderId="25" xfId="24" applyFont="1" applyFill="1" applyBorder="1" applyAlignment="1" applyProtection="1">
      <alignment horizontal="left" vertical="center" indent="1"/>
      <protection locked="0"/>
    </xf>
    <xf numFmtId="0" fontId="29" fillId="0" borderId="10" xfId="24" applyFont="1" applyFill="1" applyBorder="1" applyAlignment="1" applyProtection="1">
      <alignment horizontal="left" vertical="center" indent="1"/>
      <protection locked="0"/>
    </xf>
    <xf numFmtId="0" fontId="29" fillId="33" borderId="25" xfId="0" applyFont="1" applyFill="1" applyBorder="1" applyAlignment="1" applyProtection="1">
      <alignment horizontal="left" vertical="center" indent="1"/>
      <protection locked="0"/>
    </xf>
    <xf numFmtId="0" fontId="29" fillId="33" borderId="10" xfId="0" applyFont="1" applyFill="1" applyBorder="1" applyAlignment="1" applyProtection="1">
      <alignment horizontal="left" vertical="center" indent="1"/>
      <protection locked="0"/>
    </xf>
    <xf numFmtId="3" fontId="29" fillId="33" borderId="10" xfId="24" applyNumberFormat="1" applyFont="1" applyFill="1" applyBorder="1" applyAlignment="1" applyProtection="1">
      <alignment horizontal="right" vertical="center"/>
    </xf>
    <xf numFmtId="0" fontId="28" fillId="33" borderId="44" xfId="10" applyFont="1" applyFill="1" applyBorder="1" applyAlignment="1" applyProtection="1">
      <alignment horizontal="center" vertical="center"/>
      <protection locked="0"/>
    </xf>
    <xf numFmtId="0" fontId="28" fillId="33" borderId="45" xfId="10" applyFont="1" applyFill="1" applyBorder="1" applyAlignment="1" applyProtection="1">
      <alignment horizontal="center" vertical="center"/>
      <protection locked="0"/>
    </xf>
    <xf numFmtId="3" fontId="29" fillId="0" borderId="10" xfId="24" applyNumberFormat="1" applyFont="1" applyFill="1" applyBorder="1" applyAlignment="1" applyProtection="1">
      <alignment horizontal="right" vertical="center"/>
    </xf>
    <xf numFmtId="0" fontId="29" fillId="35" borderId="26" xfId="43" applyFont="1" applyFill="1" applyBorder="1" applyAlignment="1" applyProtection="1">
      <alignment horizontal="right" vertical="center"/>
    </xf>
    <xf numFmtId="0" fontId="29" fillId="34" borderId="26" xfId="43" applyFont="1" applyFill="1" applyBorder="1" applyAlignment="1" applyProtection="1">
      <alignment horizontal="right" vertical="center"/>
    </xf>
    <xf numFmtId="3" fontId="29" fillId="33" borderId="17" xfId="24" applyNumberFormat="1" applyFont="1" applyFill="1" applyBorder="1" applyAlignment="1" applyProtection="1">
      <alignment horizontal="right" vertical="center"/>
    </xf>
    <xf numFmtId="3" fontId="29" fillId="33" borderId="18" xfId="24" applyNumberFormat="1" applyFont="1" applyFill="1" applyBorder="1" applyAlignment="1" applyProtection="1">
      <alignment horizontal="right" vertical="center"/>
    </xf>
    <xf numFmtId="3" fontId="29" fillId="33" borderId="19" xfId="24" applyNumberFormat="1" applyFont="1" applyFill="1" applyBorder="1" applyAlignment="1" applyProtection="1">
      <alignment horizontal="right" vertical="center"/>
    </xf>
    <xf numFmtId="0" fontId="28" fillId="35" borderId="22" xfId="0" applyFont="1" applyFill="1" applyBorder="1" applyAlignment="1" applyProtection="1">
      <alignment horizontal="center" vertical="center"/>
    </xf>
    <xf numFmtId="0" fontId="28" fillId="35" borderId="23" xfId="0" applyFont="1" applyFill="1" applyBorder="1" applyAlignment="1" applyProtection="1">
      <alignment horizontal="center" vertical="center"/>
    </xf>
    <xf numFmtId="0" fontId="28" fillId="35" borderId="24" xfId="0" applyFont="1" applyFill="1" applyBorder="1" applyAlignment="1" applyProtection="1">
      <alignment horizontal="center" vertical="center"/>
    </xf>
    <xf numFmtId="0" fontId="28" fillId="36" borderId="53" xfId="10" applyFont="1" applyFill="1" applyBorder="1" applyAlignment="1" applyProtection="1">
      <alignment horizontal="center" vertical="center"/>
    </xf>
    <xf numFmtId="0" fontId="29" fillId="35" borderId="43" xfId="0" applyFont="1" applyFill="1" applyBorder="1" applyAlignment="1" applyProtection="1">
      <alignment horizontal="right" vertical="center"/>
    </xf>
    <xf numFmtId="0" fontId="28" fillId="35" borderId="26" xfId="44" applyFont="1" applyFill="1" applyBorder="1" applyAlignment="1" applyProtection="1">
      <alignment horizontal="center" vertical="center"/>
      <protection locked="0"/>
    </xf>
    <xf numFmtId="3" fontId="28" fillId="35" borderId="45" xfId="0" applyNumberFormat="1" applyFont="1" applyFill="1" applyBorder="1" applyAlignment="1" applyProtection="1">
      <alignment horizontal="center" vertical="center"/>
    </xf>
    <xf numFmtId="0" fontId="29" fillId="36" borderId="25" xfId="0" applyFont="1" applyFill="1" applyBorder="1" applyAlignment="1" applyProtection="1">
      <alignment horizontal="left" vertical="center"/>
    </xf>
    <xf numFmtId="0" fontId="29" fillId="36" borderId="10" xfId="0" applyFont="1" applyFill="1" applyBorder="1" applyAlignment="1" applyProtection="1">
      <alignment horizontal="left" vertical="center"/>
    </xf>
    <xf numFmtId="3" fontId="29" fillId="35" borderId="10" xfId="0" applyNumberFormat="1" applyFont="1" applyFill="1" applyBorder="1" applyAlignment="1" applyProtection="1">
      <alignment horizontal="right" vertical="center" wrapText="1"/>
    </xf>
    <xf numFmtId="3" fontId="29" fillId="36" borderId="10" xfId="0" applyNumberFormat="1" applyFont="1" applyFill="1" applyBorder="1" applyAlignment="1" applyProtection="1">
      <alignment horizontal="right" vertical="center" wrapText="1"/>
    </xf>
    <xf numFmtId="0" fontId="22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2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6" xfId="0" applyFont="1" applyFill="1" applyBorder="1" applyAlignment="1" applyProtection="1">
      <alignment horizontal="center" vertical="center" textRotation="90" wrapText="1"/>
      <protection locked="0"/>
    </xf>
    <xf numFmtId="3" fontId="29" fillId="35" borderId="17" xfId="0" applyNumberFormat="1" applyFont="1" applyFill="1" applyBorder="1" applyAlignment="1" applyProtection="1">
      <alignment horizontal="right" vertical="center" wrapText="1"/>
    </xf>
    <xf numFmtId="3" fontId="29" fillId="35" borderId="26" xfId="0" applyNumberFormat="1" applyFont="1" applyFill="1" applyBorder="1" applyAlignment="1" applyProtection="1">
      <alignment horizontal="right" vertical="center" wrapText="1"/>
    </xf>
    <xf numFmtId="3" fontId="29" fillId="36" borderId="17" xfId="0" applyNumberFormat="1" applyFont="1" applyFill="1" applyBorder="1" applyAlignment="1" applyProtection="1">
      <alignment horizontal="right" vertical="center" wrapText="1"/>
    </xf>
    <xf numFmtId="3" fontId="29" fillId="36" borderId="26" xfId="0" applyNumberFormat="1" applyFont="1" applyFill="1" applyBorder="1" applyAlignment="1" applyProtection="1">
      <alignment horizontal="right" vertical="center" wrapText="1"/>
    </xf>
    <xf numFmtId="0" fontId="22" fillId="36" borderId="2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/>
      <protection locked="0"/>
    </xf>
    <xf numFmtId="0" fontId="22" fillId="36" borderId="25" xfId="0" applyFont="1" applyFill="1" applyBorder="1" applyAlignment="1" applyProtection="1">
      <alignment horizontal="center" vertical="center"/>
      <protection locked="0"/>
    </xf>
    <xf numFmtId="0" fontId="22" fillId="36" borderId="1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 textRotation="90"/>
      <protection locked="0"/>
    </xf>
    <xf numFmtId="0" fontId="22" fillId="36" borderId="10" xfId="0" applyFont="1" applyFill="1" applyBorder="1" applyAlignment="1" applyProtection="1">
      <alignment horizontal="center" vertical="center" textRotation="90"/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3" fontId="29" fillId="36" borderId="11" xfId="0" applyNumberFormat="1" applyFont="1" applyFill="1" applyBorder="1" applyAlignment="1" applyProtection="1">
      <alignment horizontal="right" vertical="center" wrapText="1"/>
    </xf>
    <xf numFmtId="3" fontId="29" fillId="36" borderId="35" xfId="0" applyNumberFormat="1" applyFont="1" applyFill="1" applyBorder="1" applyAlignment="1" applyProtection="1">
      <alignment horizontal="right" vertical="center" wrapText="1"/>
    </xf>
    <xf numFmtId="3" fontId="28" fillId="35" borderId="47" xfId="24" applyNumberFormat="1" applyFont="1" applyFill="1" applyBorder="1" applyAlignment="1" applyProtection="1">
      <alignment horizontal="center" vertical="center" wrapText="1"/>
    </xf>
    <xf numFmtId="3" fontId="28" fillId="35" borderId="49" xfId="24" applyNumberFormat="1" applyFont="1" applyFill="1" applyBorder="1" applyAlignment="1" applyProtection="1">
      <alignment horizontal="center" vertical="center" wrapText="1"/>
    </xf>
    <xf numFmtId="3" fontId="28" fillId="35" borderId="46" xfId="0" applyNumberFormat="1" applyFont="1" applyFill="1" applyBorder="1" applyAlignment="1" applyProtection="1">
      <alignment horizontal="center" vertical="center"/>
    </xf>
    <xf numFmtId="0" fontId="27" fillId="0" borderId="40" xfId="0" applyFont="1" applyBorder="1" applyAlignment="1" applyProtection="1">
      <alignment horizontal="center" vertical="center" wrapText="1"/>
    </xf>
    <xf numFmtId="3" fontId="21" fillId="0" borderId="0" xfId="0" applyNumberFormat="1" applyFont="1" applyProtection="1">
      <protection locked="0"/>
    </xf>
  </cellXfs>
  <cellStyles count="46">
    <cellStyle name="20% - akcent 1 2" xfId="35" xr:uid="{00000000-0005-0000-0000-000000000000}"/>
    <cellStyle name="20% - akcent 2 2" xfId="36" xr:uid="{00000000-0005-0000-0000-000001000000}"/>
    <cellStyle name="20% — akcent 3" xfId="24" builtinId="38"/>
    <cellStyle name="20% - akcent 3 2" xfId="37" xr:uid="{00000000-0005-0000-0000-000003000000}"/>
    <cellStyle name="20% - akcent 4 2" xfId="38" xr:uid="{00000000-0005-0000-0000-000004000000}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 xr:uid="{00000000-0005-0000-0000-000009000000}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 xr:uid="{00000000-0005-0000-0000-00000F000000}"/>
    <cellStyle name="60% - akcent 4 2" xfId="41" xr:uid="{00000000-0005-0000-0000-000010000000}"/>
    <cellStyle name="60% — akcent 5" xfId="30" builtinId="48" customBuiltin="1"/>
    <cellStyle name="60% - akcent 6 2" xfId="42" xr:uid="{00000000-0005-0000-0000-000012000000}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 xr:uid="{00000000-0005-0000-0000-000024000000}"/>
    <cellStyle name="Normalny 3" xfId="34" xr:uid="{00000000-0005-0000-0000-000025000000}"/>
    <cellStyle name="Normalny 4" xfId="45" xr:uid="{00000000-0005-0000-0000-000026000000}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 xr:uid="{00000000-0005-0000-0000-00002C000000}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 xr9:uid="{00000000-0011-0000-FFFF-FFFF00000000}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tygodniowy'!$C$281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tygodniowy'!$G$279:$J$280,'Meldunek tygodniowy'!$K$279:$N$280,'Meldunek tygodniowy'!$O$279:$R$280)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tygodniowy'!$G$281:$R$281</c:f>
              <c:numCache>
                <c:formatCode>General</c:formatCode>
                <c:ptCount val="12"/>
                <c:pt idx="0">
                  <c:v>4351</c:v>
                </c:pt>
                <c:pt idx="2">
                  <c:v>5555</c:v>
                </c:pt>
                <c:pt idx="4">
                  <c:v>70</c:v>
                </c:pt>
                <c:pt idx="6">
                  <c:v>624</c:v>
                </c:pt>
                <c:pt idx="8">
                  <c:v>19</c:v>
                </c:pt>
                <c:pt idx="1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70-4DA1-8795-59D7B71B9016}"/>
            </c:ext>
          </c:extLst>
        </c:ser>
        <c:ser>
          <c:idx val="1"/>
          <c:order val="1"/>
          <c:tx>
            <c:strRef>
              <c:f>'Meldunek tygodniowy'!$C$282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tygodniowy'!$G$279:$J$280,'Meldunek tygodniowy'!$K$279:$N$280,'Meldunek tygodniowy'!$O$279:$R$280)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tygodniowy'!$G$282:$R$282</c:f>
              <c:numCache>
                <c:formatCode>General</c:formatCode>
                <c:ptCount val="12"/>
                <c:pt idx="0">
                  <c:v>1549</c:v>
                </c:pt>
                <c:pt idx="2">
                  <c:v>2078</c:v>
                </c:pt>
                <c:pt idx="4">
                  <c:v>38</c:v>
                </c:pt>
                <c:pt idx="6">
                  <c:v>221</c:v>
                </c:pt>
                <c:pt idx="8">
                  <c:v>10</c:v>
                </c:pt>
                <c:pt idx="1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70-4DA1-8795-59D7B71B9016}"/>
            </c:ext>
          </c:extLst>
        </c:ser>
        <c:ser>
          <c:idx val="2"/>
          <c:order val="2"/>
          <c:tx>
            <c:strRef>
              <c:f>'Meldunek tygodniowy'!$C$283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tygodniowy'!$G$279:$J$280,'Meldunek tygodniowy'!$K$279:$N$280,'Meldunek tygodniowy'!$O$279:$R$280)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tygodniowy'!$G$283:$R$283</c:f>
              <c:numCache>
                <c:formatCode>General</c:formatCode>
                <c:ptCount val="12"/>
                <c:pt idx="0">
                  <c:v>181</c:v>
                </c:pt>
                <c:pt idx="2">
                  <c:v>231</c:v>
                </c:pt>
                <c:pt idx="4">
                  <c:v>129</c:v>
                </c:pt>
                <c:pt idx="6">
                  <c:v>255</c:v>
                </c:pt>
                <c:pt idx="8">
                  <c:v>9</c:v>
                </c:pt>
                <c:pt idx="1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70-4DA1-8795-59D7B71B9016}"/>
            </c:ext>
          </c:extLst>
        </c:ser>
        <c:ser>
          <c:idx val="3"/>
          <c:order val="3"/>
          <c:tx>
            <c:strRef>
              <c:f>'Meldunek tygodniowy'!$C$284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tygodniowy'!$G$279:$J$280,'Meldunek tygodniowy'!$K$279:$N$280,'Meldunek tygodniowy'!$O$279:$R$280)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tygodniowy'!$G$284:$R$284</c:f>
              <c:numCache>
                <c:formatCode>General</c:formatCode>
                <c:ptCount val="12"/>
                <c:pt idx="0">
                  <c:v>164</c:v>
                </c:pt>
                <c:pt idx="2">
                  <c:v>181</c:v>
                </c:pt>
                <c:pt idx="4">
                  <c:v>3</c:v>
                </c:pt>
                <c:pt idx="6">
                  <c:v>6</c:v>
                </c:pt>
                <c:pt idx="8">
                  <c:v>8</c:v>
                </c:pt>
                <c:pt idx="10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170-4DA1-8795-59D7B71B9016}"/>
            </c:ext>
          </c:extLst>
        </c:ser>
        <c:ser>
          <c:idx val="5"/>
          <c:order val="4"/>
          <c:tx>
            <c:strRef>
              <c:f>'Meldunek tygodniowy'!$C$285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tygodniowy'!$G$285:$R$285</c:f>
              <c:numCache>
                <c:formatCode>General</c:formatCode>
                <c:ptCount val="12"/>
                <c:pt idx="0">
                  <c:v>64</c:v>
                </c:pt>
                <c:pt idx="2">
                  <c:v>140</c:v>
                </c:pt>
                <c:pt idx="4">
                  <c:v>11</c:v>
                </c:pt>
                <c:pt idx="6">
                  <c:v>31</c:v>
                </c:pt>
                <c:pt idx="8">
                  <c:v>16</c:v>
                </c:pt>
                <c:pt idx="10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170-4DA1-8795-59D7B71B9016}"/>
            </c:ext>
          </c:extLst>
        </c:ser>
        <c:ser>
          <c:idx val="4"/>
          <c:order val="5"/>
          <c:tx>
            <c:strRef>
              <c:f>'Meldunek tygodniowy'!$C$286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tygodniowy'!$G$279:$J$280,'Meldunek tygodniowy'!$K$279:$N$280,'Meldunek tygodniowy'!$O$279:$R$280)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tygodniowy'!$G$286:$R$286</c:f>
              <c:numCache>
                <c:formatCode>General</c:formatCode>
                <c:ptCount val="12"/>
                <c:pt idx="0">
                  <c:v>1174</c:v>
                </c:pt>
                <c:pt idx="2">
                  <c:v>1256</c:v>
                </c:pt>
                <c:pt idx="4">
                  <c:v>175</c:v>
                </c:pt>
                <c:pt idx="6">
                  <c:v>298</c:v>
                </c:pt>
                <c:pt idx="8">
                  <c:v>156</c:v>
                </c:pt>
                <c:pt idx="10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170-4DA1-8795-59D7B71B9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173211400"/>
        <c:axId val="736499288"/>
        <c:axId val="0"/>
      </c:bar3DChart>
      <c:catAx>
        <c:axId val="1173211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pl-PL"/>
          </a:p>
        </c:txPr>
        <c:crossAx val="736499288"/>
        <c:crosses val="autoZero"/>
        <c:auto val="1"/>
        <c:lblAlgn val="ctr"/>
        <c:lblOffset val="100"/>
        <c:noMultiLvlLbl val="0"/>
      </c:catAx>
      <c:valAx>
        <c:axId val="7364992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11732114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tygodniowy'!$B$399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tygodniowy'!$J$398,'Meldunek tygodniowy'!$M$398,'Meldunek tygodniowy'!$P$398,'Meldunek tygodniowy'!$S$398,'Meldunek tygodniowy'!$V$398)</c:f>
              <c:strCache>
                <c:ptCount val="5"/>
                <c:pt idx="0">
                  <c:v>27.08.2025 - 02.09.2025</c:v>
                </c:pt>
                <c:pt idx="1">
                  <c:v>03.09.2025 - 09.09.2025</c:v>
                </c:pt>
                <c:pt idx="2">
                  <c:v>10.09.2025 - 16.09.2025</c:v>
                </c:pt>
                <c:pt idx="3">
                  <c:v>17.09.2025 - 23.09.2025</c:v>
                </c:pt>
                <c:pt idx="4">
                  <c:v>24.09.2025 - 30.09.2025</c:v>
                </c:pt>
              </c:strCache>
            </c:strRef>
          </c:cat>
          <c:val>
            <c:numRef>
              <c:f>('Meldunek tygodniowy'!$J$399,'Meldunek tygodniowy'!$M$399,'Meldunek tygodniowy'!$P$399,'Meldunek tygodniowy'!$S$399,'Meldunek tygodniowy'!$V$399)</c:f>
              <c:numCache>
                <c:formatCode>#,##0</c:formatCode>
                <c:ptCount val="5"/>
                <c:pt idx="0">
                  <c:v>701</c:v>
                </c:pt>
                <c:pt idx="1">
                  <c:v>706</c:v>
                </c:pt>
                <c:pt idx="2">
                  <c:v>666</c:v>
                </c:pt>
                <c:pt idx="3">
                  <c:v>670</c:v>
                </c:pt>
                <c:pt idx="4">
                  <c:v>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03-43C6-8BB2-637886CE4D78}"/>
            </c:ext>
          </c:extLst>
        </c:ser>
        <c:ser>
          <c:idx val="1"/>
          <c:order val="1"/>
          <c:tx>
            <c:strRef>
              <c:f>'Meldunek tygodniowy'!$B$400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tygodniowy'!$J$398,'Meldunek tygodniowy'!$M$398,'Meldunek tygodniowy'!$P$398,'Meldunek tygodniowy'!$S$398,'Meldunek tygodniowy'!$V$398)</c:f>
              <c:strCache>
                <c:ptCount val="5"/>
                <c:pt idx="0">
                  <c:v>27.08.2025 - 02.09.2025</c:v>
                </c:pt>
                <c:pt idx="1">
                  <c:v>03.09.2025 - 09.09.2025</c:v>
                </c:pt>
                <c:pt idx="2">
                  <c:v>10.09.2025 - 16.09.2025</c:v>
                </c:pt>
                <c:pt idx="3">
                  <c:v>17.09.2025 - 23.09.2025</c:v>
                </c:pt>
                <c:pt idx="4">
                  <c:v>24.09.2025 - 30.09.2025</c:v>
                </c:pt>
              </c:strCache>
            </c:strRef>
          </c:cat>
          <c:val>
            <c:numRef>
              <c:f>('Meldunek tygodniowy'!$J$400,'Meldunek tygodniowy'!$M$400,'Meldunek tygodniowy'!$P$400,'Meldunek tygodniowy'!$S$400,'Meldunek tygodniowy'!$V$400)</c:f>
              <c:numCache>
                <c:formatCode>#,##0</c:formatCode>
                <c:ptCount val="5"/>
                <c:pt idx="0">
                  <c:v>5968</c:v>
                </c:pt>
                <c:pt idx="1">
                  <c:v>6020</c:v>
                </c:pt>
                <c:pt idx="2">
                  <c:v>6037</c:v>
                </c:pt>
                <c:pt idx="3">
                  <c:v>6048</c:v>
                </c:pt>
                <c:pt idx="4">
                  <c:v>6014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03-43C6-8BB2-637886CE4D78}"/>
            </c:ext>
          </c:extLst>
        </c:ser>
        <c:ser>
          <c:idx val="5"/>
          <c:order val="2"/>
          <c:tx>
            <c:strRef>
              <c:f>'Meldunek tygodniowy'!$B$403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tygodniowy'!$J$398,'Meldunek tygodniowy'!$M$398,'Meldunek tygodniowy'!$P$398,'Meldunek tygodniowy'!$S$398,'Meldunek tygodniowy'!$V$398)</c:f>
              <c:strCache>
                <c:ptCount val="5"/>
                <c:pt idx="0">
                  <c:v>27.08.2025 - 02.09.2025</c:v>
                </c:pt>
                <c:pt idx="1">
                  <c:v>03.09.2025 - 09.09.2025</c:v>
                </c:pt>
                <c:pt idx="2">
                  <c:v>10.09.2025 - 16.09.2025</c:v>
                </c:pt>
                <c:pt idx="3">
                  <c:v>17.09.2025 - 23.09.2025</c:v>
                </c:pt>
                <c:pt idx="4">
                  <c:v>24.09.2025 - 30.09.2025</c:v>
                </c:pt>
              </c:strCache>
            </c:strRef>
          </c:cat>
          <c:val>
            <c:numRef>
              <c:f>('Meldunek tygodniowy'!$J$403,'Meldunek tygodniowy'!$M$403,'Meldunek tygodniowy'!$P$403,'Meldunek tygodniowy'!$S$403,'Meldunek tygodniowy'!$V$403)</c:f>
              <c:numCache>
                <c:formatCode>#,##0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03-43C6-8BB2-637886CE4D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736498896"/>
        <c:axId val="736497720"/>
        <c:axId val="0"/>
      </c:bar3DChart>
      <c:catAx>
        <c:axId val="7364988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736497720"/>
        <c:crosses val="autoZero"/>
        <c:auto val="1"/>
        <c:lblAlgn val="ctr"/>
        <c:lblOffset val="100"/>
        <c:noMultiLvlLbl val="0"/>
      </c:catAx>
      <c:valAx>
        <c:axId val="736497720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pl-PL"/>
          </a:p>
        </c:txPr>
        <c:crossAx val="7364988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tygodniowy'!$C$114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tygodniowy'!$L$113:$U$113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tygodniowy'!$L$114:$U$114</c:f>
              <c:numCache>
                <c:formatCode>#,##0</c:formatCode>
                <c:ptCount val="10"/>
                <c:pt idx="0">
                  <c:v>15269</c:v>
                </c:pt>
                <c:pt idx="2">
                  <c:v>2779</c:v>
                </c:pt>
                <c:pt idx="3">
                  <c:v>7190</c:v>
                </c:pt>
                <c:pt idx="4">
                  <c:v>2511</c:v>
                </c:pt>
                <c:pt idx="5">
                  <c:v>179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BB-4555-9CE7-158D4A9F15B3}"/>
            </c:ext>
          </c:extLst>
        </c:ser>
        <c:ser>
          <c:idx val="0"/>
          <c:order val="1"/>
          <c:tx>
            <c:strRef>
              <c:f>'Meldunek tygodniowy'!$C$115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tygodniowy'!$L$113:$U$113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tygodniowy'!$L$115:$U$115</c:f>
              <c:numCache>
                <c:formatCode>#,##0</c:formatCode>
                <c:ptCount val="10"/>
                <c:pt idx="0">
                  <c:v>872</c:v>
                </c:pt>
                <c:pt idx="2">
                  <c:v>547</c:v>
                </c:pt>
                <c:pt idx="3">
                  <c:v>317</c:v>
                </c:pt>
                <c:pt idx="4">
                  <c:v>134</c:v>
                </c:pt>
                <c:pt idx="5">
                  <c:v>27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BB-4555-9CE7-158D4A9F15B3}"/>
            </c:ext>
          </c:extLst>
        </c:ser>
        <c:ser>
          <c:idx val="1"/>
          <c:order val="2"/>
          <c:tx>
            <c:strRef>
              <c:f>'Meldunek tygodniowy'!$C$116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tygodniowy'!$L$113:$U$113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tygodniowy'!$L$116:$U$116</c:f>
              <c:numCache>
                <c:formatCode>#,##0</c:formatCode>
                <c:ptCount val="10"/>
                <c:pt idx="0">
                  <c:v>1014</c:v>
                </c:pt>
                <c:pt idx="2">
                  <c:v>313</c:v>
                </c:pt>
                <c:pt idx="3">
                  <c:v>100</c:v>
                </c:pt>
                <c:pt idx="4">
                  <c:v>221</c:v>
                </c:pt>
                <c:pt idx="5">
                  <c:v>16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BB-4555-9CE7-158D4A9F15B3}"/>
            </c:ext>
          </c:extLst>
        </c:ser>
        <c:ser>
          <c:idx val="2"/>
          <c:order val="3"/>
          <c:tx>
            <c:strRef>
              <c:f>'Meldunek tygodniowy'!$C$117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tygodniowy'!$L$113:$U$113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tygodniowy'!$L$117:$U$117</c:f>
              <c:numCache>
                <c:formatCode>#,##0</c:formatCode>
                <c:ptCount val="10"/>
                <c:pt idx="0">
                  <c:v>19</c:v>
                </c:pt>
                <c:pt idx="2">
                  <c:v>12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BB-4555-9CE7-158D4A9F15B3}"/>
            </c:ext>
          </c:extLst>
        </c:ser>
        <c:ser>
          <c:idx val="3"/>
          <c:order val="4"/>
          <c:tx>
            <c:strRef>
              <c:f>'Meldunek tygodniowy'!$C$118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tygodniowy'!$L$113:$U$113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tygodniowy'!$L$118:$U$118</c:f>
              <c:numCache>
                <c:formatCode>#,##0</c:formatCode>
                <c:ptCount val="10"/>
                <c:pt idx="0">
                  <c:v>7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BB-4555-9CE7-158D4A9F15B3}"/>
            </c:ext>
          </c:extLst>
        </c:ser>
        <c:ser>
          <c:idx val="4"/>
          <c:order val="5"/>
          <c:tx>
            <c:strRef>
              <c:f>'Meldunek tygodniowy'!$C$119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tygodniowy'!$L$113:$U$113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tygodniowy'!$L$119:$U$119</c:f>
              <c:numCache>
                <c:formatCode>#,##0</c:formatCode>
                <c:ptCount val="10"/>
                <c:pt idx="0">
                  <c:v>5</c:v>
                </c:pt>
                <c:pt idx="2">
                  <c:v>5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BB-4555-9CE7-158D4A9F15B3}"/>
            </c:ext>
          </c:extLst>
        </c:ser>
        <c:ser>
          <c:idx val="5"/>
          <c:order val="6"/>
          <c:tx>
            <c:strRef>
              <c:f>'Meldunek tygodniowy'!$C$120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tygodniowy'!$L$113:$U$113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tygodniowy'!$L$120:$U$120</c:f>
              <c:numCache>
                <c:formatCode>#,##0</c:formatCode>
                <c:ptCount val="10"/>
                <c:pt idx="0">
                  <c:v>2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6BB-4555-9CE7-158D4A9F15B3}"/>
            </c:ext>
          </c:extLst>
        </c:ser>
        <c:ser>
          <c:idx val="6"/>
          <c:order val="7"/>
          <c:tx>
            <c:strRef>
              <c:f>'Meldunek tygodniowy'!$C$121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tygodniowy'!$L$113:$U$113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tygodniowy'!$L$121:$U$121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6BB-4555-9CE7-158D4A9F15B3}"/>
            </c:ext>
          </c:extLst>
        </c:ser>
        <c:ser>
          <c:idx val="7"/>
          <c:order val="8"/>
          <c:tx>
            <c:strRef>
              <c:f>'Meldunek tygodniowy'!$C$122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tygodniowy'!$L$113:$U$113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tygodniowy'!$L$122:$U$122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6BB-4555-9CE7-158D4A9F15B3}"/>
            </c:ext>
          </c:extLst>
        </c:ser>
        <c:ser>
          <c:idx val="9"/>
          <c:order val="9"/>
          <c:tx>
            <c:strRef>
              <c:f>'Meldunek tygodniowy'!$C$123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tygodniowy'!$L$113:$U$113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tygodniowy'!$L$123:$U$123</c:f>
              <c:numCache>
                <c:formatCode>#,##0</c:formatCode>
                <c:ptCount val="10"/>
                <c:pt idx="0">
                  <c:v>7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6BB-4555-9CE7-158D4A9F15B3}"/>
            </c:ext>
          </c:extLst>
        </c:ser>
        <c:ser>
          <c:idx val="10"/>
          <c:order val="10"/>
          <c:tx>
            <c:strRef>
              <c:f>'Meldunek tygodniowy'!$C$124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tygodniowy'!$L$113:$U$113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tygodniowy'!$L$124:$U$124</c:f>
              <c:numCache>
                <c:formatCode>#,##0</c:formatCode>
                <c:ptCount val="10"/>
                <c:pt idx="0">
                  <c:v>0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  <c:pt idx="5">
                  <c:v>9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6BB-4555-9CE7-158D4A9F15B3}"/>
            </c:ext>
          </c:extLst>
        </c:ser>
        <c:ser>
          <c:idx val="11"/>
          <c:order val="11"/>
          <c:tx>
            <c:strRef>
              <c:f>'Meldunek tygodniowy'!$C$125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tygodniowy'!$L$113:$U$113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tygodniowy'!$L$125:$U$125</c:f>
              <c:numCache>
                <c:formatCode>#,##0</c:formatCode>
                <c:ptCount val="10"/>
                <c:pt idx="0">
                  <c:v>30</c:v>
                </c:pt>
                <c:pt idx="2">
                  <c:v>13</c:v>
                </c:pt>
                <c:pt idx="3">
                  <c:v>0</c:v>
                </c:pt>
                <c:pt idx="4">
                  <c:v>1</c:v>
                </c:pt>
                <c:pt idx="5">
                  <c:v>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6BB-4555-9CE7-158D4A9F15B3}"/>
            </c:ext>
          </c:extLst>
        </c:ser>
        <c:ser>
          <c:idx val="12"/>
          <c:order val="12"/>
          <c:tx>
            <c:strRef>
              <c:f>'Meldunek tygodniowy'!$C$126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tygodniowy'!$L$113:$U$113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tygodniowy'!$L$126:$U$126</c:f>
              <c:numCache>
                <c:formatCode>#,##0</c:formatCode>
                <c:ptCount val="10"/>
                <c:pt idx="0">
                  <c:v>105</c:v>
                </c:pt>
                <c:pt idx="2">
                  <c:v>51</c:v>
                </c:pt>
                <c:pt idx="3">
                  <c:v>4</c:v>
                </c:pt>
                <c:pt idx="4">
                  <c:v>9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6BB-4555-9CE7-158D4A9F15B3}"/>
            </c:ext>
          </c:extLst>
        </c:ser>
        <c:ser>
          <c:idx val="13"/>
          <c:order val="13"/>
          <c:tx>
            <c:strRef>
              <c:f>'Meldunek tygodniowy'!$C$127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tygodniowy'!$L$113:$U$113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tygodniowy'!$L$127:$U$127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6BB-4555-9CE7-158D4A9F15B3}"/>
            </c:ext>
          </c:extLst>
        </c:ser>
        <c:ser>
          <c:idx val="14"/>
          <c:order val="14"/>
          <c:tx>
            <c:strRef>
              <c:f>'Meldunek tygodniowy'!$C$128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tygodniowy'!$L$113:$U$113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tygodniowy'!$L$128:$U$128</c:f>
              <c:numCache>
                <c:formatCode>#,##0</c:formatCode>
                <c:ptCount val="10"/>
                <c:pt idx="0">
                  <c:v>5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6BB-4555-9CE7-158D4A9F1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758996000"/>
        <c:axId val="758996392"/>
        <c:axId val="0"/>
      </c:bar3DChart>
      <c:catAx>
        <c:axId val="758996000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58996392"/>
        <c:crosses val="autoZero"/>
        <c:auto val="1"/>
        <c:lblAlgn val="ctr"/>
        <c:lblOffset val="100"/>
        <c:noMultiLvlLbl val="0"/>
      </c:catAx>
      <c:valAx>
        <c:axId val="7589963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589960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tygodniowy'!$C$249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tygodniowy'!$G$247:$J$248,'Meldunek tygodniowy'!$K$247:$N$248,'Meldunek tygodniowy'!$O$247:$R$248)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tygodniowy'!$G$249:$R$249</c:f>
              <c:numCache>
                <c:formatCode>General</c:formatCode>
                <c:ptCount val="12"/>
                <c:pt idx="0">
                  <c:v>259</c:v>
                </c:pt>
                <c:pt idx="2">
                  <c:v>348</c:v>
                </c:pt>
                <c:pt idx="4">
                  <c:v>10</c:v>
                </c:pt>
                <c:pt idx="6">
                  <c:v>39</c:v>
                </c:pt>
                <c:pt idx="8">
                  <c:v>6</c:v>
                </c:pt>
                <c:pt idx="1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9D-460E-BCE5-33D6A65FFD65}"/>
            </c:ext>
          </c:extLst>
        </c:ser>
        <c:ser>
          <c:idx val="1"/>
          <c:order val="1"/>
          <c:tx>
            <c:strRef>
              <c:f>'Meldunek tygodniowy'!$C$250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tygodniowy'!$G$247:$J$248,'Meldunek tygodniowy'!$K$247:$N$248,'Meldunek tygodniowy'!$O$247:$R$248)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tygodniowy'!$G$250:$R$250</c:f>
              <c:numCache>
                <c:formatCode>General</c:formatCode>
                <c:ptCount val="12"/>
                <c:pt idx="0">
                  <c:v>161</c:v>
                </c:pt>
                <c:pt idx="2">
                  <c:v>218</c:v>
                </c:pt>
                <c:pt idx="4">
                  <c:v>6</c:v>
                </c:pt>
                <c:pt idx="6">
                  <c:v>28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9D-460E-BCE5-33D6A65FFD65}"/>
            </c:ext>
          </c:extLst>
        </c:ser>
        <c:ser>
          <c:idx val="2"/>
          <c:order val="2"/>
          <c:tx>
            <c:strRef>
              <c:f>'Meldunek tygodniowy'!$C$251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tygodniowy'!$G$247:$J$248,'Meldunek tygodniowy'!$K$247:$N$248,'Meldunek tygodniowy'!$O$247:$R$248)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tygodniowy'!$G$251:$R$251</c:f>
              <c:numCache>
                <c:formatCode>General</c:formatCode>
                <c:ptCount val="12"/>
                <c:pt idx="0">
                  <c:v>9</c:v>
                </c:pt>
                <c:pt idx="2">
                  <c:v>9</c:v>
                </c:pt>
                <c:pt idx="4">
                  <c:v>14</c:v>
                </c:pt>
                <c:pt idx="6">
                  <c:v>23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9D-460E-BCE5-33D6A65FFD65}"/>
            </c:ext>
          </c:extLst>
        </c:ser>
        <c:ser>
          <c:idx val="3"/>
          <c:order val="3"/>
          <c:tx>
            <c:strRef>
              <c:f>'Meldunek tygodniowy'!$C$252</c:f>
              <c:strCache>
                <c:ptCount val="1"/>
                <c:pt idx="0">
                  <c:v>SOMALIA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tygodniowy'!$G$247:$J$248,'Meldunek tygodniowy'!$K$247:$N$248,'Meldunek tygodniowy'!$O$247:$R$248)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tygodniowy'!$G$252:$R$252</c:f>
              <c:numCache>
                <c:formatCode>General</c:formatCode>
                <c:ptCount val="12"/>
                <c:pt idx="0">
                  <c:v>27</c:v>
                </c:pt>
                <c:pt idx="2">
                  <c:v>27</c:v>
                </c:pt>
                <c:pt idx="4">
                  <c:v>1</c:v>
                </c:pt>
                <c:pt idx="6">
                  <c:v>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9D-460E-BCE5-33D6A65FFD65}"/>
            </c:ext>
          </c:extLst>
        </c:ser>
        <c:ser>
          <c:idx val="5"/>
          <c:order val="4"/>
          <c:tx>
            <c:strRef>
              <c:f>'Meldunek tygodniowy'!$C$253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tygodniowy'!$G$253:$R$253</c:f>
              <c:numCache>
                <c:formatCode>General</c:formatCode>
                <c:ptCount val="12"/>
                <c:pt idx="0">
                  <c:v>18</c:v>
                </c:pt>
                <c:pt idx="2">
                  <c:v>18</c:v>
                </c:pt>
                <c:pt idx="4">
                  <c:v>0</c:v>
                </c:pt>
                <c:pt idx="6">
                  <c:v>0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9D-460E-BCE5-33D6A65FFD65}"/>
            </c:ext>
          </c:extLst>
        </c:ser>
        <c:ser>
          <c:idx val="4"/>
          <c:order val="5"/>
          <c:tx>
            <c:strRef>
              <c:f>'Meldunek tygodniowy'!$C$254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tygodniowy'!$G$247:$J$248,'Meldunek tygodniowy'!$K$247:$N$248,'Meldunek tygodniowy'!$O$247:$R$248)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tygodniowy'!$G$254:$R$254</c:f>
              <c:numCache>
                <c:formatCode>General</c:formatCode>
                <c:ptCount val="12"/>
                <c:pt idx="0">
                  <c:v>95</c:v>
                </c:pt>
                <c:pt idx="2">
                  <c:v>108</c:v>
                </c:pt>
                <c:pt idx="4">
                  <c:v>26</c:v>
                </c:pt>
                <c:pt idx="6">
                  <c:v>40</c:v>
                </c:pt>
                <c:pt idx="8">
                  <c:v>3</c:v>
                </c:pt>
                <c:pt idx="1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9D-460E-BCE5-33D6A65FF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136454264"/>
        <c:axId val="1136454656"/>
        <c:axId val="0"/>
      </c:bar3DChart>
      <c:catAx>
        <c:axId val="11364542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1136454656"/>
        <c:crosses val="autoZero"/>
        <c:auto val="1"/>
        <c:lblAlgn val="ctr"/>
        <c:lblOffset val="100"/>
        <c:noMultiLvlLbl val="0"/>
      </c:catAx>
      <c:valAx>
        <c:axId val="1136454656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11364542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tygodniowy'!$G$24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01.09.2025 - 30.09.2025 r.</c:v>
                  </c:pt>
                </c:lvl>
              </c:multiLvlStrCache>
            </c:multiLvlStrRef>
          </c:cat>
          <c:val>
            <c:numRef>
              <c:f>('Meldunek tygodniowy'!$K$24,'Meldunek tygodniowy'!$M$24,'Meldunek tygodniowy'!$O$24,'Meldunek tygodniowy'!$Q$24)</c:f>
              <c:numCache>
                <c:formatCode>#,##0</c:formatCode>
                <c:ptCount val="4"/>
                <c:pt idx="0">
                  <c:v>44445</c:v>
                </c:pt>
                <c:pt idx="1">
                  <c:v>29089</c:v>
                </c:pt>
                <c:pt idx="2">
                  <c:v>2277</c:v>
                </c:pt>
                <c:pt idx="3">
                  <c:v>1034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A2-4EFD-94A5-8967E551BDD1}"/>
            </c:ext>
          </c:extLst>
        </c:ser>
        <c:ser>
          <c:idx val="2"/>
          <c:order val="1"/>
          <c:tx>
            <c:strRef>
              <c:f>'Meldunek tygodniowy'!$G$25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01.09.2025 - 30.09.2025 r.</c:v>
                  </c:pt>
                </c:lvl>
              </c:multiLvlStrCache>
            </c:multiLvlStrRef>
          </c:cat>
          <c:val>
            <c:numRef>
              <c:f>('Meldunek tygodniowy'!$K$25,'Meldunek tygodniowy'!$M$25,'Meldunek tygodniowy'!$O$25,'Meldunek tygodniowy'!$Q$25)</c:f>
              <c:numCache>
                <c:formatCode>#,##0</c:formatCode>
                <c:ptCount val="4"/>
                <c:pt idx="0">
                  <c:v>1873</c:v>
                </c:pt>
                <c:pt idx="1">
                  <c:v>997</c:v>
                </c:pt>
                <c:pt idx="2">
                  <c:v>243</c:v>
                </c:pt>
                <c:pt idx="3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A2-4EFD-94A5-8967E551BDD1}"/>
            </c:ext>
          </c:extLst>
        </c:ser>
        <c:ser>
          <c:idx val="4"/>
          <c:order val="2"/>
          <c:tx>
            <c:strRef>
              <c:f>'Meldunek tygodniowy'!$G$26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01.09.2025 - 30.09.2025 r.</c:v>
                  </c:pt>
                </c:lvl>
              </c:multiLvlStrCache>
            </c:multiLvlStrRef>
          </c:cat>
          <c:val>
            <c:numRef>
              <c:f>('Meldunek tygodniowy'!$K$26,'Meldunek tygodniowy'!$M$26,'Meldunek tygodniowy'!$O$26,'Meldunek tygodniowy'!$Q$26)</c:f>
              <c:numCache>
                <c:formatCode>#,##0</c:formatCode>
                <c:ptCount val="4"/>
                <c:pt idx="0">
                  <c:v>2949</c:v>
                </c:pt>
                <c:pt idx="1">
                  <c:v>1782</c:v>
                </c:pt>
                <c:pt idx="2">
                  <c:v>286</c:v>
                </c:pt>
                <c:pt idx="3">
                  <c:v>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A2-4EFD-94A5-8967E551B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72563352"/>
        <c:axId val="1172565312"/>
        <c:axId val="0"/>
      </c:bar3DChart>
      <c:catAx>
        <c:axId val="1172563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72565312"/>
        <c:crosses val="autoZero"/>
        <c:auto val="1"/>
        <c:lblAlgn val="ctr"/>
        <c:lblOffset val="100"/>
        <c:noMultiLvlLbl val="0"/>
      </c:catAx>
      <c:valAx>
        <c:axId val="117256531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725633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tygodniowy'!$D$188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tygodniowy'!$H$187:$K$187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tygodniowy'!$H$188:$K$188</c:f>
              <c:numCache>
                <c:formatCode>#,##0</c:formatCode>
                <c:ptCount val="4"/>
                <c:pt idx="0">
                  <c:v>73675</c:v>
                </c:pt>
                <c:pt idx="3">
                  <c:v>72130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B3-42F6-BF3B-D70A895923F0}"/>
            </c:ext>
          </c:extLst>
        </c:ser>
        <c:ser>
          <c:idx val="1"/>
          <c:order val="1"/>
          <c:tx>
            <c:strRef>
              <c:f>'Meldunek tygodniowy'!$D$189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tygodniowy'!$H$187:$K$187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tygodniowy'!$H$189:$K$189</c:f>
              <c:numCache>
                <c:formatCode>#,##0</c:formatCode>
                <c:ptCount val="4"/>
                <c:pt idx="0">
                  <c:v>5167</c:v>
                </c:pt>
                <c:pt idx="3">
                  <c:v>5269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B3-42F6-BF3B-D70A895923F0}"/>
            </c:ext>
          </c:extLst>
        </c:ser>
        <c:ser>
          <c:idx val="0"/>
          <c:order val="2"/>
          <c:tx>
            <c:strRef>
              <c:f>'Meldunek tygodniowy'!$D$190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tygodniowy'!$H$187:$K$187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tygodniowy'!$H$190:$K$190</c:f>
              <c:numCache>
                <c:formatCode>#,##0</c:formatCode>
                <c:ptCount val="4"/>
                <c:pt idx="0">
                  <c:v>6006</c:v>
                </c:pt>
                <c:pt idx="3">
                  <c:v>6058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B3-42F6-BF3B-D70A89592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72563744"/>
        <c:axId val="1172565704"/>
        <c:axId val="1171832968"/>
      </c:bar3DChart>
      <c:catAx>
        <c:axId val="117256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172565704"/>
        <c:crosses val="autoZero"/>
        <c:auto val="1"/>
        <c:lblAlgn val="ctr"/>
        <c:lblOffset val="100"/>
        <c:noMultiLvlLbl val="0"/>
      </c:catAx>
      <c:valAx>
        <c:axId val="1172565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172563744"/>
        <c:crosses val="autoZero"/>
        <c:crossBetween val="between"/>
      </c:valAx>
      <c:serAx>
        <c:axId val="11718329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172565704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tygodniowy'!$G$58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01.01.2025 - 30.09.2025 r.</c:v>
                  </c:pt>
                </c:lvl>
              </c:multiLvlStrCache>
            </c:multiLvlStrRef>
          </c:cat>
          <c:val>
            <c:numRef>
              <c:f>('Meldunek tygodniowy'!$K$58,'Meldunek tygodniowy'!$M$58,'Meldunek tygodniowy'!$O$58,'Meldunek tygodniowy'!$Q$58)</c:f>
              <c:numCache>
                <c:formatCode>#,##0</c:formatCode>
                <c:ptCount val="4"/>
                <c:pt idx="0">
                  <c:v>367893</c:v>
                </c:pt>
                <c:pt idx="1">
                  <c:v>250498</c:v>
                </c:pt>
                <c:pt idx="2">
                  <c:v>20151</c:v>
                </c:pt>
                <c:pt idx="3">
                  <c:v>8775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5C-4962-9164-A822863C021D}"/>
            </c:ext>
          </c:extLst>
        </c:ser>
        <c:ser>
          <c:idx val="2"/>
          <c:order val="1"/>
          <c:tx>
            <c:strRef>
              <c:f>'Meldunek tygodniowy'!$G$59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01.01.2025 - 30.09.2025 r.</c:v>
                  </c:pt>
                </c:lvl>
              </c:multiLvlStrCache>
            </c:multiLvlStrRef>
          </c:cat>
          <c:val>
            <c:numRef>
              <c:f>('Meldunek tygodniowy'!$K$59,'Meldunek tygodniowy'!$M$59,'Meldunek tygodniowy'!$O$59,'Meldunek tygodniowy'!$Q$59)</c:f>
              <c:numCache>
                <c:formatCode>#,##0</c:formatCode>
                <c:ptCount val="4"/>
                <c:pt idx="0">
                  <c:v>15558</c:v>
                </c:pt>
                <c:pt idx="1">
                  <c:v>11656</c:v>
                </c:pt>
                <c:pt idx="2">
                  <c:v>2073</c:v>
                </c:pt>
                <c:pt idx="3">
                  <c:v>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5C-4962-9164-A822863C021D}"/>
            </c:ext>
          </c:extLst>
        </c:ser>
        <c:ser>
          <c:idx val="4"/>
          <c:order val="2"/>
          <c:tx>
            <c:strRef>
              <c:f>'Meldunek tygodniowy'!$G$60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01.01.2025 - 30.09.2025 r.</c:v>
                  </c:pt>
                </c:lvl>
              </c:multiLvlStrCache>
            </c:multiLvlStrRef>
          </c:cat>
          <c:val>
            <c:numRef>
              <c:f>('Meldunek tygodniowy'!$K$60,'Meldunek tygodniowy'!$M$60,'Meldunek tygodniowy'!$O$60,'Meldunek tygodniowy'!$Q$60)</c:f>
              <c:numCache>
                <c:formatCode>#,##0</c:formatCode>
                <c:ptCount val="4"/>
                <c:pt idx="0">
                  <c:v>23489</c:v>
                </c:pt>
                <c:pt idx="1">
                  <c:v>14352</c:v>
                </c:pt>
                <c:pt idx="2">
                  <c:v>2241</c:v>
                </c:pt>
                <c:pt idx="3">
                  <c:v>1532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5C-4962-9164-A822863C0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72562176"/>
        <c:axId val="1172562960"/>
        <c:axId val="0"/>
      </c:bar3DChart>
      <c:catAx>
        <c:axId val="1172562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72562960"/>
        <c:crosses val="autoZero"/>
        <c:auto val="1"/>
        <c:lblAlgn val="ctr"/>
        <c:lblOffset val="100"/>
        <c:noMultiLvlLbl val="0"/>
      </c:catAx>
      <c:valAx>
        <c:axId val="11725629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725621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290</xdr:row>
      <xdr:rowOff>52389</xdr:rowOff>
    </xdr:from>
    <xdr:to>
      <xdr:col>24</xdr:col>
      <xdr:colOff>19051</xdr:colOff>
      <xdr:row>311</xdr:row>
      <xdr:rowOff>133351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410</xdr:row>
      <xdr:rowOff>65086</xdr:rowOff>
    </xdr:from>
    <xdr:to>
      <xdr:col>23</xdr:col>
      <xdr:colOff>9525</xdr:colOff>
      <xdr:row>424</xdr:row>
      <xdr:rowOff>133350</xdr:rowOff>
    </xdr:to>
    <xdr:graphicFrame macro="">
      <xdr:nvGraphicFramePr>
        <xdr:cNvPr id="35" name="Wykres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130</xdr:row>
      <xdr:rowOff>69397</xdr:rowOff>
    </xdr:from>
    <xdr:to>
      <xdr:col>23</xdr:col>
      <xdr:colOff>1</xdr:colOff>
      <xdr:row>152</xdr:row>
      <xdr:rowOff>123825</xdr:rowOff>
    </xdr:to>
    <xdr:graphicFrame macro="">
      <xdr:nvGraphicFramePr>
        <xdr:cNvPr id="38" name="Wykres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255</xdr:row>
      <xdr:rowOff>142193</xdr:rowOff>
    </xdr:from>
    <xdr:to>
      <xdr:col>23</xdr:col>
      <xdr:colOff>238126</xdr:colOff>
      <xdr:row>274</xdr:row>
      <xdr:rowOff>161925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28</xdr:row>
      <xdr:rowOff>9526</xdr:rowOff>
    </xdr:from>
    <xdr:to>
      <xdr:col>23</xdr:col>
      <xdr:colOff>9525</xdr:colOff>
      <xdr:row>42</xdr:row>
      <xdr:rowOff>180976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192</xdr:row>
      <xdr:rowOff>1</xdr:rowOff>
    </xdr:from>
    <xdr:to>
      <xdr:col>21</xdr:col>
      <xdr:colOff>238125</xdr:colOff>
      <xdr:row>207</xdr:row>
      <xdr:rowOff>152401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350</xdr:row>
      <xdr:rowOff>0</xdr:rowOff>
    </xdr:from>
    <xdr:to>
      <xdr:col>20</xdr:col>
      <xdr:colOff>234084</xdr:colOff>
      <xdr:row>350</xdr:row>
      <xdr:rowOff>95250</xdr:rowOff>
    </xdr:to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283</xdr:row>
      <xdr:rowOff>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66</xdr:row>
      <xdr:rowOff>0</xdr:rowOff>
    </xdr:from>
    <xdr:to>
      <xdr:col>22</xdr:col>
      <xdr:colOff>266700</xdr:colOff>
      <xdr:row>79</xdr:row>
      <xdr:rowOff>9525</xdr:rowOff>
    </xdr:to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7408</xdr:colOff>
      <xdr:row>313</xdr:row>
      <xdr:rowOff>28576</xdr:rowOff>
    </xdr:from>
    <xdr:to>
      <xdr:col>25</xdr:col>
      <xdr:colOff>21167</xdr:colOff>
      <xdr:row>323</xdr:row>
      <xdr:rowOff>21167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408" y="62807851"/>
          <a:ext cx="8852959" cy="1802341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342</xdr:row>
      <xdr:rowOff>0</xdr:rowOff>
    </xdr:from>
    <xdr:to>
      <xdr:col>25</xdr:col>
      <xdr:colOff>10584</xdr:colOff>
      <xdr:row>350</xdr:row>
      <xdr:rowOff>0</xdr:rowOff>
    </xdr:to>
    <xdr:sp macro="" textlink="">
      <xdr:nvSpPr>
        <xdr:cNvPr id="22" name="Prostoką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378</xdr:row>
      <xdr:rowOff>190499</xdr:rowOff>
    </xdr:from>
    <xdr:to>
      <xdr:col>25</xdr:col>
      <xdr:colOff>10584</xdr:colOff>
      <xdr:row>389</xdr:row>
      <xdr:rowOff>169332</xdr:rowOff>
    </xdr:to>
    <xdr:sp macro="" textlink="">
      <xdr:nvSpPr>
        <xdr:cNvPr id="23" name="Prostokąt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0" y="30977416"/>
          <a:ext cx="937683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428</xdr:row>
      <xdr:rowOff>0</xdr:rowOff>
    </xdr:from>
    <xdr:to>
      <xdr:col>25</xdr:col>
      <xdr:colOff>10584</xdr:colOff>
      <xdr:row>433</xdr:row>
      <xdr:rowOff>0</xdr:rowOff>
    </xdr:to>
    <xdr:sp macro="" textlink="">
      <xdr:nvSpPr>
        <xdr:cNvPr id="24" name="Prostokąt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89</xdr:row>
      <xdr:rowOff>190499</xdr:rowOff>
    </xdr:from>
    <xdr:to>
      <xdr:col>25</xdr:col>
      <xdr:colOff>10584</xdr:colOff>
      <xdr:row>105</xdr:row>
      <xdr:rowOff>10582</xdr:rowOff>
    </xdr:to>
    <xdr:sp macro="" textlink="">
      <xdr:nvSpPr>
        <xdr:cNvPr id="25" name="Prostokąt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0" y="59721749"/>
          <a:ext cx="9376834" cy="172508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157</xdr:row>
      <xdr:rowOff>0</xdr:rowOff>
    </xdr:from>
    <xdr:to>
      <xdr:col>25</xdr:col>
      <xdr:colOff>10584</xdr:colOff>
      <xdr:row>162</xdr:row>
      <xdr:rowOff>179916</xdr:rowOff>
    </xdr:to>
    <xdr:sp macro="" textlink="">
      <xdr:nvSpPr>
        <xdr:cNvPr id="26" name="Prostokąt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0" y="73331917"/>
          <a:ext cx="9376834" cy="1132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180</xdr:row>
      <xdr:rowOff>0</xdr:rowOff>
    </xdr:from>
    <xdr:to>
      <xdr:col>25</xdr:col>
      <xdr:colOff>10584</xdr:colOff>
      <xdr:row>182</xdr:row>
      <xdr:rowOff>0</xdr:rowOff>
    </xdr:to>
    <xdr:sp macro="" textlink="">
      <xdr:nvSpPr>
        <xdr:cNvPr id="27" name="Prostokąt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0" y="77734583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209</xdr:row>
      <xdr:rowOff>0</xdr:rowOff>
    </xdr:from>
    <xdr:to>
      <xdr:col>25</xdr:col>
      <xdr:colOff>10584</xdr:colOff>
      <xdr:row>213</xdr:row>
      <xdr:rowOff>0</xdr:rowOff>
    </xdr:to>
    <xdr:sp macro="" textlink="">
      <xdr:nvSpPr>
        <xdr:cNvPr id="30" name="Prostokąt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0" y="81375250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235</xdr:row>
      <xdr:rowOff>0</xdr:rowOff>
    </xdr:from>
    <xdr:to>
      <xdr:col>25</xdr:col>
      <xdr:colOff>10584</xdr:colOff>
      <xdr:row>238</xdr:row>
      <xdr:rowOff>10584</xdr:rowOff>
    </xdr:to>
    <xdr:sp macro="" textlink="">
      <xdr:nvSpPr>
        <xdr:cNvPr id="31" name="Prostokąt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0" y="87354833"/>
          <a:ext cx="93768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437</xdr:row>
      <xdr:rowOff>190499</xdr:rowOff>
    </xdr:from>
    <xdr:to>
      <xdr:col>25</xdr:col>
      <xdr:colOff>10584</xdr:colOff>
      <xdr:row>444</xdr:row>
      <xdr:rowOff>0</xdr:rowOff>
    </xdr:to>
    <xdr:sp macro="" textlink="">
      <xdr:nvSpPr>
        <xdr:cNvPr id="32" name="Prostokąt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0" y="90212332"/>
          <a:ext cx="937683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3</xdr:row>
      <xdr:rowOff>20149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I" connectionId="17" xr16:uid="{00000000-0016-0000-0100-000000000000}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I_tab_1" connectionId="6" xr16:uid="{00000000-0016-0000-0A00-000009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I_tab_2" connectionId="7" xr16:uid="{00000000-0016-0000-0B00-00000A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V" connectionId="8" xr16:uid="{00000000-0016-0000-0C00-00000B000000}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1" connectionId="11" xr16:uid="{00000000-0016-0000-0D00-00000C000000}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2" connectionId="12" xr16:uid="{00000000-0016-0000-0E00-00000D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3" connectionId="13" xr16:uid="{00000000-0016-0000-0F00-00000E000000}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4" connectionId="14" xr16:uid="{00000000-0016-0000-1000-00000F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_tab_1" connectionId="15" xr16:uid="{00000000-0016-0000-1100-000010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_tab_2" connectionId="16" xr16:uid="{00000000-0016-0000-1200-000011000000}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II" connectionId="18" xr16:uid="{00000000-0016-0000-0200-000001000000}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_tab_1" connectionId="2" xr16:uid="{00000000-0016-0000-0300-000002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_tab_2" connectionId="3" xr16:uid="{00000000-0016-0000-0400-000003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_tab_1" connectionId="4" xr16:uid="{00000000-0016-0000-0500-000004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_tab_2" connectionId="5" xr16:uid="{00000000-0016-0000-0600-000005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parametry" connectionId="1" xr16:uid="{00000000-0016-0000-0700-000006000000}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X_tab_1" connectionId="9" xr16:uid="{00000000-0016-0000-0800-000007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X_tab_2" connectionId="10" xr16:uid="{00000000-0016-0000-0900-000008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0000000}" name="Tabela_AHDPROD_SP_Meldunek_sekcja_VII" displayName="Tabela_AHDPROD_SP_Meldunek_sekcja_VII" ref="A1:C12" tableType="queryTable" totalsRowShown="0">
  <autoFilter ref="A1:C12" xr:uid="{00000000-0009-0000-0100-000012000000}"/>
  <tableColumns count="3">
    <tableColumn id="1" xr3:uid="{00000000-0010-0000-0000-000001000000}" uniqueName="1" name="Lp" queryTableFieldId="1"/>
    <tableColumn id="2" xr3:uid="{00000000-0010-0000-0000-000002000000}" uniqueName="2" name="Czynnosc" queryTableFieldId="2"/>
    <tableColumn id="3" xr3:uid="{00000000-0010-0000-0000-000003000000}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Tabela_AHDPROD_SP_Meldunek_sekcja_III_tab_1" displayName="Tabela_AHDPROD_SP_Meldunek_sekcja_III_tab_1" ref="A1:G7" tableType="queryTable" totalsRowShown="0">
  <autoFilter ref="A1:G7" xr:uid="{00000000-0009-0000-0100-000005000000}"/>
  <tableColumns count="7">
    <tableColumn id="1" xr3:uid="{00000000-0010-0000-0900-000001000000}" uniqueName="1" name="Lp" queryTableFieldId="1"/>
    <tableColumn id="2" xr3:uid="{00000000-0010-0000-0900-000002000000}" uniqueName="2" name="Nazwa_kraju" queryTableFieldId="2"/>
    <tableColumn id="3" xr3:uid="{00000000-0010-0000-0900-000003000000}" uniqueName="3" name="Status uchodźcy" queryTableFieldId="3"/>
    <tableColumn id="4" xr3:uid="{00000000-0010-0000-0900-000004000000}" uniqueName="4" name="Ochrona uzupełniająca" queryTableFieldId="4"/>
    <tableColumn id="5" xr3:uid="{00000000-0010-0000-0900-000005000000}" uniqueName="5" name="Pobyt tolerowany" queryTableFieldId="5"/>
    <tableColumn id="6" xr3:uid="{00000000-0010-0000-0900-000006000000}" uniqueName="6" name="Negatywna" queryTableFieldId="6"/>
    <tableColumn id="7" xr3:uid="{00000000-0010-0000-0900-000007000000}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Tabela_AHDPROD_SP_Meldunek_sekcja_III_tab_2" displayName="Tabela_AHDPROD_SP_Meldunek_sekcja_III_tab_2" ref="A1:G7" tableType="queryTable" totalsRowShown="0">
  <autoFilter ref="A1:G7" xr:uid="{00000000-0009-0000-0100-000006000000}"/>
  <tableColumns count="7">
    <tableColumn id="1" xr3:uid="{00000000-0010-0000-0A00-000001000000}" uniqueName="1" name="Lp" queryTableFieldId="1"/>
    <tableColumn id="2" xr3:uid="{00000000-0010-0000-0A00-000002000000}" uniqueName="2" name="Nazwa_kraju" queryTableFieldId="2"/>
    <tableColumn id="3" xr3:uid="{00000000-0010-0000-0A00-000003000000}" uniqueName="3" name="Status uchodźcy" queryTableFieldId="3"/>
    <tableColumn id="4" xr3:uid="{00000000-0010-0000-0A00-000004000000}" uniqueName="4" name="Ochrona uzupełniająca" queryTableFieldId="4"/>
    <tableColumn id="5" xr3:uid="{00000000-0010-0000-0A00-000005000000}" uniqueName="5" name="Pobyt tolerowany" queryTableFieldId="5"/>
    <tableColumn id="6" xr3:uid="{00000000-0010-0000-0A00-000006000000}" uniqueName="6" name="Negatywna" queryTableFieldId="6"/>
    <tableColumn id="7" xr3:uid="{00000000-0010-0000-0A00-000007000000}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Tabela_AHDPROD_SP_Meldunek_sekcja_IV" displayName="Tabela_AHDPROD_SP_Meldunek_sekcja_IV" ref="A1:C26" tableType="queryTable" totalsRowShown="0">
  <autoFilter ref="A1:C26" xr:uid="{00000000-0009-0000-0100-000007000000}"/>
  <tableColumns count="3">
    <tableColumn id="1" xr3:uid="{00000000-0010-0000-0B00-000001000000}" uniqueName="1" name="Ilosc" queryTableFieldId="1"/>
    <tableColumn id="2" xr3:uid="{00000000-0010-0000-0B00-000002000000}" uniqueName="2" name="Cudzoziemcy" queryTableFieldId="2"/>
    <tableColumn id="3" xr3:uid="{00000000-0010-0000-0B00-000003000000}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Tabela_AHDPROD_SP_Meldunek_sekcja_V_tab_1" displayName="Tabela_AHDPROD_SP_Meldunek_sekcja_V_tab_1" ref="A1:C13" tableType="queryTable" totalsRowShown="0">
  <autoFilter ref="A1:C13" xr:uid="{00000000-0009-0000-0100-000008000000}"/>
  <tableColumns count="3">
    <tableColumn id="1" xr3:uid="{00000000-0010-0000-0C00-000001000000}" uniqueName="1" name="Opis_rozstrzygniecia" queryTableFieldId="1"/>
    <tableColumn id="2" xr3:uid="{00000000-0010-0000-0C00-000002000000}" uniqueName="2" name="Liczba" queryTableFieldId="2"/>
    <tableColumn id="3" xr3:uid="{00000000-0010-0000-0C00-000003000000}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Tabela_AHDPROD_SP_Meldunek_sekcja_V_tab_2" displayName="Tabela_AHDPROD_SP_Meldunek_sekcja_V_tab_2" ref="A1:D9" tableType="queryTable" totalsRowShown="0">
  <autoFilter ref="A1:D9" xr:uid="{00000000-0009-0000-0100-000009000000}"/>
  <tableColumns count="4">
    <tableColumn id="1" xr3:uid="{00000000-0010-0000-0D00-000001000000}" uniqueName="1" name="Liczba" queryTableFieldId="1"/>
    <tableColumn id="2" xr3:uid="{00000000-0010-0000-0D00-000002000000}" uniqueName="2" name="Opis" queryTableFieldId="2"/>
    <tableColumn id="3" xr3:uid="{00000000-0010-0000-0D00-000003000000}" uniqueName="3" name="Typ" queryTableFieldId="3"/>
    <tableColumn id="4" xr3:uid="{00000000-0010-0000-0D00-000004000000}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Tabela_AHDPROD_SP_Meldunek_sekcja_V_tab_3" displayName="Tabela_AHDPROD_SP_Meldunek_sekcja_V_tab_3" ref="A1:C13" tableType="queryTable" totalsRowShown="0">
  <autoFilter ref="A1:C13" xr:uid="{00000000-0009-0000-0100-00000A000000}"/>
  <tableColumns count="3">
    <tableColumn id="1" xr3:uid="{00000000-0010-0000-0E00-000001000000}" uniqueName="1" name="Opis_rozstrzygniecia" queryTableFieldId="1"/>
    <tableColumn id="2" xr3:uid="{00000000-0010-0000-0E00-000002000000}" uniqueName="2" name="Liczba" queryTableFieldId="2"/>
    <tableColumn id="3" xr3:uid="{00000000-0010-0000-0E00-000003000000}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Tabela_AHDPROD_SP_Meldunek_sekcja_V_tab_4" displayName="Tabela_AHDPROD_SP_Meldunek_sekcja_V_tab_4" ref="A1:D9" tableType="queryTable" totalsRowShown="0">
  <autoFilter ref="A1:D9" xr:uid="{00000000-0009-0000-0100-00000B000000}"/>
  <sortState xmlns:xlrd2="http://schemas.microsoft.com/office/spreadsheetml/2017/richdata2" ref="A2:D9">
    <sortCondition ref="D2:D9"/>
    <sortCondition ref="C2:C9"/>
  </sortState>
  <tableColumns count="4">
    <tableColumn id="1" xr3:uid="{00000000-0010-0000-0F00-000001000000}" uniqueName="1" name="Liczba" queryTableFieldId="1"/>
    <tableColumn id="2" xr3:uid="{00000000-0010-0000-0F00-000002000000}" uniqueName="2" name="Opis" queryTableFieldId="2"/>
    <tableColumn id="3" xr3:uid="{00000000-0010-0000-0F00-000003000000}" uniqueName="3" name="Typ" queryTableFieldId="3"/>
    <tableColumn id="4" xr3:uid="{00000000-0010-0000-0F00-000004000000}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Tabela_AHDPROD_SP_Meldunek_sekcja_VI_tab_1" displayName="Tabela_AHDPROD_SP_Meldunek_sekcja_VI_tab_1" ref="A1:E145" tableType="queryTable" totalsRowShown="0">
  <autoFilter ref="A1:E145" xr:uid="{00000000-0009-0000-0100-00000C000000}"/>
  <tableColumns count="5">
    <tableColumn id="1" xr3:uid="{00000000-0010-0000-1000-000001000000}" uniqueName="1" name="Lp" queryTableFieldId="1"/>
    <tableColumn id="2" xr3:uid="{00000000-0010-0000-1000-000002000000}" uniqueName="2" name="Sprawa" queryTableFieldId="2"/>
    <tableColumn id="3" xr3:uid="{00000000-0010-0000-1000-000003000000}" uniqueName="3" name="Liczba" queryTableFieldId="3"/>
    <tableColumn id="4" xr3:uid="{00000000-0010-0000-1000-000004000000}" uniqueName="4" name="Opis" queryTableFieldId="4"/>
    <tableColumn id="5" xr3:uid="{00000000-0010-0000-1000-000005000000}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Tabela_AHDPROD_SP_Meldunek_sekcja_VI_tab_2" displayName="Tabela_AHDPROD_SP_Meldunek_sekcja_VI_tab_2" ref="A1:D4" tableType="queryTable" totalsRowShown="0">
  <autoFilter ref="A1:D4" xr:uid="{00000000-0009-0000-0100-00000D000000}"/>
  <tableColumns count="4">
    <tableColumn id="1" xr3:uid="{00000000-0010-0000-1100-000001000000}" uniqueName="1" name="Lp" queryTableFieldId="1"/>
    <tableColumn id="2" xr3:uid="{00000000-0010-0000-1100-000002000000}" uniqueName="2" name="Liczba" queryTableFieldId="2"/>
    <tableColumn id="3" xr3:uid="{00000000-0010-0000-1100-000003000000}" uniqueName="3" name="Sprawa" queryTableFieldId="3"/>
    <tableColumn id="4" xr3:uid="{00000000-0010-0000-1100-000004000000}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1000000}" name="Tabela_AHDPROD_SP_Meldunek_sekcja_VIII" displayName="Tabela_AHDPROD_SP_Meldunek_sekcja_VIII" ref="A1:D4" tableType="queryTable" totalsRowShown="0">
  <autoFilter ref="A1:D4" xr:uid="{00000000-0009-0000-0100-000011000000}"/>
  <tableColumns count="4">
    <tableColumn id="1" xr3:uid="{00000000-0010-0000-0100-000001000000}" uniqueName="1" name="Lp" queryTableFieldId="1"/>
    <tableColumn id="2" xr3:uid="{00000000-0010-0000-0100-000002000000}" uniqueName="2" name="Wnioskujacy" queryTableFieldId="2"/>
    <tableColumn id="3" xr3:uid="{00000000-0010-0000-0100-000003000000}" uniqueName="3" name="Wnioski" queryTableFieldId="3"/>
    <tableColumn id="4" xr3:uid="{00000000-0010-0000-0100-000004000000}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ela_AHDPROD_SP_Meldunek_sekcja_I_tab_1" displayName="Tabela_AHDPROD_SP_Meldunek_sekcja_I_tab_1" ref="A1:G37" tableType="queryTable" totalsRowShown="0">
  <autoFilter ref="A1:G37" xr:uid="{00000000-0009-0000-0100-000001000000}"/>
  <tableColumns count="7">
    <tableColumn id="1" xr3:uid="{00000000-0010-0000-0200-000001000000}" uniqueName="1" name="Lp" queryTableFieldId="1"/>
    <tableColumn id="2" xr3:uid="{00000000-0010-0000-0200-000002000000}" uniqueName="2" name="Obywatelstwo_pl" queryTableFieldId="2"/>
    <tableColumn id="3" xr3:uid="{00000000-0010-0000-0200-000003000000}" uniqueName="3" name="Grupa" queryTableFieldId="3"/>
    <tableColumn id="4" xr3:uid="{00000000-0010-0000-0200-000004000000}" uniqueName="4" name="Typ" queryTableFieldId="4"/>
    <tableColumn id="5" xr3:uid="{00000000-0010-0000-0200-000005000000}" uniqueName="5" name="Lp_typ" queryTableFieldId="5"/>
    <tableColumn id="6" xr3:uid="{00000000-0010-0000-0200-000006000000}" uniqueName="6" name="Liczba" queryTableFieldId="6"/>
    <tableColumn id="7" xr3:uid="{00000000-0010-0000-0200-000007000000}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ela_AHDPROD_SP_Meldunek_sekcja_I_tab_2" displayName="Tabela_AHDPROD_SP_Meldunek_sekcja_I_tab_2" ref="A1:G37" tableType="queryTable" totalsRowShown="0">
  <autoFilter ref="A1:G37" xr:uid="{00000000-0009-0000-0100-000002000000}"/>
  <tableColumns count="7">
    <tableColumn id="1" xr3:uid="{00000000-0010-0000-0300-000001000000}" uniqueName="1" name="Lp" queryTableFieldId="1"/>
    <tableColumn id="2" xr3:uid="{00000000-0010-0000-0300-000002000000}" uniqueName="2" name="Obywatelstwo_pl" queryTableFieldId="2"/>
    <tableColumn id="3" xr3:uid="{00000000-0010-0000-0300-000003000000}" uniqueName="3" name="Grupa" queryTableFieldId="3"/>
    <tableColumn id="4" xr3:uid="{00000000-0010-0000-0300-000004000000}" uniqueName="4" name="Typ" queryTableFieldId="4"/>
    <tableColumn id="5" xr3:uid="{00000000-0010-0000-0300-000005000000}" uniqueName="5" name="Lp_typ" queryTableFieldId="5"/>
    <tableColumn id="6" xr3:uid="{00000000-0010-0000-0300-000006000000}" uniqueName="6" name="Liczba" queryTableFieldId="6"/>
    <tableColumn id="7" xr3:uid="{00000000-0010-0000-0300-000007000000}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Tabela_AHDPROD_SP_Meldunek_sekcja_II_tab_1" displayName="Tabela_AHDPROD_SP_Meldunek_sekcja_II_tab_1" ref="A1:E7" tableType="queryTable" totalsRowShown="0">
  <autoFilter ref="A1:E7" xr:uid="{00000000-0009-0000-0100-000003000000}"/>
  <tableColumns count="5">
    <tableColumn id="1" xr3:uid="{00000000-0010-0000-0400-000001000000}" uniqueName="1" name="Lp" queryTableFieldId="1"/>
    <tableColumn id="2" xr3:uid="{00000000-0010-0000-0400-000002000000}" uniqueName="2" name="Obywatelstwo" queryTableFieldId="2"/>
    <tableColumn id="3" xr3:uid="{00000000-0010-0000-0400-000003000000}" uniqueName="3" name="Wniosek IN" queryTableFieldId="3"/>
    <tableColumn id="4" xr3:uid="{00000000-0010-0000-0400-000004000000}" uniqueName="4" name="Decyzje pozytywne" queryTableFieldId="4"/>
    <tableColumn id="5" xr3:uid="{00000000-0010-0000-0400-000005000000}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ela_AHDPROD_SP_Meldunek_sekcja_II_tab_2" displayName="Tabela_AHDPROD_SP_Meldunek_sekcja_II_tab_2" ref="A1:E7" tableType="queryTable" totalsRowShown="0">
  <autoFilter ref="A1:E7" xr:uid="{00000000-0009-0000-0100-000004000000}"/>
  <tableColumns count="5">
    <tableColumn id="1" xr3:uid="{00000000-0010-0000-0500-000001000000}" uniqueName="1" name="Lp" queryTableFieldId="1"/>
    <tableColumn id="2" xr3:uid="{00000000-0010-0000-0500-000002000000}" uniqueName="2" name="Obywatelstwo" queryTableFieldId="2"/>
    <tableColumn id="3" xr3:uid="{00000000-0010-0000-0500-000003000000}" uniqueName="3" name="Wniosek OUT" queryTableFieldId="3"/>
    <tableColumn id="4" xr3:uid="{00000000-0010-0000-0500-000004000000}" uniqueName="4" name="Decyzje pozytywne" queryTableFieldId="4"/>
    <tableColumn id="5" xr3:uid="{00000000-0010-0000-0500-000005000000}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6000000}" name="Tabela_AHDPROD_SP_Meldunek_parametry" displayName="Tabela_AHDPROD_SP_Meldunek_parametry" ref="A1:C2" tableType="queryTable" totalsRowShown="0">
  <autoFilter ref="A1:C2" xr:uid="{00000000-0009-0000-0100-000010000000}"/>
  <tableColumns count="3">
    <tableColumn id="1" xr3:uid="{00000000-0010-0000-0600-000001000000}" uniqueName="1" name="Kolumna1" queryTableFieldId="1"/>
    <tableColumn id="2" xr3:uid="{00000000-0010-0000-0600-000002000000}" uniqueName="2" name="Kolumna2" queryTableFieldId="2"/>
    <tableColumn id="3" xr3:uid="{00000000-0010-0000-0600-000003000000}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7000000}" name="Tabela_AHDPROD_SP_Meldunek_sekcja_IX_tab_1" displayName="Tabela_AHDPROD_SP_Meldunek_sekcja_IX_tab_1" ref="A1:D13" tableType="queryTable" totalsRowShown="0">
  <autoFilter ref="A1:D13" xr:uid="{00000000-0009-0000-0100-00000E000000}"/>
  <sortState xmlns:xlrd2="http://schemas.microsoft.com/office/spreadsheetml/2017/richdata2" ref="A2:D13">
    <sortCondition ref="B2:B13"/>
    <sortCondition ref="D2:D13"/>
    <sortCondition ref="C2:C13"/>
  </sortState>
  <tableColumns count="4">
    <tableColumn id="1" xr3:uid="{00000000-0010-0000-0700-000001000000}" uniqueName="1" name="Liczba" queryTableFieldId="1"/>
    <tableColumn id="2" xr3:uid="{00000000-0010-0000-0700-000002000000}" uniqueName="2" name="Placowka" queryTableFieldId="2"/>
    <tableColumn id="3" xr3:uid="{00000000-0010-0000-0700-000003000000}" uniqueName="3" name="Opis" queryTableFieldId="3"/>
    <tableColumn id="4" xr3:uid="{00000000-0010-0000-0700-000004000000}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8000000}" name="Tabela_AHDPROD_SP_Meldunek_sekcja_IX_tab_2" displayName="Tabela_AHDPROD_SP_Meldunek_sekcja_IX_tab_2" ref="A1:D13" tableType="queryTable" totalsRowShown="0">
  <autoFilter ref="A1:D13" xr:uid="{00000000-0009-0000-0100-00000F000000}"/>
  <tableColumns count="4">
    <tableColumn id="1" xr3:uid="{00000000-0010-0000-0800-000001000000}" uniqueName="1" name="Liczba" queryTableFieldId="1"/>
    <tableColumn id="2" xr3:uid="{00000000-0010-0000-0800-000002000000}" uniqueName="2" name="Placowka" queryTableFieldId="2"/>
    <tableColumn id="3" xr3:uid="{00000000-0010-0000-0800-000003000000}" uniqueName="3" name="Opis" queryTableFieldId="3"/>
    <tableColumn id="4" xr3:uid="{00000000-0010-0000-0800-000004000000}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AC455"/>
  <sheetViews>
    <sheetView showGridLines="0" tabSelected="1" topLeftCell="A270" zoomScaleNormal="100" zoomScalePageLayoutView="70" workbookViewId="0">
      <selection activeCell="AF384" sqref="AF384"/>
    </sheetView>
  </sheetViews>
  <sheetFormatPr defaultColWidth="4.21875" defaultRowHeight="14.4" x14ac:dyDescent="0.3"/>
  <cols>
    <col min="1" max="13" width="5" style="3" customWidth="1"/>
    <col min="14" max="16" width="5.44140625" style="3" bestFit="1" customWidth="1"/>
    <col min="17" max="20" width="5" style="3" customWidth="1"/>
    <col min="21" max="21" width="5.44140625" style="3" bestFit="1" customWidth="1"/>
    <col min="22" max="24" width="5" style="3" customWidth="1"/>
    <col min="25" max="25" width="3.77734375" style="6" customWidth="1"/>
    <col min="26" max="16384" width="4.21875" style="3"/>
  </cols>
  <sheetData>
    <row r="1" spans="1:29" x14ac:dyDescent="0.3">
      <c r="T1" s="52"/>
      <c r="U1" s="53"/>
      <c r="V1" s="53"/>
      <c r="W1" s="53"/>
      <c r="X1" s="53"/>
      <c r="Y1" s="53"/>
      <c r="Z1" s="53"/>
      <c r="AA1" s="53"/>
      <c r="AB1" s="53"/>
      <c r="AC1" s="53"/>
    </row>
    <row r="2" spans="1:29" x14ac:dyDescent="0.3">
      <c r="Q2" s="5"/>
      <c r="T2" s="53"/>
      <c r="U2" s="53"/>
      <c r="V2" s="53"/>
      <c r="W2" s="53"/>
      <c r="X2" s="53"/>
      <c r="Y2" s="53"/>
      <c r="Z2" s="53"/>
      <c r="AA2" s="53"/>
      <c r="AB2" s="53"/>
      <c r="AC2" s="53"/>
    </row>
    <row r="3" spans="1:29" x14ac:dyDescent="0.3">
      <c r="T3" s="53"/>
      <c r="U3" s="53"/>
      <c r="V3" s="53"/>
      <c r="W3" s="53"/>
      <c r="X3" s="53"/>
      <c r="Y3" s="53"/>
      <c r="Z3" s="53"/>
      <c r="AA3" s="53"/>
      <c r="AB3" s="53"/>
      <c r="AC3" s="53"/>
    </row>
    <row r="4" spans="1:29" x14ac:dyDescent="0.3">
      <c r="T4" s="53"/>
      <c r="U4" s="53"/>
      <c r="V4" s="53"/>
      <c r="W4" s="53"/>
      <c r="X4" s="53"/>
      <c r="Y4" s="53"/>
      <c r="Z4" s="53"/>
      <c r="AA4" s="53"/>
      <c r="AB4" s="53"/>
      <c r="AC4" s="53"/>
    </row>
    <row r="5" spans="1:29" x14ac:dyDescent="0.3">
      <c r="E5" s="82" t="s">
        <v>66</v>
      </c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T5" s="53"/>
      <c r="U5" s="53"/>
      <c r="V5" s="53"/>
      <c r="W5" s="53"/>
      <c r="X5" s="53"/>
      <c r="Y5" s="53"/>
      <c r="Z5" s="53"/>
      <c r="AA5" s="53"/>
      <c r="AB5" s="53"/>
      <c r="AC5" s="53"/>
    </row>
    <row r="6" spans="1:29" x14ac:dyDescent="0.3"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T6" s="53"/>
      <c r="U6" s="53"/>
      <c r="V6" s="53"/>
      <c r="W6" s="53"/>
      <c r="X6" s="53"/>
      <c r="Y6" s="53"/>
      <c r="Z6" s="53"/>
      <c r="AA6" s="53"/>
      <c r="AB6" s="53"/>
      <c r="AC6" s="53"/>
    </row>
    <row r="7" spans="1:29" x14ac:dyDescent="0.3"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T7" s="53"/>
      <c r="U7" s="53"/>
      <c r="V7" s="53"/>
      <c r="W7" s="53"/>
      <c r="X7" s="53"/>
      <c r="Y7" s="53"/>
      <c r="Z7" s="53"/>
      <c r="AA7" s="53"/>
      <c r="AB7" s="53"/>
      <c r="AC7" s="53"/>
    </row>
    <row r="8" spans="1:29" x14ac:dyDescent="0.3"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T8" s="53"/>
      <c r="U8" s="53"/>
      <c r="V8" s="53"/>
      <c r="W8" s="53"/>
      <c r="X8" s="53"/>
      <c r="Y8" s="53"/>
      <c r="Z8" s="53"/>
      <c r="AA8" s="53"/>
      <c r="AB8" s="53"/>
      <c r="AC8" s="53"/>
    </row>
    <row r="9" spans="1:29" ht="19.2" x14ac:dyDescent="0.35">
      <c r="E9" s="83" t="str">
        <f>CONCATENATE("w okresie ",Arkusz18!A2," - ",Arkusz18!B2," r.")</f>
        <v>w okresie 01.09.2025 - 30.09.2025 r.</v>
      </c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T9" s="53"/>
      <c r="U9" s="53"/>
      <c r="V9" s="53"/>
      <c r="W9" s="53"/>
      <c r="X9" s="53"/>
      <c r="Y9" s="53"/>
      <c r="Z9" s="53"/>
      <c r="AA9" s="53"/>
      <c r="AB9" s="53"/>
      <c r="AC9" s="53"/>
    </row>
    <row r="10" spans="1:29" x14ac:dyDescent="0.3">
      <c r="T10" s="53"/>
      <c r="U10" s="53"/>
      <c r="V10" s="53"/>
      <c r="W10" s="53"/>
      <c r="X10" s="53"/>
      <c r="Y10" s="53"/>
      <c r="Z10" s="53"/>
      <c r="AA10" s="53"/>
      <c r="AB10" s="53"/>
      <c r="AC10" s="53"/>
    </row>
    <row r="11" spans="1:29" x14ac:dyDescent="0.3">
      <c r="T11" s="53"/>
      <c r="U11" s="53"/>
      <c r="V11" s="53"/>
      <c r="W11" s="53"/>
      <c r="X11" s="53"/>
      <c r="Y11" s="53"/>
      <c r="Z11" s="53"/>
      <c r="AA11" s="53"/>
      <c r="AB11" s="53"/>
      <c r="AC11" s="53"/>
    </row>
    <row r="12" spans="1:29" x14ac:dyDescent="0.3">
      <c r="T12" s="53"/>
      <c r="U12" s="53"/>
      <c r="V12" s="53"/>
      <c r="W12" s="53"/>
      <c r="X12" s="53"/>
      <c r="Y12" s="53"/>
      <c r="Z12" s="53"/>
      <c r="AA12" s="53"/>
      <c r="AB12" s="53"/>
      <c r="AC12" s="53"/>
    </row>
    <row r="13" spans="1:29" x14ac:dyDescent="0.3">
      <c r="T13" s="53"/>
      <c r="U13" s="53"/>
      <c r="V13" s="53"/>
      <c r="W13" s="53"/>
      <c r="X13" s="53"/>
      <c r="Y13" s="53"/>
      <c r="Z13" s="53"/>
      <c r="AA13" s="53"/>
      <c r="AB13" s="53"/>
      <c r="AC13" s="53"/>
    </row>
    <row r="14" spans="1:29" x14ac:dyDescent="0.3">
      <c r="T14" s="53"/>
      <c r="U14" s="53"/>
      <c r="V14" s="53"/>
      <c r="W14" s="53"/>
      <c r="X14" s="53"/>
      <c r="Y14" s="53"/>
      <c r="Z14" s="53"/>
      <c r="AA14" s="53"/>
      <c r="AB14" s="53"/>
      <c r="AC14" s="53"/>
    </row>
    <row r="15" spans="1:29" ht="18" x14ac:dyDescent="0.3">
      <c r="A15" s="8" t="s">
        <v>70</v>
      </c>
      <c r="T15" s="53"/>
      <c r="U15" s="53"/>
      <c r="V15" s="53"/>
      <c r="W15" s="53"/>
      <c r="X15" s="53"/>
      <c r="Y15" s="53"/>
      <c r="Z15" s="53"/>
      <c r="AA15" s="53"/>
      <c r="AB15" s="53"/>
      <c r="AC15" s="53"/>
    </row>
    <row r="16" spans="1:29" ht="18" x14ac:dyDescent="0.3">
      <c r="A16" s="8"/>
    </row>
    <row r="18" spans="1:26" x14ac:dyDescent="0.3">
      <c r="A18" s="65" t="s">
        <v>139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</row>
    <row r="19" spans="1:26" x14ac:dyDescent="0.3">
      <c r="A19" s="65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</row>
    <row r="20" spans="1:26" x14ac:dyDescent="0.3">
      <c r="A20" s="65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</row>
    <row r="21" spans="1:26" ht="15" thickBot="1" x14ac:dyDescent="0.3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6" ht="28.5" customHeight="1" x14ac:dyDescent="0.3">
      <c r="G22" s="166" t="s">
        <v>2</v>
      </c>
      <c r="H22" s="86"/>
      <c r="I22" s="86"/>
      <c r="J22" s="86"/>
      <c r="K22" s="86" t="s">
        <v>3</v>
      </c>
      <c r="L22" s="86"/>
      <c r="M22" s="159" t="str">
        <f>CONCATENATE("decyzje ",Arkusz18!A2," - ",Arkusz18!B2," r.")</f>
        <v>decyzje 01.09.2025 - 30.09.2025 r.</v>
      </c>
      <c r="N22" s="159"/>
      <c r="O22" s="159"/>
      <c r="P22" s="159"/>
      <c r="Q22" s="159"/>
      <c r="R22" s="160"/>
    </row>
    <row r="23" spans="1:26" ht="60" customHeight="1" x14ac:dyDescent="0.3">
      <c r="G23" s="167"/>
      <c r="H23" s="87"/>
      <c r="I23" s="87"/>
      <c r="J23" s="87"/>
      <c r="K23" s="87"/>
      <c r="L23" s="87"/>
      <c r="M23" s="84" t="s">
        <v>25</v>
      </c>
      <c r="N23" s="84"/>
      <c r="O23" s="84" t="s">
        <v>26</v>
      </c>
      <c r="P23" s="84"/>
      <c r="Q23" s="84" t="s">
        <v>27</v>
      </c>
      <c r="R23" s="85"/>
    </row>
    <row r="24" spans="1:26" x14ac:dyDescent="0.3">
      <c r="G24" s="164" t="s">
        <v>34</v>
      </c>
      <c r="H24" s="165"/>
      <c r="I24" s="165"/>
      <c r="J24" s="165"/>
      <c r="K24" s="66">
        <v>44445</v>
      </c>
      <c r="L24" s="66"/>
      <c r="M24" s="62">
        <f>Arkusz9!B3</f>
        <v>29089</v>
      </c>
      <c r="N24" s="62"/>
      <c r="O24" s="62">
        <f>Arkusz9!B2</f>
        <v>2277</v>
      </c>
      <c r="P24" s="62"/>
      <c r="Q24" s="62">
        <f>Arkusz9!B4</f>
        <v>1034</v>
      </c>
      <c r="R24" s="79"/>
    </row>
    <row r="25" spans="1:26" x14ac:dyDescent="0.3">
      <c r="G25" s="162" t="s">
        <v>35</v>
      </c>
      <c r="H25" s="163"/>
      <c r="I25" s="163"/>
      <c r="J25" s="163"/>
      <c r="K25" s="161">
        <v>1873</v>
      </c>
      <c r="L25" s="161"/>
      <c r="M25" s="80">
        <f>Arkusz9!B11</f>
        <v>997</v>
      </c>
      <c r="N25" s="80"/>
      <c r="O25" s="80">
        <f>Arkusz9!B10</f>
        <v>243</v>
      </c>
      <c r="P25" s="80"/>
      <c r="Q25" s="80">
        <f>Arkusz9!B12</f>
        <v>82</v>
      </c>
      <c r="R25" s="81"/>
    </row>
    <row r="26" spans="1:26" ht="15" thickBot="1" x14ac:dyDescent="0.35">
      <c r="G26" s="168" t="s">
        <v>24</v>
      </c>
      <c r="H26" s="169"/>
      <c r="I26" s="169"/>
      <c r="J26" s="169"/>
      <c r="K26" s="170">
        <v>2949</v>
      </c>
      <c r="L26" s="170"/>
      <c r="M26" s="88">
        <f>Arkusz9!B7</f>
        <v>1782</v>
      </c>
      <c r="N26" s="88"/>
      <c r="O26" s="88">
        <f>Arkusz9!B6</f>
        <v>286</v>
      </c>
      <c r="P26" s="88"/>
      <c r="Q26" s="88">
        <f>Arkusz9!B8</f>
        <v>174</v>
      </c>
      <c r="R26" s="171"/>
    </row>
    <row r="27" spans="1:26" ht="15" thickBot="1" x14ac:dyDescent="0.35">
      <c r="G27" s="89" t="s">
        <v>72</v>
      </c>
      <c r="H27" s="90"/>
      <c r="I27" s="90"/>
      <c r="J27" s="90"/>
      <c r="K27" s="91">
        <f>SUM(K24:K26)</f>
        <v>49267</v>
      </c>
      <c r="L27" s="91"/>
      <c r="M27" s="91">
        <f>SUM(M24:M26)</f>
        <v>31868</v>
      </c>
      <c r="N27" s="91"/>
      <c r="O27" s="91">
        <f>SUM(O24:O26)</f>
        <v>2806</v>
      </c>
      <c r="P27" s="91"/>
      <c r="Q27" s="91">
        <f>SUM(Q24:Q26)</f>
        <v>1290</v>
      </c>
      <c r="R27" s="92"/>
    </row>
    <row r="31" spans="1:26" x14ac:dyDescent="0.3">
      <c r="V31" s="11"/>
      <c r="W31" s="11"/>
      <c r="Z31" s="11"/>
    </row>
    <row r="37" spans="7:26" x14ac:dyDescent="0.3">
      <c r="V37" s="24"/>
      <c r="W37" s="24"/>
      <c r="X37" s="24"/>
      <c r="Y37" s="26"/>
      <c r="Z37" s="24"/>
    </row>
    <row r="38" spans="7:26" x14ac:dyDescent="0.3">
      <c r="V38" s="24"/>
      <c r="W38" s="24"/>
      <c r="X38" s="24"/>
      <c r="Y38" s="26"/>
      <c r="Z38" s="24"/>
    </row>
    <row r="39" spans="7:26" x14ac:dyDescent="0.3">
      <c r="V39" s="24"/>
      <c r="W39" s="24"/>
      <c r="X39" s="24"/>
      <c r="Y39" s="26"/>
      <c r="Z39" s="24"/>
    </row>
    <row r="40" spans="7:26" x14ac:dyDescent="0.3">
      <c r="V40" s="24"/>
      <c r="W40" s="24"/>
      <c r="X40" s="24"/>
      <c r="Y40" s="26"/>
      <c r="Z40" s="24"/>
    </row>
    <row r="41" spans="7:26" x14ac:dyDescent="0.3">
      <c r="V41" s="24"/>
      <c r="W41" s="24"/>
      <c r="X41" s="24"/>
      <c r="Y41" s="26"/>
      <c r="Z41" s="24"/>
    </row>
    <row r="42" spans="7:26" x14ac:dyDescent="0.3">
      <c r="V42" s="24"/>
      <c r="W42" s="24"/>
      <c r="X42" s="24"/>
      <c r="Y42" s="26"/>
      <c r="Z42" s="24"/>
    </row>
    <row r="43" spans="7:26" x14ac:dyDescent="0.3">
      <c r="V43" s="24"/>
      <c r="W43" s="24"/>
      <c r="X43" s="24"/>
      <c r="Y43" s="26"/>
      <c r="Z43" s="24"/>
    </row>
    <row r="44" spans="7:26" x14ac:dyDescent="0.3">
      <c r="V44" s="24"/>
      <c r="W44" s="24"/>
      <c r="X44" s="24"/>
      <c r="Y44" s="26"/>
      <c r="Z44" s="24"/>
    </row>
    <row r="45" spans="7:26" ht="15" thickBot="1" x14ac:dyDescent="0.35">
      <c r="V45" s="24"/>
      <c r="W45" s="24"/>
      <c r="X45" s="24"/>
      <c r="Y45" s="26"/>
      <c r="Z45" s="24"/>
    </row>
    <row r="46" spans="7:26" ht="63.75" customHeight="1" x14ac:dyDescent="0.3">
      <c r="G46" s="299" t="s">
        <v>2</v>
      </c>
      <c r="H46" s="300"/>
      <c r="I46" s="300"/>
      <c r="J46" s="300"/>
      <c r="K46" s="300"/>
      <c r="L46" s="300"/>
      <c r="M46" s="300"/>
      <c r="N46" s="300"/>
      <c r="O46" s="303" t="s">
        <v>3</v>
      </c>
      <c r="P46" s="303"/>
      <c r="Q46" s="291" t="s">
        <v>77</v>
      </c>
      <c r="R46" s="292"/>
      <c r="U46" s="24"/>
      <c r="V46" s="24"/>
      <c r="W46" s="24"/>
      <c r="X46" s="24"/>
      <c r="Y46" s="26"/>
    </row>
    <row r="47" spans="7:26" x14ac:dyDescent="0.3">
      <c r="G47" s="301"/>
      <c r="H47" s="302"/>
      <c r="I47" s="302"/>
      <c r="J47" s="302"/>
      <c r="K47" s="302"/>
      <c r="L47" s="302"/>
      <c r="M47" s="302"/>
      <c r="N47" s="302"/>
      <c r="O47" s="304"/>
      <c r="P47" s="304"/>
      <c r="Q47" s="293"/>
      <c r="R47" s="294"/>
      <c r="U47" s="24"/>
      <c r="V47" s="24"/>
      <c r="W47" s="24"/>
      <c r="X47" s="24"/>
      <c r="Y47" s="26"/>
    </row>
    <row r="48" spans="7:26" x14ac:dyDescent="0.3">
      <c r="G48" s="248" t="s">
        <v>73</v>
      </c>
      <c r="H48" s="249"/>
      <c r="I48" s="249"/>
      <c r="J48" s="249"/>
      <c r="K48" s="249"/>
      <c r="L48" s="249"/>
      <c r="M48" s="249"/>
      <c r="N48" s="249"/>
      <c r="O48" s="289">
        <f>Arkusz10!A2</f>
        <v>450</v>
      </c>
      <c r="P48" s="289"/>
      <c r="Q48" s="295">
        <f>Arkusz10!A3</f>
        <v>377</v>
      </c>
      <c r="R48" s="296"/>
      <c r="U48" s="24"/>
      <c r="V48" s="24"/>
      <c r="W48" s="24"/>
      <c r="X48" s="24"/>
      <c r="Y48" s="26"/>
    </row>
    <row r="49" spans="7:26" x14ac:dyDescent="0.3">
      <c r="G49" s="287" t="s">
        <v>74</v>
      </c>
      <c r="H49" s="288"/>
      <c r="I49" s="288"/>
      <c r="J49" s="288"/>
      <c r="K49" s="288"/>
      <c r="L49" s="288"/>
      <c r="M49" s="288"/>
      <c r="N49" s="288"/>
      <c r="O49" s="290">
        <f>Arkusz10!A4</f>
        <v>43</v>
      </c>
      <c r="P49" s="290"/>
      <c r="Q49" s="297">
        <f>Arkusz10!A5</f>
        <v>43</v>
      </c>
      <c r="R49" s="298"/>
      <c r="U49" s="24"/>
      <c r="V49" s="24"/>
      <c r="W49" s="24"/>
      <c r="X49" s="24"/>
      <c r="Y49" s="26"/>
    </row>
    <row r="50" spans="7:26" x14ac:dyDescent="0.3">
      <c r="G50" s="248" t="s">
        <v>75</v>
      </c>
      <c r="H50" s="249"/>
      <c r="I50" s="249"/>
      <c r="J50" s="249"/>
      <c r="K50" s="249"/>
      <c r="L50" s="249"/>
      <c r="M50" s="249"/>
      <c r="N50" s="249"/>
      <c r="O50" s="289">
        <f>Arkusz10!A6</f>
        <v>0</v>
      </c>
      <c r="P50" s="289"/>
      <c r="Q50" s="295">
        <f>Arkusz10!A7</f>
        <v>2</v>
      </c>
      <c r="R50" s="296"/>
      <c r="U50" s="24"/>
      <c r="V50" s="24"/>
      <c r="W50" s="24"/>
      <c r="X50" s="24"/>
      <c r="Y50" s="26"/>
    </row>
    <row r="51" spans="7:26" ht="15" thickBot="1" x14ac:dyDescent="0.35">
      <c r="G51" s="225" t="s">
        <v>76</v>
      </c>
      <c r="H51" s="226"/>
      <c r="I51" s="226"/>
      <c r="J51" s="226"/>
      <c r="K51" s="226"/>
      <c r="L51" s="226"/>
      <c r="M51" s="226"/>
      <c r="N51" s="226"/>
      <c r="O51" s="227">
        <f>Arkusz10!A8</f>
        <v>10</v>
      </c>
      <c r="P51" s="227"/>
      <c r="Q51" s="306">
        <f>Arkusz10!A9</f>
        <v>4</v>
      </c>
      <c r="R51" s="307"/>
      <c r="U51" s="24"/>
      <c r="V51" s="24"/>
      <c r="W51" s="24"/>
      <c r="X51" s="24"/>
      <c r="Y51" s="26"/>
    </row>
    <row r="52" spans="7:26" ht="15" thickBot="1" x14ac:dyDescent="0.35">
      <c r="G52" s="223" t="s">
        <v>72</v>
      </c>
      <c r="H52" s="224"/>
      <c r="I52" s="224"/>
      <c r="J52" s="224"/>
      <c r="K52" s="224"/>
      <c r="L52" s="224"/>
      <c r="M52" s="224"/>
      <c r="N52" s="224"/>
      <c r="O52" s="286">
        <f>SUM(O48:O51)</f>
        <v>503</v>
      </c>
      <c r="P52" s="286"/>
      <c r="Q52" s="308">
        <f>SUM(Q48:Q51)</f>
        <v>426</v>
      </c>
      <c r="R52" s="309"/>
      <c r="U52" s="24"/>
      <c r="V52" s="24"/>
      <c r="W52" s="24"/>
      <c r="X52" s="24"/>
      <c r="Y52" s="26"/>
    </row>
    <row r="53" spans="7:26" x14ac:dyDescent="0.3">
      <c r="V53" s="24"/>
      <c r="W53" s="24"/>
      <c r="X53" s="24"/>
      <c r="Y53" s="26"/>
      <c r="Z53" s="24"/>
    </row>
    <row r="54" spans="7:26" x14ac:dyDescent="0.3">
      <c r="V54" s="24"/>
      <c r="W54" s="24"/>
      <c r="X54" s="24"/>
      <c r="Y54" s="26"/>
      <c r="Z54" s="24"/>
    </row>
    <row r="55" spans="7:26" ht="15" thickBot="1" x14ac:dyDescent="0.35">
      <c r="V55" s="24"/>
      <c r="W55" s="24"/>
      <c r="X55" s="24"/>
      <c r="Y55" s="26"/>
      <c r="Z55" s="24"/>
    </row>
    <row r="56" spans="7:26" ht="33" customHeight="1" x14ac:dyDescent="0.3">
      <c r="G56" s="166" t="s">
        <v>2</v>
      </c>
      <c r="H56" s="86"/>
      <c r="I56" s="86"/>
      <c r="J56" s="86"/>
      <c r="K56" s="86" t="s">
        <v>3</v>
      </c>
      <c r="L56" s="86"/>
      <c r="M56" s="159" t="str">
        <f>CONCATENATE("decyzje ",Arkusz18!C2," - ",Arkusz18!B2," r.")</f>
        <v>decyzje 01.01.2025 - 30.09.2025 r.</v>
      </c>
      <c r="N56" s="159"/>
      <c r="O56" s="159"/>
      <c r="P56" s="159"/>
      <c r="Q56" s="159"/>
      <c r="R56" s="160"/>
      <c r="V56" s="24"/>
      <c r="W56" s="24"/>
      <c r="X56" s="24"/>
      <c r="Y56" s="26"/>
      <c r="Z56" s="24"/>
    </row>
    <row r="57" spans="7:26" ht="63.75" customHeight="1" x14ac:dyDescent="0.3">
      <c r="G57" s="167"/>
      <c r="H57" s="87"/>
      <c r="I57" s="87"/>
      <c r="J57" s="87"/>
      <c r="K57" s="87"/>
      <c r="L57" s="87"/>
      <c r="M57" s="84" t="s">
        <v>25</v>
      </c>
      <c r="N57" s="84"/>
      <c r="O57" s="84" t="s">
        <v>26</v>
      </c>
      <c r="P57" s="84"/>
      <c r="Q57" s="84" t="s">
        <v>27</v>
      </c>
      <c r="R57" s="85"/>
      <c r="V57" s="24"/>
      <c r="W57" s="24"/>
      <c r="X57" s="24"/>
      <c r="Y57" s="26"/>
      <c r="Z57" s="24"/>
    </row>
    <row r="58" spans="7:26" x14ac:dyDescent="0.3">
      <c r="G58" s="164" t="s">
        <v>34</v>
      </c>
      <c r="H58" s="165"/>
      <c r="I58" s="165"/>
      <c r="J58" s="165"/>
      <c r="K58" s="66">
        <v>367893</v>
      </c>
      <c r="L58" s="66"/>
      <c r="M58" s="62">
        <f>Arkusz11!B3</f>
        <v>250498</v>
      </c>
      <c r="N58" s="62"/>
      <c r="O58" s="62">
        <f>Arkusz11!B2</f>
        <v>20151</v>
      </c>
      <c r="P58" s="62"/>
      <c r="Q58" s="62">
        <f>Arkusz11!B4</f>
        <v>8775</v>
      </c>
      <c r="R58" s="79"/>
      <c r="V58" s="24"/>
      <c r="W58" s="24"/>
      <c r="X58" s="24"/>
      <c r="Y58" s="26"/>
      <c r="Z58" s="24"/>
    </row>
    <row r="59" spans="7:26" x14ac:dyDescent="0.3">
      <c r="G59" s="162" t="s">
        <v>35</v>
      </c>
      <c r="H59" s="163"/>
      <c r="I59" s="163"/>
      <c r="J59" s="163"/>
      <c r="K59" s="161">
        <v>15558</v>
      </c>
      <c r="L59" s="161"/>
      <c r="M59" s="80">
        <f>Arkusz11!B11</f>
        <v>11656</v>
      </c>
      <c r="N59" s="80"/>
      <c r="O59" s="80">
        <f>Arkusz11!B10</f>
        <v>2073</v>
      </c>
      <c r="P59" s="80"/>
      <c r="Q59" s="80">
        <f>Arkusz11!B12</f>
        <v>891</v>
      </c>
      <c r="R59" s="81"/>
      <c r="V59" s="24"/>
      <c r="W59" s="24"/>
      <c r="X59" s="24"/>
      <c r="Y59" s="26"/>
      <c r="Z59" s="24"/>
    </row>
    <row r="60" spans="7:26" ht="15" thickBot="1" x14ac:dyDescent="0.35">
      <c r="G60" s="168" t="s">
        <v>24</v>
      </c>
      <c r="H60" s="169"/>
      <c r="I60" s="169"/>
      <c r="J60" s="169"/>
      <c r="K60" s="170">
        <v>23489</v>
      </c>
      <c r="L60" s="170"/>
      <c r="M60" s="88">
        <f>Arkusz11!B7</f>
        <v>14352</v>
      </c>
      <c r="N60" s="88"/>
      <c r="O60" s="88">
        <f>Arkusz11!B6</f>
        <v>2241</v>
      </c>
      <c r="P60" s="88"/>
      <c r="Q60" s="88">
        <f>Arkusz11!B8</f>
        <v>1532</v>
      </c>
      <c r="R60" s="171"/>
      <c r="V60" s="24"/>
      <c r="W60" s="24"/>
      <c r="X60" s="24"/>
      <c r="Y60" s="26"/>
      <c r="Z60" s="24"/>
    </row>
    <row r="61" spans="7:26" ht="15" thickBot="1" x14ac:dyDescent="0.35">
      <c r="G61" s="89" t="s">
        <v>72</v>
      </c>
      <c r="H61" s="90"/>
      <c r="I61" s="90"/>
      <c r="J61" s="90"/>
      <c r="K61" s="91">
        <f>SUM(K58:L60)</f>
        <v>406940</v>
      </c>
      <c r="L61" s="91"/>
      <c r="M61" s="91">
        <f t="shared" ref="M61" si="0">SUM(M58:N60)</f>
        <v>276506</v>
      </c>
      <c r="N61" s="91"/>
      <c r="O61" s="91">
        <f t="shared" ref="O61" si="1">SUM(O58:P60)</f>
        <v>24465</v>
      </c>
      <c r="P61" s="91"/>
      <c r="Q61" s="91">
        <f t="shared" ref="Q61" si="2">SUM(Q58:R60)</f>
        <v>11198</v>
      </c>
      <c r="R61" s="92"/>
      <c r="V61" s="24"/>
      <c r="W61" s="24"/>
      <c r="X61" s="24"/>
      <c r="Y61" s="26"/>
      <c r="Z61" s="24"/>
    </row>
    <row r="62" spans="7:26" x14ac:dyDescent="0.3">
      <c r="V62" s="24"/>
      <c r="W62" s="24"/>
      <c r="X62" s="24"/>
      <c r="Y62" s="26"/>
      <c r="Z62" s="24"/>
    </row>
    <row r="63" spans="7:26" x14ac:dyDescent="0.3">
      <c r="V63" s="24"/>
      <c r="W63" s="24"/>
      <c r="X63" s="24"/>
      <c r="Y63" s="26"/>
      <c r="Z63" s="24"/>
    </row>
    <row r="64" spans="7:26" x14ac:dyDescent="0.3">
      <c r="V64" s="24"/>
      <c r="W64" s="24"/>
      <c r="X64" s="24"/>
      <c r="Y64" s="26"/>
      <c r="Z64" s="24"/>
    </row>
    <row r="66" spans="14:26" x14ac:dyDescent="0.3">
      <c r="N66" s="27"/>
      <c r="O66" s="27"/>
      <c r="P66" s="27"/>
      <c r="Q66" s="27"/>
      <c r="R66" s="27"/>
      <c r="S66" s="27"/>
      <c r="T66" s="27"/>
      <c r="U66" s="27"/>
      <c r="V66" s="28"/>
      <c r="W66" s="27"/>
      <c r="X66" s="29"/>
      <c r="Y66" s="30"/>
      <c r="Z66" s="29"/>
    </row>
    <row r="81" spans="1:25" ht="15" thickBot="1" x14ac:dyDescent="0.35"/>
    <row r="82" spans="1:25" ht="57.75" customHeight="1" x14ac:dyDescent="0.3">
      <c r="G82" s="299" t="s">
        <v>2</v>
      </c>
      <c r="H82" s="300"/>
      <c r="I82" s="300"/>
      <c r="J82" s="300"/>
      <c r="K82" s="300"/>
      <c r="L82" s="300"/>
      <c r="M82" s="300"/>
      <c r="N82" s="300"/>
      <c r="O82" s="303" t="s">
        <v>3</v>
      </c>
      <c r="P82" s="303"/>
      <c r="Q82" s="291" t="s">
        <v>77</v>
      </c>
      <c r="R82" s="292"/>
    </row>
    <row r="83" spans="1:25" x14ac:dyDescent="0.3">
      <c r="G83" s="301"/>
      <c r="H83" s="302"/>
      <c r="I83" s="302"/>
      <c r="J83" s="302"/>
      <c r="K83" s="302"/>
      <c r="L83" s="302"/>
      <c r="M83" s="302"/>
      <c r="N83" s="302"/>
      <c r="O83" s="304"/>
      <c r="P83" s="304"/>
      <c r="Q83" s="293"/>
      <c r="R83" s="294"/>
    </row>
    <row r="84" spans="1:25" x14ac:dyDescent="0.3">
      <c r="G84" s="248" t="s">
        <v>73</v>
      </c>
      <c r="H84" s="249"/>
      <c r="I84" s="249"/>
      <c r="J84" s="249"/>
      <c r="K84" s="249"/>
      <c r="L84" s="249"/>
      <c r="M84" s="249"/>
      <c r="N84" s="249"/>
      <c r="O84" s="289">
        <f>Arkusz12!A2</f>
        <v>3801</v>
      </c>
      <c r="P84" s="289"/>
      <c r="Q84" s="295">
        <f>Arkusz12!A3</f>
        <v>2920</v>
      </c>
      <c r="R84" s="296"/>
    </row>
    <row r="85" spans="1:25" x14ac:dyDescent="0.3">
      <c r="G85" s="287" t="s">
        <v>74</v>
      </c>
      <c r="H85" s="288"/>
      <c r="I85" s="288"/>
      <c r="J85" s="288"/>
      <c r="K85" s="288"/>
      <c r="L85" s="288"/>
      <c r="M85" s="288"/>
      <c r="N85" s="288"/>
      <c r="O85" s="290">
        <f>Arkusz12!A4</f>
        <v>458</v>
      </c>
      <c r="P85" s="290"/>
      <c r="Q85" s="297">
        <f>Arkusz12!A5</f>
        <v>386</v>
      </c>
      <c r="R85" s="298"/>
    </row>
    <row r="86" spans="1:25" x14ac:dyDescent="0.3">
      <c r="G86" s="248" t="s">
        <v>75</v>
      </c>
      <c r="H86" s="249"/>
      <c r="I86" s="249"/>
      <c r="J86" s="249"/>
      <c r="K86" s="249"/>
      <c r="L86" s="249"/>
      <c r="M86" s="249"/>
      <c r="N86" s="249"/>
      <c r="O86" s="289">
        <f>Arkusz12!A6</f>
        <v>0</v>
      </c>
      <c r="P86" s="289"/>
      <c r="Q86" s="295">
        <f>Arkusz12!A7</f>
        <v>9</v>
      </c>
      <c r="R86" s="296"/>
    </row>
    <row r="87" spans="1:25" ht="15" thickBot="1" x14ac:dyDescent="0.35">
      <c r="G87" s="225" t="s">
        <v>76</v>
      </c>
      <c r="H87" s="226"/>
      <c r="I87" s="226"/>
      <c r="J87" s="226"/>
      <c r="K87" s="226"/>
      <c r="L87" s="226"/>
      <c r="M87" s="226"/>
      <c r="N87" s="226"/>
      <c r="O87" s="227">
        <f>Arkusz12!A8</f>
        <v>65</v>
      </c>
      <c r="P87" s="227"/>
      <c r="Q87" s="306">
        <f>Arkusz12!A9</f>
        <v>45</v>
      </c>
      <c r="R87" s="307"/>
    </row>
    <row r="88" spans="1:25" ht="15" thickBot="1" x14ac:dyDescent="0.35">
      <c r="G88" s="223" t="s">
        <v>72</v>
      </c>
      <c r="H88" s="224"/>
      <c r="I88" s="224"/>
      <c r="J88" s="224"/>
      <c r="K88" s="224"/>
      <c r="L88" s="224"/>
      <c r="M88" s="224"/>
      <c r="N88" s="224"/>
      <c r="O88" s="286">
        <f>SUM(O84:P87)</f>
        <v>4324</v>
      </c>
      <c r="P88" s="286"/>
      <c r="Q88" s="286">
        <f>SUM(Q84:R87)</f>
        <v>3360</v>
      </c>
      <c r="R88" s="310"/>
    </row>
    <row r="91" spans="1:25" x14ac:dyDescent="0.3">
      <c r="A91" s="56" t="s">
        <v>173</v>
      </c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</row>
    <row r="92" spans="1:25" x14ac:dyDescent="0.3">
      <c r="A92" s="59"/>
      <c r="B92" s="59"/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</row>
    <row r="93" spans="1:25" x14ac:dyDescent="0.3">
      <c r="A93" s="59"/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</row>
    <row r="94" spans="1:25" x14ac:dyDescent="0.3">
      <c r="A94" s="59"/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</row>
    <row r="95" spans="1:25" x14ac:dyDescent="0.3">
      <c r="A95" s="59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</row>
    <row r="96" spans="1:25" x14ac:dyDescent="0.3">
      <c r="A96" s="59"/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</row>
    <row r="97" spans="1:25" x14ac:dyDescent="0.3">
      <c r="A97" s="59"/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</row>
    <row r="98" spans="1:25" x14ac:dyDescent="0.3">
      <c r="A98" s="59"/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</row>
    <row r="99" spans="1:25" s="51" customFormat="1" x14ac:dyDescent="0.3">
      <c r="A99" s="59"/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</row>
    <row r="100" spans="1:25" s="51" customFormat="1" x14ac:dyDescent="0.3">
      <c r="A100" s="59"/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</row>
    <row r="101" spans="1:25" s="51" customFormat="1" x14ac:dyDescent="0.3">
      <c r="A101" s="59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</row>
    <row r="102" spans="1:25" s="51" customFormat="1" x14ac:dyDescent="0.3">
      <c r="A102" s="59"/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</row>
    <row r="103" spans="1:25" s="51" customFormat="1" x14ac:dyDescent="0.3">
      <c r="A103" s="59"/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</row>
    <row r="104" spans="1:25" s="51" customFormat="1" x14ac:dyDescent="0.3">
      <c r="A104" s="59"/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</row>
    <row r="105" spans="1:25" x14ac:dyDescent="0.3">
      <c r="A105" s="59"/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</row>
    <row r="110" spans="1:25" ht="36" customHeight="1" x14ac:dyDescent="0.3">
      <c r="A110" s="65" t="s">
        <v>140</v>
      </c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</row>
    <row r="111" spans="1:25" x14ac:dyDescent="0.3">
      <c r="A111" s="65"/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</row>
    <row r="112" spans="1:25" ht="15" thickBot="1" x14ac:dyDescent="0.3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311" t="str">
        <f>CONCATENATE(Arkusz18!C2," - ",Arkusz18!B2," r.")</f>
        <v>01.01.2025 - 30.09.2025 r.</v>
      </c>
      <c r="M112" s="311"/>
      <c r="N112" s="311"/>
      <c r="O112" s="311"/>
      <c r="P112" s="311"/>
      <c r="Q112" s="311"/>
      <c r="R112" s="311"/>
      <c r="S112" s="311"/>
      <c r="T112" s="311"/>
      <c r="U112" s="311"/>
      <c r="V112" s="311"/>
    </row>
    <row r="113" spans="3:26" ht="185.4" x14ac:dyDescent="0.3">
      <c r="C113" s="221" t="s">
        <v>2</v>
      </c>
      <c r="D113" s="222"/>
      <c r="E113" s="222"/>
      <c r="F113" s="222"/>
      <c r="G113" s="222"/>
      <c r="H113" s="222"/>
      <c r="I113" s="222"/>
      <c r="J113" s="222"/>
      <c r="K113" s="222"/>
      <c r="L113" s="63" t="s">
        <v>79</v>
      </c>
      <c r="M113" s="63"/>
      <c r="N113" s="31" t="s">
        <v>12</v>
      </c>
      <c r="O113" s="31" t="s">
        <v>94</v>
      </c>
      <c r="P113" s="31" t="s">
        <v>84</v>
      </c>
      <c r="Q113" s="31" t="s">
        <v>53</v>
      </c>
      <c r="R113" s="31" t="s">
        <v>39</v>
      </c>
      <c r="S113" s="31" t="s">
        <v>4</v>
      </c>
      <c r="T113" s="31" t="s">
        <v>42</v>
      </c>
      <c r="U113" s="31" t="s">
        <v>83</v>
      </c>
      <c r="V113" s="63" t="s">
        <v>78</v>
      </c>
      <c r="W113" s="64"/>
      <c r="Y113" s="3"/>
      <c r="Z113" s="6"/>
    </row>
    <row r="114" spans="3:26" x14ac:dyDescent="0.3">
      <c r="C114" s="68" t="s">
        <v>34</v>
      </c>
      <c r="D114" s="69"/>
      <c r="E114" s="69"/>
      <c r="F114" s="69"/>
      <c r="G114" s="69"/>
      <c r="H114" s="69"/>
      <c r="I114" s="69"/>
      <c r="J114" s="69"/>
      <c r="K114" s="69"/>
      <c r="L114" s="62">
        <f>Arkusz13!C2</f>
        <v>15269</v>
      </c>
      <c r="M114" s="62"/>
      <c r="N114" s="32">
        <v>2779</v>
      </c>
      <c r="O114" s="32">
        <v>7190</v>
      </c>
      <c r="P114" s="32">
        <v>2511</v>
      </c>
      <c r="Q114" s="32">
        <f>Arkusz13!C66</f>
        <v>179</v>
      </c>
      <c r="R114" s="32">
        <f>Arkusz13!C82</f>
        <v>0</v>
      </c>
      <c r="S114" s="32">
        <f>Arkusz13!C98</f>
        <v>0</v>
      </c>
      <c r="T114" s="32">
        <f>Arkusz13!C114</f>
        <v>0</v>
      </c>
      <c r="U114" s="32">
        <f>V114-SUM(N114:Q114)</f>
        <v>1621</v>
      </c>
      <c r="V114" s="66">
        <v>14280</v>
      </c>
      <c r="W114" s="67"/>
      <c r="Y114" s="3"/>
      <c r="Z114" s="6"/>
    </row>
    <row r="115" spans="3:26" x14ac:dyDescent="0.3">
      <c r="C115" s="73" t="s">
        <v>35</v>
      </c>
      <c r="D115" s="74"/>
      <c r="E115" s="74"/>
      <c r="F115" s="74"/>
      <c r="G115" s="74"/>
      <c r="H115" s="74"/>
      <c r="I115" s="74"/>
      <c r="J115" s="74"/>
      <c r="K115" s="74"/>
      <c r="L115" s="62">
        <f>Arkusz13!C3</f>
        <v>872</v>
      </c>
      <c r="M115" s="62"/>
      <c r="N115" s="32">
        <f>Arkusz13!C19</f>
        <v>547</v>
      </c>
      <c r="O115" s="32">
        <f>Arkusz13!C35</f>
        <v>317</v>
      </c>
      <c r="P115" s="32">
        <f>Arkusz13!C51</f>
        <v>134</v>
      </c>
      <c r="Q115" s="32">
        <f>Arkusz13!C67</f>
        <v>27</v>
      </c>
      <c r="R115" s="32">
        <f>Arkusz13!C83</f>
        <v>0</v>
      </c>
      <c r="S115" s="32">
        <f>Arkusz13!C99</f>
        <v>0</v>
      </c>
      <c r="T115" s="32">
        <f>Arkusz13!C115</f>
        <v>0</v>
      </c>
      <c r="U115" s="32">
        <f>Arkusz13!C131-SUM(N115:T115)</f>
        <v>141</v>
      </c>
      <c r="V115" s="66">
        <f t="shared" ref="V115:V128" si="3">SUM(N115:U115)</f>
        <v>1166</v>
      </c>
      <c r="W115" s="67"/>
      <c r="Y115" s="3"/>
      <c r="Z115" s="6"/>
    </row>
    <row r="116" spans="3:26" x14ac:dyDescent="0.3">
      <c r="C116" s="68" t="s">
        <v>36</v>
      </c>
      <c r="D116" s="69"/>
      <c r="E116" s="69"/>
      <c r="F116" s="69"/>
      <c r="G116" s="69"/>
      <c r="H116" s="69"/>
      <c r="I116" s="69"/>
      <c r="J116" s="69"/>
      <c r="K116" s="69"/>
      <c r="L116" s="62">
        <f>Arkusz13!C4</f>
        <v>1014</v>
      </c>
      <c r="M116" s="62"/>
      <c r="N116" s="32">
        <f>Arkusz13!C20</f>
        <v>313</v>
      </c>
      <c r="O116" s="32">
        <f>Arkusz13!C36</f>
        <v>100</v>
      </c>
      <c r="P116" s="32">
        <f>Arkusz13!C52</f>
        <v>221</v>
      </c>
      <c r="Q116" s="32">
        <f>Arkusz13!C68</f>
        <v>16</v>
      </c>
      <c r="R116" s="32">
        <f>Arkusz13!C84</f>
        <v>0</v>
      </c>
      <c r="S116" s="32">
        <f>Arkusz13!C100</f>
        <v>0</v>
      </c>
      <c r="T116" s="32">
        <f>Arkusz13!C116</f>
        <v>0</v>
      </c>
      <c r="U116" s="32">
        <f>Arkusz13!C132-SUM(N116:T116)</f>
        <v>123</v>
      </c>
      <c r="V116" s="66">
        <f t="shared" si="3"/>
        <v>773</v>
      </c>
      <c r="W116" s="67"/>
      <c r="Y116" s="3"/>
      <c r="Z116" s="6"/>
    </row>
    <row r="117" spans="3:26" x14ac:dyDescent="0.3">
      <c r="C117" s="73" t="s">
        <v>37</v>
      </c>
      <c r="D117" s="74"/>
      <c r="E117" s="74"/>
      <c r="F117" s="74"/>
      <c r="G117" s="74"/>
      <c r="H117" s="74"/>
      <c r="I117" s="74"/>
      <c r="J117" s="74"/>
      <c r="K117" s="74"/>
      <c r="L117" s="62">
        <f>Arkusz13!C5</f>
        <v>19</v>
      </c>
      <c r="M117" s="62"/>
      <c r="N117" s="32">
        <f>Arkusz13!C21</f>
        <v>12</v>
      </c>
      <c r="O117" s="32">
        <f>Arkusz13!C37</f>
        <v>2</v>
      </c>
      <c r="P117" s="32">
        <f>Arkusz13!C53</f>
        <v>1</v>
      </c>
      <c r="Q117" s="32">
        <f>Arkusz13!C69</f>
        <v>0</v>
      </c>
      <c r="R117" s="32">
        <f>Arkusz13!C85</f>
        <v>0</v>
      </c>
      <c r="S117" s="32">
        <f>Arkusz13!C101</f>
        <v>0</v>
      </c>
      <c r="T117" s="32">
        <f>Arkusz13!C117</f>
        <v>0</v>
      </c>
      <c r="U117" s="32">
        <f>Arkusz13!C133-SUM(N117:T117)</f>
        <v>9</v>
      </c>
      <c r="V117" s="66">
        <f t="shared" si="3"/>
        <v>24</v>
      </c>
      <c r="W117" s="67"/>
      <c r="Y117" s="3"/>
      <c r="Z117" s="6"/>
    </row>
    <row r="118" spans="3:26" x14ac:dyDescent="0.3">
      <c r="C118" s="68" t="s">
        <v>38</v>
      </c>
      <c r="D118" s="69"/>
      <c r="E118" s="69"/>
      <c r="F118" s="69"/>
      <c r="G118" s="69"/>
      <c r="H118" s="69"/>
      <c r="I118" s="69"/>
      <c r="J118" s="69"/>
      <c r="K118" s="69"/>
      <c r="L118" s="62">
        <f>Arkusz13!C6</f>
        <v>7</v>
      </c>
      <c r="M118" s="62"/>
      <c r="N118" s="32">
        <f>Arkusz13!C22</f>
        <v>4</v>
      </c>
      <c r="O118" s="32">
        <f>Arkusz13!C38</f>
        <v>0</v>
      </c>
      <c r="P118" s="32">
        <f>Arkusz13!C54</f>
        <v>0</v>
      </c>
      <c r="Q118" s="32">
        <f>Arkusz13!C70</f>
        <v>0</v>
      </c>
      <c r="R118" s="32">
        <f>Arkusz13!C86</f>
        <v>0</v>
      </c>
      <c r="S118" s="32">
        <f>Arkusz13!C102</f>
        <v>0</v>
      </c>
      <c r="T118" s="32">
        <f>Arkusz13!C118</f>
        <v>0</v>
      </c>
      <c r="U118" s="32">
        <f>Arkusz13!C134-SUM(N118:T118)</f>
        <v>2</v>
      </c>
      <c r="V118" s="66">
        <f t="shared" si="3"/>
        <v>6</v>
      </c>
      <c r="W118" s="67"/>
      <c r="Y118" s="3"/>
      <c r="Z118" s="6"/>
    </row>
    <row r="119" spans="3:26" x14ac:dyDescent="0.3">
      <c r="C119" s="73" t="s">
        <v>46</v>
      </c>
      <c r="D119" s="74"/>
      <c r="E119" s="74"/>
      <c r="F119" s="74"/>
      <c r="G119" s="74"/>
      <c r="H119" s="74"/>
      <c r="I119" s="74"/>
      <c r="J119" s="74"/>
      <c r="K119" s="74"/>
      <c r="L119" s="62">
        <f>Arkusz13!C7</f>
        <v>5</v>
      </c>
      <c r="M119" s="62"/>
      <c r="N119" s="32">
        <f>Arkusz13!C23</f>
        <v>5</v>
      </c>
      <c r="O119" s="32">
        <f>Arkusz13!C39</f>
        <v>2</v>
      </c>
      <c r="P119" s="32">
        <f>Arkusz13!C55</f>
        <v>1</v>
      </c>
      <c r="Q119" s="32">
        <f>Arkusz13!C71</f>
        <v>0</v>
      </c>
      <c r="R119" s="32">
        <f>Arkusz13!C87</f>
        <v>0</v>
      </c>
      <c r="S119" s="32">
        <f>Arkusz13!C103</f>
        <v>0</v>
      </c>
      <c r="T119" s="32">
        <f>Arkusz13!C119</f>
        <v>0</v>
      </c>
      <c r="U119" s="32">
        <f>Arkusz13!C135-SUM(N119:T119)</f>
        <v>3</v>
      </c>
      <c r="V119" s="66">
        <f t="shared" si="3"/>
        <v>11</v>
      </c>
      <c r="W119" s="67"/>
      <c r="Y119" s="3"/>
      <c r="Z119" s="6"/>
    </row>
    <row r="120" spans="3:26" x14ac:dyDescent="0.3">
      <c r="C120" s="68" t="s">
        <v>47</v>
      </c>
      <c r="D120" s="69"/>
      <c r="E120" s="69"/>
      <c r="F120" s="69"/>
      <c r="G120" s="69"/>
      <c r="H120" s="69"/>
      <c r="I120" s="69"/>
      <c r="J120" s="69"/>
      <c r="K120" s="69"/>
      <c r="L120" s="62">
        <f>Arkusz13!C8</f>
        <v>2</v>
      </c>
      <c r="M120" s="62"/>
      <c r="N120" s="32">
        <f>Arkusz13!C24</f>
        <v>5</v>
      </c>
      <c r="O120" s="32">
        <f>Arkusz13!C40</f>
        <v>0</v>
      </c>
      <c r="P120" s="32">
        <f>Arkusz13!C56</f>
        <v>0</v>
      </c>
      <c r="Q120" s="32">
        <f>Arkusz13!C72</f>
        <v>0</v>
      </c>
      <c r="R120" s="32">
        <f>Arkusz13!C88</f>
        <v>0</v>
      </c>
      <c r="S120" s="32">
        <f>Arkusz13!C104</f>
        <v>0</v>
      </c>
      <c r="T120" s="32">
        <f>Arkusz13!C120</f>
        <v>0</v>
      </c>
      <c r="U120" s="32">
        <f>Arkusz13!C136-SUM(N120:T120)</f>
        <v>1</v>
      </c>
      <c r="V120" s="66">
        <f t="shared" si="3"/>
        <v>6</v>
      </c>
      <c r="W120" s="67"/>
      <c r="Y120" s="3"/>
      <c r="Z120" s="6"/>
    </row>
    <row r="121" spans="3:26" x14ac:dyDescent="0.3">
      <c r="C121" s="73" t="s">
        <v>4</v>
      </c>
      <c r="D121" s="74"/>
      <c r="E121" s="74"/>
      <c r="F121" s="74"/>
      <c r="G121" s="74"/>
      <c r="H121" s="74"/>
      <c r="I121" s="74"/>
      <c r="J121" s="74"/>
      <c r="K121" s="74"/>
      <c r="L121" s="62">
        <f>Arkusz13!C9</f>
        <v>0</v>
      </c>
      <c r="M121" s="62"/>
      <c r="N121" s="32">
        <f>Arkusz13!C25</f>
        <v>0</v>
      </c>
      <c r="O121" s="32">
        <f>Arkusz13!C41</f>
        <v>0</v>
      </c>
      <c r="P121" s="32">
        <f>Arkusz13!C57</f>
        <v>0</v>
      </c>
      <c r="Q121" s="32">
        <f>Arkusz13!C73</f>
        <v>0</v>
      </c>
      <c r="R121" s="32">
        <f>Arkusz13!C89</f>
        <v>0</v>
      </c>
      <c r="S121" s="32">
        <f>Arkusz13!C105</f>
        <v>0</v>
      </c>
      <c r="T121" s="32">
        <f>Arkusz13!C121</f>
        <v>0</v>
      </c>
      <c r="U121" s="32">
        <f>Arkusz13!C137-SUM(N121:T121)</f>
        <v>0</v>
      </c>
      <c r="V121" s="66">
        <f t="shared" si="3"/>
        <v>0</v>
      </c>
      <c r="W121" s="67"/>
      <c r="Y121" s="3"/>
      <c r="Z121" s="6"/>
    </row>
    <row r="122" spans="3:26" x14ac:dyDescent="0.3">
      <c r="C122" s="68" t="s">
        <v>39</v>
      </c>
      <c r="D122" s="69"/>
      <c r="E122" s="69"/>
      <c r="F122" s="69"/>
      <c r="G122" s="69"/>
      <c r="H122" s="69"/>
      <c r="I122" s="69"/>
      <c r="J122" s="69"/>
      <c r="K122" s="69"/>
      <c r="L122" s="62">
        <v>0</v>
      </c>
      <c r="M122" s="62"/>
      <c r="N122" s="32">
        <f>Arkusz13!C26</f>
        <v>0</v>
      </c>
      <c r="O122" s="32">
        <f>Arkusz13!C42</f>
        <v>0</v>
      </c>
      <c r="P122" s="32">
        <f>Arkusz13!C58</f>
        <v>0</v>
      </c>
      <c r="Q122" s="32">
        <f>Arkusz13!C74</f>
        <v>0</v>
      </c>
      <c r="R122" s="32">
        <f>Arkusz13!C90</f>
        <v>0</v>
      </c>
      <c r="S122" s="32">
        <f>Arkusz13!C106</f>
        <v>0</v>
      </c>
      <c r="T122" s="32">
        <f>Arkusz13!C122</f>
        <v>0</v>
      </c>
      <c r="U122" s="32">
        <f>Arkusz13!C138-SUM(N122:T122)</f>
        <v>0</v>
      </c>
      <c r="V122" s="66">
        <f t="shared" si="3"/>
        <v>0</v>
      </c>
      <c r="W122" s="67"/>
      <c r="Y122" s="3"/>
      <c r="Z122" s="6"/>
    </row>
    <row r="123" spans="3:26" x14ac:dyDescent="0.3">
      <c r="C123" s="73" t="s">
        <v>40</v>
      </c>
      <c r="D123" s="74"/>
      <c r="E123" s="74"/>
      <c r="F123" s="74"/>
      <c r="G123" s="74"/>
      <c r="H123" s="74"/>
      <c r="I123" s="74"/>
      <c r="J123" s="74"/>
      <c r="K123" s="74"/>
      <c r="L123" s="62">
        <f>Arkusz13!C11</f>
        <v>7</v>
      </c>
      <c r="M123" s="62"/>
      <c r="N123" s="32">
        <f>Arkusz13!C27</f>
        <v>1</v>
      </c>
      <c r="O123" s="32">
        <f>Arkusz13!C43</f>
        <v>0</v>
      </c>
      <c r="P123" s="32">
        <f>Arkusz13!C59</f>
        <v>0</v>
      </c>
      <c r="Q123" s="32">
        <f>Arkusz13!C75</f>
        <v>0</v>
      </c>
      <c r="R123" s="32">
        <f>Arkusz13!C91</f>
        <v>0</v>
      </c>
      <c r="S123" s="32">
        <f>Arkusz13!C107</f>
        <v>0</v>
      </c>
      <c r="T123" s="32">
        <f>Arkusz13!C123</f>
        <v>0</v>
      </c>
      <c r="U123" s="32">
        <f>Arkusz13!C139-SUM(N123:T123)</f>
        <v>3</v>
      </c>
      <c r="V123" s="66">
        <f t="shared" si="3"/>
        <v>4</v>
      </c>
      <c r="W123" s="67"/>
      <c r="Y123" s="3"/>
      <c r="Z123" s="6"/>
    </row>
    <row r="124" spans="3:26" x14ac:dyDescent="0.3">
      <c r="C124" s="68" t="s">
        <v>41</v>
      </c>
      <c r="D124" s="69"/>
      <c r="E124" s="69"/>
      <c r="F124" s="69"/>
      <c r="G124" s="69"/>
      <c r="H124" s="69"/>
      <c r="I124" s="69"/>
      <c r="J124" s="69"/>
      <c r="K124" s="69"/>
      <c r="L124" s="62">
        <v>0</v>
      </c>
      <c r="M124" s="62"/>
      <c r="N124" s="32">
        <f>Arkusz13!C28</f>
        <v>9</v>
      </c>
      <c r="O124" s="32">
        <f>Arkusz13!C44</f>
        <v>0</v>
      </c>
      <c r="P124" s="32">
        <f>Arkusz13!C60</f>
        <v>0</v>
      </c>
      <c r="Q124" s="32">
        <f>Arkusz13!C76</f>
        <v>9</v>
      </c>
      <c r="R124" s="32">
        <f>Arkusz13!C92</f>
        <v>0</v>
      </c>
      <c r="S124" s="32">
        <f>Arkusz13!C108</f>
        <v>0</v>
      </c>
      <c r="T124" s="32">
        <f>Arkusz13!C124</f>
        <v>4</v>
      </c>
      <c r="U124" s="32">
        <f>Arkusz13!C140-SUM(N124:T124)</f>
        <v>22</v>
      </c>
      <c r="V124" s="66">
        <f t="shared" si="3"/>
        <v>44</v>
      </c>
      <c r="W124" s="67"/>
      <c r="Y124" s="3"/>
      <c r="Z124" s="6"/>
    </row>
    <row r="125" spans="3:26" x14ac:dyDescent="0.3">
      <c r="C125" s="68" t="s">
        <v>11</v>
      </c>
      <c r="D125" s="69"/>
      <c r="E125" s="69"/>
      <c r="F125" s="69"/>
      <c r="G125" s="69"/>
      <c r="H125" s="69"/>
      <c r="I125" s="69"/>
      <c r="J125" s="69"/>
      <c r="K125" s="69"/>
      <c r="L125" s="62">
        <f>Arkusz13!C14</f>
        <v>30</v>
      </c>
      <c r="M125" s="62"/>
      <c r="N125" s="32">
        <f>Arkusz13!C30</f>
        <v>13</v>
      </c>
      <c r="O125" s="32">
        <f>Arkusz13!C46</f>
        <v>0</v>
      </c>
      <c r="P125" s="32">
        <f>Arkusz13!C62</f>
        <v>1</v>
      </c>
      <c r="Q125" s="32">
        <f>Arkusz13!C78</f>
        <v>25</v>
      </c>
      <c r="R125" s="32">
        <f>Arkusz13!C94</f>
        <v>0</v>
      </c>
      <c r="S125" s="32">
        <f>Arkusz13!C110</f>
        <v>0</v>
      </c>
      <c r="T125" s="32">
        <f>Arkusz13!C126</f>
        <v>0</v>
      </c>
      <c r="U125" s="32">
        <f>Arkusz13!C142-SUM(N125:T125)</f>
        <v>41</v>
      </c>
      <c r="V125" s="66">
        <f t="shared" si="3"/>
        <v>80</v>
      </c>
      <c r="W125" s="67"/>
      <c r="Y125" s="3"/>
      <c r="Z125" s="6"/>
    </row>
    <row r="126" spans="3:26" x14ac:dyDescent="0.3">
      <c r="C126" s="73" t="s">
        <v>43</v>
      </c>
      <c r="D126" s="74"/>
      <c r="E126" s="74"/>
      <c r="F126" s="74"/>
      <c r="G126" s="74"/>
      <c r="H126" s="74"/>
      <c r="I126" s="74"/>
      <c r="J126" s="74"/>
      <c r="K126" s="74"/>
      <c r="L126" s="62">
        <f>Arkusz13!C15</f>
        <v>105</v>
      </c>
      <c r="M126" s="62"/>
      <c r="N126" s="32">
        <f>Arkusz13!C31</f>
        <v>51</v>
      </c>
      <c r="O126" s="32">
        <f>Arkusz13!C47</f>
        <v>4</v>
      </c>
      <c r="P126" s="32">
        <f>Arkusz13!C63</f>
        <v>9</v>
      </c>
      <c r="Q126" s="32">
        <f>Arkusz13!C79</f>
        <v>3</v>
      </c>
      <c r="R126" s="32">
        <f>Arkusz13!C95</f>
        <v>0</v>
      </c>
      <c r="S126" s="32">
        <f>Arkusz13!C111</f>
        <v>0</v>
      </c>
      <c r="T126" s="32">
        <f>Arkusz13!C127</f>
        <v>0</v>
      </c>
      <c r="U126" s="32">
        <f>Arkusz13!C143-SUM(N126:T126)</f>
        <v>73</v>
      </c>
      <c r="V126" s="66">
        <f t="shared" si="3"/>
        <v>140</v>
      </c>
      <c r="W126" s="67"/>
      <c r="Y126" s="3"/>
      <c r="Z126" s="6"/>
    </row>
    <row r="127" spans="3:26" x14ac:dyDescent="0.3">
      <c r="C127" s="68" t="s">
        <v>44</v>
      </c>
      <c r="D127" s="69"/>
      <c r="E127" s="69"/>
      <c r="F127" s="69"/>
      <c r="G127" s="69"/>
      <c r="H127" s="69"/>
      <c r="I127" s="69"/>
      <c r="J127" s="69"/>
      <c r="K127" s="69"/>
      <c r="L127" s="62">
        <f>Arkusz13!C16</f>
        <v>1</v>
      </c>
      <c r="M127" s="62"/>
      <c r="N127" s="32">
        <f>Arkusz13!C32</f>
        <v>0</v>
      </c>
      <c r="O127" s="32">
        <f>Arkusz13!C48</f>
        <v>0</v>
      </c>
      <c r="P127" s="32">
        <f>Arkusz13!C64</f>
        <v>0</v>
      </c>
      <c r="Q127" s="32">
        <f>Arkusz13!C80</f>
        <v>0</v>
      </c>
      <c r="R127" s="32">
        <f>Arkusz13!C96</f>
        <v>0</v>
      </c>
      <c r="S127" s="32">
        <f>Arkusz13!C112</f>
        <v>0</v>
      </c>
      <c r="T127" s="32">
        <f>Arkusz13!C128</f>
        <v>0</v>
      </c>
      <c r="U127" s="32">
        <f>Arkusz13!C144-SUM(N127:T127)</f>
        <v>3</v>
      </c>
      <c r="V127" s="66">
        <f t="shared" si="3"/>
        <v>3</v>
      </c>
      <c r="W127" s="67"/>
      <c r="Y127" s="3"/>
      <c r="Z127" s="6"/>
    </row>
    <row r="128" spans="3:26" ht="15" thickBot="1" x14ac:dyDescent="0.35">
      <c r="C128" s="60" t="s">
        <v>45</v>
      </c>
      <c r="D128" s="61"/>
      <c r="E128" s="61"/>
      <c r="F128" s="61"/>
      <c r="G128" s="61"/>
      <c r="H128" s="61"/>
      <c r="I128" s="61"/>
      <c r="J128" s="61"/>
      <c r="K128" s="61"/>
      <c r="L128" s="62">
        <f>Arkusz13!C17</f>
        <v>5</v>
      </c>
      <c r="M128" s="62"/>
      <c r="N128" s="32">
        <f>Arkusz13!C33</f>
        <v>2</v>
      </c>
      <c r="O128" s="32">
        <f>Arkusz13!C49</f>
        <v>0</v>
      </c>
      <c r="P128" s="32">
        <f>Arkusz13!C65</f>
        <v>0</v>
      </c>
      <c r="Q128" s="32">
        <f>Arkusz13!C81</f>
        <v>6</v>
      </c>
      <c r="R128" s="32">
        <f>Arkusz13!C97</f>
        <v>0</v>
      </c>
      <c r="S128" s="32">
        <f>Arkusz13!C113</f>
        <v>0</v>
      </c>
      <c r="T128" s="32">
        <f>Arkusz13!C129</f>
        <v>0</v>
      </c>
      <c r="U128" s="32">
        <f>Arkusz13!C145-SUM(N128:T128)</f>
        <v>3</v>
      </c>
      <c r="V128" s="66">
        <f t="shared" si="3"/>
        <v>11</v>
      </c>
      <c r="W128" s="67"/>
      <c r="Y128" s="3"/>
      <c r="Z128" s="6"/>
    </row>
    <row r="129" spans="1:26" ht="15" thickBot="1" x14ac:dyDescent="0.35">
      <c r="C129" s="116" t="s">
        <v>1</v>
      </c>
      <c r="D129" s="117"/>
      <c r="E129" s="117"/>
      <c r="F129" s="117"/>
      <c r="G129" s="117"/>
      <c r="H129" s="117"/>
      <c r="I129" s="117"/>
      <c r="J129" s="117"/>
      <c r="K129" s="117"/>
      <c r="L129" s="75">
        <f>SUM(L114:L128)</f>
        <v>17336</v>
      </c>
      <c r="M129" s="75"/>
      <c r="N129" s="33">
        <f t="shared" ref="N129:V129" si="4">SUM(N114:N128)</f>
        <v>3741</v>
      </c>
      <c r="O129" s="33">
        <f t="shared" si="4"/>
        <v>7615</v>
      </c>
      <c r="P129" s="33">
        <f t="shared" si="4"/>
        <v>2878</v>
      </c>
      <c r="Q129" s="33">
        <f t="shared" si="4"/>
        <v>265</v>
      </c>
      <c r="R129" s="33">
        <f t="shared" si="4"/>
        <v>0</v>
      </c>
      <c r="S129" s="33">
        <f t="shared" si="4"/>
        <v>0</v>
      </c>
      <c r="T129" s="33">
        <f t="shared" si="4"/>
        <v>4</v>
      </c>
      <c r="U129" s="33">
        <f t="shared" si="4"/>
        <v>2045</v>
      </c>
      <c r="V129" s="75">
        <f t="shared" si="4"/>
        <v>16548</v>
      </c>
      <c r="W129" s="76"/>
      <c r="Y129" s="3"/>
      <c r="Z129" s="6"/>
    </row>
    <row r="130" spans="1:26" x14ac:dyDescent="0.3">
      <c r="A130" s="34"/>
      <c r="B130" s="34"/>
      <c r="C130" s="34"/>
      <c r="D130" s="34"/>
      <c r="E130" s="34"/>
      <c r="F130" s="34"/>
      <c r="G130" s="34"/>
      <c r="H130" s="34"/>
      <c r="I130" s="34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</row>
    <row r="154" spans="1:25" ht="15" thickBot="1" x14ac:dyDescent="0.35"/>
    <row r="155" spans="1:25" ht="31.5" customHeight="1" x14ac:dyDescent="0.3">
      <c r="D155" s="154" t="s">
        <v>2</v>
      </c>
      <c r="E155" s="118"/>
      <c r="F155" s="118"/>
      <c r="G155" s="118"/>
      <c r="H155" s="118"/>
      <c r="I155" s="118"/>
      <c r="J155" s="118"/>
      <c r="K155" s="118"/>
      <c r="L155" s="118" t="s">
        <v>3</v>
      </c>
      <c r="M155" s="118"/>
      <c r="N155" s="140" t="s">
        <v>86</v>
      </c>
      <c r="O155" s="140"/>
      <c r="P155" s="140"/>
      <c r="Q155" s="70" t="s">
        <v>87</v>
      </c>
      <c r="R155" s="71"/>
      <c r="S155" s="72"/>
    </row>
    <row r="156" spans="1:25" ht="15" thickBot="1" x14ac:dyDescent="0.35">
      <c r="D156" s="229" t="s">
        <v>85</v>
      </c>
      <c r="E156" s="230"/>
      <c r="F156" s="230"/>
      <c r="G156" s="230"/>
      <c r="H156" s="230"/>
      <c r="I156" s="230"/>
      <c r="J156" s="230"/>
      <c r="K156" s="230"/>
      <c r="L156" s="228">
        <f>Arkusz14!B2</f>
        <v>18</v>
      </c>
      <c r="M156" s="228"/>
      <c r="N156" s="228">
        <f>Arkusz14!B3</f>
        <v>7</v>
      </c>
      <c r="O156" s="228"/>
      <c r="P156" s="228"/>
      <c r="Q156" s="119">
        <f>Arkusz14!B4</f>
        <v>0</v>
      </c>
      <c r="R156" s="120"/>
      <c r="S156" s="121"/>
    </row>
    <row r="157" spans="1:25" x14ac:dyDescent="0.3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</row>
    <row r="158" spans="1:25" x14ac:dyDescent="0.3">
      <c r="A158" s="56" t="s">
        <v>175</v>
      </c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</row>
    <row r="159" spans="1:25" x14ac:dyDescent="0.3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</row>
    <row r="160" spans="1:25" x14ac:dyDescent="0.3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</row>
    <row r="161" spans="1:25" x14ac:dyDescent="0.3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</row>
    <row r="162" spans="1:25" x14ac:dyDescent="0.3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</row>
    <row r="163" spans="1:25" x14ac:dyDescent="0.3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</row>
    <row r="165" spans="1:25" x14ac:dyDescent="0.3">
      <c r="A165" s="65" t="s">
        <v>141</v>
      </c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</row>
    <row r="166" spans="1:25" ht="15" thickBot="1" x14ac:dyDescent="0.35"/>
    <row r="167" spans="1:25" x14ac:dyDescent="0.3">
      <c r="G167" s="221" t="s">
        <v>23</v>
      </c>
      <c r="H167" s="222"/>
      <c r="I167" s="222"/>
      <c r="J167" s="222"/>
      <c r="K167" s="86" t="s">
        <v>8</v>
      </c>
      <c r="L167" s="115"/>
    </row>
    <row r="168" spans="1:25" x14ac:dyDescent="0.3">
      <c r="G168" s="113" t="s">
        <v>13</v>
      </c>
      <c r="H168" s="114"/>
      <c r="I168" s="114"/>
      <c r="J168" s="114"/>
      <c r="K168" s="66">
        <v>693</v>
      </c>
      <c r="L168" s="67"/>
    </row>
    <row r="169" spans="1:25" x14ac:dyDescent="0.3">
      <c r="G169" s="124" t="s">
        <v>14</v>
      </c>
      <c r="H169" s="125"/>
      <c r="I169" s="125"/>
      <c r="J169" s="125"/>
      <c r="K169" s="66">
        <v>942</v>
      </c>
      <c r="L169" s="67"/>
    </row>
    <row r="170" spans="1:25" x14ac:dyDescent="0.3">
      <c r="G170" s="113" t="s">
        <v>15</v>
      </c>
      <c r="H170" s="114"/>
      <c r="I170" s="114"/>
      <c r="J170" s="114"/>
      <c r="K170" s="66">
        <v>80</v>
      </c>
      <c r="L170" s="67"/>
    </row>
    <row r="171" spans="1:25" x14ac:dyDescent="0.3">
      <c r="G171" s="124" t="s">
        <v>80</v>
      </c>
      <c r="H171" s="125"/>
      <c r="I171" s="125"/>
      <c r="J171" s="125"/>
      <c r="K171" s="66">
        <v>373</v>
      </c>
      <c r="L171" s="67"/>
    </row>
    <row r="172" spans="1:25" x14ac:dyDescent="0.3">
      <c r="G172" s="113" t="s">
        <v>81</v>
      </c>
      <c r="H172" s="114"/>
      <c r="I172" s="114"/>
      <c r="J172" s="114"/>
      <c r="K172" s="66">
        <v>0</v>
      </c>
      <c r="L172" s="67"/>
    </row>
    <row r="173" spans="1:25" x14ac:dyDescent="0.3">
      <c r="G173" s="122" t="s">
        <v>91</v>
      </c>
      <c r="H173" s="123"/>
      <c r="I173" s="123"/>
      <c r="J173" s="123"/>
      <c r="K173" s="66">
        <v>54</v>
      </c>
      <c r="L173" s="67"/>
    </row>
    <row r="174" spans="1:25" x14ac:dyDescent="0.3">
      <c r="G174" s="95" t="s">
        <v>16</v>
      </c>
      <c r="H174" s="96"/>
      <c r="I174" s="96"/>
      <c r="J174" s="96"/>
      <c r="K174" s="66">
        <v>26</v>
      </c>
      <c r="L174" s="67"/>
    </row>
    <row r="175" spans="1:25" x14ac:dyDescent="0.3">
      <c r="G175" s="122" t="s">
        <v>17</v>
      </c>
      <c r="H175" s="123"/>
      <c r="I175" s="123"/>
      <c r="J175" s="123"/>
      <c r="K175" s="66">
        <v>151</v>
      </c>
      <c r="L175" s="67"/>
    </row>
    <row r="176" spans="1:25" x14ac:dyDescent="0.3">
      <c r="G176" s="95" t="s">
        <v>18</v>
      </c>
      <c r="H176" s="96"/>
      <c r="I176" s="96"/>
      <c r="J176" s="96"/>
      <c r="K176" s="66">
        <v>116</v>
      </c>
      <c r="L176" s="67"/>
    </row>
    <row r="177" spans="1:25" x14ac:dyDescent="0.3">
      <c r="G177" s="122" t="s">
        <v>19</v>
      </c>
      <c r="H177" s="123"/>
      <c r="I177" s="123"/>
      <c r="J177" s="123"/>
      <c r="K177" s="66">
        <v>0</v>
      </c>
      <c r="L177" s="67"/>
    </row>
    <row r="178" spans="1:25" ht="15" thickBot="1" x14ac:dyDescent="0.35">
      <c r="G178" s="104" t="s">
        <v>82</v>
      </c>
      <c r="H178" s="105"/>
      <c r="I178" s="105"/>
      <c r="J178" s="105"/>
      <c r="K178" s="66">
        <v>921</v>
      </c>
      <c r="L178" s="67"/>
    </row>
    <row r="179" spans="1:25" ht="15" thickBot="1" x14ac:dyDescent="0.35">
      <c r="G179" s="77" t="s">
        <v>1</v>
      </c>
      <c r="H179" s="78"/>
      <c r="I179" s="78"/>
      <c r="J179" s="78"/>
      <c r="K179" s="93">
        <f>SUM(K168:L178)</f>
        <v>3356</v>
      </c>
      <c r="L179" s="94"/>
    </row>
    <row r="181" spans="1:25" x14ac:dyDescent="0.3">
      <c r="A181" s="56" t="s">
        <v>180</v>
      </c>
      <c r="B181" s="56"/>
      <c r="C181" s="56"/>
      <c r="D181" s="56"/>
      <c r="E181" s="56"/>
      <c r="F181" s="56"/>
      <c r="G181" s="56"/>
      <c r="H181" s="56"/>
      <c r="I181" s="56"/>
      <c r="J181" s="56"/>
      <c r="K181" s="56"/>
      <c r="L181" s="56"/>
      <c r="M181" s="56"/>
      <c r="N181" s="56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</row>
    <row r="182" spans="1:25" x14ac:dyDescent="0.3">
      <c r="A182" s="56"/>
      <c r="B182" s="56"/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</row>
    <row r="185" spans="1:25" x14ac:dyDescent="0.3">
      <c r="A185" s="10" t="s">
        <v>142</v>
      </c>
      <c r="B185" s="10"/>
      <c r="C185" s="10"/>
      <c r="D185" s="10"/>
      <c r="E185" s="10"/>
      <c r="F185" s="10"/>
    </row>
    <row r="186" spans="1:25" ht="15" thickBot="1" x14ac:dyDescent="0.35"/>
    <row r="187" spans="1:25" x14ac:dyDescent="0.3">
      <c r="D187" s="166" t="s">
        <v>28</v>
      </c>
      <c r="E187" s="86"/>
      <c r="F187" s="86"/>
      <c r="G187" s="86"/>
      <c r="H187" s="86" t="s">
        <v>3</v>
      </c>
      <c r="I187" s="86"/>
      <c r="J187" s="86"/>
      <c r="K187" s="86" t="s">
        <v>22</v>
      </c>
      <c r="L187" s="86"/>
      <c r="M187" s="115"/>
    </row>
    <row r="188" spans="1:25" x14ac:dyDescent="0.3">
      <c r="D188" s="263" t="s">
        <v>20</v>
      </c>
      <c r="E188" s="264"/>
      <c r="F188" s="264"/>
      <c r="G188" s="264"/>
      <c r="H188" s="66">
        <v>73675</v>
      </c>
      <c r="I188" s="66"/>
      <c r="J188" s="66"/>
      <c r="K188" s="66">
        <v>72130</v>
      </c>
      <c r="L188" s="66"/>
      <c r="M188" s="67"/>
    </row>
    <row r="189" spans="1:25" x14ac:dyDescent="0.3">
      <c r="D189" s="265" t="s">
        <v>138</v>
      </c>
      <c r="E189" s="266"/>
      <c r="F189" s="266"/>
      <c r="G189" s="266"/>
      <c r="H189" s="66">
        <v>5167</v>
      </c>
      <c r="I189" s="66"/>
      <c r="J189" s="66"/>
      <c r="K189" s="66">
        <v>5269</v>
      </c>
      <c r="L189" s="66"/>
      <c r="M189" s="67"/>
    </row>
    <row r="190" spans="1:25" ht="15" thickBot="1" x14ac:dyDescent="0.35">
      <c r="D190" s="111" t="s">
        <v>21</v>
      </c>
      <c r="E190" s="112"/>
      <c r="F190" s="112"/>
      <c r="G190" s="112"/>
      <c r="H190" s="66">
        <v>6006</v>
      </c>
      <c r="I190" s="66"/>
      <c r="J190" s="66"/>
      <c r="K190" s="66">
        <v>6058</v>
      </c>
      <c r="L190" s="66"/>
      <c r="M190" s="67"/>
    </row>
    <row r="191" spans="1:25" ht="15" thickBot="1" x14ac:dyDescent="0.35">
      <c r="D191" s="106" t="s">
        <v>1</v>
      </c>
      <c r="E191" s="107"/>
      <c r="F191" s="107"/>
      <c r="G191" s="107"/>
      <c r="H191" s="93">
        <v>84844</v>
      </c>
      <c r="I191" s="93"/>
      <c r="J191" s="93"/>
      <c r="K191" s="93">
        <v>83457</v>
      </c>
      <c r="L191" s="93"/>
      <c r="M191" s="94"/>
    </row>
    <row r="192" spans="1:25" x14ac:dyDescent="0.3">
      <c r="D192" s="36"/>
      <c r="E192" s="36"/>
      <c r="F192" s="36"/>
      <c r="G192" s="36"/>
      <c r="H192" s="37"/>
      <c r="I192" s="37"/>
      <c r="J192" s="37"/>
      <c r="K192" s="37"/>
      <c r="L192" s="37"/>
      <c r="M192" s="37"/>
    </row>
    <row r="193" spans="4:29" x14ac:dyDescent="0.3">
      <c r="D193" s="36"/>
      <c r="E193" s="36"/>
      <c r="F193" s="36"/>
      <c r="G193" s="36"/>
      <c r="H193" s="37"/>
      <c r="I193" s="37"/>
      <c r="J193" s="37"/>
      <c r="K193" s="37"/>
      <c r="L193" s="37"/>
      <c r="M193" s="37"/>
    </row>
    <row r="194" spans="4:29" x14ac:dyDescent="0.3">
      <c r="D194" s="36"/>
      <c r="E194" s="36"/>
      <c r="F194" s="36"/>
      <c r="G194" s="36"/>
      <c r="H194" s="37"/>
      <c r="I194" s="37"/>
      <c r="J194" s="37"/>
      <c r="K194" s="37"/>
      <c r="L194" s="37"/>
      <c r="M194" s="37"/>
    </row>
    <row r="195" spans="4:29" x14ac:dyDescent="0.3">
      <c r="D195" s="38"/>
      <c r="E195" s="38"/>
      <c r="F195" s="38"/>
      <c r="G195" s="38"/>
      <c r="H195" s="38"/>
      <c r="I195" s="38"/>
      <c r="J195" s="38"/>
      <c r="K195" s="38"/>
      <c r="L195" s="38"/>
      <c r="M195" s="38"/>
    </row>
    <row r="196" spans="4:29" x14ac:dyDescent="0.3">
      <c r="D196" s="38"/>
      <c r="E196" s="38"/>
      <c r="F196" s="38"/>
      <c r="G196" s="38"/>
      <c r="H196" s="38"/>
      <c r="I196" s="38"/>
      <c r="J196" s="38"/>
      <c r="K196" s="38"/>
      <c r="L196" s="38"/>
      <c r="M196" s="38"/>
    </row>
    <row r="197" spans="4:29" x14ac:dyDescent="0.3">
      <c r="D197" s="38"/>
      <c r="E197" s="38"/>
      <c r="F197" s="38"/>
      <c r="G197" s="38"/>
      <c r="H197" s="38"/>
      <c r="I197" s="38"/>
      <c r="J197" s="38"/>
      <c r="K197" s="38"/>
      <c r="L197" s="38"/>
      <c r="M197" s="38"/>
    </row>
    <row r="198" spans="4:29" x14ac:dyDescent="0.3">
      <c r="D198" s="38"/>
      <c r="E198" s="38"/>
      <c r="F198" s="38"/>
      <c r="G198" s="38"/>
      <c r="H198" s="38"/>
      <c r="I198" s="38"/>
      <c r="J198" s="38"/>
      <c r="K198" s="38"/>
      <c r="L198" s="38"/>
      <c r="M198" s="38"/>
    </row>
    <row r="199" spans="4:29" x14ac:dyDescent="0.3">
      <c r="D199" s="38"/>
      <c r="E199" s="38"/>
      <c r="F199" s="38"/>
      <c r="G199" s="38"/>
      <c r="H199" s="38"/>
      <c r="I199" s="38"/>
      <c r="J199" s="38"/>
      <c r="K199" s="38"/>
      <c r="L199" s="38"/>
      <c r="M199" s="38"/>
    </row>
    <row r="200" spans="4:29" x14ac:dyDescent="0.3">
      <c r="D200" s="38"/>
      <c r="E200" s="38"/>
      <c r="F200" s="38"/>
      <c r="G200" s="38"/>
      <c r="H200" s="38"/>
      <c r="I200" s="38"/>
      <c r="J200" s="38"/>
      <c r="K200" s="38"/>
      <c r="L200" s="38"/>
      <c r="M200" s="38"/>
    </row>
    <row r="201" spans="4:29" x14ac:dyDescent="0.3">
      <c r="D201" s="38"/>
      <c r="E201" s="38"/>
      <c r="F201" s="38"/>
      <c r="G201" s="38"/>
      <c r="H201" s="38"/>
      <c r="I201" s="38"/>
      <c r="J201" s="38"/>
      <c r="K201" s="38"/>
      <c r="L201" s="38"/>
      <c r="M201" s="38"/>
    </row>
    <row r="202" spans="4:29" x14ac:dyDescent="0.3">
      <c r="D202" s="38"/>
      <c r="E202" s="38"/>
      <c r="F202" s="38"/>
      <c r="G202" s="38"/>
      <c r="H202" s="38"/>
      <c r="I202" s="38"/>
      <c r="J202" s="38"/>
      <c r="K202" s="38"/>
      <c r="L202" s="38"/>
      <c r="M202" s="38"/>
    </row>
    <row r="203" spans="4:29" x14ac:dyDescent="0.3">
      <c r="D203" s="38"/>
      <c r="E203" s="38"/>
      <c r="F203" s="38"/>
      <c r="G203" s="38"/>
      <c r="H203" s="38"/>
      <c r="I203" s="38"/>
      <c r="J203" s="38"/>
      <c r="K203" s="38"/>
      <c r="L203" s="38"/>
      <c r="M203" s="38"/>
    </row>
    <row r="204" spans="4:29" x14ac:dyDescent="0.3"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AC204" s="25"/>
    </row>
    <row r="205" spans="4:29" x14ac:dyDescent="0.3">
      <c r="D205" s="38"/>
      <c r="E205" s="38"/>
      <c r="F205" s="38"/>
      <c r="G205" s="38"/>
      <c r="H205" s="38"/>
      <c r="I205" s="38"/>
      <c r="J205" s="38"/>
      <c r="K205" s="38"/>
      <c r="L205" s="38"/>
      <c r="M205" s="38"/>
    </row>
    <row r="206" spans="4:29" x14ac:dyDescent="0.3">
      <c r="D206" s="38"/>
      <c r="E206" s="38"/>
      <c r="F206" s="38"/>
      <c r="G206" s="38"/>
      <c r="H206" s="38"/>
      <c r="I206" s="38"/>
      <c r="J206" s="38"/>
      <c r="K206" s="38"/>
      <c r="L206" s="38"/>
      <c r="M206" s="38"/>
    </row>
    <row r="207" spans="4:29" x14ac:dyDescent="0.3">
      <c r="D207" s="38"/>
      <c r="E207" s="38"/>
      <c r="F207" s="38"/>
      <c r="G207" s="38"/>
      <c r="H207" s="38"/>
      <c r="I207" s="38"/>
      <c r="J207" s="38"/>
      <c r="K207" s="38"/>
      <c r="L207" s="38"/>
      <c r="M207" s="38"/>
    </row>
    <row r="210" spans="1:25" x14ac:dyDescent="0.3">
      <c r="A210" s="56" t="s">
        <v>176</v>
      </c>
      <c r="B210" s="56"/>
      <c r="C210" s="56"/>
      <c r="D210" s="56"/>
      <c r="E210" s="56"/>
      <c r="F210" s="56"/>
      <c r="G210" s="56"/>
      <c r="H210" s="56"/>
      <c r="I210" s="56"/>
      <c r="J210" s="56"/>
      <c r="K210" s="56"/>
      <c r="L210" s="56"/>
      <c r="M210" s="56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</row>
    <row r="211" spans="1:25" s="54" customFormat="1" x14ac:dyDescent="0.3">
      <c r="A211" s="56"/>
      <c r="B211" s="56"/>
      <c r="C211" s="56"/>
      <c r="D211" s="56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</row>
    <row r="212" spans="1:25" s="55" customFormat="1" x14ac:dyDescent="0.3">
      <c r="A212" s="56"/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</row>
    <row r="213" spans="1:25" s="55" customFormat="1" x14ac:dyDescent="0.3">
      <c r="A213" s="56"/>
      <c r="B213" s="56"/>
      <c r="C213" s="56"/>
      <c r="D213" s="56"/>
      <c r="E213" s="56"/>
      <c r="F213" s="56"/>
      <c r="G213" s="56"/>
      <c r="H213" s="56"/>
      <c r="I213" s="56"/>
      <c r="J213" s="56"/>
      <c r="K213" s="56"/>
      <c r="L213" s="56"/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</row>
    <row r="216" spans="1:25" x14ac:dyDescent="0.3">
      <c r="A216" s="10" t="s">
        <v>143</v>
      </c>
      <c r="B216" s="10"/>
      <c r="C216" s="10"/>
      <c r="D216" s="10"/>
      <c r="E216" s="10"/>
      <c r="F216" s="10"/>
      <c r="G216" s="10"/>
      <c r="H216" s="10"/>
      <c r="I216" s="10"/>
      <c r="J216" s="10"/>
    </row>
    <row r="217" spans="1:25" x14ac:dyDescent="0.3">
      <c r="A217" s="10"/>
      <c r="B217" s="10"/>
      <c r="C217" s="10"/>
      <c r="D217" s="10"/>
      <c r="E217" s="10"/>
      <c r="F217" s="10"/>
      <c r="G217" s="10"/>
      <c r="H217" s="10"/>
      <c r="I217" s="10"/>
      <c r="J217" s="10"/>
    </row>
    <row r="218" spans="1:25" ht="15" thickBot="1" x14ac:dyDescent="0.35">
      <c r="A218" s="10"/>
      <c r="B218" s="10"/>
      <c r="C218" s="10"/>
      <c r="D218" s="10"/>
      <c r="E218" s="10"/>
      <c r="F218" s="10"/>
      <c r="G218" s="10"/>
      <c r="H218" s="10"/>
      <c r="I218" s="10"/>
      <c r="J218" s="10"/>
    </row>
    <row r="219" spans="1:25" x14ac:dyDescent="0.3">
      <c r="D219" s="99" t="s">
        <v>49</v>
      </c>
      <c r="E219" s="100"/>
      <c r="F219" s="100"/>
      <c r="G219" s="108" t="str">
        <f>CONCATENATE(Arkusz18!A2," - ",Arkusz18!B2," r.")</f>
        <v>01.09.2025 - 30.09.2025 r.</v>
      </c>
      <c r="H219" s="108"/>
      <c r="I219" s="108"/>
      <c r="J219" s="108"/>
      <c r="K219" s="108"/>
      <c r="L219" s="108"/>
      <c r="M219" s="108"/>
      <c r="N219" s="108"/>
      <c r="O219" s="108"/>
      <c r="P219" s="108"/>
      <c r="Q219" s="108"/>
      <c r="R219" s="109"/>
    </row>
    <row r="220" spans="1:25" ht="31.5" customHeight="1" x14ac:dyDescent="0.3">
      <c r="D220" s="101"/>
      <c r="E220" s="102"/>
      <c r="F220" s="102"/>
      <c r="G220" s="103" t="s">
        <v>65</v>
      </c>
      <c r="H220" s="103"/>
      <c r="I220" s="103"/>
      <c r="J220" s="103" t="s">
        <v>90</v>
      </c>
      <c r="K220" s="103"/>
      <c r="L220" s="103"/>
      <c r="M220" s="103" t="s">
        <v>64</v>
      </c>
      <c r="N220" s="103"/>
      <c r="O220" s="103"/>
      <c r="P220" s="103" t="s">
        <v>89</v>
      </c>
      <c r="Q220" s="103"/>
      <c r="R220" s="110"/>
    </row>
    <row r="221" spans="1:25" x14ac:dyDescent="0.3">
      <c r="D221" s="267" t="s">
        <v>88</v>
      </c>
      <c r="E221" s="268"/>
      <c r="F221" s="268"/>
      <c r="G221" s="274">
        <f>Arkusz16!A2</f>
        <v>0</v>
      </c>
      <c r="H221" s="274"/>
      <c r="I221" s="274"/>
      <c r="J221" s="274">
        <f>Arkusz16!A3</f>
        <v>0</v>
      </c>
      <c r="K221" s="274"/>
      <c r="L221" s="274"/>
      <c r="M221" s="274">
        <f>Arkusz16!A4</f>
        <v>0</v>
      </c>
      <c r="N221" s="274"/>
      <c r="O221" s="274"/>
      <c r="P221" s="274">
        <f>Arkusz16!A5</f>
        <v>0</v>
      </c>
      <c r="Q221" s="274"/>
      <c r="R221" s="274"/>
    </row>
    <row r="222" spans="1:25" x14ac:dyDescent="0.3">
      <c r="D222" s="269" t="s">
        <v>51</v>
      </c>
      <c r="E222" s="270"/>
      <c r="F222" s="270"/>
      <c r="G222" s="271">
        <f>Arkusz16!A6</f>
        <v>151</v>
      </c>
      <c r="H222" s="271"/>
      <c r="I222" s="271"/>
      <c r="J222" s="277">
        <f>Arkusz16!A7</f>
        <v>0</v>
      </c>
      <c r="K222" s="278"/>
      <c r="L222" s="279"/>
      <c r="M222" s="277">
        <f>Arkusz16!A8</f>
        <v>0</v>
      </c>
      <c r="N222" s="278"/>
      <c r="O222" s="279"/>
      <c r="P222" s="277">
        <f>Arkusz16!A9</f>
        <v>0</v>
      </c>
      <c r="Q222" s="278"/>
      <c r="R222" s="279"/>
    </row>
    <row r="223" spans="1:25" ht="15" thickBot="1" x14ac:dyDescent="0.35">
      <c r="D223" s="127" t="s">
        <v>52</v>
      </c>
      <c r="E223" s="128"/>
      <c r="F223" s="128"/>
      <c r="G223" s="129">
        <f>Arkusz16!A10</f>
        <v>18</v>
      </c>
      <c r="H223" s="129"/>
      <c r="I223" s="129"/>
      <c r="J223" s="129">
        <f>Arkusz16!A11</f>
        <v>0</v>
      </c>
      <c r="K223" s="129"/>
      <c r="L223" s="129"/>
      <c r="M223" s="129">
        <f>Arkusz16!A12</f>
        <v>0</v>
      </c>
      <c r="N223" s="129"/>
      <c r="O223" s="129"/>
      <c r="P223" s="129">
        <f>Arkusz16!A13</f>
        <v>0</v>
      </c>
      <c r="Q223" s="129"/>
      <c r="R223" s="129"/>
    </row>
    <row r="224" spans="1:25" ht="15" thickBot="1" x14ac:dyDescent="0.35">
      <c r="D224" s="272" t="s">
        <v>50</v>
      </c>
      <c r="E224" s="273"/>
      <c r="F224" s="273"/>
      <c r="G224" s="97">
        <f>SUM(G221:I223)</f>
        <v>169</v>
      </c>
      <c r="H224" s="97"/>
      <c r="I224" s="97"/>
      <c r="J224" s="97">
        <f t="shared" ref="J224" si="5">SUM(J221:L223)</f>
        <v>0</v>
      </c>
      <c r="K224" s="97"/>
      <c r="L224" s="97"/>
      <c r="M224" s="97">
        <f t="shared" ref="M224" si="6">SUM(M221:O223)</f>
        <v>0</v>
      </c>
      <c r="N224" s="97"/>
      <c r="O224" s="97"/>
      <c r="P224" s="97">
        <f t="shared" ref="P224" si="7">SUM(P221:R223)</f>
        <v>0</v>
      </c>
      <c r="Q224" s="97"/>
      <c r="R224" s="98"/>
    </row>
    <row r="225" spans="1:25" x14ac:dyDescent="0.3">
      <c r="A225" s="39"/>
      <c r="B225" s="39"/>
      <c r="C225" s="39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</row>
    <row r="227" spans="1:25" ht="15" thickBot="1" x14ac:dyDescent="0.35"/>
    <row r="228" spans="1:25" x14ac:dyDescent="0.3">
      <c r="D228" s="99" t="s">
        <v>49</v>
      </c>
      <c r="E228" s="100"/>
      <c r="F228" s="100"/>
      <c r="G228" s="108" t="str">
        <f>CONCATENATE(Arkusz18!C2," - ",Arkusz18!B2," r.")</f>
        <v>01.01.2025 - 30.09.2025 r.</v>
      </c>
      <c r="H228" s="108"/>
      <c r="I228" s="108"/>
      <c r="J228" s="108"/>
      <c r="K228" s="108"/>
      <c r="L228" s="108"/>
      <c r="M228" s="108"/>
      <c r="N228" s="108"/>
      <c r="O228" s="108"/>
      <c r="P228" s="108"/>
      <c r="Q228" s="108"/>
      <c r="R228" s="109"/>
    </row>
    <row r="229" spans="1:25" ht="32.25" customHeight="1" x14ac:dyDescent="0.3">
      <c r="D229" s="101"/>
      <c r="E229" s="102"/>
      <c r="F229" s="102"/>
      <c r="G229" s="103" t="s">
        <v>65</v>
      </c>
      <c r="H229" s="103"/>
      <c r="I229" s="103"/>
      <c r="J229" s="103" t="s">
        <v>90</v>
      </c>
      <c r="K229" s="103"/>
      <c r="L229" s="103"/>
      <c r="M229" s="103" t="s">
        <v>64</v>
      </c>
      <c r="N229" s="103"/>
      <c r="O229" s="103"/>
      <c r="P229" s="103" t="s">
        <v>89</v>
      </c>
      <c r="Q229" s="103"/>
      <c r="R229" s="110"/>
    </row>
    <row r="230" spans="1:25" x14ac:dyDescent="0.3">
      <c r="D230" s="267" t="s">
        <v>88</v>
      </c>
      <c r="E230" s="268"/>
      <c r="F230" s="268"/>
      <c r="G230" s="274">
        <f>Arkusz17!A2</f>
        <v>0</v>
      </c>
      <c r="H230" s="274"/>
      <c r="I230" s="274"/>
      <c r="J230" s="274">
        <f>Arkusz17!A3</f>
        <v>0</v>
      </c>
      <c r="K230" s="274"/>
      <c r="L230" s="274"/>
      <c r="M230" s="274">
        <f>Arkusz17!A4</f>
        <v>0</v>
      </c>
      <c r="N230" s="274"/>
      <c r="O230" s="274"/>
      <c r="P230" s="274">
        <f>Arkusz17!A5</f>
        <v>0</v>
      </c>
      <c r="Q230" s="274"/>
      <c r="R230" s="274"/>
    </row>
    <row r="231" spans="1:25" x14ac:dyDescent="0.3">
      <c r="D231" s="269" t="s">
        <v>51</v>
      </c>
      <c r="E231" s="270"/>
      <c r="F231" s="270"/>
      <c r="G231" s="271">
        <f>Arkusz17!A6</f>
        <v>1752</v>
      </c>
      <c r="H231" s="271"/>
      <c r="I231" s="271"/>
      <c r="J231" s="271">
        <f>Arkusz17!A7</f>
        <v>2</v>
      </c>
      <c r="K231" s="271"/>
      <c r="L231" s="271"/>
      <c r="M231" s="271">
        <f>Arkusz17!A8</f>
        <v>3</v>
      </c>
      <c r="N231" s="271"/>
      <c r="O231" s="271"/>
      <c r="P231" s="271">
        <f>Arkusz17!A9</f>
        <v>0</v>
      </c>
      <c r="Q231" s="271"/>
      <c r="R231" s="271"/>
    </row>
    <row r="232" spans="1:25" ht="15" thickBot="1" x14ac:dyDescent="0.35">
      <c r="D232" s="127" t="s">
        <v>52</v>
      </c>
      <c r="E232" s="128"/>
      <c r="F232" s="128"/>
      <c r="G232" s="129">
        <f>Arkusz17!A10</f>
        <v>221</v>
      </c>
      <c r="H232" s="129"/>
      <c r="I232" s="129"/>
      <c r="J232" s="129">
        <f>Arkusz17!A11</f>
        <v>0</v>
      </c>
      <c r="K232" s="129"/>
      <c r="L232" s="129"/>
      <c r="M232" s="129">
        <f>Arkusz17!A12</f>
        <v>0</v>
      </c>
      <c r="N232" s="129"/>
      <c r="O232" s="129"/>
      <c r="P232" s="129">
        <f>Arkusz17!A13</f>
        <v>0</v>
      </c>
      <c r="Q232" s="129"/>
      <c r="R232" s="129"/>
    </row>
    <row r="233" spans="1:25" ht="15" thickBot="1" x14ac:dyDescent="0.35">
      <c r="D233" s="272" t="s">
        <v>50</v>
      </c>
      <c r="E233" s="273"/>
      <c r="F233" s="273"/>
      <c r="G233" s="97">
        <f>SUM(G230:I232)</f>
        <v>1973</v>
      </c>
      <c r="H233" s="97"/>
      <c r="I233" s="97"/>
      <c r="J233" s="97">
        <f t="shared" ref="J233" si="8">SUM(J230:L232)</f>
        <v>2</v>
      </c>
      <c r="K233" s="97"/>
      <c r="L233" s="97"/>
      <c r="M233" s="97">
        <f t="shared" ref="M233" si="9">SUM(M230:O232)</f>
        <v>3</v>
      </c>
      <c r="N233" s="97"/>
      <c r="O233" s="97"/>
      <c r="P233" s="97">
        <f t="shared" ref="P233" si="10">SUM(P230:R232)</f>
        <v>0</v>
      </c>
      <c r="Q233" s="97"/>
      <c r="R233" s="98"/>
    </row>
    <row r="236" spans="1:25" x14ac:dyDescent="0.3">
      <c r="A236" s="58" t="s">
        <v>177</v>
      </c>
      <c r="B236" s="130"/>
      <c r="C236" s="130"/>
      <c r="D236" s="130"/>
      <c r="E236" s="130"/>
      <c r="F236" s="130"/>
      <c r="G236" s="130"/>
      <c r="H236" s="130"/>
      <c r="I236" s="130"/>
      <c r="J236" s="130"/>
      <c r="K236" s="130"/>
      <c r="L236" s="130"/>
      <c r="M236" s="130"/>
      <c r="N236" s="130"/>
      <c r="O236" s="130"/>
      <c r="P236" s="130"/>
      <c r="Q236" s="130"/>
      <c r="R236" s="130"/>
      <c r="S236" s="130"/>
      <c r="T236" s="130"/>
      <c r="U236" s="130"/>
      <c r="V236" s="130"/>
      <c r="W236" s="130"/>
      <c r="X236" s="130"/>
      <c r="Y236" s="130"/>
    </row>
    <row r="237" spans="1:25" x14ac:dyDescent="0.3">
      <c r="A237" s="130"/>
      <c r="B237" s="130"/>
      <c r="C237" s="130"/>
      <c r="D237" s="130"/>
      <c r="E237" s="130"/>
      <c r="F237" s="130"/>
      <c r="G237" s="130"/>
      <c r="H237" s="130"/>
      <c r="I237" s="130"/>
      <c r="J237" s="130"/>
      <c r="K237" s="130"/>
      <c r="L237" s="130"/>
      <c r="M237" s="130"/>
      <c r="N237" s="130"/>
      <c r="O237" s="130"/>
      <c r="P237" s="130"/>
      <c r="Q237" s="130"/>
      <c r="R237" s="130"/>
      <c r="S237" s="130"/>
      <c r="T237" s="130"/>
      <c r="U237" s="130"/>
      <c r="V237" s="130"/>
      <c r="W237" s="130"/>
      <c r="X237" s="130"/>
      <c r="Y237" s="130"/>
    </row>
    <row r="238" spans="1:25" s="54" customFormat="1" x14ac:dyDescent="0.3">
      <c r="A238" s="130"/>
      <c r="B238" s="130"/>
      <c r="C238" s="130"/>
      <c r="D238" s="130"/>
      <c r="E238" s="130"/>
      <c r="F238" s="130"/>
      <c r="G238" s="130"/>
      <c r="H238" s="130"/>
      <c r="I238" s="130"/>
      <c r="J238" s="130"/>
      <c r="K238" s="130"/>
      <c r="L238" s="130"/>
      <c r="M238" s="130"/>
      <c r="N238" s="130"/>
      <c r="O238" s="130"/>
      <c r="P238" s="130"/>
      <c r="Q238" s="130"/>
      <c r="R238" s="130"/>
      <c r="S238" s="130"/>
      <c r="T238" s="130"/>
      <c r="U238" s="130"/>
      <c r="V238" s="130"/>
      <c r="W238" s="130"/>
      <c r="X238" s="130"/>
      <c r="Y238" s="130"/>
    </row>
    <row r="241" spans="1:22" ht="18" x14ac:dyDescent="0.3">
      <c r="A241" s="8" t="s">
        <v>67</v>
      </c>
      <c r="F241" s="9"/>
    </row>
    <row r="242" spans="1:22" x14ac:dyDescent="0.3">
      <c r="F242" s="9"/>
    </row>
    <row r="243" spans="1:22" x14ac:dyDescent="0.3">
      <c r="A243" s="191" t="s">
        <v>144</v>
      </c>
      <c r="B243" s="191"/>
      <c r="C243" s="191"/>
      <c r="D243" s="191"/>
      <c r="E243" s="191"/>
      <c r="F243" s="191"/>
      <c r="G243" s="191"/>
      <c r="H243" s="191"/>
      <c r="I243" s="191"/>
      <c r="J243" s="191"/>
      <c r="K243" s="191"/>
      <c r="L243" s="191"/>
      <c r="M243" s="191"/>
      <c r="N243" s="191"/>
      <c r="O243" s="191"/>
      <c r="P243" s="191"/>
      <c r="Q243" s="191"/>
      <c r="R243" s="191"/>
      <c r="S243" s="191"/>
      <c r="T243" s="191"/>
      <c r="U243" s="191"/>
    </row>
    <row r="244" spans="1:22" x14ac:dyDescent="0.3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</row>
    <row r="245" spans="1:22" ht="15" thickBot="1" x14ac:dyDescent="0.3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</row>
    <row r="246" spans="1:22" x14ac:dyDescent="0.3">
      <c r="C246" s="202" t="s">
        <v>0</v>
      </c>
      <c r="D246" s="203"/>
      <c r="E246" s="203"/>
      <c r="F246" s="203"/>
      <c r="G246" s="280" t="str">
        <f>CONCATENATE(Arkusz18!A2," - ",Arkusz18!B2," r.")</f>
        <v>01.09.2025 - 30.09.2025 r.</v>
      </c>
      <c r="H246" s="281"/>
      <c r="I246" s="281"/>
      <c r="J246" s="281"/>
      <c r="K246" s="281"/>
      <c r="L246" s="281"/>
      <c r="M246" s="281"/>
      <c r="N246" s="281"/>
      <c r="O246" s="281"/>
      <c r="P246" s="281"/>
      <c r="Q246" s="281"/>
      <c r="R246" s="281"/>
      <c r="S246" s="281"/>
      <c r="T246" s="281"/>
      <c r="U246" s="281"/>
      <c r="V246" s="282"/>
    </row>
    <row r="247" spans="1:22" x14ac:dyDescent="0.3">
      <c r="C247" s="204"/>
      <c r="D247" s="190"/>
      <c r="E247" s="190"/>
      <c r="F247" s="190"/>
      <c r="G247" s="196" t="s">
        <v>31</v>
      </c>
      <c r="H247" s="197"/>
      <c r="I247" s="197"/>
      <c r="J247" s="198"/>
      <c r="K247" s="196" t="s">
        <v>32</v>
      </c>
      <c r="L247" s="197"/>
      <c r="M247" s="197"/>
      <c r="N247" s="198"/>
      <c r="O247" s="196" t="s">
        <v>103</v>
      </c>
      <c r="P247" s="197"/>
      <c r="Q247" s="197"/>
      <c r="R247" s="198"/>
      <c r="S247" s="196" t="s">
        <v>55</v>
      </c>
      <c r="T247" s="197"/>
      <c r="U247" s="197"/>
      <c r="V247" s="285"/>
    </row>
    <row r="248" spans="1:22" x14ac:dyDescent="0.3">
      <c r="C248" s="204"/>
      <c r="D248" s="190"/>
      <c r="E248" s="190"/>
      <c r="F248" s="190"/>
      <c r="G248" s="261" t="s">
        <v>30</v>
      </c>
      <c r="H248" s="262"/>
      <c r="I248" s="196" t="s">
        <v>10</v>
      </c>
      <c r="J248" s="198"/>
      <c r="K248" s="261" t="s">
        <v>33</v>
      </c>
      <c r="L248" s="262"/>
      <c r="M248" s="196" t="s">
        <v>10</v>
      </c>
      <c r="N248" s="198"/>
      <c r="O248" s="261" t="s">
        <v>30</v>
      </c>
      <c r="P248" s="262"/>
      <c r="Q248" s="196" t="s">
        <v>10</v>
      </c>
      <c r="R248" s="198"/>
      <c r="S248" s="261" t="s">
        <v>30</v>
      </c>
      <c r="T248" s="262"/>
      <c r="U248" s="196" t="s">
        <v>10</v>
      </c>
      <c r="V248" s="285"/>
    </row>
    <row r="249" spans="1:22" x14ac:dyDescent="0.3">
      <c r="C249" s="155" t="str">
        <f>Arkusz2!B2</f>
        <v>UKRAINA</v>
      </c>
      <c r="D249" s="156"/>
      <c r="E249" s="156"/>
      <c r="F249" s="156"/>
      <c r="G249" s="205">
        <f>Arkusz2!F2</f>
        <v>259</v>
      </c>
      <c r="H249" s="206"/>
      <c r="I249" s="205">
        <f>Arkusz2!F8</f>
        <v>348</v>
      </c>
      <c r="J249" s="206"/>
      <c r="K249" s="205">
        <f>SUM(Arkusz2!F14,-G249)</f>
        <v>10</v>
      </c>
      <c r="L249" s="206"/>
      <c r="M249" s="205">
        <f>SUM(Arkusz2!F20,-I249)</f>
        <v>39</v>
      </c>
      <c r="N249" s="206"/>
      <c r="O249" s="205">
        <f>Arkusz2!F26</f>
        <v>6</v>
      </c>
      <c r="P249" s="206"/>
      <c r="Q249" s="205">
        <f>Arkusz2!F32</f>
        <v>6</v>
      </c>
      <c r="R249" s="206"/>
      <c r="S249" s="205">
        <f>SUM(Arkusz2!F14,O249)</f>
        <v>275</v>
      </c>
      <c r="T249" s="206"/>
      <c r="U249" s="205">
        <f>SUM(Arkusz2!F20,Q249)</f>
        <v>393</v>
      </c>
      <c r="V249" s="276"/>
    </row>
    <row r="250" spans="1:22" x14ac:dyDescent="0.3">
      <c r="C250" s="248" t="str">
        <f>Arkusz2!B3</f>
        <v>BIAŁORUŚ</v>
      </c>
      <c r="D250" s="249"/>
      <c r="E250" s="249"/>
      <c r="F250" s="249"/>
      <c r="G250" s="207">
        <f>Arkusz2!F3</f>
        <v>161</v>
      </c>
      <c r="H250" s="208"/>
      <c r="I250" s="207">
        <f>Arkusz2!F9</f>
        <v>218</v>
      </c>
      <c r="J250" s="208"/>
      <c r="K250" s="207">
        <f>SUM(Arkusz2!F15,-G250)</f>
        <v>6</v>
      </c>
      <c r="L250" s="208"/>
      <c r="M250" s="207">
        <f>SUM(Arkusz2!F21,-I250)</f>
        <v>28</v>
      </c>
      <c r="N250" s="208"/>
      <c r="O250" s="207">
        <f>Arkusz2!F27</f>
        <v>0</v>
      </c>
      <c r="P250" s="208"/>
      <c r="Q250" s="207">
        <f>Arkusz2!F33</f>
        <v>0</v>
      </c>
      <c r="R250" s="208"/>
      <c r="S250" s="207">
        <f>SUM(Arkusz2!F15,O250)</f>
        <v>167</v>
      </c>
      <c r="T250" s="208"/>
      <c r="U250" s="207">
        <f>SUM(Arkusz2!F21,Q250)</f>
        <v>246</v>
      </c>
      <c r="V250" s="275"/>
    </row>
    <row r="251" spans="1:22" x14ac:dyDescent="0.3">
      <c r="C251" s="155" t="str">
        <f>Arkusz2!B4</f>
        <v>ROSJA</v>
      </c>
      <c r="D251" s="156"/>
      <c r="E251" s="156"/>
      <c r="F251" s="156"/>
      <c r="G251" s="205">
        <f>Arkusz2!F4</f>
        <v>9</v>
      </c>
      <c r="H251" s="206"/>
      <c r="I251" s="205">
        <f>Arkusz2!F10</f>
        <v>9</v>
      </c>
      <c r="J251" s="206"/>
      <c r="K251" s="205">
        <f>SUM(Arkusz2!F16,-G251)</f>
        <v>14</v>
      </c>
      <c r="L251" s="206"/>
      <c r="M251" s="205">
        <f>SUM(Arkusz2!F22,-I251)</f>
        <v>23</v>
      </c>
      <c r="N251" s="206"/>
      <c r="O251" s="205">
        <f>Arkusz2!F28</f>
        <v>1</v>
      </c>
      <c r="P251" s="206"/>
      <c r="Q251" s="205">
        <f>Arkusz2!F34</f>
        <v>1</v>
      </c>
      <c r="R251" s="206"/>
      <c r="S251" s="205">
        <f>SUM(Arkusz2!F16,O251)</f>
        <v>24</v>
      </c>
      <c r="T251" s="206"/>
      <c r="U251" s="205">
        <f>SUM(Arkusz2!F22,Q251)</f>
        <v>33</v>
      </c>
      <c r="V251" s="276"/>
    </row>
    <row r="252" spans="1:22" x14ac:dyDescent="0.3">
      <c r="C252" s="248" t="str">
        <f>Arkusz2!B5</f>
        <v>SOMALIA</v>
      </c>
      <c r="D252" s="249"/>
      <c r="E252" s="249"/>
      <c r="F252" s="249"/>
      <c r="G252" s="207">
        <f>Arkusz2!F5</f>
        <v>27</v>
      </c>
      <c r="H252" s="208"/>
      <c r="I252" s="207">
        <f>Arkusz2!F11</f>
        <v>27</v>
      </c>
      <c r="J252" s="208"/>
      <c r="K252" s="207">
        <f>SUM(Arkusz2!F17,-G252)</f>
        <v>1</v>
      </c>
      <c r="L252" s="208"/>
      <c r="M252" s="207">
        <f>SUM(Arkusz2!F23,-I252)</f>
        <v>1</v>
      </c>
      <c r="N252" s="208"/>
      <c r="O252" s="207">
        <f>Arkusz2!F29</f>
        <v>0</v>
      </c>
      <c r="P252" s="208"/>
      <c r="Q252" s="207">
        <f>Arkusz2!F35</f>
        <v>0</v>
      </c>
      <c r="R252" s="208"/>
      <c r="S252" s="207">
        <f>SUM(Arkusz2!F17,O252)</f>
        <v>28</v>
      </c>
      <c r="T252" s="208"/>
      <c r="U252" s="207">
        <f>SUM(Arkusz2!F23,Q252)</f>
        <v>28</v>
      </c>
      <c r="V252" s="275"/>
    </row>
    <row r="253" spans="1:22" x14ac:dyDescent="0.3">
      <c r="C253" s="155" t="str">
        <f>Arkusz2!B6</f>
        <v>AFGANISTAN</v>
      </c>
      <c r="D253" s="156"/>
      <c r="E253" s="156"/>
      <c r="F253" s="156"/>
      <c r="G253" s="205">
        <f>Arkusz2!F6</f>
        <v>18</v>
      </c>
      <c r="H253" s="206"/>
      <c r="I253" s="205">
        <f>Arkusz2!F12</f>
        <v>18</v>
      </c>
      <c r="J253" s="206"/>
      <c r="K253" s="205">
        <f>SUM(Arkusz2!F18,-G253)</f>
        <v>0</v>
      </c>
      <c r="L253" s="206"/>
      <c r="M253" s="205">
        <f>SUM(Arkusz2!F24,-I253)</f>
        <v>0</v>
      </c>
      <c r="N253" s="206"/>
      <c r="O253" s="205">
        <f>Arkusz2!F30</f>
        <v>1</v>
      </c>
      <c r="P253" s="206"/>
      <c r="Q253" s="205">
        <f>Arkusz2!F36</f>
        <v>1</v>
      </c>
      <c r="R253" s="206"/>
      <c r="S253" s="205">
        <f>SUM(Arkusz2!F18,O253)</f>
        <v>19</v>
      </c>
      <c r="T253" s="206"/>
      <c r="U253" s="205">
        <f>SUM(Arkusz2!F24,Q253)</f>
        <v>19</v>
      </c>
      <c r="V253" s="276"/>
    </row>
    <row r="254" spans="1:22" ht="15" thickBot="1" x14ac:dyDescent="0.35">
      <c r="C254" s="250" t="str">
        <f>Arkusz2!B7</f>
        <v>Pozostałe</v>
      </c>
      <c r="D254" s="251"/>
      <c r="E254" s="251"/>
      <c r="F254" s="251"/>
      <c r="G254" s="152">
        <f>Arkusz2!F7</f>
        <v>95</v>
      </c>
      <c r="H254" s="153"/>
      <c r="I254" s="152">
        <f>Arkusz2!F13</f>
        <v>108</v>
      </c>
      <c r="J254" s="153"/>
      <c r="K254" s="152">
        <f>SUM(Arkusz2!F19,-G254)</f>
        <v>26</v>
      </c>
      <c r="L254" s="153"/>
      <c r="M254" s="152">
        <f>SUM(Arkusz2!F25,-I254)</f>
        <v>40</v>
      </c>
      <c r="N254" s="153"/>
      <c r="O254" s="152">
        <f>Arkusz2!F31</f>
        <v>3</v>
      </c>
      <c r="P254" s="153"/>
      <c r="Q254" s="152">
        <f>Arkusz2!F37</f>
        <v>5</v>
      </c>
      <c r="R254" s="153"/>
      <c r="S254" s="152">
        <f>SUM(Arkusz2!F19,O254)</f>
        <v>124</v>
      </c>
      <c r="T254" s="153"/>
      <c r="U254" s="152">
        <f>SUM(Arkusz2!F25,Q254)</f>
        <v>153</v>
      </c>
      <c r="V254" s="201"/>
    </row>
    <row r="255" spans="1:22" ht="15" thickBot="1" x14ac:dyDescent="0.35">
      <c r="C255" s="259" t="s">
        <v>1</v>
      </c>
      <c r="D255" s="260"/>
      <c r="E255" s="260"/>
      <c r="F255" s="260"/>
      <c r="G255" s="150">
        <f>SUM(G249:G254)</f>
        <v>569</v>
      </c>
      <c r="H255" s="151"/>
      <c r="I255" s="150">
        <f>SUM(I249:I254)</f>
        <v>728</v>
      </c>
      <c r="J255" s="151"/>
      <c r="K255" s="150">
        <f>SUM(K249:K254)</f>
        <v>57</v>
      </c>
      <c r="L255" s="151"/>
      <c r="M255" s="150">
        <f>SUM(M249:M254)</f>
        <v>131</v>
      </c>
      <c r="N255" s="151"/>
      <c r="O255" s="150">
        <f>SUM(O249:O254)</f>
        <v>11</v>
      </c>
      <c r="P255" s="151"/>
      <c r="Q255" s="150">
        <f>SUM(Q249:Q254)</f>
        <v>13</v>
      </c>
      <c r="R255" s="151"/>
      <c r="S255" s="150">
        <f>SUM(S249:S254)</f>
        <v>637</v>
      </c>
      <c r="T255" s="151"/>
      <c r="U255" s="150">
        <f>SUM(U249:U254)</f>
        <v>872</v>
      </c>
      <c r="V255" s="199"/>
    </row>
    <row r="259" spans="1:19" x14ac:dyDescent="0.3">
      <c r="M259" s="11"/>
      <c r="N259" s="11"/>
      <c r="O259" s="11"/>
      <c r="P259" s="11"/>
      <c r="Q259" s="11"/>
      <c r="R259" s="11"/>
      <c r="S259" s="11"/>
    </row>
    <row r="260" spans="1:19" x14ac:dyDescent="0.3">
      <c r="M260" s="11"/>
      <c r="N260" s="11"/>
      <c r="O260" s="11"/>
      <c r="P260" s="11"/>
      <c r="Q260" s="11"/>
      <c r="R260" s="11"/>
      <c r="S260" s="11"/>
    </row>
    <row r="261" spans="1:19" x14ac:dyDescent="0.3">
      <c r="M261" s="11"/>
      <c r="N261" s="11"/>
      <c r="O261" s="11"/>
      <c r="P261" s="11"/>
      <c r="Q261" s="11"/>
      <c r="R261" s="11"/>
      <c r="S261" s="11"/>
    </row>
    <row r="262" spans="1:19" x14ac:dyDescent="0.3">
      <c r="M262" s="11"/>
      <c r="N262" s="11"/>
      <c r="O262" s="11"/>
      <c r="P262" s="11"/>
      <c r="Q262" s="11"/>
      <c r="R262" s="11"/>
      <c r="S262" s="11"/>
    </row>
    <row r="263" spans="1:19" x14ac:dyDescent="0.3">
      <c r="M263" s="11"/>
      <c r="N263" s="11"/>
      <c r="O263" s="11"/>
      <c r="P263" s="11"/>
      <c r="Q263" s="11"/>
      <c r="R263" s="11"/>
      <c r="S263" s="11"/>
    </row>
    <row r="264" spans="1:19" x14ac:dyDescent="0.3">
      <c r="M264" s="11"/>
      <c r="N264" s="11"/>
      <c r="O264" s="11"/>
      <c r="P264" s="11"/>
      <c r="Q264" s="11"/>
      <c r="R264" s="11"/>
      <c r="S264" s="11"/>
    </row>
    <row r="265" spans="1:19" x14ac:dyDescent="0.3">
      <c r="M265" s="11"/>
      <c r="N265" s="11"/>
      <c r="O265" s="11"/>
      <c r="P265" s="11"/>
      <c r="Q265" s="11"/>
      <c r="R265" s="11"/>
      <c r="S265" s="11"/>
    </row>
    <row r="266" spans="1:19" x14ac:dyDescent="0.3">
      <c r="M266" s="11"/>
      <c r="N266" s="11"/>
      <c r="O266" s="11"/>
      <c r="P266" s="11"/>
      <c r="Q266" s="11"/>
      <c r="R266" s="11"/>
      <c r="S266" s="11"/>
    </row>
    <row r="267" spans="1:19" x14ac:dyDescent="0.3">
      <c r="D267" s="200"/>
      <c r="E267" s="200"/>
    </row>
    <row r="271" spans="1:19" x14ac:dyDescent="0.3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</row>
    <row r="277" spans="1:23" ht="15" thickBot="1" x14ac:dyDescent="0.35"/>
    <row r="278" spans="1:23" x14ac:dyDescent="0.3">
      <c r="C278" s="202" t="s">
        <v>0</v>
      </c>
      <c r="D278" s="203"/>
      <c r="E278" s="203"/>
      <c r="F278" s="203"/>
      <c r="G278" s="192" t="str">
        <f>CONCATENATE(Arkusz18!C2," - ",Arkusz18!B2," r.")</f>
        <v>01.01.2025 - 30.09.2025 r.</v>
      </c>
      <c r="H278" s="192"/>
      <c r="I278" s="192"/>
      <c r="J278" s="192"/>
      <c r="K278" s="192"/>
      <c r="L278" s="192"/>
      <c r="M278" s="192"/>
      <c r="N278" s="192"/>
      <c r="O278" s="192"/>
      <c r="P278" s="192"/>
      <c r="Q278" s="192"/>
      <c r="R278" s="192"/>
      <c r="S278" s="192"/>
      <c r="T278" s="192"/>
      <c r="U278" s="192"/>
      <c r="V278" s="193"/>
    </row>
    <row r="279" spans="1:23" x14ac:dyDescent="0.3">
      <c r="C279" s="204"/>
      <c r="D279" s="190"/>
      <c r="E279" s="190"/>
      <c r="F279" s="190"/>
      <c r="G279" s="190" t="s">
        <v>31</v>
      </c>
      <c r="H279" s="190"/>
      <c r="I279" s="190"/>
      <c r="J279" s="190"/>
      <c r="K279" s="190" t="s">
        <v>32</v>
      </c>
      <c r="L279" s="190"/>
      <c r="M279" s="190"/>
      <c r="N279" s="190"/>
      <c r="O279" s="190" t="s">
        <v>135</v>
      </c>
      <c r="P279" s="190"/>
      <c r="Q279" s="190"/>
      <c r="R279" s="190"/>
      <c r="S279" s="190" t="s">
        <v>55</v>
      </c>
      <c r="T279" s="190"/>
      <c r="U279" s="190"/>
      <c r="V279" s="194"/>
    </row>
    <row r="280" spans="1:23" x14ac:dyDescent="0.3">
      <c r="C280" s="204"/>
      <c r="D280" s="190"/>
      <c r="E280" s="190"/>
      <c r="F280" s="190"/>
      <c r="G280" s="195" t="s">
        <v>30</v>
      </c>
      <c r="H280" s="195"/>
      <c r="I280" s="190" t="s">
        <v>10</v>
      </c>
      <c r="J280" s="190"/>
      <c r="K280" s="195" t="s">
        <v>33</v>
      </c>
      <c r="L280" s="195"/>
      <c r="M280" s="190" t="s">
        <v>10</v>
      </c>
      <c r="N280" s="190"/>
      <c r="O280" s="195" t="s">
        <v>30</v>
      </c>
      <c r="P280" s="195"/>
      <c r="Q280" s="190" t="s">
        <v>10</v>
      </c>
      <c r="R280" s="190"/>
      <c r="S280" s="195" t="s">
        <v>30</v>
      </c>
      <c r="T280" s="195"/>
      <c r="U280" s="190" t="s">
        <v>10</v>
      </c>
      <c r="V280" s="194"/>
    </row>
    <row r="281" spans="1:23" x14ac:dyDescent="0.3">
      <c r="C281" s="155" t="str">
        <f>Arkusz3!B2</f>
        <v>UKRAINA</v>
      </c>
      <c r="D281" s="156"/>
      <c r="E281" s="156"/>
      <c r="F281" s="156"/>
      <c r="G281" s="146">
        <f>Arkusz3!F2</f>
        <v>4351</v>
      </c>
      <c r="H281" s="146"/>
      <c r="I281" s="146">
        <f>Arkusz3!F8</f>
        <v>5555</v>
      </c>
      <c r="J281" s="146"/>
      <c r="K281" s="146">
        <f>SUM(Arkusz3!F14,-G281)</f>
        <v>70</v>
      </c>
      <c r="L281" s="146"/>
      <c r="M281" s="146">
        <f>SUM(Arkusz3!F20,-I281)</f>
        <v>624</v>
      </c>
      <c r="N281" s="146"/>
      <c r="O281" s="146">
        <f>Arkusz3!F26</f>
        <v>19</v>
      </c>
      <c r="P281" s="146"/>
      <c r="Q281" s="146">
        <f>Arkusz3!F32</f>
        <v>23</v>
      </c>
      <c r="R281" s="146"/>
      <c r="S281" s="146">
        <f>SUM(Arkusz3!F14,O281)</f>
        <v>4440</v>
      </c>
      <c r="T281" s="146"/>
      <c r="U281" s="146">
        <f>SUM(Arkusz3!F20,Q281)</f>
        <v>6202</v>
      </c>
      <c r="V281" s="176"/>
    </row>
    <row r="282" spans="1:23" x14ac:dyDescent="0.3">
      <c r="C282" s="248" t="str">
        <f>Arkusz3!B3</f>
        <v>BIAŁORUŚ</v>
      </c>
      <c r="D282" s="249"/>
      <c r="E282" s="249"/>
      <c r="F282" s="249"/>
      <c r="G282" s="148">
        <f>Arkusz3!F3</f>
        <v>1549</v>
      </c>
      <c r="H282" s="148"/>
      <c r="I282" s="148">
        <f>Arkusz3!F9</f>
        <v>2078</v>
      </c>
      <c r="J282" s="148"/>
      <c r="K282" s="148">
        <f>SUM(Arkusz3!F15,-G282)</f>
        <v>38</v>
      </c>
      <c r="L282" s="148"/>
      <c r="M282" s="148">
        <f>SUM(Arkusz3!F21,-I282)</f>
        <v>221</v>
      </c>
      <c r="N282" s="148"/>
      <c r="O282" s="148">
        <f>Arkusz3!F27</f>
        <v>10</v>
      </c>
      <c r="P282" s="148"/>
      <c r="Q282" s="148">
        <f>Arkusz3!F33</f>
        <v>14</v>
      </c>
      <c r="R282" s="148"/>
      <c r="S282" s="148">
        <f>SUM(Arkusz3!F15,O282)</f>
        <v>1597</v>
      </c>
      <c r="T282" s="148"/>
      <c r="U282" s="148">
        <f>SUM(Arkusz3!F21,Q282)</f>
        <v>2313</v>
      </c>
      <c r="V282" s="175"/>
    </row>
    <row r="283" spans="1:23" x14ac:dyDescent="0.3">
      <c r="C283" s="155" t="str">
        <f>Arkusz3!B4</f>
        <v>ROSJA</v>
      </c>
      <c r="D283" s="156"/>
      <c r="E283" s="156"/>
      <c r="F283" s="156"/>
      <c r="G283" s="146">
        <f>Arkusz3!F4</f>
        <v>181</v>
      </c>
      <c r="H283" s="146"/>
      <c r="I283" s="146">
        <f>Arkusz3!F10</f>
        <v>231</v>
      </c>
      <c r="J283" s="146"/>
      <c r="K283" s="146">
        <f>SUM(Arkusz3!F16,-G283)</f>
        <v>129</v>
      </c>
      <c r="L283" s="146"/>
      <c r="M283" s="146">
        <f>SUM(Arkusz3!F22,-I283)</f>
        <v>255</v>
      </c>
      <c r="N283" s="146"/>
      <c r="O283" s="146">
        <f>Arkusz3!F28</f>
        <v>9</v>
      </c>
      <c r="P283" s="146"/>
      <c r="Q283" s="146">
        <f>Arkusz3!F34</f>
        <v>18</v>
      </c>
      <c r="R283" s="146"/>
      <c r="S283" s="146">
        <f>SUM(Arkusz3!F16,O283)</f>
        <v>319</v>
      </c>
      <c r="T283" s="146"/>
      <c r="U283" s="146">
        <f>SUM(Arkusz3!F22,Q283)</f>
        <v>504</v>
      </c>
      <c r="V283" s="176"/>
    </row>
    <row r="284" spans="1:23" x14ac:dyDescent="0.3">
      <c r="C284" s="248" t="str">
        <f>Arkusz3!B5</f>
        <v>AFGANISTAN</v>
      </c>
      <c r="D284" s="249"/>
      <c r="E284" s="249"/>
      <c r="F284" s="249"/>
      <c r="G284" s="148">
        <f>Arkusz3!F5</f>
        <v>164</v>
      </c>
      <c r="H284" s="148"/>
      <c r="I284" s="148">
        <f>Arkusz3!F11</f>
        <v>181</v>
      </c>
      <c r="J284" s="148"/>
      <c r="K284" s="148">
        <f>SUM(Arkusz3!F17,-G284)</f>
        <v>3</v>
      </c>
      <c r="L284" s="148"/>
      <c r="M284" s="148">
        <f>SUM(Arkusz3!F23,-I284)</f>
        <v>6</v>
      </c>
      <c r="N284" s="148"/>
      <c r="O284" s="148">
        <f>Arkusz3!F29</f>
        <v>8</v>
      </c>
      <c r="P284" s="148"/>
      <c r="Q284" s="148">
        <f>Arkusz3!F35</f>
        <v>22</v>
      </c>
      <c r="R284" s="148"/>
      <c r="S284" s="148">
        <f>SUM(Arkusz3!F17,O284)</f>
        <v>175</v>
      </c>
      <c r="T284" s="148"/>
      <c r="U284" s="148">
        <f>SUM(Arkusz3!F23,Q284)</f>
        <v>209</v>
      </c>
      <c r="V284" s="175"/>
    </row>
    <row r="285" spans="1:23" x14ac:dyDescent="0.3">
      <c r="C285" s="155" t="str">
        <f>Arkusz3!B6</f>
        <v>TADŻYKISTAN</v>
      </c>
      <c r="D285" s="156"/>
      <c r="E285" s="156"/>
      <c r="F285" s="156"/>
      <c r="G285" s="146">
        <f>Arkusz3!F6</f>
        <v>64</v>
      </c>
      <c r="H285" s="146"/>
      <c r="I285" s="146">
        <f>Arkusz3!F12</f>
        <v>140</v>
      </c>
      <c r="J285" s="146"/>
      <c r="K285" s="146">
        <f>SUM(Arkusz3!F18,-G285)</f>
        <v>11</v>
      </c>
      <c r="L285" s="146"/>
      <c r="M285" s="146">
        <f>SUM(Arkusz3!F24,-I285)</f>
        <v>31</v>
      </c>
      <c r="N285" s="146"/>
      <c r="O285" s="146">
        <f>Arkusz3!F30</f>
        <v>16</v>
      </c>
      <c r="P285" s="146"/>
      <c r="Q285" s="146">
        <f>Arkusz3!F36</f>
        <v>37</v>
      </c>
      <c r="R285" s="146"/>
      <c r="S285" s="146">
        <f>SUM(Arkusz3!F18,O285)</f>
        <v>91</v>
      </c>
      <c r="T285" s="146"/>
      <c r="U285" s="146">
        <f>SUM(Arkusz3!F24,Q285)</f>
        <v>208</v>
      </c>
      <c r="V285" s="176"/>
    </row>
    <row r="286" spans="1:23" ht="15" thickBot="1" x14ac:dyDescent="0.35">
      <c r="C286" s="250" t="str">
        <f>Arkusz3!B7</f>
        <v>Pozostałe</v>
      </c>
      <c r="D286" s="251"/>
      <c r="E286" s="251"/>
      <c r="F286" s="251"/>
      <c r="G286" s="149">
        <f>Arkusz3!F7</f>
        <v>1174</v>
      </c>
      <c r="H286" s="149"/>
      <c r="I286" s="149">
        <f>Arkusz3!F13</f>
        <v>1256</v>
      </c>
      <c r="J286" s="149"/>
      <c r="K286" s="149">
        <f>SUM(Arkusz3!F19,-G286)</f>
        <v>175</v>
      </c>
      <c r="L286" s="149"/>
      <c r="M286" s="149">
        <f>SUM(Arkusz3!F25,-I286)</f>
        <v>298</v>
      </c>
      <c r="N286" s="149"/>
      <c r="O286" s="149">
        <f>Arkusz3!F31</f>
        <v>156</v>
      </c>
      <c r="P286" s="149"/>
      <c r="Q286" s="149">
        <f>Arkusz3!F37</f>
        <v>172</v>
      </c>
      <c r="R286" s="149"/>
      <c r="S286" s="149">
        <f>SUM(Arkusz3!F19,O286)</f>
        <v>1505</v>
      </c>
      <c r="T286" s="149"/>
      <c r="U286" s="149">
        <f>SUM(Arkusz3!F25,Q286)</f>
        <v>1726</v>
      </c>
      <c r="V286" s="179"/>
    </row>
    <row r="287" spans="1:23" x14ac:dyDescent="0.3">
      <c r="C287" s="252" t="s">
        <v>1</v>
      </c>
      <c r="D287" s="253"/>
      <c r="E287" s="253"/>
      <c r="F287" s="253"/>
      <c r="G287" s="147">
        <f>SUM(G281:G286)</f>
        <v>7483</v>
      </c>
      <c r="H287" s="147"/>
      <c r="I287" s="147">
        <f>SUM(I281:I286)</f>
        <v>9441</v>
      </c>
      <c r="J287" s="147"/>
      <c r="K287" s="147">
        <f>SUM(K281:K286)</f>
        <v>426</v>
      </c>
      <c r="L287" s="147"/>
      <c r="M287" s="147">
        <f>SUM(M281:M286)</f>
        <v>1435</v>
      </c>
      <c r="N287" s="147"/>
      <c r="O287" s="147">
        <f>SUM(O281:O286)</f>
        <v>218</v>
      </c>
      <c r="P287" s="147"/>
      <c r="Q287" s="147">
        <f>SUM(Q281:Q286)</f>
        <v>286</v>
      </c>
      <c r="R287" s="147"/>
      <c r="S287" s="147">
        <f>SUM(S281:S286)</f>
        <v>8127</v>
      </c>
      <c r="T287" s="147"/>
      <c r="U287" s="147">
        <f>SUM(U281:U286)</f>
        <v>11162</v>
      </c>
      <c r="V287" s="283"/>
    </row>
    <row r="288" spans="1:23" x14ac:dyDescent="0.3">
      <c r="A288" s="4"/>
      <c r="B288" s="12"/>
      <c r="C288" s="13"/>
      <c r="D288" s="13"/>
      <c r="E288" s="13"/>
      <c r="F288" s="13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2"/>
    </row>
    <row r="289" spans="1:26" x14ac:dyDescent="0.3">
      <c r="A289" s="254" t="s">
        <v>137</v>
      </c>
      <c r="B289" s="254"/>
      <c r="C289" s="254"/>
      <c r="D289" s="254"/>
      <c r="E289" s="254"/>
      <c r="F289" s="254"/>
      <c r="G289" s="254"/>
      <c r="H289" s="254"/>
      <c r="I289" s="254"/>
      <c r="J289" s="254"/>
      <c r="K289" s="254"/>
      <c r="L289" s="254"/>
      <c r="M289" s="254"/>
      <c r="N289" s="254"/>
      <c r="O289" s="254"/>
      <c r="P289" s="254"/>
      <c r="Q289" s="254"/>
      <c r="R289" s="254"/>
      <c r="S289" s="254"/>
      <c r="T289" s="254"/>
      <c r="U289" s="254"/>
      <c r="V289" s="254"/>
      <c r="W289" s="254"/>
      <c r="X289" s="254"/>
      <c r="Y289" s="254"/>
      <c r="Z289" s="254"/>
    </row>
    <row r="290" spans="1:26" x14ac:dyDescent="0.3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6"/>
      <c r="Z290" s="15"/>
    </row>
    <row r="294" spans="1:26" x14ac:dyDescent="0.3">
      <c r="M294" s="11"/>
      <c r="N294" s="11"/>
      <c r="O294" s="11"/>
      <c r="P294" s="11"/>
      <c r="Q294" s="11"/>
      <c r="R294" s="11"/>
      <c r="S294" s="11"/>
    </row>
    <row r="295" spans="1:26" x14ac:dyDescent="0.3">
      <c r="M295" s="11"/>
      <c r="N295" s="11"/>
      <c r="O295" s="11"/>
      <c r="P295" s="11"/>
      <c r="Q295" s="11"/>
      <c r="R295" s="11"/>
      <c r="S295" s="11"/>
    </row>
    <row r="296" spans="1:26" x14ac:dyDescent="0.3">
      <c r="M296" s="11"/>
      <c r="N296" s="11"/>
      <c r="O296" s="11"/>
      <c r="P296" s="11"/>
      <c r="Q296" s="11"/>
      <c r="R296" s="11"/>
      <c r="S296" s="11"/>
    </row>
    <row r="297" spans="1:26" x14ac:dyDescent="0.3">
      <c r="M297" s="11"/>
      <c r="N297" s="11"/>
      <c r="O297" s="11"/>
      <c r="P297" s="11"/>
      <c r="Q297" s="11"/>
      <c r="R297" s="11"/>
      <c r="S297" s="11"/>
    </row>
    <row r="298" spans="1:26" x14ac:dyDescent="0.3">
      <c r="M298" s="11"/>
      <c r="N298" s="11"/>
      <c r="O298" s="11"/>
      <c r="P298" s="11"/>
      <c r="Q298" s="11"/>
      <c r="R298" s="11"/>
      <c r="S298" s="11"/>
    </row>
    <row r="299" spans="1:26" x14ac:dyDescent="0.3">
      <c r="M299" s="11"/>
      <c r="N299" s="11"/>
      <c r="O299" s="11"/>
      <c r="P299" s="11"/>
      <c r="Q299" s="11"/>
      <c r="R299" s="11"/>
      <c r="S299" s="11"/>
    </row>
    <row r="300" spans="1:26" x14ac:dyDescent="0.3">
      <c r="M300" s="11"/>
      <c r="N300" s="11"/>
      <c r="O300" s="11"/>
      <c r="P300" s="11"/>
      <c r="Q300" s="11"/>
      <c r="R300" s="11"/>
      <c r="S300" s="11"/>
    </row>
    <row r="301" spans="1:26" x14ac:dyDescent="0.3">
      <c r="M301" s="11"/>
      <c r="N301" s="11"/>
      <c r="O301" s="11"/>
      <c r="P301" s="11"/>
      <c r="Q301" s="11"/>
      <c r="R301" s="11"/>
      <c r="S301" s="11"/>
    </row>
    <row r="302" spans="1:26" x14ac:dyDescent="0.3">
      <c r="D302" s="200"/>
      <c r="E302" s="200"/>
    </row>
    <row r="307" spans="1:26" x14ac:dyDescent="0.3">
      <c r="V307" s="17"/>
      <c r="W307" s="17"/>
      <c r="X307" s="17"/>
      <c r="Y307" s="18"/>
      <c r="Z307" s="17"/>
    </row>
    <row r="308" spans="1:26" x14ac:dyDescent="0.3">
      <c r="V308" s="17"/>
      <c r="W308" s="17"/>
      <c r="X308" s="17"/>
      <c r="Y308" s="18"/>
      <c r="Z308" s="17"/>
    </row>
    <row r="309" spans="1:26" x14ac:dyDescent="0.3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7"/>
      <c r="W309" s="17"/>
      <c r="X309" s="17"/>
      <c r="Y309" s="18"/>
      <c r="Z309" s="17"/>
    </row>
    <row r="310" spans="1:26" x14ac:dyDescent="0.3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7"/>
      <c r="W310" s="17"/>
      <c r="X310" s="17"/>
      <c r="Y310" s="18"/>
      <c r="Z310" s="17"/>
    </row>
    <row r="311" spans="1:26" x14ac:dyDescent="0.3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7"/>
      <c r="W311" s="17"/>
      <c r="X311" s="17"/>
      <c r="Y311" s="18"/>
      <c r="Z311" s="17"/>
    </row>
    <row r="312" spans="1:26" x14ac:dyDescent="0.3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7"/>
      <c r="W312" s="17"/>
      <c r="X312" s="17"/>
      <c r="Y312" s="18"/>
      <c r="Z312" s="17"/>
    </row>
    <row r="313" spans="1:26" x14ac:dyDescent="0.3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7"/>
      <c r="W313" s="17"/>
      <c r="X313" s="17"/>
      <c r="Y313" s="18"/>
      <c r="Z313" s="17"/>
    </row>
    <row r="314" spans="1:26" x14ac:dyDescent="0.3">
      <c r="A314" s="56" t="s">
        <v>179</v>
      </c>
      <c r="B314" s="56"/>
      <c r="C314" s="56"/>
      <c r="D314" s="56"/>
      <c r="E314" s="56"/>
      <c r="F314" s="56"/>
      <c r="G314" s="56"/>
      <c r="H314" s="56"/>
      <c r="I314" s="56"/>
      <c r="J314" s="56"/>
      <c r="K314" s="56"/>
      <c r="L314" s="56"/>
      <c r="M314" s="56"/>
      <c r="N314" s="56"/>
      <c r="O314" s="56"/>
      <c r="P314" s="56"/>
      <c r="Q314" s="56"/>
      <c r="R314" s="56"/>
      <c r="S314" s="56"/>
      <c r="T314" s="56"/>
      <c r="U314" s="56"/>
      <c r="V314" s="56"/>
      <c r="W314" s="56"/>
      <c r="X314" s="56"/>
      <c r="Y314" s="56"/>
    </row>
    <row r="315" spans="1:26" x14ac:dyDescent="0.3">
      <c r="A315" s="56"/>
      <c r="B315" s="56"/>
      <c r="C315" s="56"/>
      <c r="D315" s="56"/>
      <c r="E315" s="56"/>
      <c r="F315" s="56"/>
      <c r="G315" s="56"/>
      <c r="H315" s="56"/>
      <c r="I315" s="56"/>
      <c r="J315" s="56"/>
      <c r="K315" s="56"/>
      <c r="L315" s="56"/>
      <c r="M315" s="56"/>
      <c r="N315" s="56"/>
      <c r="O315" s="56"/>
      <c r="P315" s="56"/>
      <c r="Q315" s="56"/>
      <c r="R315" s="56"/>
      <c r="S315" s="56"/>
      <c r="T315" s="56"/>
      <c r="U315" s="56"/>
      <c r="V315" s="56"/>
      <c r="W315" s="56"/>
      <c r="X315" s="56"/>
      <c r="Y315" s="56"/>
    </row>
    <row r="316" spans="1:26" x14ac:dyDescent="0.3">
      <c r="A316" s="56"/>
      <c r="B316" s="56"/>
      <c r="C316" s="56"/>
      <c r="D316" s="56"/>
      <c r="E316" s="56"/>
      <c r="F316" s="56"/>
      <c r="G316" s="56"/>
      <c r="H316" s="56"/>
      <c r="I316" s="56"/>
      <c r="J316" s="56"/>
      <c r="K316" s="56"/>
      <c r="L316" s="56"/>
      <c r="M316" s="56"/>
      <c r="N316" s="56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</row>
    <row r="317" spans="1:26" x14ac:dyDescent="0.3">
      <c r="A317" s="56"/>
      <c r="B317" s="56"/>
      <c r="C317" s="56"/>
      <c r="D317" s="56"/>
      <c r="E317" s="56"/>
      <c r="F317" s="56"/>
      <c r="G317" s="56"/>
      <c r="H317" s="56"/>
      <c r="I317" s="56"/>
      <c r="J317" s="56"/>
      <c r="K317" s="56"/>
      <c r="L317" s="56"/>
      <c r="M317" s="56"/>
      <c r="N317" s="56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</row>
    <row r="318" spans="1:26" x14ac:dyDescent="0.3">
      <c r="A318" s="56"/>
      <c r="B318" s="56"/>
      <c r="C318" s="56"/>
      <c r="D318" s="56"/>
      <c r="E318" s="56"/>
      <c r="F318" s="56"/>
      <c r="G318" s="56"/>
      <c r="H318" s="56"/>
      <c r="I318" s="56"/>
      <c r="J318" s="56"/>
      <c r="K318" s="56"/>
      <c r="L318" s="56"/>
      <c r="M318" s="56"/>
      <c r="N318" s="56"/>
      <c r="O318" s="56"/>
      <c r="P318" s="56"/>
      <c r="Q318" s="56"/>
      <c r="R318" s="56"/>
      <c r="S318" s="56"/>
      <c r="T318" s="56"/>
      <c r="U318" s="56"/>
      <c r="V318" s="56"/>
      <c r="W318" s="56"/>
      <c r="X318" s="56"/>
      <c r="Y318" s="56"/>
    </row>
    <row r="319" spans="1:26" x14ac:dyDescent="0.3">
      <c r="A319" s="56"/>
      <c r="B319" s="56"/>
      <c r="C319" s="56"/>
      <c r="D319" s="56"/>
      <c r="E319" s="56"/>
      <c r="F319" s="56"/>
      <c r="G319" s="56"/>
      <c r="H319" s="56"/>
      <c r="I319" s="56"/>
      <c r="J319" s="56"/>
      <c r="K319" s="56"/>
      <c r="L319" s="56"/>
      <c r="M319" s="56"/>
      <c r="N319" s="56"/>
      <c r="O319" s="56"/>
      <c r="P319" s="56"/>
      <c r="Q319" s="56"/>
      <c r="R319" s="56"/>
      <c r="S319" s="56"/>
      <c r="T319" s="56"/>
      <c r="U319" s="56"/>
      <c r="V319" s="56"/>
      <c r="W319" s="56"/>
      <c r="X319" s="56"/>
      <c r="Y319" s="56"/>
    </row>
    <row r="320" spans="1:26" x14ac:dyDescent="0.3">
      <c r="A320" s="56"/>
      <c r="B320" s="56"/>
      <c r="C320" s="56"/>
      <c r="D320" s="56"/>
      <c r="E320" s="56"/>
      <c r="F320" s="56"/>
      <c r="G320" s="56"/>
      <c r="H320" s="56"/>
      <c r="I320" s="56"/>
      <c r="J320" s="56"/>
      <c r="K320" s="56"/>
      <c r="L320" s="56"/>
      <c r="M320" s="56"/>
      <c r="N320" s="56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</row>
    <row r="321" spans="1:25" x14ac:dyDescent="0.3">
      <c r="A321" s="56"/>
      <c r="B321" s="56"/>
      <c r="C321" s="56"/>
      <c r="D321" s="56"/>
      <c r="E321" s="56"/>
      <c r="F321" s="56"/>
      <c r="G321" s="56"/>
      <c r="H321" s="56"/>
      <c r="I321" s="56"/>
      <c r="J321" s="56"/>
      <c r="K321" s="56"/>
      <c r="L321" s="56"/>
      <c r="M321" s="56"/>
      <c r="N321" s="56"/>
      <c r="O321" s="56"/>
      <c r="P321" s="56"/>
      <c r="Q321" s="56"/>
      <c r="R321" s="56"/>
      <c r="S321" s="56"/>
      <c r="T321" s="56"/>
      <c r="U321" s="56"/>
      <c r="V321" s="56"/>
      <c r="W321" s="56"/>
      <c r="X321" s="56"/>
      <c r="Y321" s="56"/>
    </row>
    <row r="322" spans="1:25" x14ac:dyDescent="0.3">
      <c r="A322" s="56"/>
      <c r="B322" s="56"/>
      <c r="C322" s="56"/>
      <c r="D322" s="56"/>
      <c r="E322" s="56"/>
      <c r="F322" s="56"/>
      <c r="G322" s="56"/>
      <c r="H322" s="56"/>
      <c r="I322" s="56"/>
      <c r="J322" s="56"/>
      <c r="K322" s="56"/>
      <c r="L322" s="56"/>
      <c r="M322" s="56"/>
      <c r="N322" s="56"/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</row>
    <row r="323" spans="1:25" x14ac:dyDescent="0.3">
      <c r="A323" s="56"/>
      <c r="B323" s="56"/>
      <c r="C323" s="56"/>
      <c r="D323" s="56"/>
      <c r="E323" s="56"/>
      <c r="F323" s="56"/>
      <c r="G323" s="56"/>
      <c r="H323" s="56"/>
      <c r="I323" s="56"/>
      <c r="J323" s="56"/>
      <c r="K323" s="56"/>
      <c r="L323" s="56"/>
      <c r="M323" s="56"/>
      <c r="N323" s="56"/>
      <c r="O323" s="56"/>
      <c r="P323" s="56"/>
      <c r="Q323" s="56"/>
      <c r="R323" s="56"/>
      <c r="S323" s="56"/>
      <c r="T323" s="56"/>
      <c r="U323" s="56"/>
      <c r="V323" s="56"/>
      <c r="W323" s="56"/>
      <c r="X323" s="56"/>
      <c r="Y323" s="56"/>
    </row>
    <row r="328" spans="1:25" x14ac:dyDescent="0.3">
      <c r="A328" s="65" t="s">
        <v>145</v>
      </c>
      <c r="B328" s="65"/>
      <c r="C328" s="65"/>
      <c r="D328" s="65"/>
      <c r="E328" s="65"/>
      <c r="F328" s="65"/>
      <c r="G328" s="65"/>
      <c r="H328" s="65"/>
      <c r="I328" s="65"/>
      <c r="J328" s="65"/>
      <c r="K328" s="65"/>
      <c r="L328" s="65"/>
      <c r="M328" s="65"/>
      <c r="N328" s="65"/>
      <c r="O328" s="65"/>
      <c r="P328" s="65"/>
      <c r="Q328" s="65"/>
      <c r="R328" s="65"/>
      <c r="S328" s="65"/>
      <c r="T328" s="65"/>
      <c r="U328" s="65"/>
    </row>
    <row r="329" spans="1:25" x14ac:dyDescent="0.3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</row>
    <row r="331" spans="1:25" ht="15" thickBot="1" x14ac:dyDescent="0.35"/>
    <row r="332" spans="1:25" x14ac:dyDescent="0.3">
      <c r="A332" s="180" t="str">
        <f>CONCATENATE(Arkusz18!C2," - ",Arkusz18!B2," r.")</f>
        <v>01.01.2025 - 30.09.2025 r.</v>
      </c>
      <c r="B332" s="181"/>
      <c r="C332" s="181"/>
      <c r="D332" s="181"/>
      <c r="E332" s="181"/>
      <c r="F332" s="181"/>
      <c r="G332" s="181"/>
      <c r="H332" s="181"/>
      <c r="I332" s="182"/>
      <c r="M332" s="180" t="str">
        <f>CONCATENATE(Arkusz18!C2," - ",Arkusz18!B2," r.")</f>
        <v>01.01.2025 - 30.09.2025 r.</v>
      </c>
      <c r="N332" s="181"/>
      <c r="O332" s="181"/>
      <c r="P332" s="181"/>
      <c r="Q332" s="181"/>
      <c r="R332" s="181"/>
      <c r="S332" s="181"/>
      <c r="T332" s="181"/>
      <c r="U332" s="182"/>
    </row>
    <row r="333" spans="1:25" ht="52.5" customHeight="1" x14ac:dyDescent="0.3">
      <c r="A333" s="209" t="s">
        <v>56</v>
      </c>
      <c r="B333" s="210"/>
      <c r="C333" s="211"/>
      <c r="D333" s="183" t="s">
        <v>57</v>
      </c>
      <c r="E333" s="187"/>
      <c r="F333" s="183" t="s">
        <v>58</v>
      </c>
      <c r="G333" s="187"/>
      <c r="H333" s="183" t="s">
        <v>54</v>
      </c>
      <c r="I333" s="184"/>
      <c r="M333" s="209" t="s">
        <v>56</v>
      </c>
      <c r="N333" s="210"/>
      <c r="O333" s="211"/>
      <c r="P333" s="183" t="s">
        <v>59</v>
      </c>
      <c r="Q333" s="187"/>
      <c r="R333" s="183" t="s">
        <v>58</v>
      </c>
      <c r="S333" s="187"/>
      <c r="T333" s="183" t="s">
        <v>54</v>
      </c>
      <c r="U333" s="184"/>
    </row>
    <row r="334" spans="1:25" x14ac:dyDescent="0.3">
      <c r="A334" s="212"/>
      <c r="B334" s="213"/>
      <c r="C334" s="214"/>
      <c r="D334" s="185"/>
      <c r="E334" s="188"/>
      <c r="F334" s="185"/>
      <c r="G334" s="188"/>
      <c r="H334" s="185"/>
      <c r="I334" s="186"/>
      <c r="M334" s="212"/>
      <c r="N334" s="213"/>
      <c r="O334" s="214"/>
      <c r="P334" s="185"/>
      <c r="Q334" s="188"/>
      <c r="R334" s="185"/>
      <c r="S334" s="188"/>
      <c r="T334" s="185"/>
      <c r="U334" s="186"/>
    </row>
    <row r="335" spans="1:25" x14ac:dyDescent="0.3">
      <c r="A335" s="233" t="str">
        <f>Arkusz4!B2</f>
        <v>NIEMCY</v>
      </c>
      <c r="B335" s="234"/>
      <c r="C335" s="234"/>
      <c r="D335" s="189">
        <f>Arkusz4!C2</f>
        <v>751</v>
      </c>
      <c r="E335" s="189"/>
      <c r="F335" s="189">
        <f>Arkusz4!D2</f>
        <v>641</v>
      </c>
      <c r="G335" s="189"/>
      <c r="H335" s="189">
        <f>Arkusz4!E2</f>
        <v>257</v>
      </c>
      <c r="I335" s="189"/>
      <c r="M335" s="233" t="str">
        <f>Arkusz5!B2</f>
        <v>NIEMCY</v>
      </c>
      <c r="N335" s="234"/>
      <c r="O335" s="234"/>
      <c r="P335" s="189">
        <f>Arkusz5!C2</f>
        <v>79</v>
      </c>
      <c r="Q335" s="189"/>
      <c r="R335" s="189">
        <f>Arkusz5!D2</f>
        <v>68</v>
      </c>
      <c r="S335" s="189"/>
      <c r="T335" s="189">
        <f>Arkusz5!E2</f>
        <v>29</v>
      </c>
      <c r="U335" s="247"/>
    </row>
    <row r="336" spans="1:25" x14ac:dyDescent="0.3">
      <c r="A336" s="235" t="str">
        <f>Arkusz4!B3</f>
        <v>FRANCJA</v>
      </c>
      <c r="B336" s="236"/>
      <c r="C336" s="236"/>
      <c r="D336" s="219">
        <f>Arkusz4!C3</f>
        <v>313</v>
      </c>
      <c r="E336" s="219"/>
      <c r="F336" s="219">
        <f>Arkusz4!D3</f>
        <v>224</v>
      </c>
      <c r="G336" s="219"/>
      <c r="H336" s="219">
        <f>Arkusz4!E3</f>
        <v>19</v>
      </c>
      <c r="I336" s="219"/>
      <c r="M336" s="235" t="str">
        <f>Arkusz5!B3</f>
        <v>LITWA</v>
      </c>
      <c r="N336" s="236"/>
      <c r="O336" s="236"/>
      <c r="P336" s="219">
        <f>Arkusz5!C3</f>
        <v>30</v>
      </c>
      <c r="Q336" s="219"/>
      <c r="R336" s="219">
        <f>Arkusz5!D3</f>
        <v>26</v>
      </c>
      <c r="S336" s="219"/>
      <c r="T336" s="219">
        <f>Arkusz5!E3</f>
        <v>6</v>
      </c>
      <c r="U336" s="246"/>
    </row>
    <row r="337" spans="1:26" x14ac:dyDescent="0.3">
      <c r="A337" s="233" t="str">
        <f>Arkusz4!B4</f>
        <v>BELGIA</v>
      </c>
      <c r="B337" s="234"/>
      <c r="C337" s="234"/>
      <c r="D337" s="189">
        <f>Arkusz4!C4</f>
        <v>133</v>
      </c>
      <c r="E337" s="189"/>
      <c r="F337" s="189">
        <f>Arkusz4!D4</f>
        <v>130</v>
      </c>
      <c r="G337" s="189"/>
      <c r="H337" s="189">
        <f>Arkusz4!E4</f>
        <v>18</v>
      </c>
      <c r="I337" s="189"/>
      <c r="M337" s="233" t="str">
        <f>Arkusz5!B4</f>
        <v>FRANCJA</v>
      </c>
      <c r="N337" s="234"/>
      <c r="O337" s="234"/>
      <c r="P337" s="189">
        <f>Arkusz5!C4</f>
        <v>22</v>
      </c>
      <c r="Q337" s="189"/>
      <c r="R337" s="189">
        <f>Arkusz5!D4</f>
        <v>20</v>
      </c>
      <c r="S337" s="189"/>
      <c r="T337" s="189">
        <f>Arkusz5!E4</f>
        <v>8</v>
      </c>
      <c r="U337" s="247"/>
    </row>
    <row r="338" spans="1:26" x14ac:dyDescent="0.3">
      <c r="A338" s="235" t="str">
        <f>Arkusz4!B5</f>
        <v>NORWEGIA</v>
      </c>
      <c r="B338" s="236"/>
      <c r="C338" s="236"/>
      <c r="D338" s="219">
        <f>Arkusz4!C5</f>
        <v>70</v>
      </c>
      <c r="E338" s="219"/>
      <c r="F338" s="219">
        <f>Arkusz4!D5</f>
        <v>61</v>
      </c>
      <c r="G338" s="219"/>
      <c r="H338" s="219">
        <f>Arkusz4!E5</f>
        <v>60</v>
      </c>
      <c r="I338" s="219"/>
      <c r="M338" s="235" t="str">
        <f>Arkusz5!B5</f>
        <v>ŁOTWA</v>
      </c>
      <c r="N338" s="236"/>
      <c r="O338" s="236"/>
      <c r="P338" s="219">
        <f>Arkusz5!C5</f>
        <v>16</v>
      </c>
      <c r="Q338" s="219"/>
      <c r="R338" s="219">
        <f>Arkusz5!D5</f>
        <v>13</v>
      </c>
      <c r="S338" s="219"/>
      <c r="T338" s="219">
        <f>Arkusz5!E5</f>
        <v>10</v>
      </c>
      <c r="U338" s="246"/>
    </row>
    <row r="339" spans="1:26" x14ac:dyDescent="0.3">
      <c r="A339" s="233" t="str">
        <f>Arkusz4!B6</f>
        <v>NIDERLANDY</v>
      </c>
      <c r="B339" s="234"/>
      <c r="C339" s="234"/>
      <c r="D339" s="189">
        <f>Arkusz4!C6</f>
        <v>51</v>
      </c>
      <c r="E339" s="189"/>
      <c r="F339" s="189">
        <f>Arkusz4!D6</f>
        <v>49</v>
      </c>
      <c r="G339" s="189"/>
      <c r="H339" s="189">
        <f>Arkusz4!E6</f>
        <v>35</v>
      </c>
      <c r="I339" s="189"/>
      <c r="M339" s="233" t="str">
        <f>Arkusz5!B6</f>
        <v>HISZPANIA</v>
      </c>
      <c r="N339" s="234"/>
      <c r="O339" s="234"/>
      <c r="P339" s="189">
        <f>Arkusz5!C6</f>
        <v>13</v>
      </c>
      <c r="Q339" s="189"/>
      <c r="R339" s="189">
        <f>Arkusz5!D6</f>
        <v>13</v>
      </c>
      <c r="S339" s="189"/>
      <c r="T339" s="189">
        <f>Arkusz5!E6</f>
        <v>7</v>
      </c>
      <c r="U339" s="247"/>
    </row>
    <row r="340" spans="1:26" ht="15" thickBot="1" x14ac:dyDescent="0.35">
      <c r="A340" s="237" t="str">
        <f>Arkusz4!B7</f>
        <v>Pozostałe</v>
      </c>
      <c r="B340" s="238"/>
      <c r="C340" s="238"/>
      <c r="D340" s="220">
        <f>Arkusz4!C7</f>
        <v>298</v>
      </c>
      <c r="E340" s="220"/>
      <c r="F340" s="220">
        <f>Arkusz4!D7</f>
        <v>212</v>
      </c>
      <c r="G340" s="220"/>
      <c r="H340" s="220">
        <f>Arkusz4!E7</f>
        <v>84</v>
      </c>
      <c r="I340" s="220"/>
      <c r="M340" s="237" t="str">
        <f>Arkusz5!B7</f>
        <v>Pozostałe</v>
      </c>
      <c r="N340" s="238"/>
      <c r="O340" s="238"/>
      <c r="P340" s="220">
        <f>Arkusz5!C7</f>
        <v>93</v>
      </c>
      <c r="Q340" s="220"/>
      <c r="R340" s="220">
        <f>Arkusz5!D7</f>
        <v>66</v>
      </c>
      <c r="S340" s="220"/>
      <c r="T340" s="220">
        <f>Arkusz5!E7</f>
        <v>17</v>
      </c>
      <c r="U340" s="284"/>
    </row>
    <row r="341" spans="1:26" ht="15" thickBot="1" x14ac:dyDescent="0.35">
      <c r="A341" s="217" t="s">
        <v>69</v>
      </c>
      <c r="B341" s="218"/>
      <c r="C341" s="218"/>
      <c r="D341" s="215">
        <f>SUM(D335:E340)</f>
        <v>1616</v>
      </c>
      <c r="E341" s="215"/>
      <c r="F341" s="215">
        <f>SUM(F335:G340)</f>
        <v>1317</v>
      </c>
      <c r="G341" s="215"/>
      <c r="H341" s="215">
        <f>SUM(H335:I340)</f>
        <v>473</v>
      </c>
      <c r="I341" s="216"/>
      <c r="M341" s="217" t="s">
        <v>69</v>
      </c>
      <c r="N341" s="218"/>
      <c r="O341" s="218"/>
      <c r="P341" s="215">
        <f>SUM(P335:Q340)</f>
        <v>253</v>
      </c>
      <c r="Q341" s="215"/>
      <c r="R341" s="215">
        <f t="shared" ref="R341" si="11">SUM(R335:S340)</f>
        <v>206</v>
      </c>
      <c r="S341" s="215"/>
      <c r="T341" s="215">
        <f>SUM(T335:U340)</f>
        <v>77</v>
      </c>
      <c r="U341" s="216"/>
    </row>
    <row r="343" spans="1:26" x14ac:dyDescent="0.3">
      <c r="A343" s="56" t="s">
        <v>171</v>
      </c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  <c r="R343" s="57"/>
      <c r="S343" s="57"/>
      <c r="T343" s="57"/>
      <c r="U343" s="57"/>
      <c r="V343" s="57"/>
      <c r="W343" s="57"/>
      <c r="X343" s="57"/>
      <c r="Y343" s="57"/>
    </row>
    <row r="344" spans="1:26" x14ac:dyDescent="0.3">
      <c r="A344" s="57"/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7"/>
      <c r="W344" s="57"/>
      <c r="X344" s="57"/>
      <c r="Y344" s="57"/>
    </row>
    <row r="345" spans="1:26" x14ac:dyDescent="0.3">
      <c r="A345" s="57"/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</row>
    <row r="346" spans="1:26" x14ac:dyDescent="0.3">
      <c r="A346" s="57"/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</row>
    <row r="347" spans="1:26" x14ac:dyDescent="0.3">
      <c r="A347" s="57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  <c r="R347" s="57"/>
      <c r="S347" s="57"/>
      <c r="T347" s="57"/>
      <c r="U347" s="57"/>
      <c r="V347" s="57"/>
      <c r="W347" s="57"/>
      <c r="X347" s="57"/>
      <c r="Y347" s="57"/>
    </row>
    <row r="348" spans="1:26" x14ac:dyDescent="0.3">
      <c r="A348" s="57"/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</row>
    <row r="349" spans="1:26" x14ac:dyDescent="0.3">
      <c r="A349" s="57"/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  <c r="R349" s="57"/>
      <c r="S349" s="57"/>
      <c r="T349" s="57"/>
      <c r="U349" s="57"/>
      <c r="V349" s="57"/>
      <c r="W349" s="57"/>
      <c r="X349" s="57"/>
      <c r="Y349" s="57"/>
    </row>
    <row r="350" spans="1:26" x14ac:dyDescent="0.3">
      <c r="A350" s="57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  <c r="W350" s="57"/>
      <c r="X350" s="57"/>
      <c r="Y350" s="57"/>
    </row>
    <row r="352" spans="1:26" x14ac:dyDescent="0.3">
      <c r="A352" s="254" t="s">
        <v>68</v>
      </c>
      <c r="B352" s="254"/>
      <c r="C352" s="254"/>
      <c r="D352" s="254"/>
      <c r="E352" s="254"/>
      <c r="F352" s="254"/>
      <c r="G352" s="254"/>
      <c r="H352" s="254"/>
      <c r="I352" s="254"/>
      <c r="J352" s="254"/>
      <c r="K352" s="254"/>
      <c r="L352" s="254"/>
      <c r="M352" s="254"/>
      <c r="N352" s="254"/>
      <c r="O352" s="254"/>
      <c r="P352" s="254"/>
      <c r="Q352" s="254"/>
      <c r="R352" s="254"/>
      <c r="S352" s="254"/>
      <c r="T352" s="254"/>
      <c r="U352" s="254"/>
      <c r="V352" s="254"/>
      <c r="W352" s="254"/>
      <c r="X352" s="254"/>
      <c r="Y352" s="254"/>
      <c r="Z352" s="254"/>
    </row>
    <row r="353" spans="1:21" x14ac:dyDescent="0.3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</row>
    <row r="354" spans="1:21" x14ac:dyDescent="0.3">
      <c r="A354" s="65" t="s">
        <v>146</v>
      </c>
      <c r="B354" s="65"/>
      <c r="C354" s="65"/>
      <c r="D354" s="65"/>
      <c r="E354" s="65"/>
      <c r="F354" s="65"/>
      <c r="G354" s="65"/>
      <c r="H354" s="65"/>
      <c r="I354" s="65"/>
      <c r="J354" s="65"/>
      <c r="K354" s="65"/>
      <c r="L354" s="65"/>
      <c r="M354" s="65"/>
      <c r="N354" s="65"/>
      <c r="O354" s="65"/>
      <c r="P354" s="65"/>
      <c r="Q354" s="65"/>
      <c r="R354" s="65"/>
      <c r="S354" s="65"/>
      <c r="T354" s="65"/>
      <c r="U354" s="65"/>
    </row>
    <row r="355" spans="1:21" x14ac:dyDescent="0.3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</row>
    <row r="356" spans="1:21" ht="15" thickBot="1" x14ac:dyDescent="0.35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</row>
    <row r="357" spans="1:21" x14ac:dyDescent="0.3">
      <c r="C357" s="139" t="s">
        <v>0</v>
      </c>
      <c r="D357" s="140"/>
      <c r="E357" s="140"/>
      <c r="F357" s="140"/>
      <c r="G357" s="192" t="str">
        <f>CONCATENATE(Arkusz18!A2," - ",Arkusz18!B2," r.")</f>
        <v>01.09.2025 - 30.09.2025 r.</v>
      </c>
      <c r="H357" s="192"/>
      <c r="I357" s="192"/>
      <c r="J357" s="192"/>
      <c r="K357" s="192"/>
      <c r="L357" s="192"/>
      <c r="M357" s="192"/>
      <c r="N357" s="192"/>
      <c r="O357" s="192"/>
      <c r="P357" s="192"/>
      <c r="Q357" s="192"/>
      <c r="R357" s="192"/>
      <c r="S357" s="192"/>
      <c r="T357" s="192"/>
      <c r="U357" s="193"/>
    </row>
    <row r="358" spans="1:21" ht="73.5" customHeight="1" x14ac:dyDescent="0.3">
      <c r="C358" s="141"/>
      <c r="D358" s="142"/>
      <c r="E358" s="142"/>
      <c r="F358" s="142"/>
      <c r="G358" s="242" t="s">
        <v>60</v>
      </c>
      <c r="H358" s="243"/>
      <c r="I358" s="244"/>
      <c r="J358" s="242" t="s">
        <v>61</v>
      </c>
      <c r="K358" s="243"/>
      <c r="L358" s="244"/>
      <c r="M358" s="242" t="s">
        <v>62</v>
      </c>
      <c r="N358" s="243"/>
      <c r="O358" s="244"/>
      <c r="P358" s="242" t="s">
        <v>71</v>
      </c>
      <c r="Q358" s="243"/>
      <c r="R358" s="244"/>
      <c r="S358" s="242" t="s">
        <v>63</v>
      </c>
      <c r="T358" s="243"/>
      <c r="U358" s="245"/>
    </row>
    <row r="359" spans="1:21" x14ac:dyDescent="0.3">
      <c r="C359" s="240" t="str">
        <f>Arkusz6!B2</f>
        <v>UKRAINA</v>
      </c>
      <c r="D359" s="241"/>
      <c r="E359" s="241"/>
      <c r="F359" s="241"/>
      <c r="G359" s="133">
        <f>Arkusz6!C2</f>
        <v>0</v>
      </c>
      <c r="H359" s="133"/>
      <c r="I359" s="133"/>
      <c r="J359" s="133">
        <f>Arkusz6!D2</f>
        <v>0</v>
      </c>
      <c r="K359" s="133"/>
      <c r="L359" s="133"/>
      <c r="M359" s="133">
        <f>Arkusz6!E2</f>
        <v>0</v>
      </c>
      <c r="N359" s="133"/>
      <c r="O359" s="133"/>
      <c r="P359" s="133">
        <f>Arkusz6!F2</f>
        <v>179</v>
      </c>
      <c r="Q359" s="133"/>
      <c r="R359" s="133"/>
      <c r="S359" s="133">
        <f>Arkusz6!G2</f>
        <v>125</v>
      </c>
      <c r="T359" s="133"/>
      <c r="U359" s="133"/>
    </row>
    <row r="360" spans="1:21" x14ac:dyDescent="0.3">
      <c r="C360" s="231" t="str">
        <f>Arkusz6!B3</f>
        <v>BIAŁORUŚ</v>
      </c>
      <c r="D360" s="232"/>
      <c r="E360" s="232"/>
      <c r="F360" s="232"/>
      <c r="G360" s="239">
        <f>Arkusz6!C3</f>
        <v>12</v>
      </c>
      <c r="H360" s="239"/>
      <c r="I360" s="239"/>
      <c r="J360" s="239">
        <f>Arkusz6!D3</f>
        <v>71</v>
      </c>
      <c r="K360" s="239"/>
      <c r="L360" s="239"/>
      <c r="M360" s="239">
        <f>Arkusz6!E3</f>
        <v>0</v>
      </c>
      <c r="N360" s="239"/>
      <c r="O360" s="239"/>
      <c r="P360" s="239">
        <f>Arkusz6!F3</f>
        <v>14</v>
      </c>
      <c r="Q360" s="239"/>
      <c r="R360" s="239"/>
      <c r="S360" s="239">
        <f>Arkusz6!G3</f>
        <v>16</v>
      </c>
      <c r="T360" s="239"/>
      <c r="U360" s="239"/>
    </row>
    <row r="361" spans="1:21" x14ac:dyDescent="0.3">
      <c r="C361" s="240" t="str">
        <f>Arkusz6!B4</f>
        <v>ROSJA</v>
      </c>
      <c r="D361" s="241"/>
      <c r="E361" s="241"/>
      <c r="F361" s="241"/>
      <c r="G361" s="133">
        <f>Arkusz6!C4</f>
        <v>1</v>
      </c>
      <c r="H361" s="133"/>
      <c r="I361" s="133"/>
      <c r="J361" s="133">
        <f>Arkusz6!D4</f>
        <v>2</v>
      </c>
      <c r="K361" s="133"/>
      <c r="L361" s="133"/>
      <c r="M361" s="133">
        <f>Arkusz6!E4</f>
        <v>0</v>
      </c>
      <c r="N361" s="133"/>
      <c r="O361" s="133"/>
      <c r="P361" s="133">
        <f>Arkusz6!F4</f>
        <v>14</v>
      </c>
      <c r="Q361" s="133"/>
      <c r="R361" s="133"/>
      <c r="S361" s="133">
        <f>Arkusz6!G4</f>
        <v>9</v>
      </c>
      <c r="T361" s="133"/>
      <c r="U361" s="133"/>
    </row>
    <row r="362" spans="1:21" x14ac:dyDescent="0.3">
      <c r="C362" s="231" t="str">
        <f>Arkusz6!B5</f>
        <v>ERYTREA</v>
      </c>
      <c r="D362" s="232"/>
      <c r="E362" s="232"/>
      <c r="F362" s="232"/>
      <c r="G362" s="239">
        <f>Arkusz6!C5</f>
        <v>0</v>
      </c>
      <c r="H362" s="239"/>
      <c r="I362" s="239"/>
      <c r="J362" s="239">
        <f>Arkusz6!D5</f>
        <v>1</v>
      </c>
      <c r="K362" s="239"/>
      <c r="L362" s="239"/>
      <c r="M362" s="239">
        <f>Arkusz6!E5</f>
        <v>0</v>
      </c>
      <c r="N362" s="239"/>
      <c r="O362" s="239"/>
      <c r="P362" s="239">
        <f>Arkusz6!F5</f>
        <v>0</v>
      </c>
      <c r="Q362" s="239"/>
      <c r="R362" s="239"/>
      <c r="S362" s="239">
        <f>Arkusz6!G5</f>
        <v>13</v>
      </c>
      <c r="T362" s="239"/>
      <c r="U362" s="239"/>
    </row>
    <row r="363" spans="1:21" x14ac:dyDescent="0.3">
      <c r="C363" s="240" t="str">
        <f>Arkusz6!B6</f>
        <v>PAKISTAN</v>
      </c>
      <c r="D363" s="241"/>
      <c r="E363" s="241"/>
      <c r="F363" s="241"/>
      <c r="G363" s="133">
        <f>Arkusz6!C6</f>
        <v>0</v>
      </c>
      <c r="H363" s="133"/>
      <c r="I363" s="133"/>
      <c r="J363" s="133">
        <f>Arkusz6!D6</f>
        <v>0</v>
      </c>
      <c r="K363" s="133"/>
      <c r="L363" s="133"/>
      <c r="M363" s="133">
        <f>Arkusz6!E6</f>
        <v>0</v>
      </c>
      <c r="N363" s="133"/>
      <c r="O363" s="133"/>
      <c r="P363" s="133">
        <f>Arkusz6!F6</f>
        <v>12</v>
      </c>
      <c r="Q363" s="133"/>
      <c r="R363" s="133"/>
      <c r="S363" s="133">
        <f>Arkusz6!G6</f>
        <v>1</v>
      </c>
      <c r="T363" s="133"/>
      <c r="U363" s="133"/>
    </row>
    <row r="364" spans="1:21" ht="15" thickBot="1" x14ac:dyDescent="0.35">
      <c r="C364" s="135" t="str">
        <f>Arkusz6!B7</f>
        <v>Pozostałe</v>
      </c>
      <c r="D364" s="136"/>
      <c r="E364" s="136"/>
      <c r="F364" s="136"/>
      <c r="G364" s="134">
        <f>Arkusz6!C7</f>
        <v>7</v>
      </c>
      <c r="H364" s="134"/>
      <c r="I364" s="134"/>
      <c r="J364" s="134">
        <f>Arkusz6!D7</f>
        <v>8</v>
      </c>
      <c r="K364" s="134"/>
      <c r="L364" s="134"/>
      <c r="M364" s="134">
        <f>Arkusz6!E7</f>
        <v>0</v>
      </c>
      <c r="N364" s="134"/>
      <c r="O364" s="134"/>
      <c r="P364" s="134">
        <f>Arkusz6!F7</f>
        <v>30</v>
      </c>
      <c r="Q364" s="134"/>
      <c r="R364" s="134"/>
      <c r="S364" s="134">
        <f>Arkusz6!G7</f>
        <v>55</v>
      </c>
      <c r="T364" s="134"/>
      <c r="U364" s="134"/>
    </row>
    <row r="365" spans="1:21" ht="15" thickBot="1" x14ac:dyDescent="0.35">
      <c r="C365" s="137" t="s">
        <v>1</v>
      </c>
      <c r="D365" s="138"/>
      <c r="E365" s="138"/>
      <c r="F365" s="138"/>
      <c r="G365" s="93">
        <f>SUM(G359:I364)</f>
        <v>20</v>
      </c>
      <c r="H365" s="93"/>
      <c r="I365" s="93"/>
      <c r="J365" s="93">
        <f t="shared" ref="J365" si="12">SUM(J359:L364)</f>
        <v>82</v>
      </c>
      <c r="K365" s="93"/>
      <c r="L365" s="93"/>
      <c r="M365" s="93">
        <f t="shared" ref="M365" si="13">SUM(M359:O364)</f>
        <v>0</v>
      </c>
      <c r="N365" s="93"/>
      <c r="O365" s="93"/>
      <c r="P365" s="93">
        <f t="shared" ref="P365" si="14">SUM(P359:R364)</f>
        <v>249</v>
      </c>
      <c r="Q365" s="93"/>
      <c r="R365" s="93"/>
      <c r="S365" s="93">
        <f>SUM(S359:U364)</f>
        <v>219</v>
      </c>
      <c r="T365" s="93"/>
      <c r="U365" s="94"/>
    </row>
    <row r="368" spans="1:21" ht="15" thickBot="1" x14ac:dyDescent="0.35"/>
    <row r="369" spans="1:25" x14ac:dyDescent="0.3">
      <c r="C369" s="139" t="s">
        <v>0</v>
      </c>
      <c r="D369" s="140"/>
      <c r="E369" s="140"/>
      <c r="F369" s="140"/>
      <c r="G369" s="192" t="str">
        <f>CONCATENATE(Arkusz18!C2," - ",Arkusz18!B2," r.")</f>
        <v>01.01.2025 - 30.09.2025 r.</v>
      </c>
      <c r="H369" s="192"/>
      <c r="I369" s="192"/>
      <c r="J369" s="192"/>
      <c r="K369" s="192"/>
      <c r="L369" s="192"/>
      <c r="M369" s="192"/>
      <c r="N369" s="192"/>
      <c r="O369" s="192"/>
      <c r="P369" s="192"/>
      <c r="Q369" s="192"/>
      <c r="R369" s="192"/>
      <c r="S369" s="192"/>
      <c r="T369" s="192"/>
      <c r="U369" s="193"/>
    </row>
    <row r="370" spans="1:25" ht="71.25" customHeight="1" x14ac:dyDescent="0.3">
      <c r="C370" s="141"/>
      <c r="D370" s="142"/>
      <c r="E370" s="142"/>
      <c r="F370" s="142"/>
      <c r="G370" s="242" t="s">
        <v>60</v>
      </c>
      <c r="H370" s="243"/>
      <c r="I370" s="244"/>
      <c r="J370" s="242" t="s">
        <v>61</v>
      </c>
      <c r="K370" s="243"/>
      <c r="L370" s="244"/>
      <c r="M370" s="242" t="s">
        <v>62</v>
      </c>
      <c r="N370" s="243"/>
      <c r="O370" s="244"/>
      <c r="P370" s="242" t="s">
        <v>71</v>
      </c>
      <c r="Q370" s="243"/>
      <c r="R370" s="244"/>
      <c r="S370" s="242" t="s">
        <v>63</v>
      </c>
      <c r="T370" s="243"/>
      <c r="U370" s="245"/>
    </row>
    <row r="371" spans="1:25" x14ac:dyDescent="0.3">
      <c r="C371" s="240" t="str">
        <f>Arkusz7!B2</f>
        <v>UKRAINA</v>
      </c>
      <c r="D371" s="241"/>
      <c r="E371" s="241"/>
      <c r="F371" s="241"/>
      <c r="G371" s="133">
        <f>Arkusz7!C2</f>
        <v>6</v>
      </c>
      <c r="H371" s="133"/>
      <c r="I371" s="133"/>
      <c r="J371" s="133">
        <f>Arkusz7!D2</f>
        <v>1506</v>
      </c>
      <c r="K371" s="133"/>
      <c r="L371" s="133"/>
      <c r="M371" s="133">
        <f>Arkusz7!E2</f>
        <v>0</v>
      </c>
      <c r="N371" s="133"/>
      <c r="O371" s="133"/>
      <c r="P371" s="133">
        <f>Arkusz7!F2</f>
        <v>1370</v>
      </c>
      <c r="Q371" s="133"/>
      <c r="R371" s="133"/>
      <c r="S371" s="133">
        <f>Arkusz7!G2</f>
        <v>696</v>
      </c>
      <c r="T371" s="133"/>
      <c r="U371" s="133"/>
      <c r="W371" s="312">
        <f>SUM(G371:L371)</f>
        <v>1512</v>
      </c>
    </row>
    <row r="372" spans="1:25" x14ac:dyDescent="0.3">
      <c r="C372" s="231" t="str">
        <f>Arkusz7!B3</f>
        <v>BIAŁORUŚ</v>
      </c>
      <c r="D372" s="232"/>
      <c r="E372" s="232"/>
      <c r="F372" s="232"/>
      <c r="G372" s="239">
        <f>Arkusz7!C3</f>
        <v>136</v>
      </c>
      <c r="H372" s="239"/>
      <c r="I372" s="239"/>
      <c r="J372" s="239">
        <f>Arkusz7!D3</f>
        <v>1131</v>
      </c>
      <c r="K372" s="239"/>
      <c r="L372" s="239"/>
      <c r="M372" s="239">
        <f>Arkusz7!E3</f>
        <v>0</v>
      </c>
      <c r="N372" s="239"/>
      <c r="O372" s="239"/>
      <c r="P372" s="239">
        <f>Arkusz7!F3</f>
        <v>100</v>
      </c>
      <c r="Q372" s="239"/>
      <c r="R372" s="239"/>
      <c r="S372" s="239">
        <f>Arkusz7!G3</f>
        <v>135</v>
      </c>
      <c r="T372" s="239"/>
      <c r="U372" s="239"/>
      <c r="W372" s="312">
        <f t="shared" ref="W372:W376" si="15">SUM(G372:L372)</f>
        <v>1267</v>
      </c>
    </row>
    <row r="373" spans="1:25" x14ac:dyDescent="0.3">
      <c r="C373" s="240" t="str">
        <f>Arkusz7!B4</f>
        <v>ROSJA</v>
      </c>
      <c r="D373" s="241"/>
      <c r="E373" s="241"/>
      <c r="F373" s="241"/>
      <c r="G373" s="133">
        <f>Arkusz7!C4</f>
        <v>51</v>
      </c>
      <c r="H373" s="133"/>
      <c r="I373" s="133"/>
      <c r="J373" s="133">
        <f>Arkusz7!D4</f>
        <v>23</v>
      </c>
      <c r="K373" s="133"/>
      <c r="L373" s="133"/>
      <c r="M373" s="133">
        <f>Arkusz7!E4</f>
        <v>0</v>
      </c>
      <c r="N373" s="133"/>
      <c r="O373" s="133"/>
      <c r="P373" s="133">
        <f>Arkusz7!F4</f>
        <v>269</v>
      </c>
      <c r="Q373" s="133"/>
      <c r="R373" s="133"/>
      <c r="S373" s="133">
        <f>Arkusz7!G4</f>
        <v>130</v>
      </c>
      <c r="T373" s="133"/>
      <c r="U373" s="133"/>
      <c r="W373" s="312">
        <f t="shared" si="15"/>
        <v>74</v>
      </c>
    </row>
    <row r="374" spans="1:25" x14ac:dyDescent="0.3">
      <c r="C374" s="231" t="str">
        <f>Arkusz7!B5</f>
        <v>ETIOPIA</v>
      </c>
      <c r="D374" s="232"/>
      <c r="E374" s="232"/>
      <c r="F374" s="232"/>
      <c r="G374" s="239">
        <f>Arkusz7!C5</f>
        <v>1</v>
      </c>
      <c r="H374" s="239"/>
      <c r="I374" s="239"/>
      <c r="J374" s="239">
        <f>Arkusz7!D5</f>
        <v>68</v>
      </c>
      <c r="K374" s="239"/>
      <c r="L374" s="239"/>
      <c r="M374" s="239">
        <f>Arkusz7!E5</f>
        <v>0</v>
      </c>
      <c r="N374" s="239"/>
      <c r="O374" s="239"/>
      <c r="P374" s="239">
        <f>Arkusz7!F5</f>
        <v>1</v>
      </c>
      <c r="Q374" s="239"/>
      <c r="R374" s="239"/>
      <c r="S374" s="239">
        <f>Arkusz7!G5</f>
        <v>153</v>
      </c>
      <c r="T374" s="239"/>
      <c r="U374" s="239"/>
      <c r="W374" s="312">
        <f t="shared" si="15"/>
        <v>69</v>
      </c>
    </row>
    <row r="375" spans="1:25" x14ac:dyDescent="0.3">
      <c r="C375" s="240" t="str">
        <f>Arkusz7!B6</f>
        <v>TADŻYKISTAN</v>
      </c>
      <c r="D375" s="241"/>
      <c r="E375" s="241"/>
      <c r="F375" s="241"/>
      <c r="G375" s="133">
        <f>Arkusz7!C6</f>
        <v>2</v>
      </c>
      <c r="H375" s="133"/>
      <c r="I375" s="133"/>
      <c r="J375" s="133">
        <f>Arkusz7!D6</f>
        <v>9</v>
      </c>
      <c r="K375" s="133"/>
      <c r="L375" s="133"/>
      <c r="M375" s="133">
        <f>Arkusz7!E6</f>
        <v>0</v>
      </c>
      <c r="N375" s="133"/>
      <c r="O375" s="133"/>
      <c r="P375" s="133">
        <f>Arkusz7!F6</f>
        <v>52</v>
      </c>
      <c r="Q375" s="133"/>
      <c r="R375" s="133"/>
      <c r="S375" s="133">
        <f>Arkusz7!G6</f>
        <v>107</v>
      </c>
      <c r="T375" s="133"/>
      <c r="U375" s="133"/>
      <c r="W375" s="312">
        <f t="shared" si="15"/>
        <v>11</v>
      </c>
    </row>
    <row r="376" spans="1:25" ht="15" thickBot="1" x14ac:dyDescent="0.35">
      <c r="C376" s="135" t="str">
        <f>Arkusz7!B7</f>
        <v>Pozostałe</v>
      </c>
      <c r="D376" s="136"/>
      <c r="E376" s="136"/>
      <c r="F376" s="136"/>
      <c r="G376" s="134">
        <f>Arkusz7!C7</f>
        <v>78</v>
      </c>
      <c r="H376" s="134"/>
      <c r="I376" s="134"/>
      <c r="J376" s="134">
        <f>Arkusz7!D7</f>
        <v>115</v>
      </c>
      <c r="K376" s="134"/>
      <c r="L376" s="134"/>
      <c r="M376" s="134">
        <f>Arkusz7!E7</f>
        <v>0</v>
      </c>
      <c r="N376" s="134"/>
      <c r="O376" s="134"/>
      <c r="P376" s="134">
        <f>Arkusz7!F7</f>
        <v>409</v>
      </c>
      <c r="Q376" s="134"/>
      <c r="R376" s="134"/>
      <c r="S376" s="134">
        <f>Arkusz7!G7</f>
        <v>1076</v>
      </c>
      <c r="T376" s="134"/>
      <c r="U376" s="134"/>
      <c r="W376" s="312">
        <f t="shared" si="15"/>
        <v>193</v>
      </c>
    </row>
    <row r="377" spans="1:25" ht="15" thickBot="1" x14ac:dyDescent="0.35">
      <c r="C377" s="137" t="s">
        <v>1</v>
      </c>
      <c r="D377" s="138"/>
      <c r="E377" s="138"/>
      <c r="F377" s="138"/>
      <c r="G377" s="93">
        <f>SUM(G371:I376)</f>
        <v>274</v>
      </c>
      <c r="H377" s="93"/>
      <c r="I377" s="93"/>
      <c r="J377" s="93">
        <f t="shared" ref="J377" si="16">SUM(J371:L376)</f>
        <v>2852</v>
      </c>
      <c r="K377" s="93"/>
      <c r="L377" s="93"/>
      <c r="M377" s="93">
        <f t="shared" ref="M377" si="17">SUM(M371:O376)</f>
        <v>0</v>
      </c>
      <c r="N377" s="93"/>
      <c r="O377" s="93"/>
      <c r="P377" s="93">
        <f t="shared" ref="P377" si="18">SUM(P371:R376)</f>
        <v>2201</v>
      </c>
      <c r="Q377" s="93"/>
      <c r="R377" s="93"/>
      <c r="S377" s="93">
        <f>SUM(S371:U376)</f>
        <v>2297</v>
      </c>
      <c r="T377" s="93"/>
      <c r="U377" s="94"/>
      <c r="W377" s="312">
        <f>SUM(G377:U377)</f>
        <v>7624</v>
      </c>
    </row>
    <row r="380" spans="1:25" x14ac:dyDescent="0.3">
      <c r="A380" s="56" t="s">
        <v>174</v>
      </c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  <c r="R380" s="57"/>
      <c r="S380" s="57"/>
      <c r="T380" s="57"/>
      <c r="U380" s="57"/>
      <c r="V380" s="57"/>
      <c r="W380" s="57"/>
      <c r="X380" s="57"/>
      <c r="Y380" s="57"/>
    </row>
    <row r="381" spans="1:25" x14ac:dyDescent="0.3">
      <c r="A381" s="57"/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  <c r="W381" s="57"/>
      <c r="X381" s="57"/>
      <c r="Y381" s="57"/>
    </row>
    <row r="382" spans="1:25" x14ac:dyDescent="0.3">
      <c r="A382" s="57"/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/>
      <c r="W382" s="57"/>
      <c r="X382" s="57"/>
      <c r="Y382" s="57"/>
    </row>
    <row r="383" spans="1:25" x14ac:dyDescent="0.3">
      <c r="A383" s="57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</row>
    <row r="384" spans="1:25" x14ac:dyDescent="0.3">
      <c r="A384" s="57"/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  <c r="W384" s="57"/>
      <c r="X384" s="57"/>
      <c r="Y384" s="57"/>
    </row>
    <row r="385" spans="1:25" x14ac:dyDescent="0.3">
      <c r="A385" s="57"/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  <c r="R385" s="57"/>
      <c r="S385" s="57"/>
      <c r="T385" s="57"/>
      <c r="U385" s="57"/>
      <c r="V385" s="57"/>
      <c r="W385" s="57"/>
      <c r="X385" s="57"/>
      <c r="Y385" s="57"/>
    </row>
    <row r="386" spans="1:25" x14ac:dyDescent="0.3">
      <c r="A386" s="57"/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</row>
    <row r="387" spans="1:25" x14ac:dyDescent="0.3">
      <c r="A387" s="57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</row>
    <row r="388" spans="1:25" x14ac:dyDescent="0.3">
      <c r="A388" s="57"/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</row>
    <row r="389" spans="1:25" x14ac:dyDescent="0.3">
      <c r="A389" s="57"/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</row>
    <row r="390" spans="1:25" x14ac:dyDescent="0.3">
      <c r="A390" s="57"/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  <c r="R390" s="57"/>
      <c r="S390" s="57"/>
      <c r="T390" s="57"/>
      <c r="U390" s="57"/>
      <c r="V390" s="57"/>
      <c r="W390" s="57"/>
      <c r="X390" s="57"/>
      <c r="Y390" s="57"/>
    </row>
    <row r="394" spans="1:25" x14ac:dyDescent="0.3">
      <c r="A394" s="65" t="s">
        <v>147</v>
      </c>
      <c r="B394" s="65"/>
      <c r="C394" s="65"/>
      <c r="D394" s="65"/>
      <c r="E394" s="65"/>
      <c r="F394" s="65"/>
      <c r="G394" s="65"/>
      <c r="H394" s="65"/>
      <c r="I394" s="65"/>
      <c r="J394" s="65"/>
      <c r="K394" s="65"/>
      <c r="L394" s="65"/>
      <c r="M394" s="65"/>
      <c r="N394" s="65"/>
      <c r="O394" s="65"/>
      <c r="P394" s="65"/>
      <c r="Q394" s="65"/>
      <c r="R394" s="65"/>
      <c r="S394" s="65"/>
      <c r="T394" s="65"/>
      <c r="U394" s="65"/>
      <c r="V394" s="65"/>
      <c r="W394" s="65"/>
      <c r="X394" s="65"/>
      <c r="Y394" s="65"/>
    </row>
    <row r="395" spans="1:25" x14ac:dyDescent="0.3">
      <c r="A395" s="65"/>
      <c r="B395" s="65"/>
      <c r="C395" s="65"/>
      <c r="D395" s="65"/>
      <c r="E395" s="65"/>
      <c r="F395" s="65"/>
      <c r="G395" s="65"/>
      <c r="H395" s="65"/>
      <c r="I395" s="65"/>
      <c r="J395" s="65"/>
      <c r="K395" s="65"/>
      <c r="L395" s="65"/>
      <c r="M395" s="65"/>
      <c r="N395" s="65"/>
      <c r="O395" s="65"/>
      <c r="P395" s="65"/>
      <c r="Q395" s="65"/>
      <c r="R395" s="65"/>
      <c r="S395" s="65"/>
      <c r="T395" s="65"/>
      <c r="U395" s="65"/>
      <c r="V395" s="65"/>
      <c r="W395" s="65"/>
      <c r="X395" s="65"/>
      <c r="Y395" s="65"/>
    </row>
    <row r="396" spans="1:25" x14ac:dyDescent="0.3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</row>
    <row r="397" spans="1:25" ht="15" thickBot="1" x14ac:dyDescent="0.35"/>
    <row r="398" spans="1:25" ht="30" customHeight="1" x14ac:dyDescent="0.3">
      <c r="B398" s="139" t="s">
        <v>9</v>
      </c>
      <c r="C398" s="140"/>
      <c r="D398" s="140"/>
      <c r="E398" s="140"/>
      <c r="F398" s="140"/>
      <c r="G398" s="140"/>
      <c r="H398" s="140"/>
      <c r="I398" s="140"/>
      <c r="J398" s="143" t="str">
        <f>Arkusz8!C6</f>
        <v>27.08.2025 - 02.09.2025</v>
      </c>
      <c r="K398" s="143"/>
      <c r="L398" s="143"/>
      <c r="M398" s="143" t="str">
        <f>Arkusz8!C10</f>
        <v>03.09.2025 - 09.09.2025</v>
      </c>
      <c r="N398" s="143"/>
      <c r="O398" s="143"/>
      <c r="P398" s="143" t="str">
        <f>Arkusz8!C9</f>
        <v>10.09.2025 - 16.09.2025</v>
      </c>
      <c r="Q398" s="143"/>
      <c r="R398" s="143"/>
      <c r="S398" s="143" t="str">
        <f>Arkusz8!C8</f>
        <v>17.09.2025 - 23.09.2025</v>
      </c>
      <c r="T398" s="143"/>
      <c r="U398" s="143"/>
      <c r="V398" s="143" t="str">
        <f>Arkusz8!C7</f>
        <v>24.09.2025 - 30.09.2025</v>
      </c>
      <c r="W398" s="143"/>
      <c r="X398" s="174"/>
    </row>
    <row r="399" spans="1:25" x14ac:dyDescent="0.3">
      <c r="B399" s="257" t="s">
        <v>29</v>
      </c>
      <c r="C399" s="258"/>
      <c r="D399" s="258"/>
      <c r="E399" s="258"/>
      <c r="F399" s="258"/>
      <c r="G399" s="258"/>
      <c r="H399" s="258"/>
      <c r="I399" s="258"/>
      <c r="J399" s="173">
        <f>Arkusz8!A6</f>
        <v>701</v>
      </c>
      <c r="K399" s="173"/>
      <c r="L399" s="173"/>
      <c r="M399" s="173">
        <f>Arkusz8!A5</f>
        <v>706</v>
      </c>
      <c r="N399" s="173"/>
      <c r="O399" s="173"/>
      <c r="P399" s="173">
        <f>Arkusz8!A4</f>
        <v>666</v>
      </c>
      <c r="Q399" s="173"/>
      <c r="R399" s="173"/>
      <c r="S399" s="173">
        <f>Arkusz8!A3</f>
        <v>670</v>
      </c>
      <c r="T399" s="173"/>
      <c r="U399" s="173"/>
      <c r="V399" s="173">
        <f>Arkusz8!A2</f>
        <v>665</v>
      </c>
      <c r="W399" s="173"/>
      <c r="X399" s="173"/>
    </row>
    <row r="400" spans="1:25" x14ac:dyDescent="0.3">
      <c r="B400" s="255" t="s">
        <v>5</v>
      </c>
      <c r="C400" s="256"/>
      <c r="D400" s="256"/>
      <c r="E400" s="256"/>
      <c r="F400" s="256"/>
      <c r="G400" s="256"/>
      <c r="H400" s="256"/>
      <c r="I400" s="256"/>
      <c r="J400" s="133">
        <f>Arkusz8!A11</f>
        <v>5968</v>
      </c>
      <c r="K400" s="133"/>
      <c r="L400" s="133"/>
      <c r="M400" s="133">
        <f>Arkusz8!A10</f>
        <v>6020</v>
      </c>
      <c r="N400" s="133"/>
      <c r="O400" s="133"/>
      <c r="P400" s="133">
        <f>Arkusz8!A9</f>
        <v>6037</v>
      </c>
      <c r="Q400" s="133"/>
      <c r="R400" s="133"/>
      <c r="S400" s="133">
        <f>Arkusz8!A8</f>
        <v>6048</v>
      </c>
      <c r="T400" s="133"/>
      <c r="U400" s="133"/>
      <c r="V400" s="133">
        <f>Arkusz8!A7</f>
        <v>6014</v>
      </c>
      <c r="W400" s="133"/>
      <c r="X400" s="133"/>
    </row>
    <row r="401" spans="2:24" x14ac:dyDescent="0.3">
      <c r="B401" s="257" t="s">
        <v>6</v>
      </c>
      <c r="C401" s="258"/>
      <c r="D401" s="258"/>
      <c r="E401" s="258"/>
      <c r="F401" s="258"/>
      <c r="G401" s="258"/>
      <c r="H401" s="258"/>
      <c r="I401" s="258"/>
      <c r="J401" s="173">
        <f>Arkusz8!A16</f>
        <v>114</v>
      </c>
      <c r="K401" s="173"/>
      <c r="L401" s="173"/>
      <c r="M401" s="173">
        <f>Arkusz8!A15</f>
        <v>76</v>
      </c>
      <c r="N401" s="173"/>
      <c r="O401" s="173"/>
      <c r="P401" s="173">
        <f>Arkusz8!A14</f>
        <v>110</v>
      </c>
      <c r="Q401" s="173"/>
      <c r="R401" s="173"/>
      <c r="S401" s="173">
        <f>Arkusz8!A13</f>
        <v>107</v>
      </c>
      <c r="T401" s="173"/>
      <c r="U401" s="173"/>
      <c r="V401" s="173">
        <f>Arkusz8!A12</f>
        <v>123</v>
      </c>
      <c r="W401" s="173"/>
      <c r="X401" s="173"/>
    </row>
    <row r="402" spans="2:24" x14ac:dyDescent="0.3">
      <c r="B402" s="177" t="s">
        <v>7</v>
      </c>
      <c r="C402" s="178"/>
      <c r="D402" s="178"/>
      <c r="E402" s="178"/>
      <c r="F402" s="178"/>
      <c r="G402" s="178"/>
      <c r="H402" s="178"/>
      <c r="I402" s="178"/>
      <c r="J402" s="133">
        <f>Arkusz8!A21</f>
        <v>89</v>
      </c>
      <c r="K402" s="133"/>
      <c r="L402" s="133"/>
      <c r="M402" s="133">
        <f>Arkusz8!A20</f>
        <v>136</v>
      </c>
      <c r="N402" s="133"/>
      <c r="O402" s="133"/>
      <c r="P402" s="133">
        <f>Arkusz8!A19</f>
        <v>91</v>
      </c>
      <c r="Q402" s="133"/>
      <c r="R402" s="133"/>
      <c r="S402" s="133">
        <f>Arkusz8!A18</f>
        <v>101</v>
      </c>
      <c r="T402" s="133"/>
      <c r="U402" s="133"/>
      <c r="V402" s="133">
        <f>Arkusz8!A17</f>
        <v>88</v>
      </c>
      <c r="W402" s="133"/>
      <c r="X402" s="133"/>
    </row>
    <row r="403" spans="2:24" ht="15" thickBot="1" x14ac:dyDescent="0.35">
      <c r="B403" s="144" t="s">
        <v>92</v>
      </c>
      <c r="C403" s="145"/>
      <c r="D403" s="145"/>
      <c r="E403" s="145"/>
      <c r="F403" s="145"/>
      <c r="G403" s="145"/>
      <c r="H403" s="145"/>
      <c r="I403" s="145"/>
      <c r="J403" s="172">
        <f>Arkusz8!A26</f>
        <v>1</v>
      </c>
      <c r="K403" s="172"/>
      <c r="L403" s="172"/>
      <c r="M403" s="172">
        <f>Arkusz8!A25</f>
        <v>1</v>
      </c>
      <c r="N403" s="172"/>
      <c r="O403" s="172"/>
      <c r="P403" s="172">
        <f>Arkusz8!A24</f>
        <v>1</v>
      </c>
      <c r="Q403" s="172"/>
      <c r="R403" s="172"/>
      <c r="S403" s="172">
        <f>Arkusz8!A23</f>
        <v>1</v>
      </c>
      <c r="T403" s="172"/>
      <c r="U403" s="172"/>
      <c r="V403" s="172">
        <f>Arkusz8!A22</f>
        <v>1</v>
      </c>
      <c r="W403" s="172"/>
      <c r="X403" s="172"/>
    </row>
    <row r="404" spans="2:24" ht="15" thickBot="1" x14ac:dyDescent="0.35">
      <c r="B404" s="157" t="s">
        <v>93</v>
      </c>
      <c r="C404" s="158"/>
      <c r="D404" s="158"/>
      <c r="E404" s="158"/>
      <c r="F404" s="158"/>
      <c r="G404" s="158"/>
      <c r="H404" s="158"/>
      <c r="I404" s="158"/>
      <c r="J404" s="131">
        <f>SUM(J399,J400,J403)</f>
        <v>6670</v>
      </c>
      <c r="K404" s="131"/>
      <c r="L404" s="131"/>
      <c r="M404" s="131">
        <f>SUM(M399,M400,M403)</f>
        <v>6727</v>
      </c>
      <c r="N404" s="131"/>
      <c r="O404" s="131"/>
      <c r="P404" s="131">
        <f>SUM(P399,P400,P403)</f>
        <v>6704</v>
      </c>
      <c r="Q404" s="131"/>
      <c r="R404" s="131"/>
      <c r="S404" s="131">
        <f>SUM(S399,S400,S403)</f>
        <v>6719</v>
      </c>
      <c r="T404" s="131"/>
      <c r="U404" s="131"/>
      <c r="V404" s="131">
        <f>SUM(V399,V400,V403)</f>
        <v>6680</v>
      </c>
      <c r="W404" s="131"/>
      <c r="X404" s="132"/>
    </row>
    <row r="405" spans="2:24" x14ac:dyDescent="0.3">
      <c r="B405" s="22"/>
      <c r="C405" s="22"/>
      <c r="D405" s="22"/>
      <c r="E405" s="22"/>
      <c r="F405" s="22"/>
      <c r="G405" s="22"/>
      <c r="H405" s="22"/>
      <c r="I405" s="22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</row>
    <row r="406" spans="2:24" x14ac:dyDescent="0.3">
      <c r="B406" s="22"/>
      <c r="C406" s="22"/>
      <c r="D406" s="22"/>
      <c r="E406" s="22"/>
      <c r="F406" s="22"/>
      <c r="G406" s="22"/>
      <c r="H406" s="22"/>
      <c r="I406" s="22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</row>
    <row r="407" spans="2:24" x14ac:dyDescent="0.3">
      <c r="B407" s="22"/>
      <c r="C407" s="22"/>
      <c r="D407" s="22"/>
      <c r="E407" s="22"/>
      <c r="F407" s="22"/>
      <c r="G407" s="22"/>
      <c r="H407" s="22"/>
      <c r="I407" s="22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</row>
    <row r="408" spans="2:24" x14ac:dyDescent="0.3">
      <c r="B408" s="22"/>
      <c r="C408" s="22"/>
      <c r="D408" s="22"/>
      <c r="E408" s="22"/>
      <c r="F408" s="22"/>
      <c r="G408" s="22"/>
      <c r="H408" s="22"/>
      <c r="I408" s="22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</row>
    <row r="409" spans="2:24" x14ac:dyDescent="0.3">
      <c r="B409" s="22"/>
      <c r="C409" s="22"/>
      <c r="D409" s="22"/>
      <c r="E409" s="22"/>
      <c r="F409" s="22"/>
      <c r="G409" s="22"/>
      <c r="H409" s="22"/>
      <c r="I409" s="22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</row>
    <row r="410" spans="2:24" x14ac:dyDescent="0.3">
      <c r="B410" s="22"/>
      <c r="C410" s="22"/>
      <c r="D410" s="22"/>
      <c r="E410" s="22"/>
      <c r="F410" s="22"/>
      <c r="G410" s="22"/>
      <c r="H410" s="22"/>
      <c r="I410" s="22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</row>
    <row r="425" spans="1:25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</row>
    <row r="426" spans="1:25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</row>
    <row r="427" spans="1:25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</row>
    <row r="428" spans="1:25" x14ac:dyDescent="0.3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</row>
    <row r="429" spans="1:25" x14ac:dyDescent="0.3">
      <c r="A429" s="58" t="s">
        <v>172</v>
      </c>
      <c r="B429" s="58"/>
      <c r="C429" s="58"/>
      <c r="D429" s="58"/>
      <c r="E429" s="58"/>
      <c r="F429" s="58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</row>
    <row r="430" spans="1:25" x14ac:dyDescent="0.3">
      <c r="A430" s="58"/>
      <c r="B430" s="58"/>
      <c r="C430" s="58"/>
      <c r="D430" s="58"/>
      <c r="E430" s="58"/>
      <c r="F430" s="58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</row>
    <row r="431" spans="1:25" x14ac:dyDescent="0.3">
      <c r="A431" s="58"/>
      <c r="B431" s="58"/>
      <c r="C431" s="58"/>
      <c r="D431" s="58"/>
      <c r="E431" s="58"/>
      <c r="F431" s="58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</row>
    <row r="432" spans="1:25" x14ac:dyDescent="0.3">
      <c r="A432" s="58"/>
      <c r="B432" s="58"/>
      <c r="C432" s="58"/>
      <c r="D432" s="58"/>
      <c r="E432" s="58"/>
      <c r="F432" s="58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</row>
    <row r="433" spans="1:25" x14ac:dyDescent="0.3">
      <c r="A433" s="58"/>
      <c r="B433" s="58"/>
      <c r="C433" s="58"/>
      <c r="D433" s="58"/>
      <c r="E433" s="58"/>
      <c r="F433" s="58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</row>
    <row r="436" spans="1:25" x14ac:dyDescent="0.3">
      <c r="A436" s="40" t="s">
        <v>48</v>
      </c>
      <c r="B436" s="40"/>
      <c r="C436" s="40"/>
      <c r="D436" s="40"/>
      <c r="E436" s="40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R436" s="41"/>
      <c r="S436" s="41"/>
      <c r="T436" s="41"/>
    </row>
    <row r="437" spans="1:25" x14ac:dyDescent="0.3">
      <c r="P437" s="42"/>
      <c r="Q437" s="42"/>
      <c r="R437" s="41"/>
      <c r="S437" s="41"/>
      <c r="T437" s="41"/>
      <c r="U437" s="42"/>
    </row>
    <row r="438" spans="1:25" x14ac:dyDescent="0.3"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</row>
    <row r="439" spans="1:25" x14ac:dyDescent="0.3">
      <c r="A439" s="56" t="s">
        <v>178</v>
      </c>
      <c r="B439" s="56"/>
      <c r="C439" s="56"/>
      <c r="D439" s="56"/>
      <c r="E439" s="56"/>
      <c r="F439" s="56"/>
      <c r="G439" s="56"/>
      <c r="H439" s="56"/>
      <c r="I439" s="56"/>
      <c r="J439" s="56"/>
      <c r="K439" s="56"/>
      <c r="L439" s="56"/>
      <c r="M439" s="56"/>
      <c r="N439" s="56"/>
      <c r="O439" s="56"/>
      <c r="P439" s="56"/>
      <c r="Q439" s="56"/>
      <c r="R439" s="56"/>
      <c r="S439" s="56"/>
      <c r="T439" s="56"/>
      <c r="U439" s="56"/>
      <c r="V439" s="56"/>
      <c r="W439" s="56"/>
      <c r="X439" s="56"/>
      <c r="Y439" s="56"/>
    </row>
    <row r="440" spans="1:25" x14ac:dyDescent="0.3">
      <c r="A440" s="56"/>
      <c r="B440" s="56"/>
      <c r="C440" s="56"/>
      <c r="D440" s="56"/>
      <c r="E440" s="56"/>
      <c r="F440" s="56"/>
      <c r="G440" s="56"/>
      <c r="H440" s="56"/>
      <c r="I440" s="56"/>
      <c r="J440" s="56"/>
      <c r="K440" s="56"/>
      <c r="L440" s="56"/>
      <c r="M440" s="56"/>
      <c r="N440" s="56"/>
      <c r="O440" s="56"/>
      <c r="P440" s="56"/>
      <c r="Q440" s="56"/>
      <c r="R440" s="56"/>
      <c r="S440" s="56"/>
      <c r="T440" s="56"/>
      <c r="U440" s="56"/>
      <c r="V440" s="56"/>
      <c r="W440" s="56"/>
      <c r="X440" s="56"/>
      <c r="Y440" s="56"/>
    </row>
    <row r="441" spans="1:25" x14ac:dyDescent="0.3">
      <c r="A441" s="56"/>
      <c r="B441" s="56"/>
      <c r="C441" s="56"/>
      <c r="D441" s="56"/>
      <c r="E441" s="56"/>
      <c r="F441" s="56"/>
      <c r="G441" s="56"/>
      <c r="H441" s="56"/>
      <c r="I441" s="56"/>
      <c r="J441" s="56"/>
      <c r="K441" s="56"/>
      <c r="L441" s="56"/>
      <c r="M441" s="56"/>
      <c r="N441" s="56"/>
      <c r="O441" s="56"/>
      <c r="P441" s="56"/>
      <c r="Q441" s="56"/>
      <c r="R441" s="56"/>
      <c r="S441" s="56"/>
      <c r="T441" s="56"/>
      <c r="U441" s="56"/>
      <c r="V441" s="56"/>
      <c r="W441" s="56"/>
      <c r="X441" s="56"/>
      <c r="Y441" s="56"/>
    </row>
    <row r="442" spans="1:25" x14ac:dyDescent="0.3">
      <c r="A442" s="56"/>
      <c r="B442" s="56"/>
      <c r="C442" s="56"/>
      <c r="D442" s="56"/>
      <c r="E442" s="56"/>
      <c r="F442" s="56"/>
      <c r="G442" s="56"/>
      <c r="H442" s="56"/>
      <c r="I442" s="56"/>
      <c r="J442" s="56"/>
      <c r="K442" s="56"/>
      <c r="L442" s="56"/>
      <c r="M442" s="56"/>
      <c r="N442" s="56"/>
      <c r="O442" s="56"/>
      <c r="P442" s="56"/>
      <c r="Q442" s="56"/>
      <c r="R442" s="56"/>
      <c r="S442" s="56"/>
      <c r="T442" s="56"/>
      <c r="U442" s="56"/>
      <c r="V442" s="56"/>
      <c r="W442" s="56"/>
      <c r="X442" s="56"/>
      <c r="Y442" s="56"/>
    </row>
    <row r="443" spans="1:25" x14ac:dyDescent="0.3">
      <c r="A443" s="56"/>
      <c r="B443" s="56"/>
      <c r="C443" s="56"/>
      <c r="D443" s="56"/>
      <c r="E443" s="56"/>
      <c r="F443" s="56"/>
      <c r="G443" s="56"/>
      <c r="H443" s="56"/>
      <c r="I443" s="56"/>
      <c r="J443" s="56"/>
      <c r="K443" s="56"/>
      <c r="L443" s="56"/>
      <c r="M443" s="56"/>
      <c r="N443" s="56"/>
      <c r="O443" s="56"/>
      <c r="P443" s="56"/>
      <c r="Q443" s="56"/>
      <c r="R443" s="56"/>
      <c r="S443" s="56"/>
      <c r="T443" s="56"/>
      <c r="U443" s="56"/>
      <c r="V443" s="56"/>
      <c r="W443" s="56"/>
      <c r="X443" s="56"/>
      <c r="Y443" s="56"/>
    </row>
    <row r="444" spans="1:25" x14ac:dyDescent="0.3">
      <c r="A444" s="56"/>
      <c r="B444" s="56"/>
      <c r="C444" s="56"/>
      <c r="D444" s="56"/>
      <c r="E444" s="56"/>
      <c r="F444" s="56"/>
      <c r="G444" s="56"/>
      <c r="H444" s="56"/>
      <c r="I444" s="56"/>
      <c r="J444" s="56"/>
      <c r="K444" s="56"/>
      <c r="L444" s="56"/>
      <c r="M444" s="56"/>
      <c r="N444" s="56"/>
      <c r="O444" s="56"/>
      <c r="P444" s="56"/>
      <c r="Q444" s="56"/>
      <c r="R444" s="56"/>
      <c r="S444" s="56"/>
      <c r="T444" s="56"/>
      <c r="U444" s="56"/>
      <c r="V444" s="56"/>
      <c r="W444" s="56"/>
      <c r="X444" s="56"/>
      <c r="Y444" s="56"/>
    </row>
    <row r="445" spans="1:25" x14ac:dyDescent="0.3">
      <c r="A445" s="42"/>
      <c r="B445" s="42"/>
      <c r="C445" s="42"/>
      <c r="D445" s="42"/>
      <c r="E445" s="42"/>
      <c r="F445" s="42"/>
      <c r="G445" s="42"/>
      <c r="H445" s="42"/>
      <c r="I445" s="42"/>
      <c r="J445" s="42"/>
      <c r="K445" s="42"/>
      <c r="L445" s="42"/>
      <c r="M445" s="42"/>
      <c r="N445" s="42"/>
      <c r="O445" s="42"/>
      <c r="P445" s="42"/>
      <c r="Q445" s="42"/>
      <c r="R445" s="42"/>
      <c r="S445" s="42"/>
      <c r="T445" s="42"/>
      <c r="U445" s="42"/>
    </row>
    <row r="446" spans="1:25" x14ac:dyDescent="0.3">
      <c r="P446" s="44"/>
      <c r="Q446" s="44"/>
      <c r="R446" s="43"/>
      <c r="S446" s="43"/>
      <c r="T446" s="43"/>
      <c r="U446" s="44"/>
    </row>
    <row r="447" spans="1:25" x14ac:dyDescent="0.3">
      <c r="A447" s="45" t="s">
        <v>170</v>
      </c>
      <c r="B447" s="45"/>
      <c r="C447" s="45"/>
      <c r="D447" s="45"/>
      <c r="E447" s="45"/>
      <c r="F447" s="45"/>
      <c r="G447" s="45"/>
      <c r="H447" s="45"/>
      <c r="I447" s="45"/>
      <c r="N447" s="44"/>
      <c r="O447" s="44"/>
      <c r="P447" s="46"/>
      <c r="Q447" s="46"/>
      <c r="R447" s="43"/>
      <c r="S447" s="43"/>
      <c r="T447" s="43"/>
    </row>
    <row r="448" spans="1:25" x14ac:dyDescent="0.3">
      <c r="M448" s="47"/>
      <c r="N448" s="47"/>
      <c r="R448" s="43"/>
      <c r="S448" s="43"/>
      <c r="T448" s="43"/>
    </row>
    <row r="449" spans="1:24" x14ac:dyDescent="0.3">
      <c r="R449" s="43"/>
      <c r="S449" s="43"/>
      <c r="T449" s="43"/>
    </row>
    <row r="450" spans="1:24" x14ac:dyDescent="0.3">
      <c r="D450" s="7"/>
      <c r="E450" s="7"/>
      <c r="P450" s="47"/>
      <c r="Q450" s="47"/>
      <c r="R450" s="43"/>
      <c r="S450" s="43"/>
      <c r="T450" s="43"/>
      <c r="U450" s="47"/>
    </row>
    <row r="451" spans="1:24" x14ac:dyDescent="0.3">
      <c r="A451" s="48"/>
      <c r="B451" s="48"/>
      <c r="C451" s="48"/>
      <c r="D451" s="49"/>
      <c r="E451" s="49"/>
      <c r="F451" s="47"/>
      <c r="G451" s="47"/>
      <c r="H451" s="47"/>
      <c r="I451" s="47"/>
      <c r="J451" s="47"/>
      <c r="K451" s="47"/>
      <c r="L451" s="47"/>
      <c r="M451" s="47"/>
      <c r="N451" s="47"/>
      <c r="O451" s="47"/>
      <c r="P451" s="47"/>
      <c r="Q451" s="47"/>
      <c r="U451" s="47"/>
    </row>
    <row r="452" spans="1:24" ht="17.25" customHeight="1" x14ac:dyDescent="0.3">
      <c r="A452" s="126"/>
      <c r="B452" s="126"/>
      <c r="C452" s="126"/>
      <c r="D452" s="49"/>
      <c r="E452" s="49"/>
      <c r="F452" s="47"/>
      <c r="G452" s="47"/>
      <c r="H452" s="47"/>
      <c r="I452" s="47"/>
      <c r="J452" s="47"/>
      <c r="K452" s="47"/>
      <c r="L452" s="47"/>
      <c r="M452" s="47"/>
      <c r="N452" s="47"/>
      <c r="O452" s="47"/>
      <c r="P452" s="43"/>
      <c r="Q452" s="43"/>
      <c r="R452" s="50"/>
      <c r="U452" s="43"/>
    </row>
    <row r="453" spans="1:24" x14ac:dyDescent="0.3">
      <c r="A453" s="305"/>
      <c r="B453" s="305"/>
      <c r="C453" s="305"/>
      <c r="D453" s="305"/>
      <c r="E453" s="305"/>
      <c r="F453" s="305"/>
      <c r="G453" s="305"/>
      <c r="H453" s="305"/>
      <c r="I453" s="305"/>
      <c r="J453" s="305"/>
      <c r="K453" s="305"/>
      <c r="L453" s="305"/>
      <c r="M453" s="305"/>
      <c r="N453" s="305"/>
      <c r="O453" s="305"/>
      <c r="P453" s="305"/>
      <c r="Q453" s="305"/>
      <c r="R453" s="305"/>
      <c r="S453" s="305"/>
      <c r="T453" s="305"/>
      <c r="U453" s="305"/>
      <c r="V453" s="305"/>
      <c r="W453" s="305"/>
      <c r="X453" s="305"/>
    </row>
    <row r="454" spans="1:24" x14ac:dyDescent="0.3">
      <c r="A454" s="43"/>
      <c r="B454" s="43"/>
      <c r="C454" s="43"/>
      <c r="D454" s="43"/>
      <c r="E454" s="43"/>
      <c r="F454" s="43"/>
      <c r="G454" s="43"/>
      <c r="H454" s="43"/>
      <c r="I454" s="43"/>
      <c r="J454" s="43"/>
      <c r="K454" s="43"/>
      <c r="L454" s="43"/>
      <c r="M454" s="43"/>
      <c r="N454" s="43"/>
      <c r="O454" s="43"/>
      <c r="P454" s="43"/>
      <c r="Q454" s="43"/>
      <c r="U454" s="43"/>
    </row>
    <row r="455" spans="1:24" x14ac:dyDescent="0.3">
      <c r="A455" s="43"/>
      <c r="B455" s="43"/>
      <c r="C455" s="43"/>
      <c r="D455" s="43"/>
      <c r="E455" s="43"/>
      <c r="F455" s="43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U455" s="43"/>
    </row>
  </sheetData>
  <sheetProtection formatCells="0" insertColumns="0" insertRows="0" deleteColumns="0" deleteRows="0"/>
  <mergeCells count="626">
    <mergeCell ref="A453:X453"/>
    <mergeCell ref="Q50:R50"/>
    <mergeCell ref="Q51:R51"/>
    <mergeCell ref="Q52:R52"/>
    <mergeCell ref="Q85:R85"/>
    <mergeCell ref="Q86:R86"/>
    <mergeCell ref="Q87:R87"/>
    <mergeCell ref="Q88:R88"/>
    <mergeCell ref="Q82:R83"/>
    <mergeCell ref="Q84:R84"/>
    <mergeCell ref="L112:V112"/>
    <mergeCell ref="O88:P88"/>
    <mergeCell ref="G82:N83"/>
    <mergeCell ref="O82:P83"/>
    <mergeCell ref="G84:N84"/>
    <mergeCell ref="O84:P84"/>
    <mergeCell ref="G85:N85"/>
    <mergeCell ref="O85:P85"/>
    <mergeCell ref="G86:N86"/>
    <mergeCell ref="O86:P86"/>
    <mergeCell ref="G56:J57"/>
    <mergeCell ref="K56:L57"/>
    <mergeCell ref="M56:R56"/>
    <mergeCell ref="M57:N57"/>
    <mergeCell ref="O253:P253"/>
    <mergeCell ref="M253:N253"/>
    <mergeCell ref="S377:U377"/>
    <mergeCell ref="P358:R358"/>
    <mergeCell ref="G26:J26"/>
    <mergeCell ref="O51:P51"/>
    <mergeCell ref="O52:P52"/>
    <mergeCell ref="G50:N50"/>
    <mergeCell ref="G51:N51"/>
    <mergeCell ref="G49:N49"/>
    <mergeCell ref="G52:N52"/>
    <mergeCell ref="O48:P48"/>
    <mergeCell ref="O49:P49"/>
    <mergeCell ref="O50:P50"/>
    <mergeCell ref="G48:N48"/>
    <mergeCell ref="Q46:R47"/>
    <mergeCell ref="Q48:R48"/>
    <mergeCell ref="Q49:R49"/>
    <mergeCell ref="M377:O377"/>
    <mergeCell ref="O57:P57"/>
    <mergeCell ref="Q57:R57"/>
    <mergeCell ref="G46:N47"/>
    <mergeCell ref="O46:P47"/>
    <mergeCell ref="G372:I372"/>
    <mergeCell ref="I252:J252"/>
    <mergeCell ref="G252:H252"/>
    <mergeCell ref="P372:R372"/>
    <mergeCell ref="S372:U372"/>
    <mergeCell ref="S374:U374"/>
    <mergeCell ref="P376:R376"/>
    <mergeCell ref="M375:O375"/>
    <mergeCell ref="M58:N58"/>
    <mergeCell ref="O58:P58"/>
    <mergeCell ref="Q58:R58"/>
    <mergeCell ref="U248:V248"/>
    <mergeCell ref="S248:T248"/>
    <mergeCell ref="S247:V247"/>
    <mergeCell ref="U251:V251"/>
    <mergeCell ref="S251:T251"/>
    <mergeCell ref="Q251:R251"/>
    <mergeCell ref="O251:P251"/>
    <mergeCell ref="M251:N251"/>
    <mergeCell ref="R336:S336"/>
    <mergeCell ref="M337:O337"/>
    <mergeCell ref="P337:Q337"/>
    <mergeCell ref="U253:V253"/>
    <mergeCell ref="S253:T253"/>
    <mergeCell ref="Q253:R253"/>
    <mergeCell ref="B399:I399"/>
    <mergeCell ref="B398:I398"/>
    <mergeCell ref="O285:P285"/>
    <mergeCell ref="M285:N285"/>
    <mergeCell ref="U287:V287"/>
    <mergeCell ref="S363:U363"/>
    <mergeCell ref="S360:U360"/>
    <mergeCell ref="R339:S339"/>
    <mergeCell ref="P340:Q340"/>
    <mergeCell ref="R340:S340"/>
    <mergeCell ref="A343:Y350"/>
    <mergeCell ref="S362:U362"/>
    <mergeCell ref="A337:C337"/>
    <mergeCell ref="A354:U354"/>
    <mergeCell ref="T340:U340"/>
    <mergeCell ref="M336:O336"/>
    <mergeCell ref="P336:Q336"/>
    <mergeCell ref="C360:F360"/>
    <mergeCell ref="J362:L362"/>
    <mergeCell ref="G373:I373"/>
    <mergeCell ref="J373:L373"/>
    <mergeCell ref="J372:L372"/>
    <mergeCell ref="M372:O372"/>
    <mergeCell ref="P375:R375"/>
    <mergeCell ref="D222:F222"/>
    <mergeCell ref="G222:I222"/>
    <mergeCell ref="J222:L222"/>
    <mergeCell ref="M222:O222"/>
    <mergeCell ref="P222:R222"/>
    <mergeCell ref="C250:F250"/>
    <mergeCell ref="C251:F251"/>
    <mergeCell ref="J233:L233"/>
    <mergeCell ref="G228:R228"/>
    <mergeCell ref="D230:F230"/>
    <mergeCell ref="G230:I230"/>
    <mergeCell ref="J230:L230"/>
    <mergeCell ref="M230:O230"/>
    <mergeCell ref="P230:R230"/>
    <mergeCell ref="M229:O229"/>
    <mergeCell ref="D224:F224"/>
    <mergeCell ref="G224:I224"/>
    <mergeCell ref="J224:L224"/>
    <mergeCell ref="M224:O224"/>
    <mergeCell ref="K251:L251"/>
    <mergeCell ref="I251:J251"/>
    <mergeCell ref="G251:H251"/>
    <mergeCell ref="G247:J247"/>
    <mergeCell ref="G246:V246"/>
    <mergeCell ref="P221:R221"/>
    <mergeCell ref="G221:I221"/>
    <mergeCell ref="J221:L221"/>
    <mergeCell ref="M221:O221"/>
    <mergeCell ref="G233:I233"/>
    <mergeCell ref="U252:V252"/>
    <mergeCell ref="S252:T252"/>
    <mergeCell ref="Q252:R252"/>
    <mergeCell ref="O252:P252"/>
    <mergeCell ref="M252:N252"/>
    <mergeCell ref="U250:V250"/>
    <mergeCell ref="S250:T250"/>
    <mergeCell ref="Q250:R250"/>
    <mergeCell ref="O250:P250"/>
    <mergeCell ref="M250:N250"/>
    <mergeCell ref="K250:L250"/>
    <mergeCell ref="I250:J250"/>
    <mergeCell ref="G250:H250"/>
    <mergeCell ref="U249:V249"/>
    <mergeCell ref="S249:T249"/>
    <mergeCell ref="Q249:R249"/>
    <mergeCell ref="O249:P249"/>
    <mergeCell ref="M249:N249"/>
    <mergeCell ref="K249:L249"/>
    <mergeCell ref="C246:F248"/>
    <mergeCell ref="C249:F249"/>
    <mergeCell ref="O247:R247"/>
    <mergeCell ref="M248:N248"/>
    <mergeCell ref="O248:P248"/>
    <mergeCell ref="Q248:R248"/>
    <mergeCell ref="P229:R229"/>
    <mergeCell ref="P233:R233"/>
    <mergeCell ref="D231:F231"/>
    <mergeCell ref="G231:I231"/>
    <mergeCell ref="J231:L231"/>
    <mergeCell ref="M233:O233"/>
    <mergeCell ref="M231:O231"/>
    <mergeCell ref="M232:O232"/>
    <mergeCell ref="P231:R231"/>
    <mergeCell ref="P232:R232"/>
    <mergeCell ref="D233:F233"/>
    <mergeCell ref="G249:H249"/>
    <mergeCell ref="C255:F255"/>
    <mergeCell ref="C252:F252"/>
    <mergeCell ref="C254:F254"/>
    <mergeCell ref="K178:L178"/>
    <mergeCell ref="C119:K119"/>
    <mergeCell ref="C120:K120"/>
    <mergeCell ref="C121:K121"/>
    <mergeCell ref="C122:K122"/>
    <mergeCell ref="C123:K123"/>
    <mergeCell ref="C124:K124"/>
    <mergeCell ref="C125:K125"/>
    <mergeCell ref="I255:J255"/>
    <mergeCell ref="G248:H248"/>
    <mergeCell ref="I248:J248"/>
    <mergeCell ref="K248:L248"/>
    <mergeCell ref="D187:G187"/>
    <mergeCell ref="K187:M187"/>
    <mergeCell ref="D188:G188"/>
    <mergeCell ref="K188:M188"/>
    <mergeCell ref="D189:G189"/>
    <mergeCell ref="K189:M189"/>
    <mergeCell ref="H189:J189"/>
    <mergeCell ref="H188:J188"/>
    <mergeCell ref="D221:F221"/>
    <mergeCell ref="M373:O373"/>
    <mergeCell ref="P373:R373"/>
    <mergeCell ref="B400:I400"/>
    <mergeCell ref="B401:I401"/>
    <mergeCell ref="C375:F375"/>
    <mergeCell ref="G375:I375"/>
    <mergeCell ref="J375:L375"/>
    <mergeCell ref="M399:O399"/>
    <mergeCell ref="P399:R399"/>
    <mergeCell ref="A394:Y395"/>
    <mergeCell ref="J377:L377"/>
    <mergeCell ref="J376:L376"/>
    <mergeCell ref="P374:R374"/>
    <mergeCell ref="G374:I374"/>
    <mergeCell ref="J374:L374"/>
    <mergeCell ref="M374:O374"/>
    <mergeCell ref="C377:F377"/>
    <mergeCell ref="C373:F373"/>
    <mergeCell ref="S375:U375"/>
    <mergeCell ref="S376:U376"/>
    <mergeCell ref="S400:U400"/>
    <mergeCell ref="C374:F374"/>
    <mergeCell ref="P377:R377"/>
    <mergeCell ref="M376:O376"/>
    <mergeCell ref="C359:F359"/>
    <mergeCell ref="F338:G338"/>
    <mergeCell ref="A335:C335"/>
    <mergeCell ref="C357:F358"/>
    <mergeCell ref="D333:E334"/>
    <mergeCell ref="K254:L254"/>
    <mergeCell ref="D302:E302"/>
    <mergeCell ref="F333:G334"/>
    <mergeCell ref="A336:C336"/>
    <mergeCell ref="K255:L255"/>
    <mergeCell ref="C281:F281"/>
    <mergeCell ref="C282:F282"/>
    <mergeCell ref="C283:F283"/>
    <mergeCell ref="C284:F284"/>
    <mergeCell ref="C285:F285"/>
    <mergeCell ref="C286:F286"/>
    <mergeCell ref="C287:F287"/>
    <mergeCell ref="A289:Z289"/>
    <mergeCell ref="A352:Z352"/>
    <mergeCell ref="R337:S337"/>
    <mergeCell ref="T337:U337"/>
    <mergeCell ref="T338:U338"/>
    <mergeCell ref="T339:U339"/>
    <mergeCell ref="J358:L358"/>
    <mergeCell ref="P360:R360"/>
    <mergeCell ref="M371:O371"/>
    <mergeCell ref="J371:L371"/>
    <mergeCell ref="S371:U371"/>
    <mergeCell ref="C361:F361"/>
    <mergeCell ref="G361:I361"/>
    <mergeCell ref="P370:R370"/>
    <mergeCell ref="C363:F363"/>
    <mergeCell ref="C364:F364"/>
    <mergeCell ref="G364:I364"/>
    <mergeCell ref="G360:I360"/>
    <mergeCell ref="M362:O362"/>
    <mergeCell ref="M360:O360"/>
    <mergeCell ref="J363:L363"/>
    <mergeCell ref="M363:O363"/>
    <mergeCell ref="P371:R371"/>
    <mergeCell ref="P364:R364"/>
    <mergeCell ref="P363:R363"/>
    <mergeCell ref="P362:R362"/>
    <mergeCell ref="G371:I371"/>
    <mergeCell ref="T336:U336"/>
    <mergeCell ref="S358:U358"/>
    <mergeCell ref="S361:U361"/>
    <mergeCell ref="S365:U365"/>
    <mergeCell ref="J359:L359"/>
    <mergeCell ref="S364:U364"/>
    <mergeCell ref="P361:R361"/>
    <mergeCell ref="P339:Q339"/>
    <mergeCell ref="P335:Q335"/>
    <mergeCell ref="M335:O335"/>
    <mergeCell ref="T335:U335"/>
    <mergeCell ref="P341:Q341"/>
    <mergeCell ref="R341:S341"/>
    <mergeCell ref="T341:U341"/>
    <mergeCell ref="R335:S335"/>
    <mergeCell ref="G357:U357"/>
    <mergeCell ref="M359:O359"/>
    <mergeCell ref="P359:R359"/>
    <mergeCell ref="S359:U359"/>
    <mergeCell ref="G358:I358"/>
    <mergeCell ref="P338:Q338"/>
    <mergeCell ref="R338:S338"/>
    <mergeCell ref="M358:O358"/>
    <mergeCell ref="P365:R365"/>
    <mergeCell ref="C372:F372"/>
    <mergeCell ref="M339:O339"/>
    <mergeCell ref="M338:O338"/>
    <mergeCell ref="A340:C340"/>
    <mergeCell ref="A339:C339"/>
    <mergeCell ref="A338:C338"/>
    <mergeCell ref="A341:C341"/>
    <mergeCell ref="G359:I359"/>
    <mergeCell ref="G363:I363"/>
    <mergeCell ref="J360:L360"/>
    <mergeCell ref="M361:O361"/>
    <mergeCell ref="G365:I365"/>
    <mergeCell ref="J365:L365"/>
    <mergeCell ref="M365:O365"/>
    <mergeCell ref="G362:I362"/>
    <mergeCell ref="M340:O340"/>
    <mergeCell ref="C371:F371"/>
    <mergeCell ref="G369:U369"/>
    <mergeCell ref="G370:I370"/>
    <mergeCell ref="J370:L370"/>
    <mergeCell ref="M370:O370"/>
    <mergeCell ref="J361:L361"/>
    <mergeCell ref="C362:F362"/>
    <mergeCell ref="S370:U370"/>
    <mergeCell ref="F340:G340"/>
    <mergeCell ref="D337:E337"/>
    <mergeCell ref="G167:J167"/>
    <mergeCell ref="O26:P26"/>
    <mergeCell ref="Q26:R26"/>
    <mergeCell ref="K26:L26"/>
    <mergeCell ref="A18:U20"/>
    <mergeCell ref="G58:J58"/>
    <mergeCell ref="K58:L58"/>
    <mergeCell ref="G88:N88"/>
    <mergeCell ref="G173:J173"/>
    <mergeCell ref="K173:L173"/>
    <mergeCell ref="G87:N87"/>
    <mergeCell ref="O87:P87"/>
    <mergeCell ref="C113:K113"/>
    <mergeCell ref="C114:K114"/>
    <mergeCell ref="C115:K115"/>
    <mergeCell ref="C116:K116"/>
    <mergeCell ref="C117:K117"/>
    <mergeCell ref="C118:K118"/>
    <mergeCell ref="N155:P155"/>
    <mergeCell ref="L156:M156"/>
    <mergeCell ref="N156:P156"/>
    <mergeCell ref="D156:K156"/>
    <mergeCell ref="O280:P280"/>
    <mergeCell ref="Q280:R280"/>
    <mergeCell ref="M333:O334"/>
    <mergeCell ref="D341:E341"/>
    <mergeCell ref="F341:G341"/>
    <mergeCell ref="H341:I341"/>
    <mergeCell ref="M341:O341"/>
    <mergeCell ref="A333:C334"/>
    <mergeCell ref="G253:H253"/>
    <mergeCell ref="I253:J253"/>
    <mergeCell ref="K253:L253"/>
    <mergeCell ref="H336:I336"/>
    <mergeCell ref="H337:I337"/>
    <mergeCell ref="H338:I338"/>
    <mergeCell ref="H339:I339"/>
    <mergeCell ref="H340:I340"/>
    <mergeCell ref="A332:I332"/>
    <mergeCell ref="D338:E338"/>
    <mergeCell ref="D336:E336"/>
    <mergeCell ref="F336:G336"/>
    <mergeCell ref="D339:E339"/>
    <mergeCell ref="F339:G339"/>
    <mergeCell ref="F337:G337"/>
    <mergeCell ref="D340:E340"/>
    <mergeCell ref="C278:F280"/>
    <mergeCell ref="I249:J249"/>
    <mergeCell ref="K252:L252"/>
    <mergeCell ref="A328:U328"/>
    <mergeCell ref="G279:J279"/>
    <mergeCell ref="K279:N279"/>
    <mergeCell ref="I286:J286"/>
    <mergeCell ref="K280:L280"/>
    <mergeCell ref="K281:L281"/>
    <mergeCell ref="K282:L282"/>
    <mergeCell ref="K284:L284"/>
    <mergeCell ref="I280:J280"/>
    <mergeCell ref="I282:J282"/>
    <mergeCell ref="S281:T281"/>
    <mergeCell ref="U281:V281"/>
    <mergeCell ref="I284:J284"/>
    <mergeCell ref="G280:H280"/>
    <mergeCell ref="G281:H281"/>
    <mergeCell ref="K285:L285"/>
    <mergeCell ref="S287:T287"/>
    <mergeCell ref="S282:T282"/>
    <mergeCell ref="A314:Y323"/>
    <mergeCell ref="M282:N282"/>
    <mergeCell ref="M283:N283"/>
    <mergeCell ref="O279:R279"/>
    <mergeCell ref="O281:P281"/>
    <mergeCell ref="Q281:R281"/>
    <mergeCell ref="K286:L286"/>
    <mergeCell ref="A243:U243"/>
    <mergeCell ref="M286:N286"/>
    <mergeCell ref="G278:V278"/>
    <mergeCell ref="S279:V279"/>
    <mergeCell ref="S280:T280"/>
    <mergeCell ref="U280:V280"/>
    <mergeCell ref="K247:N247"/>
    <mergeCell ref="M280:N280"/>
    <mergeCell ref="U255:V255"/>
    <mergeCell ref="S255:T255"/>
    <mergeCell ref="D267:E267"/>
    <mergeCell ref="G255:H255"/>
    <mergeCell ref="M255:N255"/>
    <mergeCell ref="G285:H285"/>
    <mergeCell ref="I285:J285"/>
    <mergeCell ref="I281:J281"/>
    <mergeCell ref="I283:J283"/>
    <mergeCell ref="U254:V254"/>
    <mergeCell ref="S254:T254"/>
    <mergeCell ref="G254:H254"/>
    <mergeCell ref="U282:V282"/>
    <mergeCell ref="S283:T283"/>
    <mergeCell ref="U283:V283"/>
    <mergeCell ref="U285:V285"/>
    <mergeCell ref="S285:T285"/>
    <mergeCell ref="U284:V284"/>
    <mergeCell ref="S284:T284"/>
    <mergeCell ref="V402:X402"/>
    <mergeCell ref="B402:I402"/>
    <mergeCell ref="S373:U373"/>
    <mergeCell ref="S399:U399"/>
    <mergeCell ref="U286:V286"/>
    <mergeCell ref="S286:T286"/>
    <mergeCell ref="Q287:R287"/>
    <mergeCell ref="G287:H287"/>
    <mergeCell ref="M332:U332"/>
    <mergeCell ref="T333:U334"/>
    <mergeCell ref="P333:Q334"/>
    <mergeCell ref="R333:S334"/>
    <mergeCell ref="D335:E335"/>
    <mergeCell ref="F335:G335"/>
    <mergeCell ref="H333:I334"/>
    <mergeCell ref="H335:I335"/>
    <mergeCell ref="G282:H282"/>
    <mergeCell ref="M403:O403"/>
    <mergeCell ref="P403:R403"/>
    <mergeCell ref="J398:L398"/>
    <mergeCell ref="V400:X400"/>
    <mergeCell ref="J401:L401"/>
    <mergeCell ref="S401:U401"/>
    <mergeCell ref="V403:X403"/>
    <mergeCell ref="J402:L402"/>
    <mergeCell ref="M402:O402"/>
    <mergeCell ref="P402:R402"/>
    <mergeCell ref="S402:U402"/>
    <mergeCell ref="M398:O398"/>
    <mergeCell ref="P400:R400"/>
    <mergeCell ref="M401:O401"/>
    <mergeCell ref="P401:R401"/>
    <mergeCell ref="V401:X401"/>
    <mergeCell ref="V398:X398"/>
    <mergeCell ref="J399:L399"/>
    <mergeCell ref="S398:U398"/>
    <mergeCell ref="V399:X399"/>
    <mergeCell ref="S403:U403"/>
    <mergeCell ref="J403:L403"/>
    <mergeCell ref="J404:L404"/>
    <mergeCell ref="M404:O404"/>
    <mergeCell ref="S404:U404"/>
    <mergeCell ref="B404:I404"/>
    <mergeCell ref="M22:R22"/>
    <mergeCell ref="M23:N23"/>
    <mergeCell ref="K25:L25"/>
    <mergeCell ref="G25:J25"/>
    <mergeCell ref="G24:J24"/>
    <mergeCell ref="G22:J23"/>
    <mergeCell ref="K61:L61"/>
    <mergeCell ref="O61:P61"/>
    <mergeCell ref="Q61:R61"/>
    <mergeCell ref="M61:N61"/>
    <mergeCell ref="G59:J59"/>
    <mergeCell ref="K59:L59"/>
    <mergeCell ref="M59:N59"/>
    <mergeCell ref="O59:P59"/>
    <mergeCell ref="Q59:R59"/>
    <mergeCell ref="G60:J60"/>
    <mergeCell ref="K60:L60"/>
    <mergeCell ref="M60:N60"/>
    <mergeCell ref="Q60:R60"/>
    <mergeCell ref="O60:P60"/>
    <mergeCell ref="O255:P255"/>
    <mergeCell ref="Q255:R255"/>
    <mergeCell ref="I254:J254"/>
    <mergeCell ref="M254:N254"/>
    <mergeCell ref="O254:P254"/>
    <mergeCell ref="Q254:R254"/>
    <mergeCell ref="L122:M122"/>
    <mergeCell ref="L123:M123"/>
    <mergeCell ref="L124:M124"/>
    <mergeCell ref="L125:M125"/>
    <mergeCell ref="L126:M126"/>
    <mergeCell ref="L127:M127"/>
    <mergeCell ref="L128:M128"/>
    <mergeCell ref="K176:L176"/>
    <mergeCell ref="G177:J177"/>
    <mergeCell ref="K177:L177"/>
    <mergeCell ref="A165:U165"/>
    <mergeCell ref="K168:L168"/>
    <mergeCell ref="K169:L169"/>
    <mergeCell ref="D155:K155"/>
    <mergeCell ref="K172:L172"/>
    <mergeCell ref="K171:L171"/>
    <mergeCell ref="L129:M129"/>
    <mergeCell ref="C253:F253"/>
    <mergeCell ref="K283:L283"/>
    <mergeCell ref="I287:J287"/>
    <mergeCell ref="K287:L287"/>
    <mergeCell ref="M287:N287"/>
    <mergeCell ref="O287:P287"/>
    <mergeCell ref="Q285:R285"/>
    <mergeCell ref="M281:N281"/>
    <mergeCell ref="G283:H283"/>
    <mergeCell ref="G284:H284"/>
    <mergeCell ref="G286:H286"/>
    <mergeCell ref="Q282:R282"/>
    <mergeCell ref="O283:P283"/>
    <mergeCell ref="Q283:R283"/>
    <mergeCell ref="O284:P284"/>
    <mergeCell ref="Q284:R284"/>
    <mergeCell ref="O286:P286"/>
    <mergeCell ref="Q286:R286"/>
    <mergeCell ref="O282:P282"/>
    <mergeCell ref="M284:N284"/>
    <mergeCell ref="A452:C452"/>
    <mergeCell ref="D232:F232"/>
    <mergeCell ref="G232:I232"/>
    <mergeCell ref="J232:L232"/>
    <mergeCell ref="D223:F223"/>
    <mergeCell ref="G223:I223"/>
    <mergeCell ref="J223:L223"/>
    <mergeCell ref="A236:Y238"/>
    <mergeCell ref="A439:Y444"/>
    <mergeCell ref="V404:X404"/>
    <mergeCell ref="P404:R404"/>
    <mergeCell ref="J400:L400"/>
    <mergeCell ref="M400:O400"/>
    <mergeCell ref="J364:L364"/>
    <mergeCell ref="M364:O364"/>
    <mergeCell ref="C376:F376"/>
    <mergeCell ref="G376:I376"/>
    <mergeCell ref="G377:I377"/>
    <mergeCell ref="C365:F365"/>
    <mergeCell ref="C369:F370"/>
    <mergeCell ref="P398:R398"/>
    <mergeCell ref="B403:I403"/>
    <mergeCell ref="M223:O223"/>
    <mergeCell ref="P223:R223"/>
    <mergeCell ref="K170:L170"/>
    <mergeCell ref="K167:L167"/>
    <mergeCell ref="C129:K129"/>
    <mergeCell ref="L155:M155"/>
    <mergeCell ref="Q156:S156"/>
    <mergeCell ref="G175:J175"/>
    <mergeCell ref="G174:J174"/>
    <mergeCell ref="G172:J172"/>
    <mergeCell ref="G171:J171"/>
    <mergeCell ref="G170:J170"/>
    <mergeCell ref="G169:J169"/>
    <mergeCell ref="K179:L179"/>
    <mergeCell ref="G176:J176"/>
    <mergeCell ref="V127:W127"/>
    <mergeCell ref="V128:W128"/>
    <mergeCell ref="P224:R224"/>
    <mergeCell ref="D228:F229"/>
    <mergeCell ref="G229:I229"/>
    <mergeCell ref="J229:L229"/>
    <mergeCell ref="H187:J187"/>
    <mergeCell ref="G178:J178"/>
    <mergeCell ref="D191:G191"/>
    <mergeCell ref="K191:M191"/>
    <mergeCell ref="H190:J190"/>
    <mergeCell ref="H191:J191"/>
    <mergeCell ref="D219:F220"/>
    <mergeCell ref="G219:R219"/>
    <mergeCell ref="G220:I220"/>
    <mergeCell ref="J220:L220"/>
    <mergeCell ref="M220:O220"/>
    <mergeCell ref="P220:R220"/>
    <mergeCell ref="D190:G190"/>
    <mergeCell ref="K190:M190"/>
    <mergeCell ref="A210:Y213"/>
    <mergeCell ref="G168:J168"/>
    <mergeCell ref="M26:N26"/>
    <mergeCell ref="M25:N25"/>
    <mergeCell ref="O25:P25"/>
    <mergeCell ref="G61:J61"/>
    <mergeCell ref="V121:W121"/>
    <mergeCell ref="V114:W114"/>
    <mergeCell ref="V115:W115"/>
    <mergeCell ref="V116:W116"/>
    <mergeCell ref="V117:W117"/>
    <mergeCell ref="V118:W118"/>
    <mergeCell ref="V119:W119"/>
    <mergeCell ref="V120:W120"/>
    <mergeCell ref="L121:M121"/>
    <mergeCell ref="L115:M115"/>
    <mergeCell ref="K27:L27"/>
    <mergeCell ref="M27:N27"/>
    <mergeCell ref="O27:P27"/>
    <mergeCell ref="Q27:R27"/>
    <mergeCell ref="G27:J27"/>
    <mergeCell ref="L118:M118"/>
    <mergeCell ref="L119:M119"/>
    <mergeCell ref="L120:M120"/>
    <mergeCell ref="M24:N24"/>
    <mergeCell ref="O24:P24"/>
    <mergeCell ref="Q24:R24"/>
    <mergeCell ref="Q25:R25"/>
    <mergeCell ref="E5:Q8"/>
    <mergeCell ref="E9:Q9"/>
    <mergeCell ref="Q23:R23"/>
    <mergeCell ref="K22:L23"/>
    <mergeCell ref="K24:L24"/>
    <mergeCell ref="O23:P23"/>
    <mergeCell ref="A380:Y390"/>
    <mergeCell ref="A429:Y433"/>
    <mergeCell ref="A91:Y105"/>
    <mergeCell ref="A158:Y163"/>
    <mergeCell ref="C128:K128"/>
    <mergeCell ref="L116:M116"/>
    <mergeCell ref="L117:M117"/>
    <mergeCell ref="V113:W113"/>
    <mergeCell ref="L113:M113"/>
    <mergeCell ref="L114:M114"/>
    <mergeCell ref="A110:U111"/>
    <mergeCell ref="V122:W122"/>
    <mergeCell ref="V123:W123"/>
    <mergeCell ref="V124:W124"/>
    <mergeCell ref="V125:W125"/>
    <mergeCell ref="C127:K127"/>
    <mergeCell ref="Q155:S155"/>
    <mergeCell ref="K175:L175"/>
    <mergeCell ref="K174:L174"/>
    <mergeCell ref="C126:K126"/>
    <mergeCell ref="V129:W129"/>
    <mergeCell ref="V126:W126"/>
    <mergeCell ref="A181:Y182"/>
    <mergeCell ref="G179:J179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8"/>
  <dimension ref="A1:D13"/>
  <sheetViews>
    <sheetView workbookViewId="0"/>
  </sheetViews>
  <sheetFormatPr defaultRowHeight="14.4" x14ac:dyDescent="0.3"/>
  <cols>
    <col min="1" max="1" width="8.5546875" bestFit="1" customWidth="1"/>
    <col min="2" max="2" width="11.5546875" bestFit="1" customWidth="1"/>
    <col min="3" max="3" width="24.5546875" bestFit="1" customWidth="1"/>
    <col min="4" max="4" width="5.21875" bestFit="1" customWidth="1"/>
  </cols>
  <sheetData>
    <row r="1" spans="1:4" x14ac:dyDescent="0.3">
      <c r="A1" t="s">
        <v>100</v>
      </c>
      <c r="B1" t="s">
        <v>118</v>
      </c>
      <c r="C1" t="s">
        <v>110</v>
      </c>
      <c r="D1" t="s">
        <v>95</v>
      </c>
    </row>
    <row r="2" spans="1:4" x14ac:dyDescent="0.3">
      <c r="A2">
        <v>0</v>
      </c>
      <c r="B2" t="s">
        <v>88</v>
      </c>
      <c r="C2" t="s">
        <v>65</v>
      </c>
      <c r="D2">
        <v>1</v>
      </c>
    </row>
    <row r="3" spans="1:4" x14ac:dyDescent="0.3">
      <c r="A3">
        <v>0</v>
      </c>
      <c r="B3" t="s">
        <v>88</v>
      </c>
      <c r="C3" t="s">
        <v>90</v>
      </c>
      <c r="D3">
        <v>2</v>
      </c>
    </row>
    <row r="4" spans="1:4" x14ac:dyDescent="0.3">
      <c r="A4">
        <v>0</v>
      </c>
      <c r="B4" t="s">
        <v>88</v>
      </c>
      <c r="C4" t="s">
        <v>64</v>
      </c>
      <c r="D4">
        <v>3</v>
      </c>
    </row>
    <row r="5" spans="1:4" x14ac:dyDescent="0.3">
      <c r="A5">
        <v>0</v>
      </c>
      <c r="B5" t="s">
        <v>88</v>
      </c>
      <c r="C5" t="s">
        <v>89</v>
      </c>
      <c r="D5">
        <v>4</v>
      </c>
    </row>
    <row r="6" spans="1:4" x14ac:dyDescent="0.3">
      <c r="A6">
        <v>1752</v>
      </c>
      <c r="B6" t="s">
        <v>51</v>
      </c>
      <c r="C6" t="s">
        <v>65</v>
      </c>
      <c r="D6">
        <v>1</v>
      </c>
    </row>
    <row r="7" spans="1:4" x14ac:dyDescent="0.3">
      <c r="A7">
        <v>2</v>
      </c>
      <c r="B7" t="s">
        <v>51</v>
      </c>
      <c r="C7" t="s">
        <v>90</v>
      </c>
      <c r="D7">
        <v>2</v>
      </c>
    </row>
    <row r="8" spans="1:4" x14ac:dyDescent="0.3">
      <c r="A8">
        <v>3</v>
      </c>
      <c r="B8" t="s">
        <v>51</v>
      </c>
      <c r="C8" t="s">
        <v>64</v>
      </c>
      <c r="D8">
        <v>3</v>
      </c>
    </row>
    <row r="9" spans="1:4" x14ac:dyDescent="0.3">
      <c r="A9">
        <v>0</v>
      </c>
      <c r="B9" t="s">
        <v>51</v>
      </c>
      <c r="C9" t="s">
        <v>89</v>
      </c>
      <c r="D9">
        <v>4</v>
      </c>
    </row>
    <row r="10" spans="1:4" x14ac:dyDescent="0.3">
      <c r="A10">
        <v>221</v>
      </c>
      <c r="B10" t="s">
        <v>52</v>
      </c>
      <c r="C10" t="s">
        <v>65</v>
      </c>
      <c r="D10">
        <v>1</v>
      </c>
    </row>
    <row r="11" spans="1:4" x14ac:dyDescent="0.3">
      <c r="A11">
        <v>0</v>
      </c>
      <c r="B11" t="s">
        <v>52</v>
      </c>
      <c r="C11" t="s">
        <v>90</v>
      </c>
      <c r="D11">
        <v>2</v>
      </c>
    </row>
    <row r="12" spans="1:4" x14ac:dyDescent="0.3">
      <c r="A12">
        <v>0</v>
      </c>
      <c r="B12" t="s">
        <v>52</v>
      </c>
      <c r="C12" t="s">
        <v>64</v>
      </c>
      <c r="D12">
        <v>3</v>
      </c>
    </row>
    <row r="13" spans="1:4" x14ac:dyDescent="0.3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9"/>
  <dimension ref="A1:G7"/>
  <sheetViews>
    <sheetView workbookViewId="0"/>
  </sheetViews>
  <sheetFormatPr defaultRowHeight="14.4" x14ac:dyDescent="0.3"/>
  <cols>
    <col min="1" max="1" width="5.21875" bestFit="1" customWidth="1"/>
    <col min="2" max="2" width="14.5546875" bestFit="1" customWidth="1"/>
    <col min="3" max="3" width="17.44140625" bestFit="1" customWidth="1"/>
    <col min="4" max="4" width="23.77734375" bestFit="1" customWidth="1"/>
    <col min="5" max="5" width="19.21875" bestFit="1" customWidth="1"/>
    <col min="6" max="7" width="13.21875" bestFit="1" customWidth="1"/>
  </cols>
  <sheetData>
    <row r="1" spans="1:7" x14ac:dyDescent="0.3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3">
      <c r="A2">
        <v>1</v>
      </c>
      <c r="B2" t="s">
        <v>122</v>
      </c>
      <c r="C2">
        <v>0</v>
      </c>
      <c r="D2">
        <v>0</v>
      </c>
      <c r="E2">
        <v>0</v>
      </c>
      <c r="F2">
        <v>179</v>
      </c>
      <c r="G2">
        <v>125</v>
      </c>
    </row>
    <row r="3" spans="1:7" x14ac:dyDescent="0.3">
      <c r="A3">
        <v>2</v>
      </c>
      <c r="B3" t="s">
        <v>151</v>
      </c>
      <c r="C3">
        <v>12</v>
      </c>
      <c r="D3">
        <v>71</v>
      </c>
      <c r="E3">
        <v>0</v>
      </c>
      <c r="F3">
        <v>14</v>
      </c>
      <c r="G3">
        <v>16</v>
      </c>
    </row>
    <row r="4" spans="1:7" x14ac:dyDescent="0.3">
      <c r="A4">
        <v>3</v>
      </c>
      <c r="B4" t="s">
        <v>123</v>
      </c>
      <c r="C4">
        <v>1</v>
      </c>
      <c r="D4">
        <v>2</v>
      </c>
      <c r="E4">
        <v>0</v>
      </c>
      <c r="F4">
        <v>14</v>
      </c>
      <c r="G4">
        <v>9</v>
      </c>
    </row>
    <row r="5" spans="1:7" x14ac:dyDescent="0.3">
      <c r="A5">
        <v>4</v>
      </c>
      <c r="B5" t="s">
        <v>159</v>
      </c>
      <c r="C5">
        <v>0</v>
      </c>
      <c r="D5">
        <v>1</v>
      </c>
      <c r="E5">
        <v>0</v>
      </c>
      <c r="F5">
        <v>0</v>
      </c>
      <c r="G5">
        <v>13</v>
      </c>
    </row>
    <row r="6" spans="1:7" x14ac:dyDescent="0.3">
      <c r="A6">
        <v>5</v>
      </c>
      <c r="B6" t="s">
        <v>160</v>
      </c>
      <c r="C6">
        <v>0</v>
      </c>
      <c r="D6">
        <v>0</v>
      </c>
      <c r="E6">
        <v>0</v>
      </c>
      <c r="F6">
        <v>12</v>
      </c>
      <c r="G6">
        <v>1</v>
      </c>
    </row>
    <row r="7" spans="1:7" x14ac:dyDescent="0.3">
      <c r="A7">
        <v>6</v>
      </c>
      <c r="B7" t="s">
        <v>102</v>
      </c>
      <c r="C7">
        <v>7</v>
      </c>
      <c r="D7">
        <v>8</v>
      </c>
      <c r="E7">
        <v>0</v>
      </c>
      <c r="F7">
        <v>30</v>
      </c>
      <c r="G7">
        <v>55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0"/>
  <dimension ref="A1:G7"/>
  <sheetViews>
    <sheetView workbookViewId="0"/>
  </sheetViews>
  <sheetFormatPr defaultRowHeight="14.4" x14ac:dyDescent="0.3"/>
  <cols>
    <col min="1" max="1" width="5.21875" bestFit="1" customWidth="1"/>
    <col min="2" max="2" width="14.5546875" bestFit="1" customWidth="1"/>
    <col min="3" max="3" width="17.44140625" bestFit="1" customWidth="1"/>
    <col min="4" max="4" width="23.77734375" bestFit="1" customWidth="1"/>
    <col min="5" max="5" width="19.21875" bestFit="1" customWidth="1"/>
    <col min="6" max="7" width="13.21875" bestFit="1" customWidth="1"/>
  </cols>
  <sheetData>
    <row r="1" spans="1:7" x14ac:dyDescent="0.3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3">
      <c r="A2">
        <v>1</v>
      </c>
      <c r="B2" t="s">
        <v>122</v>
      </c>
      <c r="C2">
        <v>6</v>
      </c>
      <c r="D2">
        <v>1506</v>
      </c>
      <c r="E2">
        <v>0</v>
      </c>
      <c r="F2">
        <v>1370</v>
      </c>
      <c r="G2">
        <v>696</v>
      </c>
    </row>
    <row r="3" spans="1:7" x14ac:dyDescent="0.3">
      <c r="A3">
        <v>2</v>
      </c>
      <c r="B3" t="s">
        <v>151</v>
      </c>
      <c r="C3">
        <v>136</v>
      </c>
      <c r="D3">
        <v>1131</v>
      </c>
      <c r="E3">
        <v>0</v>
      </c>
      <c r="F3">
        <v>100</v>
      </c>
      <c r="G3">
        <v>135</v>
      </c>
    </row>
    <row r="4" spans="1:7" x14ac:dyDescent="0.3">
      <c r="A4">
        <v>3</v>
      </c>
      <c r="B4" t="s">
        <v>123</v>
      </c>
      <c r="C4">
        <v>51</v>
      </c>
      <c r="D4">
        <v>23</v>
      </c>
      <c r="E4">
        <v>0</v>
      </c>
      <c r="F4">
        <v>269</v>
      </c>
      <c r="G4">
        <v>130</v>
      </c>
    </row>
    <row r="5" spans="1:7" x14ac:dyDescent="0.3">
      <c r="A5">
        <v>4</v>
      </c>
      <c r="B5" t="s">
        <v>161</v>
      </c>
      <c r="C5">
        <v>1</v>
      </c>
      <c r="D5">
        <v>68</v>
      </c>
      <c r="E5">
        <v>0</v>
      </c>
      <c r="F5">
        <v>1</v>
      </c>
      <c r="G5">
        <v>153</v>
      </c>
    </row>
    <row r="6" spans="1:7" x14ac:dyDescent="0.3">
      <c r="A6">
        <v>5</v>
      </c>
      <c r="B6" t="s">
        <v>134</v>
      </c>
      <c r="C6">
        <v>2</v>
      </c>
      <c r="D6">
        <v>9</v>
      </c>
      <c r="E6">
        <v>0</v>
      </c>
      <c r="F6">
        <v>52</v>
      </c>
      <c r="G6">
        <v>107</v>
      </c>
    </row>
    <row r="7" spans="1:7" x14ac:dyDescent="0.3">
      <c r="A7">
        <v>6</v>
      </c>
      <c r="B7" t="s">
        <v>102</v>
      </c>
      <c r="C7">
        <v>78</v>
      </c>
      <c r="D7">
        <v>115</v>
      </c>
      <c r="E7">
        <v>0</v>
      </c>
      <c r="F7">
        <v>409</v>
      </c>
      <c r="G7">
        <v>1076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1"/>
  <dimension ref="A1:C26"/>
  <sheetViews>
    <sheetView workbookViewId="0"/>
  </sheetViews>
  <sheetFormatPr defaultRowHeight="14.4" x14ac:dyDescent="0.3"/>
  <cols>
    <col min="1" max="1" width="7.21875" bestFit="1" customWidth="1"/>
    <col min="2" max="2" width="26.77734375" bestFit="1" customWidth="1"/>
    <col min="3" max="3" width="21.21875" bestFit="1" customWidth="1"/>
  </cols>
  <sheetData>
    <row r="1" spans="1:3" x14ac:dyDescent="0.3">
      <c r="A1" t="s">
        <v>106</v>
      </c>
      <c r="B1" t="s">
        <v>9</v>
      </c>
      <c r="C1" t="s">
        <v>107</v>
      </c>
    </row>
    <row r="2" spans="1:3" x14ac:dyDescent="0.3">
      <c r="A2">
        <v>665</v>
      </c>
      <c r="B2" t="s">
        <v>108</v>
      </c>
      <c r="C2" t="s">
        <v>162</v>
      </c>
    </row>
    <row r="3" spans="1:3" x14ac:dyDescent="0.3">
      <c r="A3">
        <v>670</v>
      </c>
      <c r="B3" t="s">
        <v>108</v>
      </c>
      <c r="C3" t="s">
        <v>163</v>
      </c>
    </row>
    <row r="4" spans="1:3" x14ac:dyDescent="0.3">
      <c r="A4">
        <v>666</v>
      </c>
      <c r="B4" t="s">
        <v>108</v>
      </c>
      <c r="C4" t="s">
        <v>164</v>
      </c>
    </row>
    <row r="5" spans="1:3" x14ac:dyDescent="0.3">
      <c r="A5">
        <v>706</v>
      </c>
      <c r="B5" t="s">
        <v>108</v>
      </c>
      <c r="C5" t="s">
        <v>165</v>
      </c>
    </row>
    <row r="6" spans="1:3" x14ac:dyDescent="0.3">
      <c r="A6">
        <v>701</v>
      </c>
      <c r="B6" t="s">
        <v>108</v>
      </c>
      <c r="C6" t="s">
        <v>166</v>
      </c>
    </row>
    <row r="7" spans="1:3" x14ac:dyDescent="0.3">
      <c r="A7">
        <v>6014</v>
      </c>
      <c r="B7" t="s">
        <v>5</v>
      </c>
      <c r="C7" t="s">
        <v>162</v>
      </c>
    </row>
    <row r="8" spans="1:3" x14ac:dyDescent="0.3">
      <c r="A8">
        <v>6048</v>
      </c>
      <c r="B8" t="s">
        <v>5</v>
      </c>
      <c r="C8" t="s">
        <v>163</v>
      </c>
    </row>
    <row r="9" spans="1:3" x14ac:dyDescent="0.3">
      <c r="A9">
        <v>6037</v>
      </c>
      <c r="B9" t="s">
        <v>5</v>
      </c>
      <c r="C9" t="s">
        <v>164</v>
      </c>
    </row>
    <row r="10" spans="1:3" x14ac:dyDescent="0.3">
      <c r="A10">
        <v>6020</v>
      </c>
      <c r="B10" t="s">
        <v>5</v>
      </c>
      <c r="C10" t="s">
        <v>165</v>
      </c>
    </row>
    <row r="11" spans="1:3" x14ac:dyDescent="0.3">
      <c r="A11">
        <v>5968</v>
      </c>
      <c r="B11" t="s">
        <v>5</v>
      </c>
      <c r="C11" t="s">
        <v>166</v>
      </c>
    </row>
    <row r="12" spans="1:3" x14ac:dyDescent="0.3">
      <c r="A12">
        <v>123</v>
      </c>
      <c r="B12" t="s">
        <v>6</v>
      </c>
      <c r="C12" t="s">
        <v>162</v>
      </c>
    </row>
    <row r="13" spans="1:3" x14ac:dyDescent="0.3">
      <c r="A13">
        <v>107</v>
      </c>
      <c r="B13" t="s">
        <v>6</v>
      </c>
      <c r="C13" t="s">
        <v>163</v>
      </c>
    </row>
    <row r="14" spans="1:3" x14ac:dyDescent="0.3">
      <c r="A14">
        <v>110</v>
      </c>
      <c r="B14" t="s">
        <v>6</v>
      </c>
      <c r="C14" t="s">
        <v>164</v>
      </c>
    </row>
    <row r="15" spans="1:3" x14ac:dyDescent="0.3">
      <c r="A15">
        <v>76</v>
      </c>
      <c r="B15" t="s">
        <v>6</v>
      </c>
      <c r="C15" t="s">
        <v>165</v>
      </c>
    </row>
    <row r="16" spans="1:3" x14ac:dyDescent="0.3">
      <c r="A16">
        <v>114</v>
      </c>
      <c r="B16" t="s">
        <v>6</v>
      </c>
      <c r="C16" t="s">
        <v>166</v>
      </c>
    </row>
    <row r="17" spans="1:3" x14ac:dyDescent="0.3">
      <c r="A17">
        <v>88</v>
      </c>
      <c r="B17" t="s">
        <v>7</v>
      </c>
      <c r="C17" t="s">
        <v>162</v>
      </c>
    </row>
    <row r="18" spans="1:3" x14ac:dyDescent="0.3">
      <c r="A18">
        <v>101</v>
      </c>
      <c r="B18" t="s">
        <v>7</v>
      </c>
      <c r="C18" t="s">
        <v>163</v>
      </c>
    </row>
    <row r="19" spans="1:3" x14ac:dyDescent="0.3">
      <c r="A19">
        <v>91</v>
      </c>
      <c r="B19" t="s">
        <v>7</v>
      </c>
      <c r="C19" t="s">
        <v>164</v>
      </c>
    </row>
    <row r="20" spans="1:3" x14ac:dyDescent="0.3">
      <c r="A20">
        <v>136</v>
      </c>
      <c r="B20" t="s">
        <v>7</v>
      </c>
      <c r="C20" t="s">
        <v>165</v>
      </c>
    </row>
    <row r="21" spans="1:3" x14ac:dyDescent="0.3">
      <c r="A21" s="2">
        <v>89</v>
      </c>
      <c r="B21" s="2" t="s">
        <v>7</v>
      </c>
      <c r="C21" s="2" t="s">
        <v>166</v>
      </c>
    </row>
    <row r="22" spans="1:3" x14ac:dyDescent="0.3">
      <c r="A22" s="2">
        <v>1</v>
      </c>
      <c r="B22" s="2" t="s">
        <v>132</v>
      </c>
      <c r="C22" s="2" t="s">
        <v>162</v>
      </c>
    </row>
    <row r="23" spans="1:3" x14ac:dyDescent="0.3">
      <c r="A23" s="2">
        <v>1</v>
      </c>
      <c r="B23" s="2" t="s">
        <v>132</v>
      </c>
      <c r="C23" s="2" t="s">
        <v>163</v>
      </c>
    </row>
    <row r="24" spans="1:3" x14ac:dyDescent="0.3">
      <c r="A24" s="2">
        <v>1</v>
      </c>
      <c r="B24" s="2" t="s">
        <v>132</v>
      </c>
      <c r="C24" s="2" t="s">
        <v>164</v>
      </c>
    </row>
    <row r="25" spans="1:3" x14ac:dyDescent="0.3">
      <c r="A25" s="2">
        <v>1</v>
      </c>
      <c r="B25" s="2" t="s">
        <v>132</v>
      </c>
      <c r="C25" s="2" t="s">
        <v>165</v>
      </c>
    </row>
    <row r="26" spans="1:3" x14ac:dyDescent="0.3">
      <c r="A26" s="2">
        <v>1</v>
      </c>
      <c r="B26" s="2" t="s">
        <v>132</v>
      </c>
      <c r="C26" s="2" t="s">
        <v>166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2"/>
  <dimension ref="A1:C13"/>
  <sheetViews>
    <sheetView workbookViewId="0">
      <selection activeCell="B8" sqref="B8"/>
    </sheetView>
  </sheetViews>
  <sheetFormatPr defaultRowHeight="14.4" x14ac:dyDescent="0.3"/>
  <cols>
    <col min="1" max="1" width="21.77734375" bestFit="1" customWidth="1"/>
    <col min="2" max="2" width="8.5546875" bestFit="1" customWidth="1"/>
    <col min="3" max="3" width="14.77734375" bestFit="1" customWidth="1"/>
  </cols>
  <sheetData>
    <row r="1" spans="1:3" x14ac:dyDescent="0.3">
      <c r="A1" t="s">
        <v>109</v>
      </c>
      <c r="B1" t="s">
        <v>100</v>
      </c>
      <c r="C1" t="s">
        <v>110</v>
      </c>
    </row>
    <row r="2" spans="1:3" x14ac:dyDescent="0.3">
      <c r="A2" t="s">
        <v>111</v>
      </c>
      <c r="B2">
        <v>2277</v>
      </c>
      <c r="C2" t="s">
        <v>34</v>
      </c>
    </row>
    <row r="3" spans="1:3" x14ac:dyDescent="0.3">
      <c r="A3" t="s">
        <v>112</v>
      </c>
      <c r="B3">
        <v>29089</v>
      </c>
      <c r="C3" t="s">
        <v>34</v>
      </c>
    </row>
    <row r="4" spans="1:3" x14ac:dyDescent="0.3">
      <c r="A4" t="s">
        <v>113</v>
      </c>
      <c r="B4">
        <v>1034</v>
      </c>
      <c r="C4" t="s">
        <v>34</v>
      </c>
    </row>
    <row r="5" spans="1:3" x14ac:dyDescent="0.3">
      <c r="A5" t="s">
        <v>30</v>
      </c>
      <c r="B5">
        <v>66397</v>
      </c>
      <c r="C5" t="s">
        <v>34</v>
      </c>
    </row>
    <row r="6" spans="1:3" x14ac:dyDescent="0.3">
      <c r="A6" t="s">
        <v>111</v>
      </c>
      <c r="B6">
        <v>286</v>
      </c>
      <c r="C6" t="s">
        <v>24</v>
      </c>
    </row>
    <row r="7" spans="1:3" x14ac:dyDescent="0.3">
      <c r="A7" t="s">
        <v>112</v>
      </c>
      <c r="B7">
        <v>1782</v>
      </c>
      <c r="C7" t="s">
        <v>24</v>
      </c>
    </row>
    <row r="8" spans="1:3" x14ac:dyDescent="0.3">
      <c r="A8" t="s">
        <v>113</v>
      </c>
      <c r="B8">
        <v>174</v>
      </c>
      <c r="C8" t="s">
        <v>24</v>
      </c>
    </row>
    <row r="9" spans="1:3" x14ac:dyDescent="0.3">
      <c r="A9" t="s">
        <v>30</v>
      </c>
      <c r="B9">
        <v>3216</v>
      </c>
      <c r="C9" t="s">
        <v>24</v>
      </c>
    </row>
    <row r="10" spans="1:3" x14ac:dyDescent="0.3">
      <c r="A10" t="s">
        <v>111</v>
      </c>
      <c r="B10">
        <v>243</v>
      </c>
      <c r="C10" t="s">
        <v>35</v>
      </c>
    </row>
    <row r="11" spans="1:3" x14ac:dyDescent="0.3">
      <c r="A11" t="s">
        <v>112</v>
      </c>
      <c r="B11">
        <v>997</v>
      </c>
      <c r="C11" t="s">
        <v>35</v>
      </c>
    </row>
    <row r="12" spans="1:3" x14ac:dyDescent="0.3">
      <c r="A12" t="s">
        <v>113</v>
      </c>
      <c r="B12">
        <v>82</v>
      </c>
      <c r="C12" t="s">
        <v>35</v>
      </c>
    </row>
    <row r="13" spans="1:3" x14ac:dyDescent="0.3">
      <c r="A13" t="s">
        <v>30</v>
      </c>
      <c r="B13">
        <v>2440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3"/>
  <dimension ref="A1:D9"/>
  <sheetViews>
    <sheetView workbookViewId="0">
      <selection activeCell="A8" sqref="A8"/>
    </sheetView>
  </sheetViews>
  <sheetFormatPr defaultRowHeight="14.4" x14ac:dyDescent="0.3"/>
  <cols>
    <col min="1" max="1" width="8.5546875" bestFit="1" customWidth="1"/>
    <col min="2" max="2" width="76.5546875" bestFit="1" customWidth="1"/>
    <col min="3" max="3" width="18.77734375" bestFit="1" customWidth="1"/>
    <col min="4" max="4" width="5.21875" bestFit="1" customWidth="1"/>
  </cols>
  <sheetData>
    <row r="1" spans="1:4" x14ac:dyDescent="0.3">
      <c r="A1" t="s">
        <v>100</v>
      </c>
      <c r="B1" t="s">
        <v>110</v>
      </c>
      <c r="C1" t="s">
        <v>98</v>
      </c>
      <c r="D1" t="s">
        <v>95</v>
      </c>
    </row>
    <row r="2" spans="1:4" x14ac:dyDescent="0.3">
      <c r="A2">
        <v>450</v>
      </c>
      <c r="B2" t="s">
        <v>133</v>
      </c>
      <c r="C2" t="s">
        <v>3</v>
      </c>
      <c r="D2">
        <v>1</v>
      </c>
    </row>
    <row r="3" spans="1:4" x14ac:dyDescent="0.3">
      <c r="A3">
        <v>377</v>
      </c>
      <c r="B3" t="s">
        <v>133</v>
      </c>
      <c r="C3" t="s">
        <v>77</v>
      </c>
      <c r="D3">
        <v>1</v>
      </c>
    </row>
    <row r="4" spans="1:4" x14ac:dyDescent="0.3">
      <c r="A4">
        <v>43</v>
      </c>
      <c r="B4" t="s">
        <v>167</v>
      </c>
      <c r="C4" t="s">
        <v>3</v>
      </c>
      <c r="D4">
        <v>2</v>
      </c>
    </row>
    <row r="5" spans="1:4" x14ac:dyDescent="0.3">
      <c r="A5">
        <v>43</v>
      </c>
      <c r="B5" t="s">
        <v>167</v>
      </c>
      <c r="C5" t="s">
        <v>77</v>
      </c>
      <c r="D5">
        <v>2</v>
      </c>
    </row>
    <row r="6" spans="1:4" x14ac:dyDescent="0.3">
      <c r="A6">
        <v>0</v>
      </c>
      <c r="B6" t="s">
        <v>168</v>
      </c>
      <c r="C6" t="s">
        <v>3</v>
      </c>
      <c r="D6">
        <v>3</v>
      </c>
    </row>
    <row r="7" spans="1:4" x14ac:dyDescent="0.3">
      <c r="A7">
        <v>2</v>
      </c>
      <c r="B7" t="s">
        <v>168</v>
      </c>
      <c r="C7" t="s">
        <v>77</v>
      </c>
      <c r="D7">
        <v>3</v>
      </c>
    </row>
    <row r="8" spans="1:4" x14ac:dyDescent="0.3">
      <c r="A8">
        <v>10</v>
      </c>
      <c r="B8" t="s">
        <v>169</v>
      </c>
      <c r="C8" t="s">
        <v>3</v>
      </c>
      <c r="D8">
        <v>4</v>
      </c>
    </row>
    <row r="9" spans="1:4" x14ac:dyDescent="0.3">
      <c r="A9">
        <v>4</v>
      </c>
      <c r="B9" t="s">
        <v>169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4"/>
  <dimension ref="A1:C13"/>
  <sheetViews>
    <sheetView workbookViewId="0"/>
  </sheetViews>
  <sheetFormatPr defaultRowHeight="14.4" x14ac:dyDescent="0.3"/>
  <cols>
    <col min="1" max="1" width="21.77734375" bestFit="1" customWidth="1"/>
    <col min="2" max="2" width="8.5546875" bestFit="1" customWidth="1"/>
    <col min="3" max="3" width="14.77734375" bestFit="1" customWidth="1"/>
  </cols>
  <sheetData>
    <row r="1" spans="1:3" x14ac:dyDescent="0.3">
      <c r="A1" t="s">
        <v>109</v>
      </c>
      <c r="B1" t="s">
        <v>100</v>
      </c>
      <c r="C1" t="s">
        <v>110</v>
      </c>
    </row>
    <row r="2" spans="1:3" x14ac:dyDescent="0.3">
      <c r="A2" t="s">
        <v>111</v>
      </c>
      <c r="B2">
        <v>20151</v>
      </c>
      <c r="C2" t="s">
        <v>34</v>
      </c>
    </row>
    <row r="3" spans="1:3" x14ac:dyDescent="0.3">
      <c r="A3" t="s">
        <v>112</v>
      </c>
      <c r="B3">
        <v>250498</v>
      </c>
      <c r="C3" t="s">
        <v>34</v>
      </c>
    </row>
    <row r="4" spans="1:3" x14ac:dyDescent="0.3">
      <c r="A4" t="s">
        <v>113</v>
      </c>
      <c r="B4">
        <v>8775</v>
      </c>
      <c r="C4" t="s">
        <v>34</v>
      </c>
    </row>
    <row r="5" spans="1:3" x14ac:dyDescent="0.3">
      <c r="A5" t="s">
        <v>30</v>
      </c>
      <c r="B5">
        <v>523280</v>
      </c>
      <c r="C5" t="s">
        <v>34</v>
      </c>
    </row>
    <row r="6" spans="1:3" x14ac:dyDescent="0.3">
      <c r="A6" t="s">
        <v>111</v>
      </c>
      <c r="B6">
        <v>2241</v>
      </c>
      <c r="C6" t="s">
        <v>24</v>
      </c>
    </row>
    <row r="7" spans="1:3" x14ac:dyDescent="0.3">
      <c r="A7" t="s">
        <v>112</v>
      </c>
      <c r="B7">
        <v>14352</v>
      </c>
      <c r="C7" t="s">
        <v>24</v>
      </c>
    </row>
    <row r="8" spans="1:3" x14ac:dyDescent="0.3">
      <c r="A8" t="s">
        <v>113</v>
      </c>
      <c r="B8">
        <v>1532</v>
      </c>
      <c r="C8" t="s">
        <v>24</v>
      </c>
    </row>
    <row r="9" spans="1:3" x14ac:dyDescent="0.3">
      <c r="A9" t="s">
        <v>30</v>
      </c>
      <c r="B9">
        <v>26010</v>
      </c>
      <c r="C9" t="s">
        <v>24</v>
      </c>
    </row>
    <row r="10" spans="1:3" x14ac:dyDescent="0.3">
      <c r="A10" t="s">
        <v>111</v>
      </c>
      <c r="B10">
        <v>2073</v>
      </c>
      <c r="C10" t="s">
        <v>35</v>
      </c>
    </row>
    <row r="11" spans="1:3" x14ac:dyDescent="0.3">
      <c r="A11" t="s">
        <v>112</v>
      </c>
      <c r="B11">
        <v>11656</v>
      </c>
      <c r="C11" t="s">
        <v>35</v>
      </c>
    </row>
    <row r="12" spans="1:3" x14ac:dyDescent="0.3">
      <c r="A12" t="s">
        <v>113</v>
      </c>
      <c r="B12">
        <v>891</v>
      </c>
      <c r="C12" t="s">
        <v>35</v>
      </c>
    </row>
    <row r="13" spans="1:3" x14ac:dyDescent="0.3">
      <c r="A13" t="s">
        <v>30</v>
      </c>
      <c r="B13">
        <v>20840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5"/>
  <dimension ref="A1:D9"/>
  <sheetViews>
    <sheetView workbookViewId="0"/>
  </sheetViews>
  <sheetFormatPr defaultRowHeight="14.4" x14ac:dyDescent="0.3"/>
  <cols>
    <col min="1" max="1" width="8.5546875" bestFit="1" customWidth="1"/>
    <col min="2" max="2" width="76.5546875" bestFit="1" customWidth="1"/>
    <col min="3" max="3" width="18.77734375" bestFit="1" customWidth="1"/>
    <col min="4" max="4" width="5.21875" bestFit="1" customWidth="1"/>
  </cols>
  <sheetData>
    <row r="1" spans="1:4" x14ac:dyDescent="0.3">
      <c r="A1" t="s">
        <v>100</v>
      </c>
      <c r="B1" t="s">
        <v>110</v>
      </c>
      <c r="C1" t="s">
        <v>98</v>
      </c>
      <c r="D1" t="s">
        <v>95</v>
      </c>
    </row>
    <row r="2" spans="1:4" x14ac:dyDescent="0.3">
      <c r="A2">
        <v>3801</v>
      </c>
      <c r="B2" t="s">
        <v>133</v>
      </c>
      <c r="C2" t="s">
        <v>3</v>
      </c>
      <c r="D2">
        <v>1</v>
      </c>
    </row>
    <row r="3" spans="1:4" x14ac:dyDescent="0.3">
      <c r="A3">
        <v>2920</v>
      </c>
      <c r="B3" t="s">
        <v>133</v>
      </c>
      <c r="C3" t="s">
        <v>77</v>
      </c>
      <c r="D3">
        <v>1</v>
      </c>
    </row>
    <row r="4" spans="1:4" x14ac:dyDescent="0.3">
      <c r="A4">
        <v>458</v>
      </c>
      <c r="B4" t="s">
        <v>167</v>
      </c>
      <c r="C4" t="s">
        <v>3</v>
      </c>
      <c r="D4">
        <v>2</v>
      </c>
    </row>
    <row r="5" spans="1:4" x14ac:dyDescent="0.3">
      <c r="A5">
        <v>386</v>
      </c>
      <c r="B5" t="s">
        <v>167</v>
      </c>
      <c r="C5" t="s">
        <v>77</v>
      </c>
      <c r="D5">
        <v>2</v>
      </c>
    </row>
    <row r="6" spans="1:4" x14ac:dyDescent="0.3">
      <c r="A6">
        <v>0</v>
      </c>
      <c r="B6" t="s">
        <v>168</v>
      </c>
      <c r="C6" t="s">
        <v>3</v>
      </c>
      <c r="D6">
        <v>3</v>
      </c>
    </row>
    <row r="7" spans="1:4" x14ac:dyDescent="0.3">
      <c r="A7">
        <v>9</v>
      </c>
      <c r="B7" t="s">
        <v>168</v>
      </c>
      <c r="C7" t="s">
        <v>77</v>
      </c>
      <c r="D7">
        <v>3</v>
      </c>
    </row>
    <row r="8" spans="1:4" x14ac:dyDescent="0.3">
      <c r="A8">
        <v>65</v>
      </c>
      <c r="B8" t="s">
        <v>169</v>
      </c>
      <c r="C8" t="s">
        <v>3</v>
      </c>
      <c r="D8">
        <v>4</v>
      </c>
    </row>
    <row r="9" spans="1:4" x14ac:dyDescent="0.3">
      <c r="A9">
        <v>45</v>
      </c>
      <c r="B9" t="s">
        <v>169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16"/>
  <dimension ref="A1:E145"/>
  <sheetViews>
    <sheetView topLeftCell="A105" workbookViewId="0">
      <selection activeCell="C124" sqref="C124"/>
    </sheetView>
  </sheetViews>
  <sheetFormatPr defaultRowHeight="14.4" x14ac:dyDescent="0.3"/>
  <cols>
    <col min="1" max="1" width="5.21875" bestFit="1" customWidth="1"/>
    <col min="2" max="2" width="41.21875" bestFit="1" customWidth="1"/>
    <col min="3" max="3" width="8.5546875" bestFit="1" customWidth="1"/>
    <col min="4" max="4" width="41.21875" bestFit="1" customWidth="1"/>
    <col min="5" max="5" width="10" bestFit="1" customWidth="1"/>
  </cols>
  <sheetData>
    <row r="1" spans="1:5" x14ac:dyDescent="0.3">
      <c r="A1" t="s">
        <v>95</v>
      </c>
      <c r="B1" t="s">
        <v>2</v>
      </c>
      <c r="C1" t="s">
        <v>100</v>
      </c>
      <c r="D1" t="s">
        <v>110</v>
      </c>
      <c r="E1" t="s">
        <v>114</v>
      </c>
    </row>
    <row r="2" spans="1:5" x14ac:dyDescent="0.3">
      <c r="A2">
        <v>1</v>
      </c>
      <c r="B2" t="s">
        <v>34</v>
      </c>
      <c r="C2">
        <v>15269</v>
      </c>
      <c r="D2" t="s">
        <v>115</v>
      </c>
      <c r="E2">
        <v>1</v>
      </c>
    </row>
    <row r="3" spans="1:5" x14ac:dyDescent="0.3">
      <c r="A3">
        <v>2</v>
      </c>
      <c r="B3" t="s">
        <v>35</v>
      </c>
      <c r="C3">
        <v>872</v>
      </c>
      <c r="D3" t="s">
        <v>115</v>
      </c>
      <c r="E3">
        <v>1</v>
      </c>
    </row>
    <row r="4" spans="1:5" x14ac:dyDescent="0.3">
      <c r="A4">
        <v>3</v>
      </c>
      <c r="B4" t="s">
        <v>36</v>
      </c>
      <c r="C4">
        <v>1014</v>
      </c>
      <c r="D4" t="s">
        <v>115</v>
      </c>
      <c r="E4">
        <v>1</v>
      </c>
    </row>
    <row r="5" spans="1:5" x14ac:dyDescent="0.3">
      <c r="A5">
        <v>4</v>
      </c>
      <c r="B5" t="s">
        <v>37</v>
      </c>
      <c r="C5">
        <v>19</v>
      </c>
      <c r="D5" t="s">
        <v>115</v>
      </c>
      <c r="E5">
        <v>1</v>
      </c>
    </row>
    <row r="6" spans="1:5" x14ac:dyDescent="0.3">
      <c r="A6">
        <v>5</v>
      </c>
      <c r="B6" t="s">
        <v>38</v>
      </c>
      <c r="C6">
        <v>7</v>
      </c>
      <c r="D6" t="s">
        <v>115</v>
      </c>
      <c r="E6">
        <v>1</v>
      </c>
    </row>
    <row r="7" spans="1:5" x14ac:dyDescent="0.3">
      <c r="A7">
        <v>6</v>
      </c>
      <c r="B7" t="s">
        <v>46</v>
      </c>
      <c r="C7">
        <v>5</v>
      </c>
      <c r="D7" t="s">
        <v>115</v>
      </c>
      <c r="E7">
        <v>1</v>
      </c>
    </row>
    <row r="8" spans="1:5" x14ac:dyDescent="0.3">
      <c r="A8">
        <v>7</v>
      </c>
      <c r="B8" t="s">
        <v>116</v>
      </c>
      <c r="C8">
        <v>2</v>
      </c>
      <c r="D8" t="s">
        <v>115</v>
      </c>
      <c r="E8">
        <v>1</v>
      </c>
    </row>
    <row r="9" spans="1:5" x14ac:dyDescent="0.3">
      <c r="A9">
        <v>8</v>
      </c>
      <c r="B9" t="s">
        <v>4</v>
      </c>
      <c r="C9">
        <v>0</v>
      </c>
      <c r="D9" t="s">
        <v>115</v>
      </c>
      <c r="E9">
        <v>1</v>
      </c>
    </row>
    <row r="10" spans="1:5" x14ac:dyDescent="0.3">
      <c r="A10">
        <v>9</v>
      </c>
      <c r="B10" t="s">
        <v>39</v>
      </c>
      <c r="C10">
        <v>10</v>
      </c>
      <c r="D10" t="s">
        <v>115</v>
      </c>
      <c r="E10">
        <v>1</v>
      </c>
    </row>
    <row r="11" spans="1:5" x14ac:dyDescent="0.3">
      <c r="A11">
        <v>10</v>
      </c>
      <c r="B11" t="s">
        <v>40</v>
      </c>
      <c r="C11">
        <v>7</v>
      </c>
      <c r="D11" t="s">
        <v>115</v>
      </c>
      <c r="E11">
        <v>1</v>
      </c>
    </row>
    <row r="12" spans="1:5" x14ac:dyDescent="0.3">
      <c r="A12">
        <v>11</v>
      </c>
      <c r="B12" t="s">
        <v>41</v>
      </c>
      <c r="C12">
        <v>2161</v>
      </c>
      <c r="D12" t="s">
        <v>115</v>
      </c>
      <c r="E12">
        <v>1</v>
      </c>
    </row>
    <row r="13" spans="1:5" x14ac:dyDescent="0.3">
      <c r="A13">
        <v>12</v>
      </c>
      <c r="B13" t="s">
        <v>42</v>
      </c>
      <c r="C13">
        <v>0</v>
      </c>
      <c r="D13" t="s">
        <v>115</v>
      </c>
      <c r="E13">
        <v>1</v>
      </c>
    </row>
    <row r="14" spans="1:5" x14ac:dyDescent="0.3">
      <c r="A14">
        <v>13</v>
      </c>
      <c r="B14" t="s">
        <v>11</v>
      </c>
      <c r="C14">
        <v>30</v>
      </c>
      <c r="D14" t="s">
        <v>115</v>
      </c>
      <c r="E14">
        <v>1</v>
      </c>
    </row>
    <row r="15" spans="1:5" x14ac:dyDescent="0.3">
      <c r="A15">
        <v>14</v>
      </c>
      <c r="B15" t="s">
        <v>43</v>
      </c>
      <c r="C15">
        <v>105</v>
      </c>
      <c r="D15" t="s">
        <v>115</v>
      </c>
      <c r="E15">
        <v>1</v>
      </c>
    </row>
    <row r="16" spans="1:5" x14ac:dyDescent="0.3">
      <c r="A16">
        <v>15</v>
      </c>
      <c r="B16" t="s">
        <v>44</v>
      </c>
      <c r="C16">
        <v>1</v>
      </c>
      <c r="D16" t="s">
        <v>115</v>
      </c>
      <c r="E16">
        <v>1</v>
      </c>
    </row>
    <row r="17" spans="1:5" x14ac:dyDescent="0.3">
      <c r="A17">
        <v>16</v>
      </c>
      <c r="B17" t="s">
        <v>45</v>
      </c>
      <c r="C17">
        <v>5</v>
      </c>
      <c r="D17" t="s">
        <v>115</v>
      </c>
      <c r="E17">
        <v>1</v>
      </c>
    </row>
    <row r="18" spans="1:5" x14ac:dyDescent="0.3">
      <c r="A18">
        <v>1</v>
      </c>
      <c r="B18" t="s">
        <v>34</v>
      </c>
      <c r="C18">
        <v>3515</v>
      </c>
      <c r="D18" t="s">
        <v>12</v>
      </c>
      <c r="E18">
        <v>2</v>
      </c>
    </row>
    <row r="19" spans="1:5" x14ac:dyDescent="0.3">
      <c r="A19">
        <v>2</v>
      </c>
      <c r="B19" t="s">
        <v>35</v>
      </c>
      <c r="C19">
        <v>547</v>
      </c>
      <c r="D19" t="s">
        <v>12</v>
      </c>
      <c r="E19">
        <v>2</v>
      </c>
    </row>
    <row r="20" spans="1:5" x14ac:dyDescent="0.3">
      <c r="A20">
        <v>3</v>
      </c>
      <c r="B20" t="s">
        <v>36</v>
      </c>
      <c r="C20">
        <v>313</v>
      </c>
      <c r="D20" t="s">
        <v>12</v>
      </c>
      <c r="E20">
        <v>2</v>
      </c>
    </row>
    <row r="21" spans="1:5" x14ac:dyDescent="0.3">
      <c r="A21">
        <v>4</v>
      </c>
      <c r="B21" t="s">
        <v>37</v>
      </c>
      <c r="C21">
        <v>12</v>
      </c>
      <c r="D21" t="s">
        <v>12</v>
      </c>
      <c r="E21">
        <v>2</v>
      </c>
    </row>
    <row r="22" spans="1:5" x14ac:dyDescent="0.3">
      <c r="A22">
        <v>5</v>
      </c>
      <c r="B22" t="s">
        <v>38</v>
      </c>
      <c r="C22">
        <v>4</v>
      </c>
      <c r="D22" t="s">
        <v>12</v>
      </c>
      <c r="E22">
        <v>2</v>
      </c>
    </row>
    <row r="23" spans="1:5" x14ac:dyDescent="0.3">
      <c r="A23">
        <v>6</v>
      </c>
      <c r="B23" t="s">
        <v>46</v>
      </c>
      <c r="C23">
        <v>5</v>
      </c>
      <c r="D23" t="s">
        <v>12</v>
      </c>
      <c r="E23">
        <v>2</v>
      </c>
    </row>
    <row r="24" spans="1:5" x14ac:dyDescent="0.3">
      <c r="A24">
        <v>7</v>
      </c>
      <c r="B24" t="s">
        <v>116</v>
      </c>
      <c r="C24">
        <v>5</v>
      </c>
      <c r="D24" t="s">
        <v>12</v>
      </c>
      <c r="E24">
        <v>2</v>
      </c>
    </row>
    <row r="25" spans="1:5" x14ac:dyDescent="0.3">
      <c r="A25">
        <v>8</v>
      </c>
      <c r="B25" t="s">
        <v>4</v>
      </c>
      <c r="C25">
        <v>0</v>
      </c>
      <c r="D25" t="s">
        <v>12</v>
      </c>
      <c r="E25">
        <v>2</v>
      </c>
    </row>
    <row r="26" spans="1:5" x14ac:dyDescent="0.3">
      <c r="A26">
        <v>9</v>
      </c>
      <c r="B26" t="s">
        <v>39</v>
      </c>
      <c r="C26">
        <v>0</v>
      </c>
      <c r="D26" t="s">
        <v>12</v>
      </c>
      <c r="E26">
        <v>2</v>
      </c>
    </row>
    <row r="27" spans="1:5" x14ac:dyDescent="0.3">
      <c r="A27">
        <v>10</v>
      </c>
      <c r="B27" t="s">
        <v>40</v>
      </c>
      <c r="C27">
        <v>1</v>
      </c>
      <c r="D27" t="s">
        <v>12</v>
      </c>
      <c r="E27">
        <v>2</v>
      </c>
    </row>
    <row r="28" spans="1:5" x14ac:dyDescent="0.3">
      <c r="A28">
        <v>11</v>
      </c>
      <c r="B28" t="s">
        <v>41</v>
      </c>
      <c r="C28">
        <v>9</v>
      </c>
      <c r="D28" t="s">
        <v>12</v>
      </c>
      <c r="E28">
        <v>2</v>
      </c>
    </row>
    <row r="29" spans="1:5" x14ac:dyDescent="0.3">
      <c r="A29">
        <v>12</v>
      </c>
      <c r="B29" t="s">
        <v>42</v>
      </c>
      <c r="C29">
        <v>0</v>
      </c>
      <c r="D29" t="s">
        <v>12</v>
      </c>
      <c r="E29">
        <v>2</v>
      </c>
    </row>
    <row r="30" spans="1:5" x14ac:dyDescent="0.3">
      <c r="A30">
        <v>13</v>
      </c>
      <c r="B30" t="s">
        <v>11</v>
      </c>
      <c r="C30">
        <v>13</v>
      </c>
      <c r="D30" t="s">
        <v>12</v>
      </c>
      <c r="E30">
        <v>2</v>
      </c>
    </row>
    <row r="31" spans="1:5" x14ac:dyDescent="0.3">
      <c r="A31">
        <v>14</v>
      </c>
      <c r="B31" t="s">
        <v>43</v>
      </c>
      <c r="C31">
        <v>51</v>
      </c>
      <c r="D31" t="s">
        <v>12</v>
      </c>
      <c r="E31">
        <v>2</v>
      </c>
    </row>
    <row r="32" spans="1:5" x14ac:dyDescent="0.3">
      <c r="A32">
        <v>15</v>
      </c>
      <c r="B32" t="s">
        <v>44</v>
      </c>
      <c r="C32">
        <v>0</v>
      </c>
      <c r="D32" t="s">
        <v>12</v>
      </c>
      <c r="E32">
        <v>2</v>
      </c>
    </row>
    <row r="33" spans="1:5" x14ac:dyDescent="0.3">
      <c r="A33">
        <v>16</v>
      </c>
      <c r="B33" t="s">
        <v>45</v>
      </c>
      <c r="C33">
        <v>2</v>
      </c>
      <c r="D33" t="s">
        <v>12</v>
      </c>
      <c r="E33">
        <v>2</v>
      </c>
    </row>
    <row r="34" spans="1:5" x14ac:dyDescent="0.3">
      <c r="A34">
        <v>1</v>
      </c>
      <c r="B34" t="s">
        <v>34</v>
      </c>
      <c r="C34">
        <v>7643</v>
      </c>
      <c r="D34" t="s">
        <v>94</v>
      </c>
      <c r="E34">
        <v>3</v>
      </c>
    </row>
    <row r="35" spans="1:5" x14ac:dyDescent="0.3">
      <c r="A35">
        <v>2</v>
      </c>
      <c r="B35" t="s">
        <v>35</v>
      </c>
      <c r="C35">
        <v>317</v>
      </c>
      <c r="D35" t="s">
        <v>94</v>
      </c>
      <c r="E35">
        <v>3</v>
      </c>
    </row>
    <row r="36" spans="1:5" x14ac:dyDescent="0.3">
      <c r="A36">
        <v>3</v>
      </c>
      <c r="B36" t="s">
        <v>36</v>
      </c>
      <c r="C36">
        <v>100</v>
      </c>
      <c r="D36" t="s">
        <v>94</v>
      </c>
      <c r="E36">
        <v>3</v>
      </c>
    </row>
    <row r="37" spans="1:5" x14ac:dyDescent="0.3">
      <c r="A37">
        <v>4</v>
      </c>
      <c r="B37" t="s">
        <v>37</v>
      </c>
      <c r="C37">
        <v>2</v>
      </c>
      <c r="D37" t="s">
        <v>94</v>
      </c>
      <c r="E37">
        <v>3</v>
      </c>
    </row>
    <row r="38" spans="1:5" x14ac:dyDescent="0.3">
      <c r="A38">
        <v>5</v>
      </c>
      <c r="B38" t="s">
        <v>38</v>
      </c>
      <c r="C38">
        <v>0</v>
      </c>
      <c r="D38" t="s">
        <v>94</v>
      </c>
      <c r="E38">
        <v>3</v>
      </c>
    </row>
    <row r="39" spans="1:5" x14ac:dyDescent="0.3">
      <c r="A39">
        <v>6</v>
      </c>
      <c r="B39" t="s">
        <v>46</v>
      </c>
      <c r="C39">
        <v>2</v>
      </c>
      <c r="D39" t="s">
        <v>94</v>
      </c>
      <c r="E39">
        <v>3</v>
      </c>
    </row>
    <row r="40" spans="1:5" x14ac:dyDescent="0.3">
      <c r="A40">
        <v>7</v>
      </c>
      <c r="B40" t="s">
        <v>116</v>
      </c>
      <c r="C40">
        <v>0</v>
      </c>
      <c r="D40" t="s">
        <v>94</v>
      </c>
      <c r="E40">
        <v>3</v>
      </c>
    </row>
    <row r="41" spans="1:5" x14ac:dyDescent="0.3">
      <c r="A41">
        <v>8</v>
      </c>
      <c r="B41" t="s">
        <v>4</v>
      </c>
      <c r="C41">
        <v>0</v>
      </c>
      <c r="D41" t="s">
        <v>94</v>
      </c>
      <c r="E41">
        <v>3</v>
      </c>
    </row>
    <row r="42" spans="1:5" x14ac:dyDescent="0.3">
      <c r="A42">
        <v>9</v>
      </c>
      <c r="B42" t="s">
        <v>39</v>
      </c>
      <c r="C42">
        <v>0</v>
      </c>
      <c r="D42" t="s">
        <v>94</v>
      </c>
      <c r="E42">
        <v>3</v>
      </c>
    </row>
    <row r="43" spans="1:5" x14ac:dyDescent="0.3">
      <c r="A43">
        <v>10</v>
      </c>
      <c r="B43" t="s">
        <v>40</v>
      </c>
      <c r="C43">
        <v>0</v>
      </c>
      <c r="D43" t="s">
        <v>94</v>
      </c>
      <c r="E43">
        <v>3</v>
      </c>
    </row>
    <row r="44" spans="1:5" x14ac:dyDescent="0.3">
      <c r="A44">
        <v>11</v>
      </c>
      <c r="B44" t="s">
        <v>41</v>
      </c>
      <c r="C44">
        <v>0</v>
      </c>
      <c r="D44" t="s">
        <v>94</v>
      </c>
      <c r="E44">
        <v>3</v>
      </c>
    </row>
    <row r="45" spans="1:5" x14ac:dyDescent="0.3">
      <c r="A45">
        <v>12</v>
      </c>
      <c r="B45" t="s">
        <v>42</v>
      </c>
      <c r="C45">
        <v>0</v>
      </c>
      <c r="D45" t="s">
        <v>94</v>
      </c>
      <c r="E45">
        <v>3</v>
      </c>
    </row>
    <row r="46" spans="1:5" x14ac:dyDescent="0.3">
      <c r="A46">
        <v>13</v>
      </c>
      <c r="B46" t="s">
        <v>11</v>
      </c>
      <c r="C46">
        <v>0</v>
      </c>
      <c r="D46" t="s">
        <v>94</v>
      </c>
      <c r="E46">
        <v>3</v>
      </c>
    </row>
    <row r="47" spans="1:5" x14ac:dyDescent="0.3">
      <c r="A47">
        <v>14</v>
      </c>
      <c r="B47" t="s">
        <v>43</v>
      </c>
      <c r="C47">
        <v>4</v>
      </c>
      <c r="D47" t="s">
        <v>94</v>
      </c>
      <c r="E47">
        <v>3</v>
      </c>
    </row>
    <row r="48" spans="1:5" x14ac:dyDescent="0.3">
      <c r="A48">
        <v>15</v>
      </c>
      <c r="B48" t="s">
        <v>44</v>
      </c>
      <c r="C48">
        <v>0</v>
      </c>
      <c r="D48" t="s">
        <v>94</v>
      </c>
      <c r="E48">
        <v>3</v>
      </c>
    </row>
    <row r="49" spans="1:5" x14ac:dyDescent="0.3">
      <c r="A49">
        <v>16</v>
      </c>
      <c r="B49" t="s">
        <v>45</v>
      </c>
      <c r="C49">
        <v>0</v>
      </c>
      <c r="D49" t="s">
        <v>94</v>
      </c>
      <c r="E49">
        <v>3</v>
      </c>
    </row>
    <row r="50" spans="1:5" x14ac:dyDescent="0.3">
      <c r="A50">
        <v>1</v>
      </c>
      <c r="B50" t="s">
        <v>34</v>
      </c>
      <c r="C50">
        <v>2556</v>
      </c>
      <c r="D50" t="s">
        <v>84</v>
      </c>
      <c r="E50">
        <v>4</v>
      </c>
    </row>
    <row r="51" spans="1:5" x14ac:dyDescent="0.3">
      <c r="A51">
        <v>2</v>
      </c>
      <c r="B51" t="s">
        <v>35</v>
      </c>
      <c r="C51">
        <v>134</v>
      </c>
      <c r="D51" t="s">
        <v>84</v>
      </c>
      <c r="E51">
        <v>4</v>
      </c>
    </row>
    <row r="52" spans="1:5" x14ac:dyDescent="0.3">
      <c r="A52">
        <v>3</v>
      </c>
      <c r="B52" t="s">
        <v>36</v>
      </c>
      <c r="C52">
        <v>221</v>
      </c>
      <c r="D52" t="s">
        <v>84</v>
      </c>
      <c r="E52">
        <v>4</v>
      </c>
    </row>
    <row r="53" spans="1:5" x14ac:dyDescent="0.3">
      <c r="A53">
        <v>4</v>
      </c>
      <c r="B53" t="s">
        <v>37</v>
      </c>
      <c r="C53">
        <v>1</v>
      </c>
      <c r="D53" t="s">
        <v>84</v>
      </c>
      <c r="E53">
        <v>4</v>
      </c>
    </row>
    <row r="54" spans="1:5" x14ac:dyDescent="0.3">
      <c r="A54">
        <v>5</v>
      </c>
      <c r="B54" t="s">
        <v>38</v>
      </c>
      <c r="C54">
        <v>0</v>
      </c>
      <c r="D54" t="s">
        <v>84</v>
      </c>
      <c r="E54">
        <v>4</v>
      </c>
    </row>
    <row r="55" spans="1:5" x14ac:dyDescent="0.3">
      <c r="A55">
        <v>6</v>
      </c>
      <c r="B55" t="s">
        <v>46</v>
      </c>
      <c r="C55">
        <v>1</v>
      </c>
      <c r="D55" t="s">
        <v>84</v>
      </c>
      <c r="E55">
        <v>4</v>
      </c>
    </row>
    <row r="56" spans="1:5" x14ac:dyDescent="0.3">
      <c r="A56">
        <v>7</v>
      </c>
      <c r="B56" t="s">
        <v>116</v>
      </c>
      <c r="C56">
        <v>0</v>
      </c>
      <c r="D56" t="s">
        <v>84</v>
      </c>
      <c r="E56">
        <v>4</v>
      </c>
    </row>
    <row r="57" spans="1:5" x14ac:dyDescent="0.3">
      <c r="A57">
        <v>8</v>
      </c>
      <c r="B57" t="s">
        <v>4</v>
      </c>
      <c r="C57">
        <v>0</v>
      </c>
      <c r="D57" t="s">
        <v>84</v>
      </c>
      <c r="E57">
        <v>4</v>
      </c>
    </row>
    <row r="58" spans="1:5" x14ac:dyDescent="0.3">
      <c r="A58">
        <v>9</v>
      </c>
      <c r="B58" t="s">
        <v>39</v>
      </c>
      <c r="C58">
        <v>0</v>
      </c>
      <c r="D58" t="s">
        <v>84</v>
      </c>
      <c r="E58">
        <v>4</v>
      </c>
    </row>
    <row r="59" spans="1:5" x14ac:dyDescent="0.3">
      <c r="A59">
        <v>10</v>
      </c>
      <c r="B59" t="s">
        <v>40</v>
      </c>
      <c r="C59">
        <v>0</v>
      </c>
      <c r="D59" t="s">
        <v>84</v>
      </c>
      <c r="E59">
        <v>4</v>
      </c>
    </row>
    <row r="60" spans="1:5" x14ac:dyDescent="0.3">
      <c r="A60">
        <v>11</v>
      </c>
      <c r="B60" t="s">
        <v>41</v>
      </c>
      <c r="C60">
        <v>0</v>
      </c>
      <c r="D60" t="s">
        <v>84</v>
      </c>
      <c r="E60">
        <v>4</v>
      </c>
    </row>
    <row r="61" spans="1:5" x14ac:dyDescent="0.3">
      <c r="A61">
        <v>12</v>
      </c>
      <c r="B61" t="s">
        <v>42</v>
      </c>
      <c r="C61">
        <v>0</v>
      </c>
      <c r="D61" t="s">
        <v>84</v>
      </c>
      <c r="E61">
        <v>4</v>
      </c>
    </row>
    <row r="62" spans="1:5" x14ac:dyDescent="0.3">
      <c r="A62">
        <v>13</v>
      </c>
      <c r="B62" t="s">
        <v>11</v>
      </c>
      <c r="C62">
        <v>1</v>
      </c>
      <c r="D62" t="s">
        <v>84</v>
      </c>
      <c r="E62">
        <v>4</v>
      </c>
    </row>
    <row r="63" spans="1:5" x14ac:dyDescent="0.3">
      <c r="A63">
        <v>14</v>
      </c>
      <c r="B63" t="s">
        <v>43</v>
      </c>
      <c r="C63">
        <v>9</v>
      </c>
      <c r="D63" t="s">
        <v>84</v>
      </c>
      <c r="E63">
        <v>4</v>
      </c>
    </row>
    <row r="64" spans="1:5" x14ac:dyDescent="0.3">
      <c r="A64">
        <v>15</v>
      </c>
      <c r="B64" t="s">
        <v>44</v>
      </c>
      <c r="C64">
        <v>0</v>
      </c>
      <c r="D64" t="s">
        <v>84</v>
      </c>
      <c r="E64">
        <v>4</v>
      </c>
    </row>
    <row r="65" spans="1:5" x14ac:dyDescent="0.3">
      <c r="A65">
        <v>16</v>
      </c>
      <c r="B65" t="s">
        <v>45</v>
      </c>
      <c r="C65">
        <v>0</v>
      </c>
      <c r="D65" t="s">
        <v>84</v>
      </c>
      <c r="E65">
        <v>4</v>
      </c>
    </row>
    <row r="66" spans="1:5" x14ac:dyDescent="0.3">
      <c r="A66">
        <v>1</v>
      </c>
      <c r="B66" t="s">
        <v>34</v>
      </c>
      <c r="C66">
        <v>179</v>
      </c>
      <c r="D66" t="s">
        <v>117</v>
      </c>
      <c r="E66">
        <v>5</v>
      </c>
    </row>
    <row r="67" spans="1:5" x14ac:dyDescent="0.3">
      <c r="A67">
        <v>2</v>
      </c>
      <c r="B67" t="s">
        <v>35</v>
      </c>
      <c r="C67">
        <v>27</v>
      </c>
      <c r="D67" t="s">
        <v>117</v>
      </c>
      <c r="E67">
        <v>5</v>
      </c>
    </row>
    <row r="68" spans="1:5" x14ac:dyDescent="0.3">
      <c r="A68">
        <v>3</v>
      </c>
      <c r="B68" t="s">
        <v>36</v>
      </c>
      <c r="C68">
        <v>16</v>
      </c>
      <c r="D68" t="s">
        <v>117</v>
      </c>
      <c r="E68">
        <v>5</v>
      </c>
    </row>
    <row r="69" spans="1:5" x14ac:dyDescent="0.3">
      <c r="A69">
        <v>4</v>
      </c>
      <c r="B69" t="s">
        <v>37</v>
      </c>
      <c r="C69">
        <v>0</v>
      </c>
      <c r="D69" t="s">
        <v>117</v>
      </c>
      <c r="E69">
        <v>5</v>
      </c>
    </row>
    <row r="70" spans="1:5" x14ac:dyDescent="0.3">
      <c r="A70">
        <v>5</v>
      </c>
      <c r="B70" t="s">
        <v>38</v>
      </c>
      <c r="C70">
        <v>0</v>
      </c>
      <c r="D70" t="s">
        <v>117</v>
      </c>
      <c r="E70">
        <v>5</v>
      </c>
    </row>
    <row r="71" spans="1:5" x14ac:dyDescent="0.3">
      <c r="A71">
        <v>6</v>
      </c>
      <c r="B71" t="s">
        <v>46</v>
      </c>
      <c r="C71">
        <v>0</v>
      </c>
      <c r="D71" t="s">
        <v>117</v>
      </c>
      <c r="E71">
        <v>5</v>
      </c>
    </row>
    <row r="72" spans="1:5" x14ac:dyDescent="0.3">
      <c r="A72">
        <v>7</v>
      </c>
      <c r="B72" t="s">
        <v>116</v>
      </c>
      <c r="C72">
        <v>0</v>
      </c>
      <c r="D72" t="s">
        <v>117</v>
      </c>
      <c r="E72">
        <v>5</v>
      </c>
    </row>
    <row r="73" spans="1:5" x14ac:dyDescent="0.3">
      <c r="A73">
        <v>8</v>
      </c>
      <c r="B73" t="s">
        <v>4</v>
      </c>
      <c r="C73">
        <v>0</v>
      </c>
      <c r="D73" t="s">
        <v>117</v>
      </c>
      <c r="E73">
        <v>5</v>
      </c>
    </row>
    <row r="74" spans="1:5" x14ac:dyDescent="0.3">
      <c r="A74">
        <v>9</v>
      </c>
      <c r="B74" t="s">
        <v>39</v>
      </c>
      <c r="C74">
        <v>0</v>
      </c>
      <c r="D74" t="s">
        <v>117</v>
      </c>
      <c r="E74">
        <v>5</v>
      </c>
    </row>
    <row r="75" spans="1:5" x14ac:dyDescent="0.3">
      <c r="A75">
        <v>10</v>
      </c>
      <c r="B75" t="s">
        <v>40</v>
      </c>
      <c r="C75">
        <v>0</v>
      </c>
      <c r="D75" t="s">
        <v>117</v>
      </c>
      <c r="E75">
        <v>5</v>
      </c>
    </row>
    <row r="76" spans="1:5" x14ac:dyDescent="0.3">
      <c r="A76">
        <v>11</v>
      </c>
      <c r="B76" t="s">
        <v>41</v>
      </c>
      <c r="C76">
        <v>9</v>
      </c>
      <c r="D76" t="s">
        <v>117</v>
      </c>
      <c r="E76">
        <v>5</v>
      </c>
    </row>
    <row r="77" spans="1:5" x14ac:dyDescent="0.3">
      <c r="A77">
        <v>12</v>
      </c>
      <c r="B77" t="s">
        <v>42</v>
      </c>
      <c r="C77">
        <v>0</v>
      </c>
      <c r="D77" t="s">
        <v>117</v>
      </c>
      <c r="E77">
        <v>5</v>
      </c>
    </row>
    <row r="78" spans="1:5" x14ac:dyDescent="0.3">
      <c r="A78">
        <v>13</v>
      </c>
      <c r="B78" t="s">
        <v>11</v>
      </c>
      <c r="C78">
        <v>25</v>
      </c>
      <c r="D78" t="s">
        <v>117</v>
      </c>
      <c r="E78">
        <v>5</v>
      </c>
    </row>
    <row r="79" spans="1:5" x14ac:dyDescent="0.3">
      <c r="A79">
        <v>14</v>
      </c>
      <c r="B79" t="s">
        <v>43</v>
      </c>
      <c r="C79">
        <v>3</v>
      </c>
      <c r="D79" t="s">
        <v>117</v>
      </c>
      <c r="E79">
        <v>5</v>
      </c>
    </row>
    <row r="80" spans="1:5" x14ac:dyDescent="0.3">
      <c r="A80">
        <v>15</v>
      </c>
      <c r="B80" t="s">
        <v>44</v>
      </c>
      <c r="C80">
        <v>0</v>
      </c>
      <c r="D80" t="s">
        <v>117</v>
      </c>
      <c r="E80">
        <v>5</v>
      </c>
    </row>
    <row r="81" spans="1:5" x14ac:dyDescent="0.3">
      <c r="A81">
        <v>16</v>
      </c>
      <c r="B81" t="s">
        <v>45</v>
      </c>
      <c r="C81">
        <v>6</v>
      </c>
      <c r="D81" t="s">
        <v>117</v>
      </c>
      <c r="E81">
        <v>5</v>
      </c>
    </row>
    <row r="82" spans="1:5" x14ac:dyDescent="0.3">
      <c r="A82">
        <v>1</v>
      </c>
      <c r="B82" t="s">
        <v>34</v>
      </c>
      <c r="C82">
        <v>0</v>
      </c>
      <c r="D82" t="s">
        <v>39</v>
      </c>
      <c r="E82">
        <v>6</v>
      </c>
    </row>
    <row r="83" spans="1:5" x14ac:dyDescent="0.3">
      <c r="A83">
        <v>2</v>
      </c>
      <c r="B83" t="s">
        <v>35</v>
      </c>
      <c r="C83">
        <v>0</v>
      </c>
      <c r="D83" t="s">
        <v>39</v>
      </c>
      <c r="E83">
        <v>6</v>
      </c>
    </row>
    <row r="84" spans="1:5" x14ac:dyDescent="0.3">
      <c r="A84">
        <v>3</v>
      </c>
      <c r="B84" t="s">
        <v>36</v>
      </c>
      <c r="C84">
        <v>0</v>
      </c>
      <c r="D84" t="s">
        <v>39</v>
      </c>
      <c r="E84">
        <v>6</v>
      </c>
    </row>
    <row r="85" spans="1:5" x14ac:dyDescent="0.3">
      <c r="A85">
        <v>4</v>
      </c>
      <c r="B85" t="s">
        <v>37</v>
      </c>
      <c r="C85">
        <v>0</v>
      </c>
      <c r="D85" t="s">
        <v>39</v>
      </c>
      <c r="E85">
        <v>6</v>
      </c>
    </row>
    <row r="86" spans="1:5" x14ac:dyDescent="0.3">
      <c r="A86">
        <v>5</v>
      </c>
      <c r="B86" t="s">
        <v>38</v>
      </c>
      <c r="C86">
        <v>0</v>
      </c>
      <c r="D86" t="s">
        <v>39</v>
      </c>
      <c r="E86">
        <v>6</v>
      </c>
    </row>
    <row r="87" spans="1:5" x14ac:dyDescent="0.3">
      <c r="A87">
        <v>6</v>
      </c>
      <c r="B87" t="s">
        <v>46</v>
      </c>
      <c r="C87">
        <v>0</v>
      </c>
      <c r="D87" t="s">
        <v>39</v>
      </c>
      <c r="E87">
        <v>6</v>
      </c>
    </row>
    <row r="88" spans="1:5" x14ac:dyDescent="0.3">
      <c r="A88">
        <v>7</v>
      </c>
      <c r="B88" t="s">
        <v>116</v>
      </c>
      <c r="C88">
        <v>0</v>
      </c>
      <c r="D88" t="s">
        <v>39</v>
      </c>
      <c r="E88">
        <v>6</v>
      </c>
    </row>
    <row r="89" spans="1:5" x14ac:dyDescent="0.3">
      <c r="A89">
        <v>8</v>
      </c>
      <c r="B89" t="s">
        <v>4</v>
      </c>
      <c r="C89">
        <v>0</v>
      </c>
      <c r="D89" t="s">
        <v>39</v>
      </c>
      <c r="E89">
        <v>6</v>
      </c>
    </row>
    <row r="90" spans="1:5" x14ac:dyDescent="0.3">
      <c r="A90">
        <v>9</v>
      </c>
      <c r="B90" t="s">
        <v>39</v>
      </c>
      <c r="C90">
        <v>0</v>
      </c>
      <c r="D90" t="s">
        <v>39</v>
      </c>
      <c r="E90">
        <v>6</v>
      </c>
    </row>
    <row r="91" spans="1:5" x14ac:dyDescent="0.3">
      <c r="A91">
        <v>10</v>
      </c>
      <c r="B91" t="s">
        <v>40</v>
      </c>
      <c r="C91">
        <v>0</v>
      </c>
      <c r="D91" t="s">
        <v>39</v>
      </c>
      <c r="E91">
        <v>6</v>
      </c>
    </row>
    <row r="92" spans="1:5" x14ac:dyDescent="0.3">
      <c r="A92">
        <v>11</v>
      </c>
      <c r="B92" t="s">
        <v>41</v>
      </c>
      <c r="C92">
        <v>0</v>
      </c>
      <c r="D92" t="s">
        <v>39</v>
      </c>
      <c r="E92">
        <v>6</v>
      </c>
    </row>
    <row r="93" spans="1:5" x14ac:dyDescent="0.3">
      <c r="A93">
        <v>12</v>
      </c>
      <c r="B93" t="s">
        <v>42</v>
      </c>
      <c r="C93">
        <v>0</v>
      </c>
      <c r="D93" t="s">
        <v>39</v>
      </c>
      <c r="E93">
        <v>6</v>
      </c>
    </row>
    <row r="94" spans="1:5" x14ac:dyDescent="0.3">
      <c r="A94">
        <v>13</v>
      </c>
      <c r="B94" t="s">
        <v>11</v>
      </c>
      <c r="C94">
        <v>0</v>
      </c>
      <c r="D94" t="s">
        <v>39</v>
      </c>
      <c r="E94">
        <v>6</v>
      </c>
    </row>
    <row r="95" spans="1:5" x14ac:dyDescent="0.3">
      <c r="A95">
        <v>14</v>
      </c>
      <c r="B95" t="s">
        <v>43</v>
      </c>
      <c r="C95">
        <v>0</v>
      </c>
      <c r="D95" t="s">
        <v>39</v>
      </c>
      <c r="E95">
        <v>6</v>
      </c>
    </row>
    <row r="96" spans="1:5" x14ac:dyDescent="0.3">
      <c r="A96">
        <v>15</v>
      </c>
      <c r="B96" t="s">
        <v>44</v>
      </c>
      <c r="C96">
        <v>0</v>
      </c>
      <c r="D96" t="s">
        <v>39</v>
      </c>
      <c r="E96">
        <v>6</v>
      </c>
    </row>
    <row r="97" spans="1:5" x14ac:dyDescent="0.3">
      <c r="A97">
        <v>16</v>
      </c>
      <c r="B97" t="s">
        <v>45</v>
      </c>
      <c r="C97">
        <v>0</v>
      </c>
      <c r="D97" t="s">
        <v>39</v>
      </c>
      <c r="E97">
        <v>6</v>
      </c>
    </row>
    <row r="98" spans="1:5" x14ac:dyDescent="0.3">
      <c r="A98">
        <v>1</v>
      </c>
      <c r="B98" t="s">
        <v>34</v>
      </c>
      <c r="C98">
        <v>0</v>
      </c>
      <c r="D98" t="s">
        <v>4</v>
      </c>
      <c r="E98">
        <v>7</v>
      </c>
    </row>
    <row r="99" spans="1:5" x14ac:dyDescent="0.3">
      <c r="A99">
        <v>2</v>
      </c>
      <c r="B99" t="s">
        <v>35</v>
      </c>
      <c r="C99">
        <v>0</v>
      </c>
      <c r="D99" t="s">
        <v>4</v>
      </c>
      <c r="E99">
        <v>7</v>
      </c>
    </row>
    <row r="100" spans="1:5" x14ac:dyDescent="0.3">
      <c r="A100">
        <v>3</v>
      </c>
      <c r="B100" t="s">
        <v>36</v>
      </c>
      <c r="C100">
        <v>0</v>
      </c>
      <c r="D100" t="s">
        <v>4</v>
      </c>
      <c r="E100">
        <v>7</v>
      </c>
    </row>
    <row r="101" spans="1:5" x14ac:dyDescent="0.3">
      <c r="A101">
        <v>4</v>
      </c>
      <c r="B101" t="s">
        <v>37</v>
      </c>
      <c r="C101">
        <v>0</v>
      </c>
      <c r="D101" t="s">
        <v>4</v>
      </c>
      <c r="E101">
        <v>7</v>
      </c>
    </row>
    <row r="102" spans="1:5" x14ac:dyDescent="0.3">
      <c r="A102">
        <v>5</v>
      </c>
      <c r="B102" t="s">
        <v>38</v>
      </c>
      <c r="C102">
        <v>0</v>
      </c>
      <c r="D102" t="s">
        <v>4</v>
      </c>
      <c r="E102">
        <v>7</v>
      </c>
    </row>
    <row r="103" spans="1:5" x14ac:dyDescent="0.3">
      <c r="A103">
        <v>6</v>
      </c>
      <c r="B103" t="s">
        <v>46</v>
      </c>
      <c r="C103">
        <v>0</v>
      </c>
      <c r="D103" t="s">
        <v>4</v>
      </c>
      <c r="E103">
        <v>7</v>
      </c>
    </row>
    <row r="104" spans="1:5" x14ac:dyDescent="0.3">
      <c r="A104">
        <v>7</v>
      </c>
      <c r="B104" t="s">
        <v>116</v>
      </c>
      <c r="C104">
        <v>0</v>
      </c>
      <c r="D104" t="s">
        <v>4</v>
      </c>
      <c r="E104">
        <v>7</v>
      </c>
    </row>
    <row r="105" spans="1:5" x14ac:dyDescent="0.3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3">
      <c r="A106">
        <v>9</v>
      </c>
      <c r="B106" t="s">
        <v>39</v>
      </c>
      <c r="C106">
        <v>0</v>
      </c>
      <c r="D106" t="s">
        <v>4</v>
      </c>
      <c r="E106">
        <v>7</v>
      </c>
    </row>
    <row r="107" spans="1:5" x14ac:dyDescent="0.3">
      <c r="A107">
        <v>10</v>
      </c>
      <c r="B107" t="s">
        <v>40</v>
      </c>
      <c r="C107">
        <v>0</v>
      </c>
      <c r="D107" t="s">
        <v>4</v>
      </c>
      <c r="E107">
        <v>7</v>
      </c>
    </row>
    <row r="108" spans="1:5" x14ac:dyDescent="0.3">
      <c r="A108">
        <v>11</v>
      </c>
      <c r="B108" t="s">
        <v>41</v>
      </c>
      <c r="C108">
        <v>0</v>
      </c>
      <c r="D108" t="s">
        <v>4</v>
      </c>
      <c r="E108">
        <v>7</v>
      </c>
    </row>
    <row r="109" spans="1:5" x14ac:dyDescent="0.3">
      <c r="A109">
        <v>12</v>
      </c>
      <c r="B109" t="s">
        <v>42</v>
      </c>
      <c r="C109">
        <v>0</v>
      </c>
      <c r="D109" t="s">
        <v>4</v>
      </c>
      <c r="E109">
        <v>7</v>
      </c>
    </row>
    <row r="110" spans="1:5" x14ac:dyDescent="0.3">
      <c r="A110">
        <v>13</v>
      </c>
      <c r="B110" t="s">
        <v>11</v>
      </c>
      <c r="C110">
        <v>0</v>
      </c>
      <c r="D110" t="s">
        <v>4</v>
      </c>
      <c r="E110">
        <v>7</v>
      </c>
    </row>
    <row r="111" spans="1:5" x14ac:dyDescent="0.3">
      <c r="A111">
        <v>14</v>
      </c>
      <c r="B111" t="s">
        <v>43</v>
      </c>
      <c r="C111">
        <v>0</v>
      </c>
      <c r="D111" t="s">
        <v>4</v>
      </c>
      <c r="E111">
        <v>7</v>
      </c>
    </row>
    <row r="112" spans="1:5" x14ac:dyDescent="0.3">
      <c r="A112">
        <v>15</v>
      </c>
      <c r="B112" t="s">
        <v>44</v>
      </c>
      <c r="C112">
        <v>0</v>
      </c>
      <c r="D112" t="s">
        <v>4</v>
      </c>
      <c r="E112">
        <v>7</v>
      </c>
    </row>
    <row r="113" spans="1:5" x14ac:dyDescent="0.3">
      <c r="A113">
        <v>16</v>
      </c>
      <c r="B113" t="s">
        <v>45</v>
      </c>
      <c r="C113">
        <v>0</v>
      </c>
      <c r="D113" t="s">
        <v>4</v>
      </c>
      <c r="E113">
        <v>7</v>
      </c>
    </row>
    <row r="114" spans="1:5" x14ac:dyDescent="0.3">
      <c r="A114">
        <v>1</v>
      </c>
      <c r="B114" t="s">
        <v>34</v>
      </c>
      <c r="C114" s="2">
        <v>0</v>
      </c>
      <c r="D114" t="s">
        <v>42</v>
      </c>
      <c r="E114">
        <v>8</v>
      </c>
    </row>
    <row r="115" spans="1:5" x14ac:dyDescent="0.3">
      <c r="A115">
        <v>2</v>
      </c>
      <c r="B115" t="s">
        <v>35</v>
      </c>
      <c r="C115" s="2">
        <v>0</v>
      </c>
      <c r="D115" s="2" t="s">
        <v>42</v>
      </c>
      <c r="E115">
        <v>8</v>
      </c>
    </row>
    <row r="116" spans="1:5" x14ac:dyDescent="0.3">
      <c r="A116">
        <v>3</v>
      </c>
      <c r="B116" t="s">
        <v>36</v>
      </c>
      <c r="C116" s="2">
        <v>0</v>
      </c>
      <c r="D116" s="2" t="s">
        <v>42</v>
      </c>
      <c r="E116">
        <v>8</v>
      </c>
    </row>
    <row r="117" spans="1:5" x14ac:dyDescent="0.3">
      <c r="A117">
        <v>4</v>
      </c>
      <c r="B117" t="s">
        <v>37</v>
      </c>
      <c r="C117" s="2">
        <v>0</v>
      </c>
      <c r="D117" s="2" t="s">
        <v>42</v>
      </c>
      <c r="E117">
        <v>8</v>
      </c>
    </row>
    <row r="118" spans="1:5" x14ac:dyDescent="0.3">
      <c r="A118">
        <v>5</v>
      </c>
      <c r="B118" t="s">
        <v>38</v>
      </c>
      <c r="C118" s="2">
        <v>0</v>
      </c>
      <c r="D118" s="2" t="s">
        <v>42</v>
      </c>
      <c r="E118">
        <v>8</v>
      </c>
    </row>
    <row r="119" spans="1:5" x14ac:dyDescent="0.3">
      <c r="A119">
        <v>6</v>
      </c>
      <c r="B119" t="s">
        <v>46</v>
      </c>
      <c r="C119" s="2">
        <v>0</v>
      </c>
      <c r="D119" s="2" t="s">
        <v>42</v>
      </c>
      <c r="E119">
        <v>8</v>
      </c>
    </row>
    <row r="120" spans="1:5" x14ac:dyDescent="0.3">
      <c r="A120">
        <v>7</v>
      </c>
      <c r="B120" t="s">
        <v>116</v>
      </c>
      <c r="C120" s="2">
        <v>0</v>
      </c>
      <c r="D120" s="2" t="s">
        <v>42</v>
      </c>
      <c r="E120">
        <v>8</v>
      </c>
    </row>
    <row r="121" spans="1:5" x14ac:dyDescent="0.3">
      <c r="A121" s="2">
        <v>8</v>
      </c>
      <c r="B121" s="2" t="s">
        <v>4</v>
      </c>
      <c r="C121" s="2">
        <v>0</v>
      </c>
      <c r="D121" s="2" t="s">
        <v>42</v>
      </c>
      <c r="E121" s="2">
        <v>8</v>
      </c>
    </row>
    <row r="122" spans="1:5" x14ac:dyDescent="0.3">
      <c r="A122" s="2">
        <v>9</v>
      </c>
      <c r="B122" s="2" t="s">
        <v>39</v>
      </c>
      <c r="C122" s="2">
        <v>0</v>
      </c>
      <c r="D122" s="2" t="s">
        <v>42</v>
      </c>
      <c r="E122" s="2">
        <v>8</v>
      </c>
    </row>
    <row r="123" spans="1:5" x14ac:dyDescent="0.3">
      <c r="A123" s="2">
        <v>10</v>
      </c>
      <c r="B123" s="2" t="s">
        <v>40</v>
      </c>
      <c r="C123" s="2">
        <v>0</v>
      </c>
      <c r="D123" s="2" t="s">
        <v>42</v>
      </c>
      <c r="E123" s="2">
        <v>8</v>
      </c>
    </row>
    <row r="124" spans="1:5" x14ac:dyDescent="0.3">
      <c r="A124" s="2">
        <v>11</v>
      </c>
      <c r="B124" s="2" t="s">
        <v>41</v>
      </c>
      <c r="C124" s="2">
        <v>4</v>
      </c>
      <c r="D124" s="2" t="s">
        <v>42</v>
      </c>
      <c r="E124" s="2">
        <v>8</v>
      </c>
    </row>
    <row r="125" spans="1:5" x14ac:dyDescent="0.3">
      <c r="A125" s="2">
        <v>12</v>
      </c>
      <c r="B125" s="2" t="s">
        <v>42</v>
      </c>
      <c r="C125" s="2">
        <v>0</v>
      </c>
      <c r="D125" s="2" t="s">
        <v>42</v>
      </c>
      <c r="E125" s="2">
        <v>8</v>
      </c>
    </row>
    <row r="126" spans="1:5" x14ac:dyDescent="0.3">
      <c r="A126" s="2">
        <v>13</v>
      </c>
      <c r="B126" s="2" t="s">
        <v>11</v>
      </c>
      <c r="C126" s="2">
        <v>0</v>
      </c>
      <c r="D126" s="2" t="s">
        <v>42</v>
      </c>
      <c r="E126" s="2">
        <v>8</v>
      </c>
    </row>
    <row r="127" spans="1:5" x14ac:dyDescent="0.3">
      <c r="A127" s="2">
        <v>14</v>
      </c>
      <c r="B127" s="2" t="s">
        <v>43</v>
      </c>
      <c r="C127" s="2">
        <v>0</v>
      </c>
      <c r="D127" s="2" t="s">
        <v>42</v>
      </c>
      <c r="E127" s="2">
        <v>8</v>
      </c>
    </row>
    <row r="128" spans="1:5" x14ac:dyDescent="0.3">
      <c r="A128" s="2">
        <v>15</v>
      </c>
      <c r="B128" s="2" t="s">
        <v>44</v>
      </c>
      <c r="C128" s="2">
        <v>0</v>
      </c>
      <c r="D128" s="2" t="s">
        <v>42</v>
      </c>
      <c r="E128" s="2">
        <v>8</v>
      </c>
    </row>
    <row r="129" spans="1:5" x14ac:dyDescent="0.3">
      <c r="A129" s="2">
        <v>16</v>
      </c>
      <c r="B129" s="2" t="s">
        <v>45</v>
      </c>
      <c r="C129" s="2">
        <v>0</v>
      </c>
      <c r="D129" s="2" t="s">
        <v>42</v>
      </c>
      <c r="E129" s="2">
        <v>8</v>
      </c>
    </row>
    <row r="130" spans="1:5" x14ac:dyDescent="0.3">
      <c r="A130" s="2">
        <v>1</v>
      </c>
      <c r="B130" s="2" t="s">
        <v>34</v>
      </c>
      <c r="C130" s="2">
        <v>15297</v>
      </c>
      <c r="D130" s="2" t="s">
        <v>83</v>
      </c>
      <c r="E130" s="2">
        <v>9</v>
      </c>
    </row>
    <row r="131" spans="1:5" x14ac:dyDescent="0.3">
      <c r="A131" s="2">
        <v>2</v>
      </c>
      <c r="B131" s="2" t="s">
        <v>35</v>
      </c>
      <c r="C131" s="2">
        <v>1166</v>
      </c>
      <c r="D131" s="2" t="s">
        <v>83</v>
      </c>
      <c r="E131" s="2">
        <v>9</v>
      </c>
    </row>
    <row r="132" spans="1:5" x14ac:dyDescent="0.3">
      <c r="A132" s="2">
        <v>3</v>
      </c>
      <c r="B132" s="2" t="s">
        <v>36</v>
      </c>
      <c r="C132" s="2">
        <v>773</v>
      </c>
      <c r="D132" s="2" t="s">
        <v>83</v>
      </c>
      <c r="E132" s="2">
        <v>9</v>
      </c>
    </row>
    <row r="133" spans="1:5" x14ac:dyDescent="0.3">
      <c r="A133" s="2">
        <v>4</v>
      </c>
      <c r="B133" s="2" t="s">
        <v>37</v>
      </c>
      <c r="C133" s="2">
        <v>24</v>
      </c>
      <c r="D133" s="2" t="s">
        <v>83</v>
      </c>
      <c r="E133" s="2">
        <v>9</v>
      </c>
    </row>
    <row r="134" spans="1:5" x14ac:dyDescent="0.3">
      <c r="A134" s="2">
        <v>5</v>
      </c>
      <c r="B134" s="2" t="s">
        <v>38</v>
      </c>
      <c r="C134" s="2">
        <v>6</v>
      </c>
      <c r="D134" s="2" t="s">
        <v>83</v>
      </c>
      <c r="E134" s="2">
        <v>9</v>
      </c>
    </row>
    <row r="135" spans="1:5" x14ac:dyDescent="0.3">
      <c r="A135" s="2">
        <v>6</v>
      </c>
      <c r="B135" s="2" t="s">
        <v>46</v>
      </c>
      <c r="C135" s="2">
        <v>11</v>
      </c>
      <c r="D135" s="2" t="s">
        <v>83</v>
      </c>
      <c r="E135" s="2">
        <v>9</v>
      </c>
    </row>
    <row r="136" spans="1:5" x14ac:dyDescent="0.3">
      <c r="A136" s="2">
        <v>7</v>
      </c>
      <c r="B136" s="2" t="s">
        <v>116</v>
      </c>
      <c r="C136" s="2">
        <v>6</v>
      </c>
      <c r="D136" s="2" t="s">
        <v>83</v>
      </c>
      <c r="E136" s="2">
        <v>9</v>
      </c>
    </row>
    <row r="137" spans="1:5" x14ac:dyDescent="0.3">
      <c r="A137" s="2">
        <v>8</v>
      </c>
      <c r="B137" s="2" t="s">
        <v>4</v>
      </c>
      <c r="C137" s="2">
        <v>0</v>
      </c>
      <c r="D137" s="2" t="s">
        <v>83</v>
      </c>
      <c r="E137" s="2">
        <v>9</v>
      </c>
    </row>
    <row r="138" spans="1:5" x14ac:dyDescent="0.3">
      <c r="A138" s="2">
        <v>9</v>
      </c>
      <c r="B138" s="2" t="s">
        <v>39</v>
      </c>
      <c r="C138" s="2">
        <v>0</v>
      </c>
      <c r="D138" s="2" t="s">
        <v>83</v>
      </c>
      <c r="E138" s="2">
        <v>9</v>
      </c>
    </row>
    <row r="139" spans="1:5" x14ac:dyDescent="0.3">
      <c r="A139" s="2">
        <v>10</v>
      </c>
      <c r="B139" s="2" t="s">
        <v>40</v>
      </c>
      <c r="C139" s="2">
        <v>4</v>
      </c>
      <c r="D139" s="2" t="s">
        <v>83</v>
      </c>
      <c r="E139" s="2">
        <v>9</v>
      </c>
    </row>
    <row r="140" spans="1:5" x14ac:dyDescent="0.3">
      <c r="A140" s="2">
        <v>11</v>
      </c>
      <c r="B140" s="2" t="s">
        <v>41</v>
      </c>
      <c r="C140" s="2">
        <v>44</v>
      </c>
      <c r="D140" s="2" t="s">
        <v>83</v>
      </c>
      <c r="E140" s="2">
        <v>9</v>
      </c>
    </row>
    <row r="141" spans="1:5" x14ac:dyDescent="0.3">
      <c r="A141" s="2">
        <v>12</v>
      </c>
      <c r="B141" s="2" t="s">
        <v>42</v>
      </c>
      <c r="C141" s="2">
        <v>0</v>
      </c>
      <c r="D141" s="2" t="s">
        <v>83</v>
      </c>
      <c r="E141" s="2">
        <v>9</v>
      </c>
    </row>
    <row r="142" spans="1:5" x14ac:dyDescent="0.3">
      <c r="A142" s="2">
        <v>13</v>
      </c>
      <c r="B142" s="2" t="s">
        <v>11</v>
      </c>
      <c r="C142" s="2">
        <v>80</v>
      </c>
      <c r="D142" s="2" t="s">
        <v>83</v>
      </c>
      <c r="E142" s="2">
        <v>9</v>
      </c>
    </row>
    <row r="143" spans="1:5" x14ac:dyDescent="0.3">
      <c r="A143" s="2">
        <v>14</v>
      </c>
      <c r="B143" s="2" t="s">
        <v>43</v>
      </c>
      <c r="C143" s="2">
        <v>140</v>
      </c>
      <c r="D143" s="2" t="s">
        <v>83</v>
      </c>
      <c r="E143" s="2">
        <v>9</v>
      </c>
    </row>
    <row r="144" spans="1:5" x14ac:dyDescent="0.3">
      <c r="A144" s="2">
        <v>15</v>
      </c>
      <c r="B144" s="2" t="s">
        <v>44</v>
      </c>
      <c r="C144" s="2">
        <v>3</v>
      </c>
      <c r="D144" s="2" t="s">
        <v>83</v>
      </c>
      <c r="E144" s="2">
        <v>9</v>
      </c>
    </row>
    <row r="145" spans="1:5" x14ac:dyDescent="0.3">
      <c r="A145" s="2">
        <v>16</v>
      </c>
      <c r="B145" s="2" t="s">
        <v>45</v>
      </c>
      <c r="C145" s="2">
        <v>11</v>
      </c>
      <c r="D145" s="2" t="s">
        <v>83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17"/>
  <dimension ref="A1:D4"/>
  <sheetViews>
    <sheetView workbookViewId="0"/>
  </sheetViews>
  <sheetFormatPr defaultRowHeight="14.4" x14ac:dyDescent="0.3"/>
  <cols>
    <col min="1" max="1" width="5.21875" bestFit="1" customWidth="1"/>
    <col min="2" max="2" width="8.5546875" bestFit="1" customWidth="1"/>
    <col min="3" max="3" width="38.77734375" bestFit="1" customWidth="1"/>
    <col min="4" max="4" width="18.77734375" bestFit="1" customWidth="1"/>
  </cols>
  <sheetData>
    <row r="1" spans="1:4" x14ac:dyDescent="0.3">
      <c r="A1" t="s">
        <v>95</v>
      </c>
      <c r="B1" t="s">
        <v>100</v>
      </c>
      <c r="C1" t="s">
        <v>2</v>
      </c>
      <c r="D1" t="s">
        <v>110</v>
      </c>
    </row>
    <row r="2" spans="1:4" x14ac:dyDescent="0.3">
      <c r="A2">
        <v>1</v>
      </c>
      <c r="B2">
        <v>18</v>
      </c>
      <c r="C2" t="s">
        <v>85</v>
      </c>
      <c r="D2" t="s">
        <v>3</v>
      </c>
    </row>
    <row r="3" spans="1:4" x14ac:dyDescent="0.3">
      <c r="A3">
        <v>2</v>
      </c>
      <c r="B3">
        <v>7</v>
      </c>
      <c r="C3" t="s">
        <v>85</v>
      </c>
      <c r="D3" t="s">
        <v>86</v>
      </c>
    </row>
    <row r="4" spans="1:4" x14ac:dyDescent="0.3">
      <c r="A4">
        <v>3</v>
      </c>
      <c r="B4">
        <v>0</v>
      </c>
      <c r="C4" t="s">
        <v>85</v>
      </c>
      <c r="D4" t="s">
        <v>87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9"/>
  <dimension ref="A1:C12"/>
  <sheetViews>
    <sheetView workbookViewId="0"/>
  </sheetViews>
  <sheetFormatPr defaultRowHeight="14.4" x14ac:dyDescent="0.3"/>
  <cols>
    <col min="1" max="1" width="5.21875" bestFit="1" customWidth="1"/>
    <col min="2" max="2" width="19.44140625" bestFit="1" customWidth="1"/>
    <col min="3" max="3" width="8.5546875" bestFit="1" customWidth="1"/>
  </cols>
  <sheetData>
    <row r="1" spans="1:3" x14ac:dyDescent="0.3">
      <c r="A1" t="s">
        <v>95</v>
      </c>
      <c r="B1" t="s">
        <v>130</v>
      </c>
      <c r="C1" t="s">
        <v>100</v>
      </c>
    </row>
    <row r="2" spans="1:3" x14ac:dyDescent="0.3">
      <c r="A2">
        <v>1</v>
      </c>
      <c r="B2" t="s">
        <v>13</v>
      </c>
      <c r="C2">
        <v>243</v>
      </c>
    </row>
    <row r="3" spans="1:3" x14ac:dyDescent="0.3">
      <c r="A3">
        <v>2</v>
      </c>
      <c r="B3" t="s">
        <v>14</v>
      </c>
      <c r="C3">
        <v>52</v>
      </c>
    </row>
    <row r="4" spans="1:3" x14ac:dyDescent="0.3">
      <c r="A4">
        <v>3</v>
      </c>
      <c r="B4" t="s">
        <v>15</v>
      </c>
      <c r="C4">
        <v>26</v>
      </c>
    </row>
    <row r="5" spans="1:3" x14ac:dyDescent="0.3">
      <c r="A5">
        <v>4</v>
      </c>
      <c r="B5" t="s">
        <v>80</v>
      </c>
      <c r="C5">
        <v>97</v>
      </c>
    </row>
    <row r="6" spans="1:3" x14ac:dyDescent="0.3">
      <c r="A6">
        <v>5</v>
      </c>
      <c r="B6" t="s">
        <v>81</v>
      </c>
      <c r="C6">
        <v>0</v>
      </c>
    </row>
    <row r="7" spans="1:3" x14ac:dyDescent="0.3">
      <c r="A7">
        <v>6</v>
      </c>
      <c r="B7" t="s">
        <v>131</v>
      </c>
      <c r="C7">
        <v>0</v>
      </c>
    </row>
    <row r="8" spans="1:3" x14ac:dyDescent="0.3">
      <c r="A8">
        <v>7</v>
      </c>
      <c r="B8" t="s">
        <v>16</v>
      </c>
      <c r="C8">
        <v>0</v>
      </c>
    </row>
    <row r="9" spans="1:3" x14ac:dyDescent="0.3">
      <c r="A9">
        <v>8</v>
      </c>
      <c r="B9" t="s">
        <v>17</v>
      </c>
      <c r="C9">
        <v>0</v>
      </c>
    </row>
    <row r="10" spans="1:3" x14ac:dyDescent="0.3">
      <c r="A10">
        <v>9</v>
      </c>
      <c r="B10" t="s">
        <v>18</v>
      </c>
      <c r="C10">
        <v>0</v>
      </c>
    </row>
    <row r="11" spans="1:3" x14ac:dyDescent="0.3">
      <c r="A11">
        <v>10</v>
      </c>
      <c r="B11" t="s">
        <v>19</v>
      </c>
      <c r="C11">
        <v>0</v>
      </c>
    </row>
    <row r="12" spans="1:3" x14ac:dyDescent="0.3">
      <c r="A12">
        <v>11</v>
      </c>
      <c r="B12" t="s">
        <v>82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18"/>
  <dimension ref="A1:D4"/>
  <sheetViews>
    <sheetView workbookViewId="0"/>
  </sheetViews>
  <sheetFormatPr defaultRowHeight="14.4" x14ac:dyDescent="0.3"/>
  <cols>
    <col min="1" max="1" width="5.21875" bestFit="1" customWidth="1"/>
    <col min="2" max="2" width="14.5546875" bestFit="1" customWidth="1"/>
    <col min="3" max="3" width="10.5546875" bestFit="1" customWidth="1"/>
    <col min="4" max="4" width="10.21875" bestFit="1" customWidth="1"/>
  </cols>
  <sheetData>
    <row r="1" spans="1:4" x14ac:dyDescent="0.3">
      <c r="A1" t="s">
        <v>95</v>
      </c>
      <c r="B1" t="s">
        <v>126</v>
      </c>
      <c r="C1" t="s">
        <v>30</v>
      </c>
      <c r="D1" t="s">
        <v>127</v>
      </c>
    </row>
    <row r="2" spans="1:4" x14ac:dyDescent="0.3">
      <c r="A2">
        <v>1</v>
      </c>
      <c r="B2" t="s">
        <v>128</v>
      </c>
      <c r="C2">
        <v>0</v>
      </c>
      <c r="D2">
        <v>0</v>
      </c>
    </row>
    <row r="3" spans="1:4" x14ac:dyDescent="0.3">
      <c r="A3">
        <v>2</v>
      </c>
      <c r="B3" t="s">
        <v>129</v>
      </c>
      <c r="C3">
        <v>0</v>
      </c>
      <c r="D3">
        <v>0</v>
      </c>
    </row>
    <row r="4" spans="1:4" x14ac:dyDescent="0.3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/>
  <dimension ref="A1:G37"/>
  <sheetViews>
    <sheetView workbookViewId="0">
      <selection activeCell="G19" sqref="G19"/>
    </sheetView>
  </sheetViews>
  <sheetFormatPr defaultRowHeight="14.4" x14ac:dyDescent="0.3"/>
  <cols>
    <col min="1" max="1" width="5.21875" bestFit="1" customWidth="1"/>
    <col min="2" max="2" width="19" bestFit="1" customWidth="1"/>
    <col min="3" max="3" width="14.5546875" bestFit="1" customWidth="1"/>
    <col min="4" max="4" width="8.21875" bestFit="1" customWidth="1"/>
    <col min="6" max="6" width="8.5546875" bestFit="1" customWidth="1"/>
    <col min="7" max="7" width="11.21875" bestFit="1" customWidth="1"/>
  </cols>
  <sheetData>
    <row r="1" spans="1:7" x14ac:dyDescent="0.3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3">
      <c r="A2">
        <v>1</v>
      </c>
      <c r="B2" t="s">
        <v>122</v>
      </c>
      <c r="C2" t="s">
        <v>31</v>
      </c>
      <c r="D2" t="s">
        <v>30</v>
      </c>
      <c r="E2">
        <v>1</v>
      </c>
      <c r="F2">
        <v>259</v>
      </c>
      <c r="G2">
        <v>1</v>
      </c>
    </row>
    <row r="3" spans="1:7" x14ac:dyDescent="0.3">
      <c r="A3">
        <v>2</v>
      </c>
      <c r="B3" t="s">
        <v>151</v>
      </c>
      <c r="C3" t="s">
        <v>31</v>
      </c>
      <c r="D3" t="s">
        <v>30</v>
      </c>
      <c r="E3">
        <v>1</v>
      </c>
      <c r="F3">
        <v>161</v>
      </c>
      <c r="G3">
        <v>1</v>
      </c>
    </row>
    <row r="4" spans="1:7" x14ac:dyDescent="0.3">
      <c r="A4">
        <v>3</v>
      </c>
      <c r="B4" t="s">
        <v>123</v>
      </c>
      <c r="C4" t="s">
        <v>31</v>
      </c>
      <c r="D4" t="s">
        <v>30</v>
      </c>
      <c r="E4">
        <v>1</v>
      </c>
      <c r="F4">
        <v>9</v>
      </c>
      <c r="G4">
        <v>1</v>
      </c>
    </row>
    <row r="5" spans="1:7" x14ac:dyDescent="0.3">
      <c r="A5">
        <v>4</v>
      </c>
      <c r="B5" t="s">
        <v>152</v>
      </c>
      <c r="C5" t="s">
        <v>31</v>
      </c>
      <c r="D5" t="s">
        <v>30</v>
      </c>
      <c r="E5">
        <v>1</v>
      </c>
      <c r="F5">
        <v>27</v>
      </c>
      <c r="G5">
        <v>1</v>
      </c>
    </row>
    <row r="6" spans="1:7" x14ac:dyDescent="0.3">
      <c r="A6">
        <v>5</v>
      </c>
      <c r="B6" t="s">
        <v>153</v>
      </c>
      <c r="C6" t="s">
        <v>31</v>
      </c>
      <c r="D6" t="s">
        <v>30</v>
      </c>
      <c r="E6">
        <v>1</v>
      </c>
      <c r="F6">
        <v>18</v>
      </c>
      <c r="G6">
        <v>1</v>
      </c>
    </row>
    <row r="7" spans="1:7" x14ac:dyDescent="0.3">
      <c r="A7">
        <v>6</v>
      </c>
      <c r="B7" t="s">
        <v>102</v>
      </c>
      <c r="C7" t="s">
        <v>31</v>
      </c>
      <c r="D7" t="s">
        <v>30</v>
      </c>
      <c r="E7">
        <v>1</v>
      </c>
      <c r="F7">
        <v>95</v>
      </c>
      <c r="G7">
        <v>1</v>
      </c>
    </row>
    <row r="8" spans="1:7" x14ac:dyDescent="0.3">
      <c r="A8">
        <v>1</v>
      </c>
      <c r="B8" t="s">
        <v>122</v>
      </c>
      <c r="C8" t="s">
        <v>31</v>
      </c>
      <c r="D8" t="s">
        <v>10</v>
      </c>
      <c r="E8">
        <v>2</v>
      </c>
      <c r="F8">
        <v>348</v>
      </c>
      <c r="G8">
        <v>1</v>
      </c>
    </row>
    <row r="9" spans="1:7" x14ac:dyDescent="0.3">
      <c r="A9">
        <v>2</v>
      </c>
      <c r="B9" t="s">
        <v>151</v>
      </c>
      <c r="C9" t="s">
        <v>31</v>
      </c>
      <c r="D9" t="s">
        <v>10</v>
      </c>
      <c r="E9">
        <v>2</v>
      </c>
      <c r="F9">
        <v>218</v>
      </c>
      <c r="G9">
        <v>1</v>
      </c>
    </row>
    <row r="10" spans="1:7" x14ac:dyDescent="0.3">
      <c r="A10">
        <v>3</v>
      </c>
      <c r="B10" t="s">
        <v>123</v>
      </c>
      <c r="C10" t="s">
        <v>31</v>
      </c>
      <c r="D10" t="s">
        <v>10</v>
      </c>
      <c r="E10">
        <v>2</v>
      </c>
      <c r="F10">
        <v>9</v>
      </c>
      <c r="G10">
        <v>1</v>
      </c>
    </row>
    <row r="11" spans="1:7" x14ac:dyDescent="0.3">
      <c r="A11">
        <v>4</v>
      </c>
      <c r="B11" t="s">
        <v>152</v>
      </c>
      <c r="C11" t="s">
        <v>31</v>
      </c>
      <c r="D11" t="s">
        <v>10</v>
      </c>
      <c r="E11">
        <v>2</v>
      </c>
      <c r="F11">
        <v>27</v>
      </c>
      <c r="G11">
        <v>1</v>
      </c>
    </row>
    <row r="12" spans="1:7" x14ac:dyDescent="0.3">
      <c r="A12">
        <v>5</v>
      </c>
      <c r="B12" t="s">
        <v>153</v>
      </c>
      <c r="C12" t="s">
        <v>31</v>
      </c>
      <c r="D12" t="s">
        <v>10</v>
      </c>
      <c r="E12">
        <v>2</v>
      </c>
      <c r="F12">
        <v>18</v>
      </c>
      <c r="G12">
        <v>1</v>
      </c>
    </row>
    <row r="13" spans="1:7" x14ac:dyDescent="0.3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108</v>
      </c>
      <c r="G13">
        <v>1</v>
      </c>
    </row>
    <row r="14" spans="1:7" x14ac:dyDescent="0.3">
      <c r="A14">
        <v>1</v>
      </c>
      <c r="B14" t="s">
        <v>122</v>
      </c>
      <c r="C14" t="s">
        <v>55</v>
      </c>
      <c r="D14" t="s">
        <v>30</v>
      </c>
      <c r="E14">
        <v>1</v>
      </c>
      <c r="F14">
        <v>269</v>
      </c>
      <c r="G14">
        <v>2</v>
      </c>
    </row>
    <row r="15" spans="1:7" x14ac:dyDescent="0.3">
      <c r="A15">
        <v>2</v>
      </c>
      <c r="B15" t="s">
        <v>151</v>
      </c>
      <c r="C15" s="2" t="s">
        <v>55</v>
      </c>
      <c r="D15" t="s">
        <v>30</v>
      </c>
      <c r="E15">
        <v>1</v>
      </c>
      <c r="F15" s="2">
        <v>167</v>
      </c>
      <c r="G15">
        <v>2</v>
      </c>
    </row>
    <row r="16" spans="1:7" x14ac:dyDescent="0.3">
      <c r="A16">
        <v>3</v>
      </c>
      <c r="B16" t="s">
        <v>123</v>
      </c>
      <c r="C16" s="2" t="s">
        <v>55</v>
      </c>
      <c r="D16" t="s">
        <v>30</v>
      </c>
      <c r="E16">
        <v>1</v>
      </c>
      <c r="F16" s="2">
        <v>23</v>
      </c>
      <c r="G16">
        <v>2</v>
      </c>
    </row>
    <row r="17" spans="1:7" x14ac:dyDescent="0.3">
      <c r="A17">
        <v>4</v>
      </c>
      <c r="B17" t="s">
        <v>152</v>
      </c>
      <c r="C17" s="2" t="s">
        <v>55</v>
      </c>
      <c r="D17" t="s">
        <v>30</v>
      </c>
      <c r="E17">
        <v>1</v>
      </c>
      <c r="F17" s="2">
        <v>28</v>
      </c>
      <c r="G17">
        <v>2</v>
      </c>
    </row>
    <row r="18" spans="1:7" x14ac:dyDescent="0.3">
      <c r="A18">
        <v>5</v>
      </c>
      <c r="B18" t="s">
        <v>153</v>
      </c>
      <c r="C18" s="2" t="s">
        <v>55</v>
      </c>
      <c r="D18" t="s">
        <v>30</v>
      </c>
      <c r="E18">
        <v>1</v>
      </c>
      <c r="F18" s="2">
        <v>18</v>
      </c>
      <c r="G18">
        <v>2</v>
      </c>
    </row>
    <row r="19" spans="1:7" x14ac:dyDescent="0.3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121</v>
      </c>
      <c r="G19">
        <v>2</v>
      </c>
    </row>
    <row r="20" spans="1:7" x14ac:dyDescent="0.3">
      <c r="A20">
        <v>1</v>
      </c>
      <c r="B20" t="s">
        <v>122</v>
      </c>
      <c r="C20" s="2" t="s">
        <v>55</v>
      </c>
      <c r="D20" t="s">
        <v>10</v>
      </c>
      <c r="E20">
        <v>2</v>
      </c>
      <c r="F20" s="2">
        <v>387</v>
      </c>
      <c r="G20">
        <v>2</v>
      </c>
    </row>
    <row r="21" spans="1:7" x14ac:dyDescent="0.3">
      <c r="A21">
        <v>2</v>
      </c>
      <c r="B21" t="s">
        <v>151</v>
      </c>
      <c r="C21" s="2" t="s">
        <v>55</v>
      </c>
      <c r="D21" t="s">
        <v>10</v>
      </c>
      <c r="E21">
        <v>2</v>
      </c>
      <c r="F21" s="2">
        <v>246</v>
      </c>
      <c r="G21">
        <v>2</v>
      </c>
    </row>
    <row r="22" spans="1:7" x14ac:dyDescent="0.3">
      <c r="A22">
        <v>3</v>
      </c>
      <c r="B22" t="s">
        <v>123</v>
      </c>
      <c r="C22" s="2" t="s">
        <v>55</v>
      </c>
      <c r="D22" t="s">
        <v>10</v>
      </c>
      <c r="E22">
        <v>2</v>
      </c>
      <c r="F22" s="2">
        <v>32</v>
      </c>
      <c r="G22">
        <v>2</v>
      </c>
    </row>
    <row r="23" spans="1:7" x14ac:dyDescent="0.3">
      <c r="A23">
        <v>4</v>
      </c>
      <c r="B23" t="s">
        <v>152</v>
      </c>
      <c r="C23" s="2" t="s">
        <v>55</v>
      </c>
      <c r="D23" t="s">
        <v>10</v>
      </c>
      <c r="E23">
        <v>2</v>
      </c>
      <c r="F23" s="2">
        <v>28</v>
      </c>
      <c r="G23">
        <v>2</v>
      </c>
    </row>
    <row r="24" spans="1:7" x14ac:dyDescent="0.3">
      <c r="A24">
        <v>5</v>
      </c>
      <c r="B24" t="s">
        <v>153</v>
      </c>
      <c r="C24" s="2" t="s">
        <v>55</v>
      </c>
      <c r="D24" t="s">
        <v>10</v>
      </c>
      <c r="E24">
        <v>2</v>
      </c>
      <c r="F24" s="2">
        <v>18</v>
      </c>
      <c r="G24">
        <v>2</v>
      </c>
    </row>
    <row r="25" spans="1:7" x14ac:dyDescent="0.3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148</v>
      </c>
      <c r="G25">
        <v>2</v>
      </c>
    </row>
    <row r="26" spans="1:7" x14ac:dyDescent="0.3">
      <c r="A26">
        <v>1</v>
      </c>
      <c r="B26" t="s">
        <v>122</v>
      </c>
      <c r="C26" t="s">
        <v>103</v>
      </c>
      <c r="D26" t="s">
        <v>30</v>
      </c>
      <c r="E26">
        <v>1</v>
      </c>
      <c r="F26">
        <v>6</v>
      </c>
      <c r="G26">
        <v>3</v>
      </c>
    </row>
    <row r="27" spans="1:7" x14ac:dyDescent="0.3">
      <c r="A27">
        <v>2</v>
      </c>
      <c r="B27" t="s">
        <v>151</v>
      </c>
      <c r="C27" t="s">
        <v>103</v>
      </c>
      <c r="D27" t="s">
        <v>30</v>
      </c>
      <c r="E27">
        <v>1</v>
      </c>
      <c r="F27">
        <v>0</v>
      </c>
      <c r="G27">
        <v>3</v>
      </c>
    </row>
    <row r="28" spans="1:7" x14ac:dyDescent="0.3">
      <c r="A28">
        <v>3</v>
      </c>
      <c r="B28" t="s">
        <v>123</v>
      </c>
      <c r="C28" t="s">
        <v>103</v>
      </c>
      <c r="D28" t="s">
        <v>30</v>
      </c>
      <c r="E28">
        <v>1</v>
      </c>
      <c r="F28">
        <v>1</v>
      </c>
      <c r="G28">
        <v>3</v>
      </c>
    </row>
    <row r="29" spans="1:7" x14ac:dyDescent="0.3">
      <c r="A29">
        <v>4</v>
      </c>
      <c r="B29" t="s">
        <v>152</v>
      </c>
      <c r="C29" t="s">
        <v>103</v>
      </c>
      <c r="D29" t="s">
        <v>30</v>
      </c>
      <c r="E29">
        <v>1</v>
      </c>
      <c r="F29">
        <v>0</v>
      </c>
      <c r="G29">
        <v>3</v>
      </c>
    </row>
    <row r="30" spans="1:7" x14ac:dyDescent="0.3">
      <c r="A30">
        <v>5</v>
      </c>
      <c r="B30" t="s">
        <v>153</v>
      </c>
      <c r="C30" t="s">
        <v>103</v>
      </c>
      <c r="D30" t="s">
        <v>30</v>
      </c>
      <c r="E30">
        <v>1</v>
      </c>
      <c r="F30">
        <v>1</v>
      </c>
      <c r="G30">
        <v>3</v>
      </c>
    </row>
    <row r="31" spans="1:7" x14ac:dyDescent="0.3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3</v>
      </c>
      <c r="G31">
        <v>3</v>
      </c>
    </row>
    <row r="32" spans="1:7" x14ac:dyDescent="0.3">
      <c r="A32">
        <v>1</v>
      </c>
      <c r="B32" t="s">
        <v>122</v>
      </c>
      <c r="C32" t="s">
        <v>103</v>
      </c>
      <c r="D32" t="s">
        <v>10</v>
      </c>
      <c r="E32">
        <v>2</v>
      </c>
      <c r="F32">
        <v>6</v>
      </c>
      <c r="G32">
        <v>3</v>
      </c>
    </row>
    <row r="33" spans="1:7" x14ac:dyDescent="0.3">
      <c r="A33">
        <v>2</v>
      </c>
      <c r="B33" t="s">
        <v>151</v>
      </c>
      <c r="C33" t="s">
        <v>103</v>
      </c>
      <c r="D33" t="s">
        <v>10</v>
      </c>
      <c r="E33">
        <v>2</v>
      </c>
      <c r="F33">
        <v>0</v>
      </c>
      <c r="G33">
        <v>3</v>
      </c>
    </row>
    <row r="34" spans="1:7" x14ac:dyDescent="0.3">
      <c r="A34">
        <v>3</v>
      </c>
      <c r="B34" t="s">
        <v>123</v>
      </c>
      <c r="C34" t="s">
        <v>103</v>
      </c>
      <c r="D34" t="s">
        <v>10</v>
      </c>
      <c r="E34">
        <v>2</v>
      </c>
      <c r="F34">
        <v>1</v>
      </c>
      <c r="G34">
        <v>3</v>
      </c>
    </row>
    <row r="35" spans="1:7" x14ac:dyDescent="0.3">
      <c r="A35">
        <v>4</v>
      </c>
      <c r="B35" t="s">
        <v>152</v>
      </c>
      <c r="C35" t="s">
        <v>103</v>
      </c>
      <c r="D35" t="s">
        <v>10</v>
      </c>
      <c r="E35">
        <v>2</v>
      </c>
      <c r="F35">
        <v>0</v>
      </c>
      <c r="G35">
        <v>3</v>
      </c>
    </row>
    <row r="36" spans="1:7" x14ac:dyDescent="0.3">
      <c r="A36">
        <v>5</v>
      </c>
      <c r="B36" t="s">
        <v>153</v>
      </c>
      <c r="C36" t="s">
        <v>103</v>
      </c>
      <c r="D36" t="s">
        <v>10</v>
      </c>
      <c r="E36">
        <v>2</v>
      </c>
      <c r="F36">
        <v>1</v>
      </c>
      <c r="G36">
        <v>3</v>
      </c>
    </row>
    <row r="37" spans="1:7" x14ac:dyDescent="0.3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5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3"/>
  <dimension ref="A1:G37"/>
  <sheetViews>
    <sheetView workbookViewId="0">
      <selection activeCell="E33" sqref="E33"/>
    </sheetView>
  </sheetViews>
  <sheetFormatPr defaultRowHeight="14.4" x14ac:dyDescent="0.3"/>
  <cols>
    <col min="1" max="1" width="5.21875" bestFit="1" customWidth="1"/>
    <col min="2" max="2" width="19" bestFit="1" customWidth="1"/>
    <col min="3" max="3" width="14.5546875" bestFit="1" customWidth="1"/>
    <col min="4" max="4" width="8.21875" bestFit="1" customWidth="1"/>
    <col min="6" max="6" width="8.5546875" bestFit="1" customWidth="1"/>
    <col min="7" max="7" width="11.21875" bestFit="1" customWidth="1"/>
  </cols>
  <sheetData>
    <row r="1" spans="1:7" x14ac:dyDescent="0.3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3">
      <c r="A2">
        <v>1</v>
      </c>
      <c r="B2" t="s">
        <v>122</v>
      </c>
      <c r="C2" t="s">
        <v>31</v>
      </c>
      <c r="D2" t="s">
        <v>30</v>
      </c>
      <c r="E2">
        <v>1</v>
      </c>
      <c r="F2">
        <v>4351</v>
      </c>
      <c r="G2">
        <v>1</v>
      </c>
    </row>
    <row r="3" spans="1:7" x14ac:dyDescent="0.3">
      <c r="A3">
        <v>2</v>
      </c>
      <c r="B3" t="s">
        <v>151</v>
      </c>
      <c r="C3" t="s">
        <v>31</v>
      </c>
      <c r="D3" t="s">
        <v>30</v>
      </c>
      <c r="E3">
        <v>1</v>
      </c>
      <c r="F3">
        <v>1549</v>
      </c>
      <c r="G3">
        <v>1</v>
      </c>
    </row>
    <row r="4" spans="1:7" x14ac:dyDescent="0.3">
      <c r="A4">
        <v>3</v>
      </c>
      <c r="B4" t="s">
        <v>123</v>
      </c>
      <c r="C4" t="s">
        <v>31</v>
      </c>
      <c r="D4" t="s">
        <v>30</v>
      </c>
      <c r="E4">
        <v>1</v>
      </c>
      <c r="F4">
        <v>181</v>
      </c>
      <c r="G4">
        <v>1</v>
      </c>
    </row>
    <row r="5" spans="1:7" x14ac:dyDescent="0.3">
      <c r="A5">
        <v>4</v>
      </c>
      <c r="B5" t="s">
        <v>153</v>
      </c>
      <c r="C5" t="s">
        <v>31</v>
      </c>
      <c r="D5" t="s">
        <v>30</v>
      </c>
      <c r="E5">
        <v>1</v>
      </c>
      <c r="F5">
        <v>164</v>
      </c>
      <c r="G5">
        <v>1</v>
      </c>
    </row>
    <row r="6" spans="1:7" x14ac:dyDescent="0.3">
      <c r="A6">
        <v>5</v>
      </c>
      <c r="B6" t="s">
        <v>134</v>
      </c>
      <c r="C6" t="s">
        <v>31</v>
      </c>
      <c r="D6" t="s">
        <v>30</v>
      </c>
      <c r="E6">
        <v>1</v>
      </c>
      <c r="F6">
        <v>64</v>
      </c>
      <c r="G6">
        <v>1</v>
      </c>
    </row>
    <row r="7" spans="1:7" x14ac:dyDescent="0.3">
      <c r="A7">
        <v>6</v>
      </c>
      <c r="B7" t="s">
        <v>102</v>
      </c>
      <c r="C7" t="s">
        <v>31</v>
      </c>
      <c r="D7" t="s">
        <v>30</v>
      </c>
      <c r="E7">
        <v>1</v>
      </c>
      <c r="F7">
        <v>1174</v>
      </c>
      <c r="G7">
        <v>1</v>
      </c>
    </row>
    <row r="8" spans="1:7" x14ac:dyDescent="0.3">
      <c r="A8">
        <v>1</v>
      </c>
      <c r="B8" t="s">
        <v>122</v>
      </c>
      <c r="C8" t="s">
        <v>31</v>
      </c>
      <c r="D8" t="s">
        <v>10</v>
      </c>
      <c r="E8">
        <v>2</v>
      </c>
      <c r="F8">
        <v>5555</v>
      </c>
      <c r="G8">
        <v>1</v>
      </c>
    </row>
    <row r="9" spans="1:7" x14ac:dyDescent="0.3">
      <c r="A9">
        <v>2</v>
      </c>
      <c r="B9" t="s">
        <v>151</v>
      </c>
      <c r="C9" t="s">
        <v>31</v>
      </c>
      <c r="D9" t="s">
        <v>10</v>
      </c>
      <c r="E9">
        <v>2</v>
      </c>
      <c r="F9">
        <v>2078</v>
      </c>
      <c r="G9">
        <v>1</v>
      </c>
    </row>
    <row r="10" spans="1:7" x14ac:dyDescent="0.3">
      <c r="A10">
        <v>3</v>
      </c>
      <c r="B10" t="s">
        <v>123</v>
      </c>
      <c r="C10" t="s">
        <v>31</v>
      </c>
      <c r="D10" t="s">
        <v>10</v>
      </c>
      <c r="E10">
        <v>2</v>
      </c>
      <c r="F10">
        <v>231</v>
      </c>
      <c r="G10">
        <v>1</v>
      </c>
    </row>
    <row r="11" spans="1:7" x14ac:dyDescent="0.3">
      <c r="A11">
        <v>4</v>
      </c>
      <c r="B11" t="s">
        <v>153</v>
      </c>
      <c r="C11" t="s">
        <v>31</v>
      </c>
      <c r="D11" t="s">
        <v>10</v>
      </c>
      <c r="E11">
        <v>2</v>
      </c>
      <c r="F11">
        <v>181</v>
      </c>
      <c r="G11">
        <v>1</v>
      </c>
    </row>
    <row r="12" spans="1:7" x14ac:dyDescent="0.3">
      <c r="A12">
        <v>5</v>
      </c>
      <c r="B12" t="s">
        <v>134</v>
      </c>
      <c r="C12" t="s">
        <v>31</v>
      </c>
      <c r="D12" t="s">
        <v>10</v>
      </c>
      <c r="E12">
        <v>2</v>
      </c>
      <c r="F12">
        <v>140</v>
      </c>
      <c r="G12">
        <v>1</v>
      </c>
    </row>
    <row r="13" spans="1:7" x14ac:dyDescent="0.3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1256</v>
      </c>
      <c r="G13">
        <v>1</v>
      </c>
    </row>
    <row r="14" spans="1:7" x14ac:dyDescent="0.3">
      <c r="A14">
        <v>1</v>
      </c>
      <c r="B14" t="s">
        <v>122</v>
      </c>
      <c r="C14" t="s">
        <v>55</v>
      </c>
      <c r="D14" t="s">
        <v>30</v>
      </c>
      <c r="E14">
        <v>1</v>
      </c>
      <c r="F14">
        <v>4421</v>
      </c>
      <c r="G14">
        <v>2</v>
      </c>
    </row>
    <row r="15" spans="1:7" x14ac:dyDescent="0.3">
      <c r="A15">
        <v>2</v>
      </c>
      <c r="B15" t="s">
        <v>151</v>
      </c>
      <c r="C15" s="2" t="s">
        <v>55</v>
      </c>
      <c r="D15" t="s">
        <v>30</v>
      </c>
      <c r="E15">
        <v>1</v>
      </c>
      <c r="F15" s="2">
        <v>1587</v>
      </c>
      <c r="G15">
        <v>2</v>
      </c>
    </row>
    <row r="16" spans="1:7" x14ac:dyDescent="0.3">
      <c r="A16">
        <v>3</v>
      </c>
      <c r="B16" t="s">
        <v>123</v>
      </c>
      <c r="C16" s="2" t="s">
        <v>55</v>
      </c>
      <c r="D16" t="s">
        <v>30</v>
      </c>
      <c r="E16">
        <v>1</v>
      </c>
      <c r="F16" s="2">
        <v>310</v>
      </c>
      <c r="G16">
        <v>2</v>
      </c>
    </row>
    <row r="17" spans="1:7" x14ac:dyDescent="0.3">
      <c r="A17">
        <v>4</v>
      </c>
      <c r="B17" t="s">
        <v>153</v>
      </c>
      <c r="C17" s="2" t="s">
        <v>55</v>
      </c>
      <c r="D17" t="s">
        <v>30</v>
      </c>
      <c r="E17">
        <v>1</v>
      </c>
      <c r="F17" s="2">
        <v>167</v>
      </c>
      <c r="G17">
        <v>2</v>
      </c>
    </row>
    <row r="18" spans="1:7" x14ac:dyDescent="0.3">
      <c r="A18">
        <v>5</v>
      </c>
      <c r="B18" t="s">
        <v>134</v>
      </c>
      <c r="C18" s="2" t="s">
        <v>55</v>
      </c>
      <c r="D18" t="s">
        <v>30</v>
      </c>
      <c r="E18">
        <v>1</v>
      </c>
      <c r="F18" s="2">
        <v>75</v>
      </c>
      <c r="G18">
        <v>2</v>
      </c>
    </row>
    <row r="19" spans="1:7" x14ac:dyDescent="0.3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1349</v>
      </c>
      <c r="G19">
        <v>2</v>
      </c>
    </row>
    <row r="20" spans="1:7" x14ac:dyDescent="0.3">
      <c r="A20">
        <v>1</v>
      </c>
      <c r="B20" t="s">
        <v>122</v>
      </c>
      <c r="C20" s="2" t="s">
        <v>55</v>
      </c>
      <c r="D20" t="s">
        <v>10</v>
      </c>
      <c r="E20">
        <v>2</v>
      </c>
      <c r="F20" s="2">
        <v>6179</v>
      </c>
      <c r="G20">
        <v>2</v>
      </c>
    </row>
    <row r="21" spans="1:7" x14ac:dyDescent="0.3">
      <c r="A21">
        <v>2</v>
      </c>
      <c r="B21" t="s">
        <v>151</v>
      </c>
      <c r="C21" s="2" t="s">
        <v>55</v>
      </c>
      <c r="D21" t="s">
        <v>10</v>
      </c>
      <c r="E21">
        <v>2</v>
      </c>
      <c r="F21" s="2">
        <v>2299</v>
      </c>
      <c r="G21">
        <v>2</v>
      </c>
    </row>
    <row r="22" spans="1:7" x14ac:dyDescent="0.3">
      <c r="A22">
        <v>3</v>
      </c>
      <c r="B22" t="s">
        <v>123</v>
      </c>
      <c r="C22" s="2" t="s">
        <v>55</v>
      </c>
      <c r="D22" t="s">
        <v>10</v>
      </c>
      <c r="E22">
        <v>2</v>
      </c>
      <c r="F22" s="2">
        <v>486</v>
      </c>
      <c r="G22">
        <v>2</v>
      </c>
    </row>
    <row r="23" spans="1:7" x14ac:dyDescent="0.3">
      <c r="A23">
        <v>4</v>
      </c>
      <c r="B23" t="s">
        <v>153</v>
      </c>
      <c r="C23" s="2" t="s">
        <v>55</v>
      </c>
      <c r="D23" t="s">
        <v>10</v>
      </c>
      <c r="E23">
        <v>2</v>
      </c>
      <c r="F23" s="2">
        <v>187</v>
      </c>
      <c r="G23">
        <v>2</v>
      </c>
    </row>
    <row r="24" spans="1:7" x14ac:dyDescent="0.3">
      <c r="A24">
        <v>5</v>
      </c>
      <c r="B24" t="s">
        <v>134</v>
      </c>
      <c r="C24" s="2" t="s">
        <v>55</v>
      </c>
      <c r="D24" t="s">
        <v>10</v>
      </c>
      <c r="E24">
        <v>2</v>
      </c>
      <c r="F24" s="2">
        <v>171</v>
      </c>
      <c r="G24">
        <v>2</v>
      </c>
    </row>
    <row r="25" spans="1:7" x14ac:dyDescent="0.3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1554</v>
      </c>
      <c r="G25">
        <v>2</v>
      </c>
    </row>
    <row r="26" spans="1:7" x14ac:dyDescent="0.3">
      <c r="A26">
        <v>1</v>
      </c>
      <c r="B26" t="s">
        <v>122</v>
      </c>
      <c r="C26" t="s">
        <v>103</v>
      </c>
      <c r="D26" t="s">
        <v>30</v>
      </c>
      <c r="E26">
        <v>1</v>
      </c>
      <c r="F26">
        <v>19</v>
      </c>
      <c r="G26">
        <v>3</v>
      </c>
    </row>
    <row r="27" spans="1:7" x14ac:dyDescent="0.3">
      <c r="A27">
        <v>2</v>
      </c>
      <c r="B27" t="s">
        <v>151</v>
      </c>
      <c r="C27" t="s">
        <v>103</v>
      </c>
      <c r="D27" t="s">
        <v>30</v>
      </c>
      <c r="E27">
        <v>1</v>
      </c>
      <c r="F27">
        <v>10</v>
      </c>
      <c r="G27">
        <v>3</v>
      </c>
    </row>
    <row r="28" spans="1:7" x14ac:dyDescent="0.3">
      <c r="A28">
        <v>3</v>
      </c>
      <c r="B28" t="s">
        <v>123</v>
      </c>
      <c r="C28" t="s">
        <v>103</v>
      </c>
      <c r="D28" t="s">
        <v>30</v>
      </c>
      <c r="E28">
        <v>1</v>
      </c>
      <c r="F28">
        <v>9</v>
      </c>
      <c r="G28">
        <v>3</v>
      </c>
    </row>
    <row r="29" spans="1:7" x14ac:dyDescent="0.3">
      <c r="A29">
        <v>4</v>
      </c>
      <c r="B29" t="s">
        <v>153</v>
      </c>
      <c r="C29" t="s">
        <v>103</v>
      </c>
      <c r="D29" t="s">
        <v>30</v>
      </c>
      <c r="E29">
        <v>1</v>
      </c>
      <c r="F29">
        <v>8</v>
      </c>
      <c r="G29">
        <v>3</v>
      </c>
    </row>
    <row r="30" spans="1:7" x14ac:dyDescent="0.3">
      <c r="A30">
        <v>5</v>
      </c>
      <c r="B30" t="s">
        <v>134</v>
      </c>
      <c r="C30" t="s">
        <v>103</v>
      </c>
      <c r="D30" t="s">
        <v>30</v>
      </c>
      <c r="E30">
        <v>1</v>
      </c>
      <c r="F30">
        <v>16</v>
      </c>
      <c r="G30">
        <v>3</v>
      </c>
    </row>
    <row r="31" spans="1:7" x14ac:dyDescent="0.3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156</v>
      </c>
      <c r="G31">
        <v>3</v>
      </c>
    </row>
    <row r="32" spans="1:7" x14ac:dyDescent="0.3">
      <c r="A32">
        <v>1</v>
      </c>
      <c r="B32" t="s">
        <v>122</v>
      </c>
      <c r="C32" t="s">
        <v>103</v>
      </c>
      <c r="D32" t="s">
        <v>10</v>
      </c>
      <c r="E32">
        <v>2</v>
      </c>
      <c r="F32">
        <v>23</v>
      </c>
      <c r="G32">
        <v>3</v>
      </c>
    </row>
    <row r="33" spans="1:7" x14ac:dyDescent="0.3">
      <c r="A33">
        <v>2</v>
      </c>
      <c r="B33" t="s">
        <v>151</v>
      </c>
      <c r="C33" t="s">
        <v>103</v>
      </c>
      <c r="D33" t="s">
        <v>10</v>
      </c>
      <c r="E33">
        <v>2</v>
      </c>
      <c r="F33">
        <v>14</v>
      </c>
      <c r="G33">
        <v>3</v>
      </c>
    </row>
    <row r="34" spans="1:7" x14ac:dyDescent="0.3">
      <c r="A34">
        <v>3</v>
      </c>
      <c r="B34" t="s">
        <v>123</v>
      </c>
      <c r="C34" t="s">
        <v>103</v>
      </c>
      <c r="D34" t="s">
        <v>10</v>
      </c>
      <c r="E34">
        <v>2</v>
      </c>
      <c r="F34">
        <v>18</v>
      </c>
      <c r="G34">
        <v>3</v>
      </c>
    </row>
    <row r="35" spans="1:7" x14ac:dyDescent="0.3">
      <c r="A35">
        <v>4</v>
      </c>
      <c r="B35" t="s">
        <v>153</v>
      </c>
      <c r="C35" t="s">
        <v>103</v>
      </c>
      <c r="D35" t="s">
        <v>10</v>
      </c>
      <c r="E35">
        <v>2</v>
      </c>
      <c r="F35">
        <v>22</v>
      </c>
      <c r="G35">
        <v>3</v>
      </c>
    </row>
    <row r="36" spans="1:7" x14ac:dyDescent="0.3">
      <c r="A36">
        <v>5</v>
      </c>
      <c r="B36" t="s">
        <v>134</v>
      </c>
      <c r="C36" t="s">
        <v>103</v>
      </c>
      <c r="D36" t="s">
        <v>10</v>
      </c>
      <c r="E36">
        <v>2</v>
      </c>
      <c r="F36">
        <v>37</v>
      </c>
      <c r="G36">
        <v>3</v>
      </c>
    </row>
    <row r="37" spans="1:7" x14ac:dyDescent="0.3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172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4"/>
  <dimension ref="A1:E7"/>
  <sheetViews>
    <sheetView workbookViewId="0">
      <selection activeCell="B7" sqref="B7"/>
    </sheetView>
  </sheetViews>
  <sheetFormatPr defaultRowHeight="14.4" x14ac:dyDescent="0.3"/>
  <cols>
    <col min="1" max="1" width="5.21875" bestFit="1" customWidth="1"/>
    <col min="2" max="2" width="16.21875" bestFit="1" customWidth="1"/>
    <col min="3" max="3" width="13.5546875" bestFit="1" customWidth="1"/>
    <col min="4" max="4" width="20.5546875" bestFit="1" customWidth="1"/>
    <col min="5" max="5" width="10.5546875" bestFit="1" customWidth="1"/>
  </cols>
  <sheetData>
    <row r="1" spans="1:5" x14ac:dyDescent="0.3">
      <c r="A1" t="s">
        <v>95</v>
      </c>
      <c r="B1" t="s">
        <v>0</v>
      </c>
      <c r="C1" t="s">
        <v>57</v>
      </c>
      <c r="D1" t="s">
        <v>104</v>
      </c>
      <c r="E1" t="s">
        <v>54</v>
      </c>
    </row>
    <row r="2" spans="1:5" x14ac:dyDescent="0.3">
      <c r="A2">
        <v>1</v>
      </c>
      <c r="B2" t="s">
        <v>124</v>
      </c>
      <c r="C2">
        <v>751</v>
      </c>
      <c r="D2">
        <v>641</v>
      </c>
      <c r="E2">
        <v>257</v>
      </c>
    </row>
    <row r="3" spans="1:5" x14ac:dyDescent="0.3">
      <c r="A3">
        <v>2</v>
      </c>
      <c r="B3" t="s">
        <v>125</v>
      </c>
      <c r="C3">
        <v>313</v>
      </c>
      <c r="D3">
        <v>224</v>
      </c>
      <c r="E3">
        <v>19</v>
      </c>
    </row>
    <row r="4" spans="1:5" x14ac:dyDescent="0.3">
      <c r="A4">
        <v>3</v>
      </c>
      <c r="B4" t="s">
        <v>136</v>
      </c>
      <c r="C4">
        <v>133</v>
      </c>
      <c r="D4">
        <v>130</v>
      </c>
      <c r="E4">
        <v>18</v>
      </c>
    </row>
    <row r="5" spans="1:5" x14ac:dyDescent="0.3">
      <c r="A5" s="2">
        <v>4</v>
      </c>
      <c r="B5" s="2" t="s">
        <v>154</v>
      </c>
      <c r="C5" s="2">
        <v>70</v>
      </c>
      <c r="D5" s="2">
        <v>61</v>
      </c>
      <c r="E5" s="2">
        <v>60</v>
      </c>
    </row>
    <row r="6" spans="1:5" x14ac:dyDescent="0.3">
      <c r="A6" s="2">
        <v>5</v>
      </c>
      <c r="B6" s="2" t="s">
        <v>155</v>
      </c>
      <c r="C6" s="2">
        <v>51</v>
      </c>
      <c r="D6" s="2">
        <v>49</v>
      </c>
      <c r="E6" s="2">
        <v>35</v>
      </c>
    </row>
    <row r="7" spans="1:5" x14ac:dyDescent="0.3">
      <c r="A7" s="2">
        <v>6</v>
      </c>
      <c r="B7" s="2" t="s">
        <v>102</v>
      </c>
      <c r="C7" s="2">
        <v>298</v>
      </c>
      <c r="D7" s="2">
        <v>212</v>
      </c>
      <c r="E7" s="2">
        <v>84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5"/>
  <dimension ref="A1:E7"/>
  <sheetViews>
    <sheetView workbookViewId="0">
      <selection activeCell="B2" sqref="B2"/>
    </sheetView>
  </sheetViews>
  <sheetFormatPr defaultRowHeight="14.4" x14ac:dyDescent="0.3"/>
  <cols>
    <col min="1" max="1" width="5.21875" bestFit="1" customWidth="1"/>
    <col min="2" max="2" width="16.21875" bestFit="1" customWidth="1"/>
    <col min="3" max="3" width="15.5546875" bestFit="1" customWidth="1"/>
    <col min="4" max="4" width="20.5546875" bestFit="1" customWidth="1"/>
    <col min="5" max="5" width="10.5546875" bestFit="1" customWidth="1"/>
  </cols>
  <sheetData>
    <row r="1" spans="1:5" x14ac:dyDescent="0.3">
      <c r="A1" t="s">
        <v>95</v>
      </c>
      <c r="B1" t="s">
        <v>0</v>
      </c>
      <c r="C1" t="s">
        <v>59</v>
      </c>
      <c r="D1" t="s">
        <v>104</v>
      </c>
      <c r="E1" t="s">
        <v>54</v>
      </c>
    </row>
    <row r="2" spans="1:5" x14ac:dyDescent="0.3">
      <c r="A2" s="2">
        <v>1</v>
      </c>
      <c r="B2" s="2" t="s">
        <v>124</v>
      </c>
      <c r="C2" s="2">
        <v>79</v>
      </c>
      <c r="D2" s="2">
        <v>68</v>
      </c>
      <c r="E2" s="2">
        <v>29</v>
      </c>
    </row>
    <row r="3" spans="1:5" x14ac:dyDescent="0.3">
      <c r="A3" s="2">
        <v>2</v>
      </c>
      <c r="B3" s="2" t="s">
        <v>156</v>
      </c>
      <c r="C3" s="2">
        <v>30</v>
      </c>
      <c r="D3" s="2">
        <v>26</v>
      </c>
      <c r="E3" s="2">
        <v>6</v>
      </c>
    </row>
    <row r="4" spans="1:5" x14ac:dyDescent="0.3">
      <c r="A4" s="2">
        <v>3</v>
      </c>
      <c r="B4" s="2" t="s">
        <v>125</v>
      </c>
      <c r="C4" s="2">
        <v>22</v>
      </c>
      <c r="D4" s="2">
        <v>20</v>
      </c>
      <c r="E4" s="2">
        <v>8</v>
      </c>
    </row>
    <row r="5" spans="1:5" x14ac:dyDescent="0.3">
      <c r="A5" s="2">
        <v>4</v>
      </c>
      <c r="B5" s="2" t="s">
        <v>157</v>
      </c>
      <c r="C5" s="2">
        <v>16</v>
      </c>
      <c r="D5" s="2">
        <v>13</v>
      </c>
      <c r="E5" s="2">
        <v>10</v>
      </c>
    </row>
    <row r="6" spans="1:5" x14ac:dyDescent="0.3">
      <c r="A6" s="2">
        <v>5</v>
      </c>
      <c r="B6" s="2" t="s">
        <v>158</v>
      </c>
      <c r="C6" s="2">
        <v>13</v>
      </c>
      <c r="D6" s="2">
        <v>13</v>
      </c>
      <c r="E6" s="2">
        <v>7</v>
      </c>
    </row>
    <row r="7" spans="1:5" x14ac:dyDescent="0.3">
      <c r="A7" s="2">
        <v>6</v>
      </c>
      <c r="B7" s="2" t="s">
        <v>102</v>
      </c>
      <c r="C7" s="2">
        <v>93</v>
      </c>
      <c r="D7" s="2">
        <v>66</v>
      </c>
      <c r="E7" s="2">
        <v>17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6"/>
  <dimension ref="A1:C2"/>
  <sheetViews>
    <sheetView workbookViewId="0">
      <selection activeCell="A2" sqref="A2"/>
    </sheetView>
  </sheetViews>
  <sheetFormatPr defaultRowHeight="14.4" x14ac:dyDescent="0.3"/>
  <cols>
    <col min="1" max="3" width="12.21875" bestFit="1" customWidth="1"/>
  </cols>
  <sheetData>
    <row r="1" spans="1:3" x14ac:dyDescent="0.3">
      <c r="A1" t="s">
        <v>119</v>
      </c>
      <c r="B1" t="s">
        <v>120</v>
      </c>
      <c r="C1" t="s">
        <v>121</v>
      </c>
    </row>
    <row r="2" spans="1:3" x14ac:dyDescent="0.3">
      <c r="A2" s="1" t="s">
        <v>148</v>
      </c>
      <c r="B2" s="1" t="s">
        <v>149</v>
      </c>
      <c r="C2" s="1" t="s">
        <v>150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7"/>
  <dimension ref="A1:D13"/>
  <sheetViews>
    <sheetView workbookViewId="0"/>
  </sheetViews>
  <sheetFormatPr defaultRowHeight="14.4" x14ac:dyDescent="0.3"/>
  <cols>
    <col min="1" max="1" width="8.5546875" bestFit="1" customWidth="1"/>
    <col min="2" max="2" width="11.5546875" bestFit="1" customWidth="1"/>
    <col min="3" max="3" width="24.5546875" bestFit="1" customWidth="1"/>
    <col min="4" max="4" width="5.21875" bestFit="1" customWidth="1"/>
  </cols>
  <sheetData>
    <row r="1" spans="1:4" x14ac:dyDescent="0.3">
      <c r="A1" t="s">
        <v>100</v>
      </c>
      <c r="B1" t="s">
        <v>118</v>
      </c>
      <c r="C1" t="s">
        <v>110</v>
      </c>
      <c r="D1" t="s">
        <v>95</v>
      </c>
    </row>
    <row r="2" spans="1:4" x14ac:dyDescent="0.3">
      <c r="A2">
        <v>0</v>
      </c>
      <c r="B2" t="s">
        <v>88</v>
      </c>
      <c r="C2" t="s">
        <v>65</v>
      </c>
      <c r="D2">
        <v>1</v>
      </c>
    </row>
    <row r="3" spans="1:4" x14ac:dyDescent="0.3">
      <c r="A3">
        <v>0</v>
      </c>
      <c r="B3" t="s">
        <v>88</v>
      </c>
      <c r="C3" t="s">
        <v>90</v>
      </c>
      <c r="D3">
        <v>2</v>
      </c>
    </row>
    <row r="4" spans="1:4" x14ac:dyDescent="0.3">
      <c r="A4">
        <v>0</v>
      </c>
      <c r="B4" t="s">
        <v>88</v>
      </c>
      <c r="C4" t="s">
        <v>64</v>
      </c>
      <c r="D4">
        <v>3</v>
      </c>
    </row>
    <row r="5" spans="1:4" x14ac:dyDescent="0.3">
      <c r="A5">
        <v>0</v>
      </c>
      <c r="B5" t="s">
        <v>88</v>
      </c>
      <c r="C5" t="s">
        <v>89</v>
      </c>
      <c r="D5">
        <v>4</v>
      </c>
    </row>
    <row r="6" spans="1:4" x14ac:dyDescent="0.3">
      <c r="A6">
        <v>151</v>
      </c>
      <c r="B6" t="s">
        <v>51</v>
      </c>
      <c r="C6" t="s">
        <v>65</v>
      </c>
      <c r="D6">
        <v>1</v>
      </c>
    </row>
    <row r="7" spans="1:4" x14ac:dyDescent="0.3">
      <c r="A7">
        <v>0</v>
      </c>
      <c r="B7" t="s">
        <v>51</v>
      </c>
      <c r="C7" t="s">
        <v>90</v>
      </c>
      <c r="D7">
        <v>2</v>
      </c>
    </row>
    <row r="8" spans="1:4" x14ac:dyDescent="0.3">
      <c r="A8">
        <v>0</v>
      </c>
      <c r="B8" t="s">
        <v>51</v>
      </c>
      <c r="C8" t="s">
        <v>64</v>
      </c>
      <c r="D8">
        <v>3</v>
      </c>
    </row>
    <row r="9" spans="1:4" x14ac:dyDescent="0.3">
      <c r="A9">
        <v>0</v>
      </c>
      <c r="B9" t="s">
        <v>51</v>
      </c>
      <c r="C9" t="s">
        <v>89</v>
      </c>
      <c r="D9">
        <v>4</v>
      </c>
    </row>
    <row r="10" spans="1:4" x14ac:dyDescent="0.3">
      <c r="A10">
        <v>18</v>
      </c>
      <c r="B10" t="s">
        <v>52</v>
      </c>
      <c r="C10" t="s">
        <v>65</v>
      </c>
      <c r="D10">
        <v>1</v>
      </c>
    </row>
    <row r="11" spans="1:4" x14ac:dyDescent="0.3">
      <c r="A11">
        <v>0</v>
      </c>
      <c r="B11" t="s">
        <v>52</v>
      </c>
      <c r="C11" t="s">
        <v>90</v>
      </c>
      <c r="D11">
        <v>2</v>
      </c>
    </row>
    <row r="12" spans="1:4" x14ac:dyDescent="0.3">
      <c r="A12">
        <v>0</v>
      </c>
      <c r="B12" t="s">
        <v>52</v>
      </c>
      <c r="C12" t="s">
        <v>64</v>
      </c>
      <c r="D12">
        <v>3</v>
      </c>
    </row>
    <row r="13" spans="1:4" x14ac:dyDescent="0.3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5FCF27-C05A-47F7-AB6B-3FBE333CBFD7}">
  <ds:schemaRefs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</dc:title>
  <dc:creator>Sebastian</dc:creator>
  <cp:lastModifiedBy>Dudziak Jakub</cp:lastModifiedBy>
  <cp:lastPrinted>2015-01-07T11:10:02Z</cp:lastPrinted>
  <dcterms:created xsi:type="dcterms:W3CDTF">2014-07-29T18:33:30Z</dcterms:created>
  <dcterms:modified xsi:type="dcterms:W3CDTF">2025-10-16T09:34:09Z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