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katarzyna.siwak\Desktop\Na www\"/>
    </mc:Choice>
  </mc:AlternateContent>
  <xr:revisionPtr revIDLastSave="0" documentId="13_ncr:1_{D9AE74E4-4984-4305-884F-C1B0CA790DBA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Informacja o działalności UdSC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1" i="1" l="1"/>
  <c r="H221" i="1"/>
  <c r="K203" i="1" l="1"/>
  <c r="T142" i="1" l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S142" i="1"/>
  <c r="T143" i="1" l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R142" i="1"/>
  <c r="R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U142" i="1" l="1"/>
  <c r="V142" i="1" s="1"/>
  <c r="U134" i="1"/>
  <c r="V134" i="1" s="1"/>
  <c r="U130" i="1"/>
  <c r="V130" i="1" s="1"/>
  <c r="U138" i="1"/>
  <c r="V138" i="1" s="1"/>
  <c r="U141" i="1"/>
  <c r="V141" i="1" s="1"/>
  <c r="U137" i="1"/>
  <c r="V137" i="1" s="1"/>
  <c r="U133" i="1"/>
  <c r="V133" i="1" s="1"/>
  <c r="U129" i="1"/>
  <c r="V129" i="1" s="1"/>
  <c r="U132" i="1"/>
  <c r="V132" i="1" s="1"/>
  <c r="U140" i="1"/>
  <c r="V140" i="1" s="1"/>
  <c r="U136" i="1"/>
  <c r="V136" i="1" s="1"/>
  <c r="U139" i="1"/>
  <c r="V139" i="1" s="1"/>
  <c r="U135" i="1"/>
  <c r="V135" i="1" s="1"/>
  <c r="U131" i="1"/>
  <c r="V131" i="1" s="1"/>
  <c r="J504" i="1"/>
  <c r="V505" i="1" l="1"/>
  <c r="S505" i="1"/>
  <c r="P505" i="1"/>
  <c r="M505" i="1"/>
  <c r="J505" i="1"/>
  <c r="O301" i="1" l="1"/>
  <c r="S301" i="1" s="1"/>
  <c r="I299" i="1" l="1"/>
  <c r="M299" i="1" s="1"/>
  <c r="O298" i="1"/>
  <c r="S298" i="1" s="1"/>
  <c r="T402" i="1" l="1"/>
  <c r="T403" i="1"/>
  <c r="T404" i="1"/>
  <c r="T405" i="1"/>
  <c r="T406" i="1"/>
  <c r="T401" i="1"/>
  <c r="R402" i="1"/>
  <c r="R403" i="1"/>
  <c r="R404" i="1"/>
  <c r="R405" i="1"/>
  <c r="R406" i="1"/>
  <c r="R401" i="1"/>
  <c r="P402" i="1"/>
  <c r="P403" i="1"/>
  <c r="P404" i="1"/>
  <c r="P405" i="1"/>
  <c r="P406" i="1"/>
  <c r="P401" i="1"/>
  <c r="M402" i="1"/>
  <c r="M403" i="1"/>
  <c r="M404" i="1"/>
  <c r="M405" i="1"/>
  <c r="M406" i="1"/>
  <c r="M401" i="1"/>
  <c r="H402" i="1"/>
  <c r="H403" i="1"/>
  <c r="H404" i="1"/>
  <c r="H405" i="1"/>
  <c r="H406" i="1"/>
  <c r="F402" i="1"/>
  <c r="F403" i="1"/>
  <c r="F404" i="1"/>
  <c r="F405" i="1"/>
  <c r="F406" i="1"/>
  <c r="D402" i="1"/>
  <c r="D403" i="1"/>
  <c r="D404" i="1"/>
  <c r="D405" i="1"/>
  <c r="D406" i="1"/>
  <c r="A402" i="1"/>
  <c r="A403" i="1"/>
  <c r="A404" i="1"/>
  <c r="A405" i="1"/>
  <c r="A406" i="1"/>
  <c r="R407" i="1" l="1"/>
  <c r="T407" i="1"/>
  <c r="P407" i="1"/>
  <c r="G266" i="1"/>
  <c r="G257" i="1"/>
  <c r="M56" i="1"/>
  <c r="L126" i="1"/>
  <c r="M22" i="1"/>
  <c r="G436" i="1"/>
  <c r="G295" i="1"/>
  <c r="G448" i="1"/>
  <c r="M398" i="1"/>
  <c r="A398" i="1"/>
  <c r="G327" i="1"/>
  <c r="E9" i="1"/>
  <c r="P270" i="1"/>
  <c r="M270" i="1"/>
  <c r="J270" i="1"/>
  <c r="G270" i="1"/>
  <c r="P269" i="1"/>
  <c r="M269" i="1"/>
  <c r="J269" i="1"/>
  <c r="G269" i="1"/>
  <c r="P268" i="1"/>
  <c r="M268" i="1"/>
  <c r="J268" i="1"/>
  <c r="G268" i="1"/>
  <c r="P261" i="1"/>
  <c r="M261" i="1"/>
  <c r="J261" i="1"/>
  <c r="G261" i="1"/>
  <c r="J260" i="1"/>
  <c r="M260" i="1"/>
  <c r="P260" i="1"/>
  <c r="G260" i="1"/>
  <c r="P259" i="1"/>
  <c r="M259" i="1"/>
  <c r="J259" i="1"/>
  <c r="G259" i="1"/>
  <c r="Q170" i="1"/>
  <c r="N170" i="1"/>
  <c r="L170" i="1"/>
  <c r="L128" i="1"/>
  <c r="Q87" i="1"/>
  <c r="O87" i="1"/>
  <c r="Q86" i="1"/>
  <c r="O86" i="1"/>
  <c r="Q85" i="1"/>
  <c r="O85" i="1"/>
  <c r="Q84" i="1"/>
  <c r="O84" i="1"/>
  <c r="Q60" i="1"/>
  <c r="O60" i="1"/>
  <c r="M60" i="1"/>
  <c r="Q59" i="1"/>
  <c r="O59" i="1"/>
  <c r="M59" i="1"/>
  <c r="Q58" i="1"/>
  <c r="O58" i="1"/>
  <c r="M58" i="1"/>
  <c r="Q26" i="1"/>
  <c r="O26" i="1"/>
  <c r="M26" i="1"/>
  <c r="Q25" i="1"/>
  <c r="O25" i="1"/>
  <c r="M25" i="1"/>
  <c r="Q24" i="1"/>
  <c r="O24" i="1"/>
  <c r="M24" i="1"/>
  <c r="Q51" i="1"/>
  <c r="O51" i="1"/>
  <c r="Q50" i="1"/>
  <c r="O50" i="1"/>
  <c r="Q49" i="1"/>
  <c r="O49" i="1"/>
  <c r="Q48" i="1"/>
  <c r="O48" i="1"/>
  <c r="V504" i="1"/>
  <c r="S504" i="1"/>
  <c r="P504" i="1"/>
  <c r="M504" i="1"/>
  <c r="V503" i="1"/>
  <c r="S503" i="1"/>
  <c r="P503" i="1"/>
  <c r="M503" i="1"/>
  <c r="J503" i="1"/>
  <c r="V502" i="1"/>
  <c r="S502" i="1"/>
  <c r="P502" i="1"/>
  <c r="M502" i="1"/>
  <c r="J502" i="1"/>
  <c r="V501" i="1"/>
  <c r="S501" i="1"/>
  <c r="P501" i="1"/>
  <c r="M501" i="1"/>
  <c r="J501" i="1"/>
  <c r="V500" i="1"/>
  <c r="S500" i="1"/>
  <c r="P500" i="1"/>
  <c r="M500" i="1"/>
  <c r="J500" i="1"/>
  <c r="S451" i="1"/>
  <c r="S452" i="1"/>
  <c r="S453" i="1"/>
  <c r="S454" i="1"/>
  <c r="S455" i="1"/>
  <c r="S450" i="1"/>
  <c r="P451" i="1"/>
  <c r="P452" i="1"/>
  <c r="P453" i="1"/>
  <c r="P454" i="1"/>
  <c r="P455" i="1"/>
  <c r="P450" i="1"/>
  <c r="M451" i="1"/>
  <c r="M452" i="1"/>
  <c r="M453" i="1"/>
  <c r="M454" i="1"/>
  <c r="M455" i="1"/>
  <c r="M450" i="1"/>
  <c r="J451" i="1"/>
  <c r="J452" i="1"/>
  <c r="J453" i="1"/>
  <c r="J454" i="1"/>
  <c r="J455" i="1"/>
  <c r="J450" i="1"/>
  <c r="G451" i="1"/>
  <c r="G452" i="1"/>
  <c r="G453" i="1"/>
  <c r="G454" i="1"/>
  <c r="G455" i="1"/>
  <c r="G450" i="1"/>
  <c r="C451" i="1"/>
  <c r="C452" i="1"/>
  <c r="C453" i="1"/>
  <c r="C454" i="1"/>
  <c r="C455" i="1"/>
  <c r="C450" i="1"/>
  <c r="S439" i="1"/>
  <c r="S440" i="1"/>
  <c r="S441" i="1"/>
  <c r="S442" i="1"/>
  <c r="S443" i="1"/>
  <c r="S438" i="1"/>
  <c r="P439" i="1"/>
  <c r="P440" i="1"/>
  <c r="P441" i="1"/>
  <c r="P442" i="1"/>
  <c r="P443" i="1"/>
  <c r="P438" i="1"/>
  <c r="M439" i="1"/>
  <c r="M440" i="1"/>
  <c r="M441" i="1"/>
  <c r="M442" i="1"/>
  <c r="M443" i="1"/>
  <c r="M438" i="1"/>
  <c r="J439" i="1"/>
  <c r="J440" i="1"/>
  <c r="J441" i="1"/>
  <c r="J442" i="1"/>
  <c r="J443" i="1"/>
  <c r="J438" i="1"/>
  <c r="G439" i="1"/>
  <c r="G440" i="1"/>
  <c r="G441" i="1"/>
  <c r="G442" i="1"/>
  <c r="G443" i="1"/>
  <c r="G438" i="1"/>
  <c r="C439" i="1"/>
  <c r="C440" i="1"/>
  <c r="C441" i="1"/>
  <c r="C442" i="1"/>
  <c r="C443" i="1"/>
  <c r="C438" i="1"/>
  <c r="H401" i="1"/>
  <c r="F401" i="1"/>
  <c r="D401" i="1"/>
  <c r="A401" i="1"/>
  <c r="Q331" i="1"/>
  <c r="U331" i="1" s="1"/>
  <c r="Q332" i="1"/>
  <c r="U332" i="1" s="1"/>
  <c r="Q333" i="1"/>
  <c r="U333" i="1" s="1"/>
  <c r="Q334" i="1"/>
  <c r="U334" i="1" s="1"/>
  <c r="Q335" i="1"/>
  <c r="U335" i="1" s="1"/>
  <c r="Q330" i="1"/>
  <c r="U330" i="1" s="1"/>
  <c r="O331" i="1"/>
  <c r="S331" i="1" s="1"/>
  <c r="O332" i="1"/>
  <c r="S332" i="1" s="1"/>
  <c r="O333" i="1"/>
  <c r="S333" i="1" s="1"/>
  <c r="O334" i="1"/>
  <c r="S334" i="1" s="1"/>
  <c r="O335" i="1"/>
  <c r="S335" i="1" s="1"/>
  <c r="O330" i="1"/>
  <c r="S330" i="1" s="1"/>
  <c r="I331" i="1"/>
  <c r="M331" i="1" s="1"/>
  <c r="I332" i="1"/>
  <c r="M332" i="1" s="1"/>
  <c r="I333" i="1"/>
  <c r="M333" i="1" s="1"/>
  <c r="I334" i="1"/>
  <c r="M334" i="1" s="1"/>
  <c r="I335" i="1"/>
  <c r="M335" i="1" s="1"/>
  <c r="I330" i="1"/>
  <c r="M330" i="1" s="1"/>
  <c r="G330" i="1"/>
  <c r="K330" i="1" s="1"/>
  <c r="G331" i="1"/>
  <c r="K331" i="1" s="1"/>
  <c r="G332" i="1"/>
  <c r="K332" i="1" s="1"/>
  <c r="G333" i="1"/>
  <c r="K333" i="1" s="1"/>
  <c r="G334" i="1"/>
  <c r="K334" i="1" s="1"/>
  <c r="G335" i="1"/>
  <c r="K335" i="1" s="1"/>
  <c r="C331" i="1"/>
  <c r="C332" i="1"/>
  <c r="C333" i="1"/>
  <c r="C334" i="1"/>
  <c r="C335" i="1"/>
  <c r="C330" i="1"/>
  <c r="Q299" i="1"/>
  <c r="U299" i="1" s="1"/>
  <c r="Q300" i="1"/>
  <c r="U300" i="1" s="1"/>
  <c r="Q301" i="1"/>
  <c r="U301" i="1" s="1"/>
  <c r="Q302" i="1"/>
  <c r="U302" i="1" s="1"/>
  <c r="Q303" i="1"/>
  <c r="U303" i="1" s="1"/>
  <c r="Q298" i="1"/>
  <c r="U298" i="1" s="1"/>
  <c r="O299" i="1"/>
  <c r="S299" i="1" s="1"/>
  <c r="O300" i="1"/>
  <c r="S300" i="1" s="1"/>
  <c r="O302" i="1"/>
  <c r="S302" i="1" s="1"/>
  <c r="O303" i="1"/>
  <c r="S303" i="1" s="1"/>
  <c r="C299" i="1"/>
  <c r="C300" i="1"/>
  <c r="C301" i="1"/>
  <c r="C302" i="1"/>
  <c r="C303" i="1"/>
  <c r="I300" i="1"/>
  <c r="M300" i="1" s="1"/>
  <c r="I301" i="1"/>
  <c r="M301" i="1" s="1"/>
  <c r="I302" i="1"/>
  <c r="M302" i="1" s="1"/>
  <c r="I303" i="1"/>
  <c r="M303" i="1" s="1"/>
  <c r="I298" i="1"/>
  <c r="M298" i="1" s="1"/>
  <c r="G299" i="1"/>
  <c r="K299" i="1" s="1"/>
  <c r="G300" i="1"/>
  <c r="K300" i="1" s="1"/>
  <c r="G301" i="1"/>
  <c r="K301" i="1" s="1"/>
  <c r="G302" i="1"/>
  <c r="K302" i="1" s="1"/>
  <c r="G303" i="1"/>
  <c r="K303" i="1" s="1"/>
  <c r="G298" i="1"/>
  <c r="K298" i="1" s="1"/>
  <c r="C298" i="1"/>
  <c r="M262" i="1" l="1"/>
  <c r="M61" i="1"/>
  <c r="Q61" i="1"/>
  <c r="G271" i="1"/>
  <c r="J271" i="1"/>
  <c r="M271" i="1"/>
  <c r="P271" i="1"/>
  <c r="M304" i="1"/>
  <c r="K61" i="1"/>
  <c r="J506" i="1"/>
  <c r="V506" i="1"/>
  <c r="S506" i="1"/>
  <c r="P506" i="1"/>
  <c r="M506" i="1"/>
  <c r="O61" i="1"/>
  <c r="G262" i="1"/>
  <c r="J262" i="1"/>
  <c r="Q88" i="1"/>
  <c r="S456" i="1"/>
  <c r="P262" i="1"/>
  <c r="G444" i="1"/>
  <c r="M444" i="1"/>
  <c r="S444" i="1"/>
  <c r="F407" i="1"/>
  <c r="O88" i="1"/>
  <c r="J456" i="1"/>
  <c r="P456" i="1"/>
  <c r="G456" i="1"/>
  <c r="M456" i="1"/>
  <c r="P444" i="1"/>
  <c r="J444" i="1"/>
  <c r="D407" i="1"/>
  <c r="H407" i="1"/>
  <c r="S143" i="1"/>
  <c r="R143" i="1"/>
  <c r="Q143" i="1"/>
  <c r="P143" i="1"/>
  <c r="O143" i="1"/>
  <c r="N143" i="1"/>
  <c r="L143" i="1"/>
  <c r="Q52" i="1"/>
  <c r="O52" i="1"/>
  <c r="Q27" i="1"/>
  <c r="O27" i="1"/>
  <c r="M27" i="1"/>
  <c r="K27" i="1"/>
  <c r="Q336" i="1"/>
  <c r="O336" i="1"/>
  <c r="M336" i="1"/>
  <c r="K336" i="1"/>
  <c r="I336" i="1"/>
  <c r="G336" i="1"/>
  <c r="Q304" i="1"/>
  <c r="O304" i="1"/>
  <c r="I304" i="1"/>
  <c r="G304" i="1"/>
  <c r="U143" i="1" l="1"/>
  <c r="V143" i="1"/>
  <c r="S304" i="1"/>
  <c r="U304" i="1"/>
  <c r="S336" i="1"/>
  <c r="U336" i="1"/>
  <c r="K30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5" savePassword="1" deleted="1" background="1" saveData="1" credentials="none">
    <dbPr connection="" command=""/>
  </connection>
  <connection id="2" xr16:uid="{00000000-0015-0000-FFFF-FFFF01000000}" keepAlive="1" name="SP_Meldunek_sekcja_I_tab_1" type="5" refreshedVersion="5" savePassword="1" deleted="1" background="1" saveData="1" credentials="none">
    <dbPr connection="" command=""/>
  </connection>
  <connection id="3" xr16:uid="{00000000-0015-0000-FFFF-FFFF02000000}" keepAlive="1" name="SP_Meldunek_sekcja_I_tab_2" type="5" refreshedVersion="5" savePassword="1" deleted="1" background="1" saveData="1" credentials="none">
    <dbPr connection="" command=""/>
  </connection>
  <connection id="4" xr16:uid="{00000000-0015-0000-FFFF-FFFF03000000}" keepAlive="1" name="SP_Meldunek_sekcja_II_tab_1" type="5" refreshedVersion="5" savePassword="1" deleted="1" background="1" saveData="1" credentials="none">
    <dbPr connection="" command=""/>
  </connection>
  <connection id="5" xr16:uid="{00000000-0015-0000-FFFF-FFFF04000000}" keepAlive="1" name="SP_Meldunek_sekcja_II_tab_2" type="5" refreshedVersion="5" savePassword="1" deleted="1" background="1" saveData="1" credentials="none">
    <dbPr connection="" command=""/>
  </connection>
  <connection id="6" xr16:uid="{00000000-0015-0000-FFFF-FFFF05000000}" keepAlive="1" name="SP_Meldunek_sekcja_III_tab_1" type="5" refreshedVersion="5" savePassword="1" deleted="1" background="1" saveData="1" credentials="none">
    <dbPr connection="" command=""/>
  </connection>
  <connection id="7" xr16:uid="{00000000-0015-0000-FFFF-FFFF06000000}" keepAlive="1" name="SP_Meldunek_sekcja_III_tab_2" type="5" refreshedVersion="5" savePassword="1" deleted="1" background="1" saveData="1" credentials="none">
    <dbPr connection="" command=""/>
  </connection>
  <connection id="8" xr16:uid="{00000000-0015-0000-FFFF-FFFF07000000}" keepAlive="1" name="SP_Meldunek_sekcja_IV" type="5" refreshedVersion="5" savePassword="1" deleted="1" background="1" saveData="1" credentials="none">
    <dbPr connection="" command=""/>
  </connection>
  <connection id="9" xr16:uid="{00000000-0015-0000-FFFF-FFFF08000000}" keepAlive="1" name="SP_Meldunek_sekcja_IX_tab_1" type="5" refreshedVersion="5" savePassword="1" deleted="1" background="1" saveData="1" credentials="none">
    <dbPr connection="" command=""/>
  </connection>
  <connection id="10" xr16:uid="{00000000-0015-0000-FFFF-FFFF09000000}" keepAlive="1" name="SP_Meldunek_sekcja_IX_tab_2" type="5" refreshedVersion="5" savePassword="1" deleted="1" background="1" saveData="1" credentials="none">
    <dbPr connection="" command=""/>
  </connection>
  <connection id="11" xr16:uid="{00000000-0015-0000-FFFF-FFFF0A000000}" keepAlive="1" name="SP_Meldunek_sekcja_V_tab_1" type="5" refreshedVersion="5" savePassword="1" deleted="1" background="1" saveData="1" credentials="none">
    <dbPr connection="" command=""/>
  </connection>
  <connection id="12" xr16:uid="{00000000-0015-0000-FFFF-FFFF0B000000}" keepAlive="1" name="SP_Meldunek_sekcja_V_tab_2" type="5" refreshedVersion="5" savePassword="1" deleted="1" background="1" saveData="1" credentials="none">
    <dbPr connection="" command=""/>
  </connection>
  <connection id="13" xr16:uid="{00000000-0015-0000-FFFF-FFFF0C000000}" keepAlive="1" name="SP_Meldunek_sekcja_V_tab_3" type="5" refreshedVersion="5" savePassword="1" deleted="1" background="1" saveData="1" credentials="none">
    <dbPr connection="" command=""/>
  </connection>
  <connection id="14" xr16:uid="{00000000-0015-0000-FFFF-FFFF0D000000}" keepAlive="1" name="SP_Meldunek_sekcja_V_tab_4" type="5" refreshedVersion="5" savePassword="1" deleted="1" background="1" saveData="1" credentials="none">
    <dbPr connection="" command=""/>
  </connection>
  <connection id="15" xr16:uid="{00000000-0015-0000-FFFF-FFFF0E000000}" keepAlive="1" name="SP_Meldunek_sekcja_VI_tab_1" type="5" refreshedVersion="5" savePassword="1" deleted="1" background="1" saveData="1" credentials="none">
    <dbPr connection="" command=""/>
  </connection>
  <connection id="16" xr16:uid="{00000000-0015-0000-FFFF-FFFF0F000000}" keepAlive="1" name="SP_Meldunek_sekcja_VI_tab_2" type="5" refreshedVersion="5" savePassword="1" deleted="1" background="1" saveData="1" credentials="none">
    <dbPr connection="" command="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<sst xmlns="http://schemas.openxmlformats.org/spreadsheetml/2006/main" count="1001" uniqueCount="180">
  <si>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</si>
  <si>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</si>
  <si>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</si>
  <si>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</si>
  <si>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</si>
  <si>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</si>
  <si>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</si>
  <si>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</si>
  <si>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</si>
  <si>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</si>
  <si>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</si>
  <si>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</si>
  <si>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</si>
  <si>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</si>
  <si>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</si>
  <si>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</si>
  <si>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</si>
  <si>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</si>
  <si>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</si>
  <si>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</si>
  <si>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</si>
  <si>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</si>
  <si>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</si>
  <si>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</si>
  <si>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</si>
  <si>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</si>
  <si>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</si>
  <si>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</si>
  <si>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</si>
  <si>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</si>
  <si>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</si>
  <si>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</si>
  <si>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</si>
  <si>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</si>
  <si>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</si>
  <si>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</si>
  <si>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</si>
  <si>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</si>
  <si>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</si>
  <si>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</si>
  <si>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</si>
  <si>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</si>
  <si>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</si>
  <si>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</si>
  <si>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</si>
  <si>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</si>
  <si>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</si>
  <si>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</si>
  <si>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</si>
  <si>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</si>
  <si>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</si>
  <si>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</si>
  <si>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</si>
  <si>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</si>
  <si>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</si>
  <si>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</si>
  <si>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</si>
  <si>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</si>
  <si>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</si>
  <si>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</si>
  <si>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</si>
  <si>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</si>
  <si>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</si>
  <si>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</si>
  <si>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</si>
  <si>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</si>
  <si>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</si>
  <si>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</si>
  <si>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</si>
  <si>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</si>
  <si>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</si>
  <si>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</si>
  <si>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</si>
  <si>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</si>
  <si>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</si>
  <si>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</si>
  <si>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</si>
  <si>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</si>
  <si>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</si>
  <si>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</si>
  <si>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</si>
  <si>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</si>
  <si>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</si>
  <si>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</si>
  <si>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</si>
  <si>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</si>
  <si>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</si>
  <si>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</si>
  <si>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</si>
  <si>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</si>
  <si>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</si>
  <si>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</si>
  <si>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</si>
  <si>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</si>
  <si>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</si>
  <si>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</si>
  <si>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</si>
  <si>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</si>
  <si>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</si>
  <si>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</si>
  <si>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</si>
  <si>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</si>
  <si>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</si>
  <si>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</si>
  <si>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</si>
  <si>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</si>
  <si>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</si>
  <si>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</si>
  <si>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</si>
  <si>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</si>
  <si>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</si>
  <si>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</si>
  <si>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</si>
  <si>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</si>
  <si>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</si>
  <si>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</si>
  <si>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</si>
  <si>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</si>
  <si>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</si>
  <si>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</si>
  <si>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</si>
  <si>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</si>
  <si>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</si>
  <si>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</si>
  <si>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</si>
  <si>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</si>
  <si>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AUSTRIA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</si>
  <si>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</si>
  <si>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</si>
  <si>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</si>
  <si>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</si>
  <si>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</si>
  <si>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</si>
  <si>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</si>
  <si>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</si>
  <si>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</si>
  <si>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</si>
  <si>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</si>
  <si>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t>WŁOCHY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</si>
  <si>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</si>
  <si>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</si>
  <si>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</si>
  <si>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</si>
  <si>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</si>
  <si>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</si>
  <si>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</si>
  <si>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</si>
  <si>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</si>
  <si>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</si>
  <si>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</si>
  <si>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01.05.2026</t>
  </si>
  <si>
    <t>31.05.2026</t>
  </si>
  <si>
    <t>01.01.2026</t>
  </si>
  <si>
    <t>BIAŁORUŚ</t>
  </si>
  <si>
    <t>AFGANISTAN</t>
  </si>
  <si>
    <t>PAKISTAN</t>
  </si>
  <si>
    <t>IRLANDIA</t>
  </si>
  <si>
    <t>CHORWACJA</t>
  </si>
  <si>
    <t>HISZPANIA</t>
  </si>
  <si>
    <t>ŁOTWA</t>
  </si>
  <si>
    <t>MOŁDOWA</t>
  </si>
  <si>
    <t>25.05.2026 - 31.05.2026</t>
  </si>
  <si>
    <t>18.05.2026 - 24.05.2026</t>
  </si>
  <si>
    <t>11.05.2026 - 17.05.2026</t>
  </si>
  <si>
    <t>04.05.2026 - 10.05.2026</t>
  </si>
  <si>
    <t>27.04.2026 - 03.05.2026</t>
  </si>
  <si>
    <t>WNIOSEK O WYDANIE DOKUMENTU POTWIERDZAJĄCEGO PRAWO STAŁEGO POBYTU</t>
  </si>
  <si>
    <t>WNIOSEK O WYDANIE KARTY POBYTU CZŁONKA RODZINY OBYWATELA UE</t>
  </si>
  <si>
    <t>WNIOSEK O WYDANIE KARTY STAŁEGO POBYTU (CZŁONKA RODZINY OBYWATELA UE)</t>
  </si>
  <si>
    <t>Warszawa, 12 czerwca 2026 r.</t>
  </si>
  <si>
    <r>
      <t xml:space="preserve">W </t>
    </r>
    <r>
      <rPr>
        <b/>
        <sz val="11"/>
        <color theme="1"/>
        <rFont val="Roboto"/>
        <charset val="238"/>
      </rPr>
      <t>maju 2026 r.</t>
    </r>
    <r>
      <rPr>
        <sz val="11"/>
        <color theme="1"/>
        <rFont val="Roboto"/>
        <charset val="238"/>
      </rPr>
      <t> cudzoziemcy złożyli</t>
    </r>
    <r>
      <rPr>
        <b/>
        <sz val="11"/>
        <color theme="1"/>
        <rFont val="Roboto"/>
        <charset val="238"/>
      </rPr>
      <t xml:space="preserve"> 36 tys. wniosków</t>
    </r>
    <r>
      <rPr>
        <sz val="11"/>
        <color theme="1"/>
        <rFont val="Roboto"/>
        <charset val="238"/>
      </rPr>
      <t xml:space="preserve"> o udzielenie zezwoleń na pobyt, z czego zdecydowana większość (89%) dotyczyła </t>
    </r>
    <r>
      <rPr>
        <b/>
        <sz val="11"/>
        <color theme="1"/>
        <rFont val="Roboto"/>
        <charset val="238"/>
      </rPr>
      <t>pobytu czasowego</t>
    </r>
    <r>
      <rPr>
        <sz val="11"/>
        <color theme="1"/>
        <rFont val="Roboto"/>
        <charset val="238"/>
      </rPr>
      <t xml:space="preserve"> (32,5 tys.). O pobyt stały wnioskowało 1,3 tys. osób, a o status rezydenta długoterminowego UE – 2,7 tys. wnioskodawców. 
Główne państwa pochodzenia: Listę otwierają obywatele Ukrainy (62% – 20 tys.), a następnie Białorusi (2,8 tys.), Kolumbii (1,8 tys.) oraz Indii (1 tys.). 
Wiek i płeć: Imigracja ma charakter wybitnie zarobkowy – aż 84% wnioskodawców to osoby w wieku produkcyjnym (równomiernie rozłożone między grupy 18–34 oraz 35–64 lata). Wśród dzieci dominują osoby do 13. roku życia (3,7 tys.). Przewaga mężczyzn (60%) wynika prawdopodobnie ze specyfiki sektorów budowlanego, transportowego i przemysłowego.
Cudzoziemcy wybierają regiony o najsilniejszych rynkach pracy. Ponad połowa wszystkich wniosków (61%) wpłynęła do czterech urzędów wojewódzkich:
* Mazowieckiego (6,9 tys. – 21%),
* Wielkopolskiego (6,4 tys. – 20%),
* Małopolskiego (3,4 tys.),
* Dolnośląskiego (3,2 tys.).
</t>
    </r>
    <r>
      <rPr>
        <b/>
        <sz val="11"/>
        <color theme="1"/>
        <rFont val="Roboto"/>
        <charset val="238"/>
      </rPr>
      <t xml:space="preserve">W maju urzędy </t>
    </r>
    <r>
      <rPr>
        <sz val="11"/>
        <color theme="1"/>
        <rFont val="Roboto"/>
        <charset val="238"/>
      </rPr>
      <t>zakończyły postępowania w sprawach </t>
    </r>
    <r>
      <rPr>
        <b/>
        <sz val="11"/>
        <color theme="1"/>
        <rFont val="Roboto"/>
        <charset val="238"/>
      </rPr>
      <t xml:space="preserve">28,3 tys. decyzji </t>
    </r>
    <r>
      <rPr>
        <sz val="11"/>
        <color theme="1"/>
        <rFont val="Roboto"/>
        <charset val="238"/>
      </rPr>
      <t xml:space="preserve">(suma decyzji pozytywnych, negatywnych i umorzeń).Struktura rozstrzygnięć kształtowała się następująco:                                                                                                                                                                                                                                                                     *Decyzje pozytywne: 23 tys. (co stanowi 83% ogółu rozstrzygnięć),                                                                                                                                                                    *Decyzje negatywne: 2,8 tys. (10% ogółu),                                                                                                                                                                                                        *Umorzenia postępowań: 2,1 tys. (7% ogółu).                                            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 strukturze wydanych decyzji pozytywnych zdecydowanie dominował pobyt czasowy (20,5 tys.  decyzji – 87,7%), przed pobytem rezydenta długoterminowego UE (1 527 decyzji – 6,5%) oraz pobytem stałym (1 340 decyzji – 5,8%).Warto odnotować, że w przypadku pobytu stałego liczba wydanych decyzji pozytywnych (1 340) była wyższa niż liczba nowych wniosków złożonych w tym miesiącu (1 289)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Podsumowanie  (I - V 2026 r.):</t>
    </r>
    <r>
      <rPr>
        <sz val="11"/>
        <color theme="1"/>
        <rFont val="Roboto"/>
        <charset val="238"/>
      </rPr>
      <t xml:space="preserve">
Napływ wniosków: Od początku roku złożono 266 tys. wniosków. Głównymi grupami narodowościowymi pozostają obywatele Ukrainy (67%) oraz Białorusi (9%), przy widocznym udziale obywateli Kolumbii, Gruzji i Indii (po ok. 3%).
Wydane decyzje: Urzędy wydały 148 tys. rozstrzygnięć. Odsetek decyzji pozytywnych utrzymał się na poziomie 86%. Najwięcej zgód na pobyt otrzymali obywatele Ukrainy (66%), Białorusi (10%) oraz Indii (3%). </t>
    </r>
  </si>
  <si>
    <r>
      <rPr>
        <b/>
        <sz val="11"/>
        <color theme="1"/>
        <rFont val="Roboto"/>
        <charset val="238"/>
      </rPr>
      <t>W pierwszych pięciu miesiącach 2026 r. organ odwoławczy (Szef UdSC) wydał 8,8 tys. decyzji przy wpływie na poziomie 10,7 tys. odwołań (co oznacza ogólny wskaźnik załatwialności spraw na poziomie 82%). Statystyki rozstrzygnięć wskazują na strukturę i wyniki wnoszonych środków zaskarżenia:</t>
    </r>
    <r>
      <rPr>
        <sz val="11"/>
        <color theme="1"/>
        <rFont val="Roboto"/>
        <charset val="238"/>
      </rPr>
      <t xml:space="preserve">
</t>
    </r>
    <r>
      <rPr>
        <b/>
        <sz val="11"/>
        <color theme="1"/>
        <rFont val="Roboto"/>
        <charset val="238"/>
      </rPr>
      <t>Wskaźnik utrzymania decyzji:</t>
    </r>
    <r>
      <rPr>
        <sz val="11"/>
        <color theme="1"/>
        <rFont val="Roboto"/>
        <charset val="238"/>
      </rPr>
      <t xml:space="preserve">  24% zaskarżonych rozstrzygnięć wojewodów zostało utrzymanych w mocy (2,1 tys. decyzje).
</t>
    </r>
    <r>
      <rPr>
        <b/>
        <sz val="11"/>
        <color theme="1"/>
        <rFont val="Roboto"/>
        <charset val="238"/>
      </rPr>
      <t xml:space="preserve">Wskaźnik kasacyjny (uchylenie i przekazanie): </t>
    </r>
    <r>
      <rPr>
        <sz val="11"/>
        <color theme="1"/>
        <rFont val="Roboto"/>
        <charset val="238"/>
      </rPr>
      <t xml:space="preserve">W 27% przypadków (2,4 tys. decyzji) organ odwoławczy uchylił decyzję pierwszej instancji                                                    i przekazał sprawę do ponownego rozpatrzenia wojewodzie..
</t>
    </r>
    <r>
      <rPr>
        <b/>
        <sz val="11"/>
        <color theme="1"/>
        <rFont val="Roboto"/>
        <charset val="238"/>
      </rPr>
      <t>Decyzje pozytywne:</t>
    </r>
    <r>
      <rPr>
        <sz val="11"/>
        <color theme="1"/>
        <rFont val="Roboto"/>
        <charset val="238"/>
      </rPr>
      <t xml:space="preserve"> W 37% spraw (3,3 tys. decyzji) Szef UdSC  zmienił zaskarżoną decyzję i wydał rozstrzygnięcie merytorycznie pozytywne, przyznając cudzoziemcowi prawo do pobytu.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Pozostałe rozstrzygnięcia:</t>
    </r>
    <r>
      <rPr>
        <sz val="11"/>
        <color theme="1"/>
        <rFont val="Roboto"/>
        <charset val="238"/>
      </rPr>
      <t xml:space="preserve"> Uchylenia i umorzenia stanowiły 2% (0,2 tys. decyzji), a inne rodzaje rozstrzygnięć 10% (0,9 tys. decyzji).
</t>
    </r>
    <r>
      <rPr>
        <b/>
        <sz val="11"/>
        <color theme="1"/>
        <rFont val="Roboto"/>
        <charset val="238"/>
      </rPr>
      <t>Pobyt czasowy:</t>
    </r>
    <r>
      <rPr>
        <sz val="11"/>
        <color theme="1"/>
        <rFont val="Roboto"/>
        <charset val="238"/>
      </rPr>
      <t xml:space="preserve">
Odwołania w sprawach o pobyt czasowy stanowiły 72% wszystkich wpływających spraw (7,7 tys. z 10,7 tys.). W tej kategorii wydano łącznie 7,4 tys. decyzji. Wskaźnik zmiany zaskarżonej decyzji na korzyść cudzoziemca (decyzje pozytywne) wyniósł tu 41% (3 tys. decyzji), co stanowi najwyższy odsetek reformowalności ze wszystkich głównych kategorii spraw pobytowych.</t>
    </r>
  </si>
  <si>
    <r>
      <rPr>
        <b/>
        <sz val="11"/>
        <color theme="1"/>
        <rFont val="Roboto"/>
        <charset val="238"/>
      </rPr>
      <t>W maju</t>
    </r>
    <r>
      <rPr>
        <sz val="11"/>
        <color theme="1"/>
        <rFont val="Roboto"/>
        <charset val="238"/>
      </rPr>
      <t xml:space="preserve"> br. Wydział Wykazu Cudzoziemców (WWC) zrealizował łącznie </t>
    </r>
    <r>
      <rPr>
        <b/>
        <sz val="11"/>
        <color theme="1"/>
        <rFont val="Roboto"/>
        <charset val="238"/>
      </rPr>
      <t>5,5 tys. spraw</t>
    </r>
    <r>
      <rPr>
        <sz val="11"/>
        <color theme="1"/>
        <rFont val="Roboto"/>
        <charset val="238"/>
      </rPr>
      <t xml:space="preserve">. Struktura podejmowanych działań odzwierciedla kluczową rolę Wydziału w zapewnianiu bezpieczeństwa porządku publicznego. 
</t>
    </r>
    <r>
      <rPr>
        <b/>
        <sz val="11"/>
        <color theme="1"/>
        <rFont val="Roboto"/>
        <charset val="238"/>
      </rPr>
      <t>Najczęstsze kategorie działań:</t>
    </r>
    <r>
      <rPr>
        <sz val="11"/>
        <color theme="1"/>
        <rFont val="Roboto"/>
        <charset val="238"/>
      </rPr>
      <t xml:space="preserve">
Korekta wpisów i wpisy SIS stanowiły największy segment operacyjny – 29% ogółu działań (po 1,6 tys. spraw)..Trzon działań o charakterze krajowym stanowiły również alerty pobytowe (1,1 tys. spraw – 19%) oraz nowe wpisy do wykazu (0,8 tys. spraw – 15%).</t>
    </r>
  </si>
  <si>
    <r>
      <rPr>
        <b/>
        <sz val="11"/>
        <color theme="1"/>
        <rFont val="Roboto"/>
        <charset val="238"/>
      </rPr>
      <t>W maju br</t>
    </r>
    <r>
      <rPr>
        <sz val="11"/>
        <color theme="1"/>
        <rFont val="Roboto"/>
        <charset val="238"/>
      </rPr>
      <t>. odnotowano  </t>
    </r>
    <r>
      <rPr>
        <b/>
        <sz val="11"/>
        <color theme="1"/>
        <rFont val="Roboto"/>
        <charset val="238"/>
      </rPr>
      <t>69 tys. wpływających</t>
    </r>
    <r>
      <rPr>
        <sz val="11"/>
        <color theme="1"/>
        <rFont val="Roboto"/>
        <charset val="238"/>
      </rPr>
      <t xml:space="preserve"> wniosków o konsultacje wizowe. Kluczowym czynnikiem kształtującym dynamikę tego obszaru był rozpoczynający się sezon wakacyjny i związany z nim letni „szczyt konsultacyjny”.
</t>
    </r>
    <r>
      <rPr>
        <b/>
        <sz val="11"/>
        <color theme="1"/>
        <rFont val="Roboto"/>
        <charset val="238"/>
      </rPr>
      <t>Struktura napływu wniosków i realizacja zadań:</t>
    </r>
    <r>
      <rPr>
        <sz val="11"/>
        <color theme="1"/>
        <rFont val="Roboto"/>
        <charset val="238"/>
      </rPr>
      <t xml:space="preserve">
</t>
    </r>
    <r>
      <rPr>
        <b/>
        <sz val="11"/>
        <color theme="1"/>
        <rFont val="Roboto"/>
        <charset val="238"/>
      </rPr>
      <t>Współpraca w strefie Schengen:</t>
    </r>
    <r>
      <rPr>
        <sz val="11"/>
        <color theme="1"/>
        <rFont val="Roboto"/>
        <charset val="238"/>
      </rPr>
      <t xml:space="preserve"> Zdecydowana większość wniosków - 58 tys. wniosków (84% ogółu) - wpłynęła z państw partnerskich obszaru Schengen. Podkreśla to istotną rolę Polski w europejskim systemie weryfikacji bezpieczeństwa. 
</t>
    </r>
    <r>
      <rPr>
        <b/>
        <sz val="11"/>
        <color theme="1"/>
        <rFont val="Roboto"/>
        <charset val="238"/>
      </rPr>
      <t>Konsultacje na wniosek polskich konsulów:</t>
    </r>
    <r>
      <rPr>
        <sz val="11"/>
        <color theme="1"/>
        <rFont val="Roboto"/>
        <charset val="238"/>
      </rPr>
      <t xml:space="preserve"> Polskie placówki konsularne wygenerowały łącznie blisko 11 tys. wniosków. W tej grupie 9% ogólnego wpływu (6 tys.) stanowiły konsultacje obligatoryjne, natomiast 7% (5 tys.) sprawy o charakterze fakultatywnym. Odnotowano jedynie marginalny spadek liczby tych zapytań.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Wydajność decyzyjna:</t>
    </r>
    <r>
      <rPr>
        <sz val="11"/>
        <color theme="1"/>
        <rFont val="Roboto"/>
        <charset val="238"/>
      </rPr>
      <t xml:space="preserve"> W analizowanym okresie wydano łącznie 76 tys. decyzji , co oznacza sprawne procedowanie bieżącego wpływu. W strukturze rozstrzygnięć 64,1 tys. spraw (85%) dotyczyło zapytań zagranicznych organów wizowych, 6,3 tys. (8%) krajowych konsultacji obligatoryjnych, a 5,2 tys. (7%) procedur fakultatywnych.
</t>
    </r>
  </si>
  <si>
    <r>
      <t xml:space="preserve">Dane za okres od </t>
    </r>
    <r>
      <rPr>
        <b/>
        <sz val="11"/>
        <color theme="1"/>
        <rFont val="Roboto"/>
        <charset val="238"/>
      </rPr>
      <t>stycznia do maja 2026 r</t>
    </r>
    <r>
      <rPr>
        <sz val="11"/>
        <color theme="1"/>
        <rFont val="Roboto"/>
        <charset val="238"/>
      </rPr>
      <t xml:space="preserve">. potwierdzają stabilną i przewidywalną skalę operacji w obszarze Małego Ruchu Granicznego (MRG). Obecnie zadania te realizowane są wyłącznie przez polskie placówki dyplomatyczne na Ukrainie, przy całkowitym zawieszeniu działalności w tym zakresie przez placówkę w Kaliningradzie.
Główne wskaźniki:
</t>
    </r>
    <r>
      <rPr>
        <b/>
        <sz val="11"/>
        <color theme="1"/>
        <rFont val="Roboto"/>
        <charset val="238"/>
      </rPr>
      <t>Liczba rozstrzygnięć:</t>
    </r>
    <r>
      <rPr>
        <sz val="11"/>
        <color theme="1"/>
        <rFont val="Roboto"/>
        <charset val="238"/>
      </rPr>
      <t xml:space="preserve"> W pierwszych pięciu miesiącach roku wydano łącznie 876 zezwoleń MRG. 
</t>
    </r>
    <r>
      <rPr>
        <b/>
        <sz val="11"/>
        <color theme="1"/>
        <rFont val="Roboto"/>
        <charset val="238"/>
      </rPr>
      <t>Bezpieczeństwo procedur:</t>
    </r>
    <r>
      <rPr>
        <sz val="11"/>
        <color theme="1"/>
        <rFont val="Roboto"/>
        <charset val="238"/>
      </rPr>
      <t xml:space="preserve">  Odnotowano minimalną liczbę spraw negatywnych i weryfikacyjnych – wydano 1 decyzję odmowną (w placówce we Lwowie) oraz unieważniono 1 dokument. W analizowanym okresie nie cofnięto żadnego zezwolenia.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Rozkład terytorialny:</t>
    </r>
    <r>
      <rPr>
        <sz val="11"/>
        <color theme="1"/>
        <rFont val="Roboto"/>
        <charset val="238"/>
      </rPr>
      <t xml:space="preserve"> obsługa ruchu koncentruje się w dwóch konsulatach na terenie Ukrainy:
* </t>
    </r>
    <r>
      <rPr>
        <b/>
        <sz val="11"/>
        <color theme="1"/>
        <rFont val="Roboto"/>
        <charset val="238"/>
      </rPr>
      <t>Lwów:</t>
    </r>
    <r>
      <rPr>
        <sz val="11"/>
        <color theme="1"/>
        <rFont val="Roboto"/>
        <charset val="238"/>
      </rPr>
      <t xml:space="preserve"> Pozostaje głównym ośrodkiem z liczbą 735 wydanych dokumentów, co stanowi 84% całkowitego wolumenu pozytywnych rozstrzygnięć.
* </t>
    </r>
    <r>
      <rPr>
        <b/>
        <sz val="11"/>
        <color theme="1"/>
        <rFont val="Roboto"/>
        <charset val="238"/>
      </rPr>
      <t>Łuck:</t>
    </r>
    <r>
      <rPr>
        <sz val="11"/>
        <color theme="1"/>
        <rFont val="Roboto"/>
        <charset val="238"/>
      </rPr>
      <t> Odpowiada za wydanie 141 zezwoleń, co stanowi 16% ogółu.
                                                                                                                                                                                                                                                                                                            Marginalna liczba odmów i unieważnień przy jednoczesnej dominacji placówki we Lwowie wskazuje na ugruntowaną, sprawną i bezpieczną procedurę obsługi beneficjentów MRG w tym regionie.</t>
    </r>
  </si>
  <si>
    <r>
      <t xml:space="preserve">Dane </t>
    </r>
    <r>
      <rPr>
        <b/>
        <sz val="11"/>
        <color theme="1"/>
        <rFont val="Roboto"/>
        <charset val="238"/>
      </rPr>
      <t>za maj br.</t>
    </r>
    <r>
      <rPr>
        <sz val="11"/>
        <color theme="1"/>
        <rFont val="Roboto"/>
        <charset val="238"/>
      </rPr>
      <t xml:space="preserve"> wskazują na postępujący spadek zainteresowania procedurą ochrony międzynarodowej. Cudzoziemcy złożyli 412 wniosków, obejmujących 510 osób, co stanowi </t>
    </r>
    <r>
      <rPr>
        <b/>
        <sz val="11"/>
        <color theme="1"/>
        <rFont val="Roboto"/>
        <charset val="238"/>
      </rPr>
      <t>spadek o 56% </t>
    </r>
    <r>
      <rPr>
        <sz val="11"/>
        <color theme="1"/>
        <rFont val="Roboto"/>
        <charset val="238"/>
      </rPr>
      <t xml:space="preserve">w porównaniu do maja 2025 r. (1 154 osoby).
</t>
    </r>
    <r>
      <rPr>
        <b/>
        <sz val="11"/>
        <color theme="1"/>
        <rFont val="Roboto"/>
        <charset val="238"/>
      </rPr>
      <t>Struktura narodowościowa:
Główne państwa pochodzenia:</t>
    </r>
    <r>
      <rPr>
        <sz val="11"/>
        <color theme="1"/>
        <rFont val="Roboto"/>
        <charset val="238"/>
      </rPr>
      <t xml:space="preserve"> : Najliczniejszą grupę wnioskodawców stanowili obywatele Ukrainy (189 osób) oraz Białorusi (160 osób). Kolejne miejsca zajmują obywatele Rosji (36), Afganistanu (13) oraz Pakistanu (10). Te pięć nacji odpowiada za 80%  wszystkich osób objętych wnioskami (408 z 510 osób).
</t>
    </r>
    <r>
      <rPr>
        <b/>
        <sz val="11"/>
        <color theme="1"/>
        <rFont val="Roboto"/>
        <charset val="238"/>
      </rPr>
      <t>Dynamika zmian</t>
    </r>
    <r>
      <rPr>
        <sz val="11"/>
        <color theme="1"/>
        <rFont val="Roboto"/>
        <charset val="238"/>
      </rPr>
      <t xml:space="preserve">: Najsilniejszy spadek w ujęciu rok do roku odnotowano wśród obywateli Ukrainy (o 70%). Wyraźny regres liczby wniosków dotyczył również obywateli Afganistanu (-67%), Pakistanu (-50%), a także Białorusi (-22%) i Rosji (-22%).
</t>
    </r>
    <r>
      <rPr>
        <b/>
        <sz val="11"/>
        <color theme="1"/>
        <rFont val="Roboto"/>
        <charset val="238"/>
      </rPr>
      <t xml:space="preserve">Analiza demograficzna i operacyjna:                                                                                                                                                                                                                                       Typ procedury: </t>
    </r>
    <r>
      <rPr>
        <sz val="11"/>
        <color theme="1"/>
        <rFont val="Roboto"/>
        <charset val="238"/>
      </rPr>
      <t xml:space="preserve">W strukturze zdecydowanie dominują osoby składające wniosek po raz pierwszy – 429 osób (84% ogółu), a kolejne wnioski objęły 81 osób (16%).
</t>
    </r>
    <r>
      <rPr>
        <b/>
        <sz val="11"/>
        <color theme="1"/>
        <rFont val="Roboto"/>
        <charset val="238"/>
      </rPr>
      <t xml:space="preserve">Punkty rejestracji: </t>
    </r>
    <r>
      <rPr>
        <sz val="11"/>
        <color theme="1"/>
        <rFont val="Roboto"/>
        <charset val="238"/>
      </rPr>
      <t xml:space="preserve">Kluczowym ośrodkiem przyjmującym zgłoszenia pozostaje Placówka Straży Granicznej (PSG) w Warszawie, gdzie zarejestrowano 37% wszystkich wnioskodawców.
</t>
    </r>
    <r>
      <rPr>
        <b/>
        <sz val="11"/>
        <color theme="1"/>
        <rFont val="Roboto"/>
        <charset val="238"/>
      </rPr>
      <t>Profil demograficzny:</t>
    </r>
    <r>
      <rPr>
        <sz val="11"/>
        <color theme="1"/>
        <rFont val="Roboto"/>
        <charset val="238"/>
      </rPr>
      <t xml:space="preserve"> W strukturze przeważają mężczyźni (68%), przy 32-procentowym udziale kobiet. W obu grupach dominują osoby            w przedziale wiekowym 18–34 lata. Małoletni stanowią 16% populacji (82 osoby), z wyraźną przewagą grupy wiekowej do 13. roku życia.
</t>
    </r>
    <r>
      <rPr>
        <b/>
        <sz val="11"/>
        <color theme="1"/>
        <rFont val="Roboto"/>
        <charset val="238"/>
      </rPr>
      <t>Podsumowanie I - V 2026 r.:</t>
    </r>
    <r>
      <rPr>
        <sz val="11"/>
        <color theme="1"/>
        <rFont val="Roboto"/>
        <charset val="238"/>
      </rPr>
      <t xml:space="preserve">
 Od początku roku o ochronę międzynarodową w Polsce ubiegało się łącznie 2 695 osób (w ramach 2 166 wniosków). Stanowi to spadek o około 2/3 w stosunku do analogicznego okresu ubiegłego roku.
</t>
    </r>
    <r>
      <rPr>
        <b/>
        <sz val="11"/>
        <color theme="1"/>
        <rFont val="Roboto"/>
        <charset val="238"/>
      </rPr>
      <t xml:space="preserve">Główne państwa pochodzenia: </t>
    </r>
    <r>
      <rPr>
        <sz val="11"/>
        <color theme="1"/>
        <rFont val="Roboto"/>
        <charset val="238"/>
      </rPr>
      <t xml:space="preserve">Liderami zestawienia pozostają obywatele Ukrainy (991 osób – 37% ogółu) oraz Białorusi (816 osób – 30%). Kolejne miejsca zajmują obywatele Rosji (239 osób – 9%), Tadżykistanu (66 osób – 2%) oraz Afganistanu (32 osoby – 1%). Obywatele pozostałych krajów stanowili łącznie 551 osób (21%).
</t>
    </r>
    <r>
      <rPr>
        <b/>
        <sz val="11"/>
        <color theme="1"/>
        <rFont val="Roboto"/>
        <charset val="238"/>
      </rPr>
      <t>Struktura wniosków:</t>
    </r>
    <r>
      <rPr>
        <sz val="11"/>
        <color theme="1"/>
        <rFont val="Roboto"/>
        <charset val="238"/>
      </rPr>
      <t xml:space="preserve"> Wnioski pierwsze objęły 2 215 osób (82%), natomiast wnioski kolejne dotyczyły 480 osób (18%).
</t>
    </r>
    <r>
      <rPr>
        <b/>
        <sz val="11"/>
        <rFont val="Roboto"/>
        <charset val="238"/>
      </rPr>
      <t>Główne punkty rejestracji:</t>
    </r>
    <r>
      <rPr>
        <sz val="11"/>
        <rFont val="Roboto"/>
        <charset val="238"/>
      </rPr>
      <t xml:space="preserve">  Ponad 1/3 wszystkich wnioskodawców została zarejestrowana w Placówce Straży Granicznej w Warszawie.</t>
    </r>
    <r>
      <rPr>
        <sz val="11"/>
        <color rgb="FF0070C0"/>
        <rFont val="Roboto"/>
        <charset val="238"/>
      </rPr>
      <t xml:space="preserve">
</t>
    </r>
    <r>
      <rPr>
        <b/>
        <sz val="11"/>
        <rFont val="Roboto"/>
        <charset val="238"/>
      </rPr>
      <t>Profil wiekowy i płeć:</t>
    </r>
    <r>
      <rPr>
        <sz val="11"/>
        <rFont val="Roboto"/>
        <charset val="238"/>
      </rPr>
      <t xml:space="preserve"> Osoby dorosłe stanowią 83% populacji, z czego najliczniejszą grupą są osoby młode w wieku 18–34 lata (43% ogółu). Mężczyźni stanowią 67% populacji (z przewagą w najmłodszych grupach). Kobiety dominują w przedziale 35–64 lata. Dzieci stanowią 17% ogółu migrantów (w większości poniżej 13. roku życia).</t>
    </r>
  </si>
  <si>
    <r>
      <t xml:space="preserve">Skala operacyjna i skuteczność: 
</t>
    </r>
    <r>
      <rPr>
        <b/>
        <sz val="11"/>
        <color theme="1"/>
        <rFont val="Roboto"/>
        <charset val="238"/>
      </rPr>
      <t>Postępowania IN:</t>
    </r>
    <r>
      <rPr>
        <sz val="11"/>
        <color theme="1"/>
        <rFont val="Roboto"/>
        <charset val="238"/>
      </rPr>
      <t xml:space="preserve"> Zagraniczne organy skierowały do Polski wnioski dotyczące 678 osób. W analizowanym okresie wydano 547 decyzji pozytywnych (akceptacja odpowiedzialności Polski na poziomie 81%).  Faktycznemu transferowi do RP poddano 118 osób. 
</t>
    </r>
    <r>
      <rPr>
        <b/>
        <sz val="11"/>
        <color theme="1"/>
        <rFont val="Roboto"/>
        <charset val="238"/>
      </rPr>
      <t>Postępowania OUT:</t>
    </r>
    <r>
      <rPr>
        <sz val="11"/>
        <color theme="1"/>
        <rFont val="Roboto"/>
        <charset val="238"/>
      </rPr>
      <t xml:space="preserve"> Polska wystąpiła do innych państw o przejęcie 137 osób. Uzyskano 119 decyzji pozytywnych, co oznacza wysoką skuteczność argumentacji na poziomi 87%. Transferem z Polski objęto 53 osoby. 
</t>
    </r>
    <r>
      <rPr>
        <b/>
        <sz val="11"/>
        <color theme="1"/>
        <rFont val="Roboto"/>
        <charset val="238"/>
      </rPr>
      <t>Bilans:</t>
    </r>
    <r>
      <rPr>
        <sz val="11"/>
        <color theme="1"/>
        <rFont val="Roboto"/>
        <charset val="238"/>
      </rPr>
      <t xml:space="preserve"> Polska przyjmuje w tym trybie pięciokrotnie więcej wniosków, niż sama generuje. </t>
    </r>
    <r>
      <rPr>
        <sz val="11"/>
        <rFont val="Roboto"/>
        <charset val="238"/>
      </rPr>
      <t>Współpraca administracyjna utrzymuje wysoką wydajność – wskaźnik akceptacji wniosków wynosi odpowiednio 81% dla postępowań przychodzących oraz 87% dla wychodzących.</t>
    </r>
    <r>
      <rPr>
        <sz val="11"/>
        <color rgb="FF0070C0"/>
        <rFont val="Roboto"/>
        <charset val="238"/>
      </rPr>
      <t xml:space="preserve">
</t>
    </r>
    <r>
      <rPr>
        <sz val="11"/>
        <color theme="1"/>
        <rFont val="Roboto"/>
        <charset val="238"/>
      </rPr>
      <t xml:space="preserve">
</t>
    </r>
    <r>
      <rPr>
        <b/>
        <sz val="11"/>
        <color theme="1"/>
        <rFont val="Roboto"/>
        <charset val="238"/>
      </rPr>
      <t>Główni partnerzy i kierunki:</t>
    </r>
    <r>
      <rPr>
        <sz val="11"/>
        <color theme="1"/>
        <rFont val="Roboto"/>
        <charset val="238"/>
      </rPr>
      <t xml:space="preserve">
Współpraca w tym obszarze koncentruje się na relacjach z państwami Europy Zachodniej, z wyraźną dominacją Niemiec.                                                                 Kierunki IN (do Polski): Niemcy (44%), Francja (19%), Belgia (5%), Irlandia oraz Włochy (po 4%).
Kierunki OUT (z Polski): Chorwacja (15%), Niemcy (14%), Hiszpania (11%), Łotwa (10%) oraz Austria (8%)
</t>
    </r>
    <r>
      <rPr>
        <b/>
        <sz val="11"/>
        <color theme="1"/>
        <rFont val="Roboto"/>
        <charset val="238"/>
      </rPr>
      <t>Struktura obywatelstwa:</t>
    </r>
    <r>
      <rPr>
        <sz val="11"/>
        <color theme="1"/>
        <rFont val="Roboto"/>
        <charset val="238"/>
      </rPr>
      <t xml:space="preserve">
Tryb IN: Najczęściej dotyczył obywateli Ukrainy (16%), Afganistanu (12%) oraz Rosji (11%).
Tryb OUT: Obejmował głównie obywateli Ukrainy (13%) oraz Mołdawii i Tadżykistanu (po 12%).
Dominujący udział Niemiec (blisko 44% wniosków przychodzących) w połączeniu z faktem, że najliczniejszą grupą w trybie IN są obywatele Ukrainy, jednoznacznie potwierdza zjawisko tzw. secondary movements (migracji wtórnej). Dotyczy ono osób, które po zainicjowaniu procedur legalizacyjnych lub uchodźczych w Polsce przemieściły się do Europy Zachodniej przed uzyskaniem ostatecznego rozstrzygnięcia. .</t>
    </r>
  </si>
  <si>
    <r>
      <rPr>
        <b/>
        <sz val="11"/>
        <color theme="1"/>
        <rFont val="Roboto"/>
        <charset val="238"/>
      </rPr>
      <t>W maju 2026 r.</t>
    </r>
    <r>
      <rPr>
        <sz val="11"/>
        <color theme="1"/>
        <rFont val="Roboto"/>
        <charset val="238"/>
      </rPr>
      <t xml:space="preserve"> Szef Urzędu do Spraw Cudzoziemców (UdSC) wydał łącznie 798 decyzji merytorycznych i formalnych. Struktura rozstrzygnięć wskazuje na wyraźną dominację decyzji negatywnych oraz wysoki udział postępowań zakończonych umorzeniem (łącznie 86%). 
</t>
    </r>
    <r>
      <rPr>
        <b/>
        <sz val="11"/>
        <color theme="1"/>
        <rFont val="Roboto"/>
        <charset val="238"/>
      </rPr>
      <t>Decyzje pozytywne:</t>
    </r>
    <r>
      <rPr>
        <sz val="11"/>
        <color theme="1"/>
        <rFont val="Roboto"/>
        <charset val="238"/>
      </rPr>
      <t xml:space="preserve"> Ochronę w Polsce przyznano łącznie 116 osobom. Status uchodźcy nadano 87 wnioskodawcom, natomiast ochronę uzupełniającą udzielono 29 osobom.
Dominacja obywateli Białorusi:  Obywatele tego kraju otrzymali 86 pozytywnych rozstrzygnięć (72 statusy uchodźcy oraz 14 ochron uzupełniających), co stanowi 74% wszystkich decyzji pozytywnych wydanych w maju. 
</t>
    </r>
    <r>
      <rPr>
        <b/>
        <sz val="11"/>
        <color theme="1"/>
        <rFont val="Roboto"/>
        <charset val="238"/>
      </rPr>
      <t>Decyzje negatywne i umorzenia (łącznie 85%)</t>
    </r>
    <r>
      <rPr>
        <sz val="11"/>
        <color theme="1"/>
        <rFont val="Roboto"/>
        <charset val="238"/>
      </rPr>
      <t xml:space="preserve">
Negatywne: Stanowiły największy odsetek wszystkich rozstrzygnięć – 70% (559). W strukturze odmów główną grupę stanowili obywatele Ukrainy (84% – 471 decyzji), przed obywatelami Rosji (5% – 27 decyzji) oraz Białorusi (3% – 17 decyzji).
Umorzenia:</t>
    </r>
    <r>
      <rPr>
        <b/>
        <sz val="11"/>
        <color theme="1"/>
        <rFont val="Roboto"/>
        <charset val="238"/>
      </rPr>
      <t> </t>
    </r>
    <r>
      <rPr>
        <sz val="11"/>
        <color theme="1"/>
        <rFont val="Roboto"/>
        <charset val="238"/>
      </rPr>
      <t xml:space="preserve">Objęły 15% wszystkich spraw (123 rozstrzygnięcia). Najwięcej procedur  umorzono wobec obywateli Ukrainy (49 spraw), Białorusi (17 spraw) oraz Tadżykistanu (16 spraw). Wynika to najczęściej z opuszczenia terytorium RP przez wnioskodawców przed zakończeniem postępowania. 
</t>
    </r>
    <r>
      <rPr>
        <b/>
        <sz val="11"/>
        <color theme="1"/>
        <rFont val="Roboto"/>
        <charset val="238"/>
      </rPr>
      <t>Od początku roku Szef UdSC wydał łącznie 3 878 rozstrzygnięć (suma decyzji merytorycznych oraz formalnych).</t>
    </r>
    <r>
      <rPr>
        <sz val="11"/>
        <color theme="1"/>
        <rFont val="Roboto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 xml:space="preserve">Decyzje pozytywne: </t>
    </r>
    <r>
      <rPr>
        <sz val="11"/>
        <color theme="1"/>
        <rFont val="Roboto"/>
        <charset val="238"/>
      </rPr>
      <t xml:space="preserve">Ochronę w Polsce przyznano łącznie 758 osobom: status uchodźcy nadano 268 osobom, natomiast ochronę uzupełniającą udzielono 490 wnioskodawcom.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Decyzje negatywne:</t>
    </r>
    <r>
      <rPr>
        <sz val="11"/>
        <color theme="1"/>
        <rFont val="Roboto"/>
        <charset val="238"/>
      </rPr>
      <t xml:space="preserve"> Odmowy stanowiły główny segment rozstrzygnię – objęły 58% wszystkich spraw (2 243 decyzje).                                                                        </t>
    </r>
    <r>
      <rPr>
        <b/>
        <sz val="11"/>
        <color theme="1"/>
        <rFont val="Roboto"/>
        <charset val="238"/>
      </rPr>
      <t>Umorzenia postępowań:</t>
    </r>
    <r>
      <rPr>
        <sz val="11"/>
        <color theme="1"/>
        <rFont val="Roboto"/>
        <charset val="238"/>
      </rPr>
      <t xml:space="preserve">  Dotyczyły 23% zakończonych procedur (877 spraw). Oznacza to, że blisko co czwarte postępowanie zostało zamknięte z przyczyn formalnych  (głównie z powodu wyjazdu wnioskodawcy z Polski)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 xml:space="preserve"> Główne państwa pochodzenia:</t>
    </r>
    <r>
      <rPr>
        <sz val="11"/>
        <color theme="1"/>
        <rFont val="Roboto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Białoruś (Lider ochrony):</t>
    </r>
    <r>
      <rPr>
        <sz val="11"/>
        <color theme="1"/>
        <rFont val="Roboto"/>
        <charset val="238"/>
      </rPr>
      <t xml:space="preserve"> Obywatele tego kraju wykazują najwyższy wskaźnik uznawalności wniosków (95%). Na 712 wydanych decyzji, aż 585 zakończyło się przyznaniem ochrony (217 statusów uchodźcy, 368 ochron uzupełniających), co stanowi 77% wszystkich decyzji pozytywnych w kraju. Odmowę otrzymało zaledwie 31 osób, a 96 postępowań umorzono.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 xml:space="preserve">Ukraina (Najwięcej odmów): </t>
    </r>
    <r>
      <rPr>
        <sz val="11"/>
        <color theme="1"/>
        <rFont val="Roboto"/>
        <charset val="238"/>
      </rPr>
      <t xml:space="preserve">Wobec obywateli Ukrainy wydano 2 145 rozstrzygnięć. Zdecydowana większość – 1 789 spraw (83%) – zakończyła się decyzją negatywną. Ochronę uzupełniającą przyznano 77 osobom, status uchodźcy 1 osobie, a 278 postępowań umorzono.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Rosja:</t>
    </r>
    <r>
      <rPr>
        <sz val="11"/>
        <color theme="1"/>
        <rFont val="Roboto"/>
        <charset val="238"/>
      </rPr>
      <t xml:space="preserve"> Na 218 rozstrzygnięć, 154 stanowiły decyzje negatywne (71%). Formy ochrony przyznano 12 osobom (7 statusów uchodźcy, 5 ochron uzupełniających), a 52 sprawy umorzono.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Wydolność i czas trwania postępowań:</t>
    </r>
    <r>
      <rPr>
        <sz val="11"/>
        <color theme="1"/>
        <rFont val="Roboto"/>
        <charset val="238"/>
      </rPr>
      <t xml:space="preserve">
Sprawy w toku: Według stanu na 1 czerwca 2026 r. w toku pozostaje 7,8 tys. spraw. Obciążenie Urzędu stabilizuje się po rekordowym napływie wniosków z 2024 r. (ponad 17 tys. osób). 
Czas procedowania: Średni czas trwania postępowania wynosi obecnie 277 dni (ok. 9 miesięcy).
</t>
    </r>
  </si>
  <si>
    <r>
      <t xml:space="preserve">Dane z końca maja br. potwierdzają stabilną liczbę osób objętych pomocą socjalną w trakcie procedur uchodźczych oraz utrzymującą się dominację wsparcia pozaośrodkowego. Na koniec miesiąca pod opieką Szefa Urzędu do Spraw Cudzoziemców (UdSC) znajdowało się łącznie 6 792 osoby. 
</t>
    </r>
    <r>
      <rPr>
        <b/>
        <sz val="11"/>
        <color theme="1"/>
        <rFont val="Roboto"/>
        <charset val="238"/>
      </rPr>
      <t xml:space="preserve">Świadczenia poza ośrodkiem: </t>
    </r>
    <r>
      <rPr>
        <sz val="11"/>
        <color theme="1"/>
        <rFont val="Roboto"/>
        <charset val="238"/>
      </rPr>
      <t xml:space="preserve">Zdecydowana większość beneficjentów – 89% (6 tys. osób) – samodzielnie organizuje swój pobyt w Polsce, pobierając ekwiwalent pieniężny na pokrycie kosztów utrzymania i zakwaterowania. 
</t>
    </r>
    <r>
      <rPr>
        <b/>
        <sz val="11"/>
        <color theme="1"/>
        <rFont val="Roboto"/>
        <charset val="238"/>
      </rPr>
      <t>Pobyt w ośrodkach:</t>
    </r>
    <r>
      <rPr>
        <sz val="11"/>
        <color theme="1"/>
        <rFont val="Roboto"/>
        <charset val="238"/>
      </rPr>
      <t xml:space="preserve"> W dedykowanych placówkach UdSC zamieszkiwało 11% ogółu podopiecznych (0,7 tys. osób).
</t>
    </r>
    <r>
      <rPr>
        <b/>
        <sz val="11"/>
        <color theme="1"/>
        <rFont val="Roboto"/>
        <charset val="238"/>
      </rPr>
      <t>Nowo przyjęci:</t>
    </r>
    <r>
      <rPr>
        <sz val="11"/>
        <color theme="1"/>
        <rFont val="Roboto"/>
        <charset val="238"/>
      </rPr>
      <t xml:space="preserve"> Do systemu pomocy trafiała regularna grupa migrantów – tygodniowy napływ wynosił średnio 84 osoby (łącznie 421 osób w ciągu 5 tygodni).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Opuścili ośrodki</t>
    </r>
    <r>
      <rPr>
        <sz val="11"/>
        <color theme="1"/>
        <rFont val="Roboto"/>
        <charset val="238"/>
      </rPr>
      <t xml:space="preserve">: Z zakwaterowania instytucjonalnego rezygnowało średnio 87 osób tygodniowo (łącznie 433 osoby).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Roboto"/>
        <charset val="238"/>
      </rPr>
      <t>Zróżnicowanie narodowościowe:</t>
    </r>
    <r>
      <rPr>
        <sz val="11"/>
        <color theme="1"/>
        <rFont val="Roboto"/>
        <charset val="238"/>
      </rPr>
      <t xml:space="preserve">
Wybór formy pomocy jest ściśle skorelowany z krajem pochodzenia cudzoziemców:
</t>
    </r>
    <r>
      <rPr>
        <b/>
        <sz val="11"/>
        <color theme="1"/>
        <rFont val="Roboto"/>
        <charset val="238"/>
      </rPr>
      <t>Samodzielność (Ukraina i Białoruś): </t>
    </r>
    <r>
      <rPr>
        <sz val="11"/>
        <color theme="1"/>
        <rFont val="Roboto"/>
        <charset val="238"/>
      </rPr>
      <t xml:space="preserve">Obywatele tych państw stanowią główną grupę funkcjonującą poza ośrodkami. W strukturze świadczeń prywatnych dominują obywatele Ukrainy (39%) oraz Białorusi (31%). 
</t>
    </r>
    <r>
      <rPr>
        <b/>
        <sz val="11"/>
        <color theme="1"/>
        <rFont val="Roboto"/>
        <charset val="238"/>
      </rPr>
      <t>Zakwaterowanie zbiorowe (Rosja i Tadżykistan):</t>
    </r>
    <r>
      <rPr>
        <sz val="11"/>
        <color theme="1"/>
        <rFont val="Roboto"/>
        <charset val="238"/>
      </rPr>
      <t xml:space="preserve"> Te grupy częściej korzystają z pełnego utrzymania  i zakwaterowania w placówkach Urzędu. W ośrodkach najliczniej reprezentowani byli obywatele Rosji (29%) oraz Tadżykistanu (12%). </t>
    </r>
  </si>
  <si>
    <r>
      <t>Konsekwencje konfliktu zbrojnego w Ukrainie pozostają głównym czynnikiem kształtującym obraz migracji w Polsce. Obecnie z ochrony czasowej w RP korzysta ponad </t>
    </r>
    <r>
      <rPr>
        <b/>
        <sz val="11"/>
        <color theme="1"/>
        <rFont val="Roboto"/>
        <charset val="238"/>
      </rPr>
      <t>968</t>
    </r>
    <r>
      <rPr>
        <sz val="11"/>
        <color theme="1"/>
        <rFont val="Roboto"/>
        <charset val="238"/>
      </rPr>
      <t xml:space="preserve"> </t>
    </r>
    <r>
      <rPr>
        <b/>
        <sz val="11"/>
        <color theme="1"/>
        <rFont val="Roboto"/>
        <charset val="238"/>
      </rPr>
      <t>tys. osób</t>
    </r>
    <r>
      <rPr>
        <sz val="11"/>
        <color theme="1"/>
        <rFont val="Roboto"/>
        <charset val="238"/>
      </rPr>
      <t xml:space="preserve"> (w tym 965 tys. obywateli Ukrainy). 
</t>
    </r>
    <r>
      <rPr>
        <b/>
        <sz val="11"/>
        <color theme="1"/>
        <rFont val="Roboto"/>
        <charset val="238"/>
      </rPr>
      <t>Ewolucja profilu demograficznego nowych rejestracji:</t>
    </r>
    <r>
      <rPr>
        <sz val="11"/>
        <color theme="1"/>
        <rFont val="Roboto"/>
        <charset val="238"/>
      </rPr>
      <t xml:space="preserve"> Główny trendem jest wyraźna zmiana profilu demograficznego osób rejestrujących się w celu uzyskania ochrony czasowej. W następstwie wejścia w życie zmiany przepisów mobilizacyjnych w Ukrainie, w krajowych statystykach odnotowuje się skokowy napływ młodych mężczyzn w wieku przedpoborowym. W samym maju br. zarejestrowano ponad 1 tys. obywateli Ukrainy płci męskiej w wieku 18–22 lata, co stanowi blisko dwukrotny wzrost w stosunku do analogicznego okresu roku ubiegłego. 
</t>
    </r>
    <r>
      <rPr>
        <b/>
        <sz val="11"/>
        <color theme="1"/>
        <rFont val="Roboto"/>
        <charset val="238"/>
      </rPr>
      <t>Struktura narodowościowa cudzoziemców w Polsce:</t>
    </r>
    <r>
      <rPr>
        <sz val="11"/>
        <color theme="1"/>
        <rFont val="Roboto"/>
        <charset val="238"/>
      </rPr>
      <t xml:space="preserve"> Łączna liczba cudzoziemców posiadających ważne dokumenty uprawniające do legalnego pobytu w Polsce trwale przekracza barierę </t>
    </r>
    <r>
      <rPr>
        <b/>
        <sz val="11"/>
        <color theme="1"/>
        <rFont val="Roboto"/>
        <charset val="238"/>
      </rPr>
      <t>2 milionów osób</t>
    </r>
    <r>
      <rPr>
        <sz val="11"/>
        <color theme="1"/>
        <rFont val="Roboto"/>
        <charset val="238"/>
      </rPr>
      <t xml:space="preserve">. Model migracyjny opiera się na stabilnej bazie pobytowej (ponad 1 mln osób z tytułami pozostałymi, np. pobyt stały, czasowy, rezydent) oraz masowej ochronie czasowej (968 tys. osób). Polska staje się państwem o coraz wyższym stopniu zróżnicowania narodowościowego. Struktura głównych obywatelstw kształtuje się następująco:
Ukraina: 1,56 mln osób (grupa dominująca, stanowiąca 78% ogółu populacji migrantów),
Białoruś: 136 tys. osób (druga najliczniejsza społeczność);
Indie: 26 tys.osób – (lider migracji z krajów pozaeuropejskich)                                                                                                                                                                               Gruzja: 21 tys. osób                                                                                                                                                                                                                                                            Rosja: 19 tys. osób (w tym 743 osoby objęte ochroną czasową)                                                                                                                                                                       Wietnam: 15 tys. osób.                                                                                                                                                                                                                                                     Turcja: 14 tys. osób                                                                                                                                                                                                                                                                                                            Niemcy: 13 tys. osób                                                                                                                                                                                                                                                Uzbekistan: 11 tys. osób.                                                                                                                                                                                                                                               Filipiny: 10 tys. osób                                                                                                                                                                                                                                                    Pozostałe obywatelstwa: Łącznie 178 tys. osób (9% ogólnej populacji).                                                                                                                                                               Powyższe dane rejestrowe potwierdzają, że Polska ewoluuje z państwa o charakterze migracji wyłącznie regionalnej (koncentrującej się na państwach sąsiednich) w kierunku istotnego, globalnego punktu docelowego dla pracowników kontraktowych i specjalistów z rynków azjatyckich i dalekowschodnich.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</si>
</sst>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zł&quot;* #,##0_);_(&quot;zł&quot;* \(#,##0\);_(&quot;zł&quot;* &quot;-&quot;_);_(@_)"/>
    <numFmt numFmtId="165" formatCode="yyyy/mm/dd;@"/>
  </numFmts>
  <fonts count="4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  <font>
      <sz val="11"/>
      <color rgb="FF0070C0"/>
      <name val="Roboto"/>
      <charset val="238"/>
    </font>
    <font>
      <b/>
      <sz val="1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9" fontId="1" fillId="0" borderId="0" applyFont="0" applyFill="0" applyBorder="0" applyAlignment="0" applyProtection="0"/>
  </cellStyleXfs>
  <cellXfs count="315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9" fontId="21" fillId="0" borderId="0" xfId="46" applyFont="1" applyProtection="1">
      <protection locked="0"/>
    </xf>
    <xf numFmtId="3" fontId="21" fillId="0" borderId="0" xfId="0" applyNumberFormat="1" applyFont="1" applyProtection="1">
      <protection locked="0"/>
    </xf>
    <xf numFmtId="0" fontId="21" fillId="0" borderId="0" xfId="0" applyFont="1" applyProtection="1">
      <protection locked="0"/>
    </xf>
    <xf numFmtId="1" fontId="21" fillId="0" borderId="0" xfId="46" applyNumberFormat="1" applyFont="1" applyProtection="1"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1" fillId="0" borderId="0" xfId="0" applyFont="1" applyProtection="1">
      <protection locked="0"/>
    </xf>
    <xf numFmtId="0" fontId="27" fillId="35" borderId="0" xfId="0" applyFont="1" applyFill="1" applyAlignment="1" applyProtection="1">
      <alignment horizontal="left" vertical="center"/>
      <protection locked="0"/>
    </xf>
    <xf numFmtId="0" fontId="21" fillId="35" borderId="0" xfId="0" applyFont="1" applyFill="1" applyProtection="1">
      <protection locked="0"/>
    </xf>
    <xf numFmtId="165" fontId="21" fillId="35" borderId="0" xfId="0" applyNumberFormat="1" applyFont="1" applyFill="1" applyProtection="1">
      <protection locked="0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 wrapText="1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9" fillId="0" borderId="32" xfId="0" applyNumberFormat="1" applyFont="1" applyBorder="1" applyAlignment="1" applyProtection="1">
      <alignment horizontal="right" vertical="center" wrapText="1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3" fontId="28" fillId="33" borderId="45" xfId="10" applyNumberFormat="1" applyFont="1" applyFill="1" applyBorder="1" applyAlignment="1" applyProtection="1">
      <alignment horizontal="center" vertical="center"/>
    </xf>
    <xf numFmtId="3" fontId="28" fillId="33" borderId="46" xfId="10" applyNumberFormat="1" applyFont="1" applyFill="1" applyBorder="1" applyAlignment="1" applyProtection="1">
      <alignment horizontal="center" vertical="center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4" borderId="45" xfId="0" applyNumberFormat="1" applyFont="1" applyFill="1" applyBorder="1" applyAlignment="1" applyProtection="1">
      <alignment horizontal="center" vertical="center"/>
    </xf>
    <xf numFmtId="3" fontId="28" fillId="34" borderId="46" xfId="0" applyNumberFormat="1" applyFont="1" applyFill="1" applyBorder="1" applyAlignment="1" applyProtection="1">
      <alignment horizontal="center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34" fillId="35" borderId="21" xfId="0" applyFont="1" applyFill="1" applyBorder="1" applyAlignment="1" applyProtection="1">
      <alignment horizontal="center" vertical="center" wrapText="1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45" xfId="10" applyFont="1" applyFill="1" applyBorder="1" applyAlignment="1" applyProtection="1">
      <alignment horizontal="center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4" borderId="10" xfId="0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0" fontId="29" fillId="35" borderId="35" xfId="43" applyFont="1" applyFill="1" applyBorder="1" applyAlignment="1" applyProtection="1">
      <alignment horizontal="right" vertical="center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6" borderId="46" xfId="10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9" fillId="35" borderId="10" xfId="0" applyFont="1" applyFill="1" applyBorder="1" applyAlignment="1" applyProtection="1">
      <alignment horizontal="right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32" xfId="0" applyFont="1" applyFill="1" applyBorder="1" applyAlignment="1" applyProtection="1">
      <alignment horizontal="right" vertical="center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8" fillId="36" borderId="44" xfId="10" applyFont="1" applyFill="1" applyBorder="1" applyAlignment="1" applyProtection="1">
      <alignment horizontal="left" vertical="center"/>
    </xf>
    <xf numFmtId="0" fontId="28" fillId="36" borderId="45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9" fillId="35" borderId="26" xfId="43" applyFont="1" applyFill="1" applyBorder="1" applyAlignment="1" applyProtection="1">
      <alignment horizontal="right" vertical="center"/>
    </xf>
    <xf numFmtId="0" fontId="29" fillId="34" borderId="26" xfId="43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43" xfId="0" applyFont="1" applyFill="1" applyBorder="1" applyAlignment="1" applyProtection="1">
      <alignment horizontal="right" vertical="center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3" fontId="28" fillId="35" borderId="45" xfId="0" applyNumberFormat="1" applyFont="1" applyFill="1" applyBorder="1" applyAlignment="1" applyProtection="1">
      <alignment horizontal="center" vertical="center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7" fillId="0" borderId="40" xfId="0" applyFont="1" applyBorder="1" applyAlignment="1" applyProtection="1">
      <alignment horizontal="center" vertical="center" wrapText="1"/>
    </xf>
  </cellXfs>
  <cellStyles count="47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4000000}"/>
    <cellStyle name="Normalny 3" xfId="34" xr:uid="{00000000-0005-0000-0000-000025000000}"/>
    <cellStyle name="Normalny 4" xfId="45" xr:uid="{00000000-0005-0000-0000-000026000000}"/>
    <cellStyle name="Obliczenia" xfId="11" builtinId="22" customBuiltin="1"/>
    <cellStyle name="Procentowy" xfId="46" builtinId="5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C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'Informacja o działalności UdSC'!$C$330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('Informacja o działalności UdSC'!$G$328:$J$329,'Informacja o działalności UdSC'!$K$328:$N$329,'Informacja o działalności UdSC'!$O$328:$R$329)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'Informacja o działalności UdSC'!$G$330:$R$330</c:f>
              <c:numCache>
                <c:formatCode>General</c:formatCode>
                <c:ptCount val="12"/>
                <c:pt idx="0">
                  <c:v>725</c:v>
                </c:pt>
                <c:pt idx="2">
                  <c:v>894</c:v>
                </c:pt>
                <c:pt idx="4">
                  <c:v>41</c:v>
                </c:pt>
                <c:pt idx="6">
                  <c:v>68</c:v>
                </c:pt>
                <c:pt idx="8">
                  <c:v>24</c:v>
                </c:pt>
                <c:pt idx="10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70-4DA1-8795-59D7B71B9016}"/>
            </c:ext>
          </c:extLst>
        </c:ser>
        <c:ser>
          <c:idx val="1"/>
          <c:order val="1"/>
          <c:tx>
            <c:strRef>
              <c:f>'Informacja o działalności UdSC'!$C$331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('Informacja o działalności UdSC'!$G$328:$J$329,'Informacja o działalności UdSC'!$K$328:$N$329,'Informacja o działalności UdSC'!$O$328:$R$329)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'Informacja o działalności UdSC'!$G$331:$R$331</c:f>
              <c:numCache>
                <c:formatCode>General</c:formatCode>
                <c:ptCount val="12"/>
                <c:pt idx="0">
                  <c:v>623</c:v>
                </c:pt>
                <c:pt idx="2">
                  <c:v>766</c:v>
                </c:pt>
                <c:pt idx="4">
                  <c:v>16</c:v>
                </c:pt>
                <c:pt idx="6">
                  <c:v>24</c:v>
                </c:pt>
                <c:pt idx="8">
                  <c:v>23</c:v>
                </c:pt>
                <c:pt idx="1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70-4DA1-8795-59D7B71B9016}"/>
            </c:ext>
          </c:extLst>
        </c:ser>
        <c:ser>
          <c:idx val="2"/>
          <c:order val="2"/>
          <c:tx>
            <c:strRef>
              <c:f>'Informacja o działalności UdSC'!$C$332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('Informacja o działalności UdSC'!$G$328:$J$329,'Informacja o działalności UdSC'!$K$328:$N$329,'Informacja o działalności UdSC'!$O$328:$R$329)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'Informacja o działalności UdSC'!$G$332:$R$332</c:f>
              <c:numCache>
                <c:formatCode>General</c:formatCode>
                <c:ptCount val="12"/>
                <c:pt idx="0">
                  <c:v>64</c:v>
                </c:pt>
                <c:pt idx="2">
                  <c:v>72</c:v>
                </c:pt>
                <c:pt idx="4">
                  <c:v>91</c:v>
                </c:pt>
                <c:pt idx="6">
                  <c:v>155</c:v>
                </c:pt>
                <c:pt idx="8">
                  <c:v>12</c:v>
                </c:pt>
                <c:pt idx="1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70-4DA1-8795-59D7B71B9016}"/>
            </c:ext>
          </c:extLst>
        </c:ser>
        <c:ser>
          <c:idx val="3"/>
          <c:order val="3"/>
          <c:tx>
            <c:strRef>
              <c:f>'Informacja o działalności UdSC'!$C$333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('Informacja o działalności UdSC'!$G$328:$J$329,'Informacja o działalności UdSC'!$K$328:$N$329,'Informacja o działalności UdSC'!$O$328:$R$329)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'Informacja o działalności UdSC'!$G$333:$R$333</c:f>
              <c:numCache>
                <c:formatCode>General</c:formatCode>
                <c:ptCount val="12"/>
                <c:pt idx="0">
                  <c:v>30</c:v>
                </c:pt>
                <c:pt idx="2">
                  <c:v>41</c:v>
                </c:pt>
                <c:pt idx="4">
                  <c:v>7</c:v>
                </c:pt>
                <c:pt idx="6">
                  <c:v>20</c:v>
                </c:pt>
                <c:pt idx="8">
                  <c:v>3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170-4DA1-8795-59D7B71B9016}"/>
            </c:ext>
          </c:extLst>
        </c:ser>
        <c:ser>
          <c:idx val="5"/>
          <c:order val="4"/>
          <c:tx>
            <c:strRef>
              <c:f>'Informacja o działalności UdSC'!$C$334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'Informacja o działalności UdSC'!$G$334:$R$334</c:f>
              <c:numCache>
                <c:formatCode>General</c:formatCode>
                <c:ptCount val="12"/>
                <c:pt idx="0">
                  <c:v>20</c:v>
                </c:pt>
                <c:pt idx="2">
                  <c:v>24</c:v>
                </c:pt>
                <c:pt idx="4">
                  <c:v>3</c:v>
                </c:pt>
                <c:pt idx="6">
                  <c:v>5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170-4DA1-8795-59D7B71B9016}"/>
            </c:ext>
          </c:extLst>
        </c:ser>
        <c:ser>
          <c:idx val="4"/>
          <c:order val="5"/>
          <c:tx>
            <c:strRef>
              <c:f>'Informacja o działalności UdSC'!$C$335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170-4DA1-8795-59D7B71B90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('Informacja o działalności UdSC'!$G$328:$J$329,'Informacja o działalności UdSC'!$K$328:$N$329,'Informacja o działalności UdSC'!$O$328:$R$329)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'Informacja o działalności UdSC'!$G$335:$R$335</c:f>
              <c:numCache>
                <c:formatCode>General</c:formatCode>
                <c:ptCount val="12"/>
                <c:pt idx="0">
                  <c:v>375</c:v>
                </c:pt>
                <c:pt idx="2">
                  <c:v>418</c:v>
                </c:pt>
                <c:pt idx="4">
                  <c:v>72</c:v>
                </c:pt>
                <c:pt idx="6">
                  <c:v>96</c:v>
                </c:pt>
                <c:pt idx="8">
                  <c:v>34</c:v>
                </c:pt>
                <c:pt idx="1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170-4DA1-8795-59D7B71B9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73238040"/>
        <c:axId val="373238824"/>
        <c:axId val="0"/>
      </c:bar3DChart>
      <c:catAx>
        <c:axId val="37323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373238824"/>
        <c:crosses val="autoZero"/>
        <c:auto val="1"/>
        <c:lblAlgn val="ctr"/>
        <c:lblOffset val="100"/>
        <c:noMultiLvlLbl val="0"/>
      </c:catAx>
      <c:valAx>
        <c:axId val="37323882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732380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'Informacja o działalności UdSC'!$B$501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('Informacja o działalności UdSC'!$J$500,'Informacja o działalności UdSC'!$M$500,'Informacja o działalności UdSC'!$P$500,'Informacja o działalności UdSC'!$S$500,'Informacja o działalności UdSC'!$V$500)</c:f>
              <c:strCache>
                <c:ptCount val="5"/>
                <c:pt idx="0">
                  <c:v>27.04.2026 - 03.05.2026</c:v>
                </c:pt>
                <c:pt idx="1">
                  <c:v>04.05.2026 - 10.05.2026</c:v>
                </c:pt>
                <c:pt idx="2">
                  <c:v>11.05.2026 - 17.05.2026</c:v>
                </c:pt>
                <c:pt idx="3">
                  <c:v>18.05.2026 - 24.05.2026</c:v>
                </c:pt>
                <c:pt idx="4">
                  <c:v>25.05.2026 - 31.05.2026</c:v>
                </c:pt>
              </c:strCache>
            </c:strRef>
          </c:cat>
          <c:val>
            <c:numRef>
              <c:f>('Informacja o działalności UdSC'!$J$501,'Informacja o działalności UdSC'!$M$501,'Informacja o działalności UdSC'!$P$501,'Informacja o działalności UdSC'!$S$501,'Informacja o działalności UdSC'!$V$501)</c:f>
              <c:numCache>
                <c:formatCode>#,##0</c:formatCode>
                <c:ptCount val="5"/>
                <c:pt idx="0">
                  <c:v>759</c:v>
                </c:pt>
                <c:pt idx="1">
                  <c:v>761</c:v>
                </c:pt>
                <c:pt idx="2">
                  <c:v>743</c:v>
                </c:pt>
                <c:pt idx="3">
                  <c:v>736</c:v>
                </c:pt>
                <c:pt idx="4">
                  <c:v>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03-43C6-8BB2-637886CE4D78}"/>
            </c:ext>
          </c:extLst>
        </c:ser>
        <c:ser>
          <c:idx val="1"/>
          <c:order val="1"/>
          <c:tx>
            <c:strRef>
              <c:f>'Informacja o działalności UdSC'!$B$502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('Informacja o działalności UdSC'!$J$500,'Informacja o działalności UdSC'!$M$500,'Informacja o działalności UdSC'!$P$500,'Informacja o działalności UdSC'!$S$500,'Informacja o działalności UdSC'!$V$500)</c:f>
              <c:strCache>
                <c:ptCount val="5"/>
                <c:pt idx="0">
                  <c:v>27.04.2026 - 03.05.2026</c:v>
                </c:pt>
                <c:pt idx="1">
                  <c:v>04.05.2026 - 10.05.2026</c:v>
                </c:pt>
                <c:pt idx="2">
                  <c:v>11.05.2026 - 17.05.2026</c:v>
                </c:pt>
                <c:pt idx="3">
                  <c:v>18.05.2026 - 24.05.2026</c:v>
                </c:pt>
                <c:pt idx="4">
                  <c:v>25.05.2026 - 31.05.2026</c:v>
                </c:pt>
              </c:strCache>
            </c:strRef>
          </c:cat>
          <c:val>
            <c:numRef>
              <c:f>('Informacja o działalności UdSC'!$J$502,'Informacja o działalności UdSC'!$M$502,'Informacja o działalności UdSC'!$P$502,'Informacja o działalności UdSC'!$S$502,'Informacja o działalności UdSC'!$V$502)</c:f>
              <c:numCache>
                <c:formatCode>#,##0</c:formatCode>
                <c:ptCount val="5"/>
                <c:pt idx="0">
                  <c:v>6032</c:v>
                </c:pt>
                <c:pt idx="1">
                  <c:v>6054</c:v>
                </c:pt>
                <c:pt idx="2">
                  <c:v>6050</c:v>
                </c:pt>
                <c:pt idx="3">
                  <c:v>6067</c:v>
                </c:pt>
                <c:pt idx="4">
                  <c:v>6073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03-43C6-8BB2-637886CE4D78}"/>
            </c:ext>
          </c:extLst>
        </c:ser>
        <c:ser>
          <c:idx val="5"/>
          <c:order val="2"/>
          <c:tx>
            <c:strRef>
              <c:f>'Informacja o działalności UdSC'!$B$505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('Informacja o działalności UdSC'!$J$500,'Informacja o działalności UdSC'!$M$500,'Informacja o działalności UdSC'!$P$500,'Informacja o działalności UdSC'!$S$500,'Informacja o działalności UdSC'!$V$500)</c:f>
              <c:strCache>
                <c:ptCount val="5"/>
                <c:pt idx="0">
                  <c:v>27.04.2026 - 03.05.2026</c:v>
                </c:pt>
                <c:pt idx="1">
                  <c:v>04.05.2026 - 10.05.2026</c:v>
                </c:pt>
                <c:pt idx="2">
                  <c:v>11.05.2026 - 17.05.2026</c:v>
                </c:pt>
                <c:pt idx="3">
                  <c:v>18.05.2026 - 24.05.2026</c:v>
                </c:pt>
                <c:pt idx="4">
                  <c:v>25.05.2026 - 31.05.2026</c:v>
                </c:pt>
              </c:strCache>
            </c:strRef>
          </c:cat>
          <c:val>
            <c:numRef>
              <c:f>('Informacja o działalności UdSC'!$J$505,'Informacja o działalności UdSC'!$M$505,'Informacja o działalności UdSC'!$P$505,'Informacja o działalności UdSC'!$S$505,'Informacja o działalności UdSC'!$V$505)</c:f>
              <c:numCache>
                <c:formatCode>#,##0</c:formatCode>
                <c:ptCount val="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03-43C6-8BB2-637886CE4D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373239608"/>
        <c:axId val="373241960"/>
        <c:axId val="0"/>
      </c:bar3DChart>
      <c:catAx>
        <c:axId val="37323960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373241960"/>
        <c:crosses val="autoZero"/>
        <c:auto val="1"/>
        <c:lblAlgn val="ctr"/>
        <c:lblOffset val="100"/>
        <c:noMultiLvlLbl val="0"/>
      </c:catAx>
      <c:valAx>
        <c:axId val="373241960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373239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'Informacja o działalności UdSC'!$C$128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'Informacja o działalności UdSC'!$L$127:$U$127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o działalności UdSC'!$L$128:$U$128</c:f>
              <c:numCache>
                <c:formatCode>#,##0</c:formatCode>
                <c:ptCount val="10"/>
                <c:pt idx="0">
                  <c:v>7711</c:v>
                </c:pt>
                <c:pt idx="2">
                  <c:v>1395</c:v>
                </c:pt>
                <c:pt idx="3">
                  <c:v>3062</c:v>
                </c:pt>
                <c:pt idx="4">
                  <c:v>2157</c:v>
                </c:pt>
                <c:pt idx="5">
                  <c:v>120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BB-4555-9CE7-158D4A9F15B3}"/>
            </c:ext>
          </c:extLst>
        </c:ser>
        <c:ser>
          <c:idx val="0"/>
          <c:order val="1"/>
          <c:tx>
            <c:strRef>
              <c:f>'Informacja o działalności UdSC'!$C$129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'Informacja o działalności UdSC'!$L$127:$U$127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o działalności UdSC'!$L$129:$U$129</c:f>
              <c:numCache>
                <c:formatCode>#,##0</c:formatCode>
                <c:ptCount val="10"/>
                <c:pt idx="0">
                  <c:v>513</c:v>
                </c:pt>
                <c:pt idx="2">
                  <c:v>311</c:v>
                </c:pt>
                <c:pt idx="3">
                  <c:v>88</c:v>
                </c:pt>
                <c:pt idx="4">
                  <c:v>74</c:v>
                </c:pt>
                <c:pt idx="5">
                  <c:v>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BB-4555-9CE7-158D4A9F15B3}"/>
            </c:ext>
          </c:extLst>
        </c:ser>
        <c:ser>
          <c:idx val="1"/>
          <c:order val="2"/>
          <c:tx>
            <c:strRef>
              <c:f>'Informacja o działalności UdSC'!$C$130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'Informacja o działalności UdSC'!$L$127:$U$127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o działalności UdSC'!$L$130:$U$130</c:f>
              <c:numCache>
                <c:formatCode>#,##0</c:formatCode>
                <c:ptCount val="10"/>
                <c:pt idx="0">
                  <c:v>661</c:v>
                </c:pt>
                <c:pt idx="2">
                  <c:v>322</c:v>
                </c:pt>
                <c:pt idx="3">
                  <c:v>100</c:v>
                </c:pt>
                <c:pt idx="4">
                  <c:v>134</c:v>
                </c:pt>
                <c:pt idx="5">
                  <c:v>17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BB-4555-9CE7-158D4A9F15B3}"/>
            </c:ext>
          </c:extLst>
        </c:ser>
        <c:ser>
          <c:idx val="2"/>
          <c:order val="3"/>
          <c:tx>
            <c:strRef>
              <c:f>'Informacja o działalności UdSC'!$C$131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'Informacja o działalności UdSC'!$L$127:$U$127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o działalności UdSC'!$L$131:$U$131</c:f>
              <c:numCache>
                <c:formatCode>#,##0</c:formatCode>
                <c:ptCount val="10"/>
                <c:pt idx="0">
                  <c:v>12</c:v>
                </c:pt>
                <c:pt idx="2">
                  <c:v>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BB-4555-9CE7-158D4A9F15B3}"/>
            </c:ext>
          </c:extLst>
        </c:ser>
        <c:ser>
          <c:idx val="3"/>
          <c:order val="4"/>
          <c:tx>
            <c:strRef>
              <c:f>'Informacja o działalności UdSC'!$C$132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'Informacja o działalności UdSC'!$L$127:$U$127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o działalności UdSC'!$L$132:$U$132</c:f>
              <c:numCache>
                <c:formatCode>#,##0</c:formatCode>
                <c:ptCount val="10"/>
                <c:pt idx="0">
                  <c:v>3</c:v>
                </c:pt>
                <c:pt idx="2">
                  <c:v>1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6BB-4555-9CE7-158D4A9F15B3}"/>
            </c:ext>
          </c:extLst>
        </c:ser>
        <c:ser>
          <c:idx val="4"/>
          <c:order val="5"/>
          <c:tx>
            <c:strRef>
              <c:f>'Informacja o działalności UdSC'!$C$133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'Informacja o działalności UdSC'!$L$127:$U$127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o działalności UdSC'!$L$133:$U$133</c:f>
              <c:numCache>
                <c:formatCode>#,##0</c:formatCode>
                <c:ptCount val="10"/>
                <c:pt idx="0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BB-4555-9CE7-158D4A9F15B3}"/>
            </c:ext>
          </c:extLst>
        </c:ser>
        <c:ser>
          <c:idx val="5"/>
          <c:order val="6"/>
          <c:tx>
            <c:strRef>
              <c:f>'Informacja o działalności UdSC'!$C$134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'Informacja o działalności UdSC'!$L$127:$U$127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o działalności UdSC'!$L$134:$U$134</c:f>
              <c:numCache>
                <c:formatCode>#,##0</c:formatCode>
                <c:ptCount val="10"/>
                <c:pt idx="0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6BB-4555-9CE7-158D4A9F15B3}"/>
            </c:ext>
          </c:extLst>
        </c:ser>
        <c:ser>
          <c:idx val="6"/>
          <c:order val="7"/>
          <c:tx>
            <c:strRef>
              <c:f>'Informacja o działalności UdSC'!$C$135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'Informacja o działalności UdSC'!$L$127:$U$127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o działalności UdSC'!$L$135:$U$135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BB-4555-9CE7-158D4A9F15B3}"/>
            </c:ext>
          </c:extLst>
        </c:ser>
        <c:ser>
          <c:idx val="7"/>
          <c:order val="8"/>
          <c:tx>
            <c:strRef>
              <c:f>'Informacja o działalności UdSC'!$C$136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'Informacja o działalności UdSC'!$L$127:$U$127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o działalności UdSC'!$L$136:$U$136</c:f>
              <c:numCache>
                <c:formatCode>#,##0</c:formatCode>
                <c:ptCount val="10"/>
                <c:pt idx="0">
                  <c:v>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6BB-4555-9CE7-158D4A9F15B3}"/>
            </c:ext>
          </c:extLst>
        </c:ser>
        <c:ser>
          <c:idx val="9"/>
          <c:order val="9"/>
          <c:tx>
            <c:strRef>
              <c:f>'Informacja o działalności UdSC'!$C$137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'Informacja o działalności UdSC'!$L$127:$U$127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o działalności UdSC'!$L$137:$U$137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BB-4555-9CE7-158D4A9F15B3}"/>
            </c:ext>
          </c:extLst>
        </c:ser>
        <c:ser>
          <c:idx val="10"/>
          <c:order val="10"/>
          <c:tx>
            <c:strRef>
              <c:f>'Informacja o działalności UdSC'!$C$138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'Informacja o działalności UdSC'!$L$127:$U$127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o działalności UdSC'!$L$138:$U$138</c:f>
              <c:numCache>
                <c:formatCode>#,##0</c:formatCode>
                <c:ptCount val="10"/>
                <c:pt idx="0">
                  <c:v>1712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BB-4555-9CE7-158D4A9F15B3}"/>
            </c:ext>
          </c:extLst>
        </c:ser>
        <c:ser>
          <c:idx val="11"/>
          <c:order val="11"/>
          <c:tx>
            <c:strRef>
              <c:f>'Informacja o działalności UdSC'!$C$139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'Informacja o działalności UdSC'!$L$127:$U$127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o działalności UdSC'!$L$139:$U$139</c:f>
              <c:numCache>
                <c:formatCode>#,##0</c:formatCode>
                <c:ptCount val="10"/>
                <c:pt idx="0">
                  <c:v>18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BB-4555-9CE7-158D4A9F15B3}"/>
            </c:ext>
          </c:extLst>
        </c:ser>
        <c:ser>
          <c:idx val="12"/>
          <c:order val="12"/>
          <c:tx>
            <c:strRef>
              <c:f>'Informacja o działalności UdSC'!$C$140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'Informacja o działalności UdSC'!$L$127:$U$127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o działalności UdSC'!$L$140:$U$140</c:f>
              <c:numCache>
                <c:formatCode>#,##0</c:formatCode>
                <c:ptCount val="10"/>
                <c:pt idx="0">
                  <c:v>56</c:v>
                </c:pt>
                <c:pt idx="2">
                  <c:v>49</c:v>
                </c:pt>
                <c:pt idx="3">
                  <c:v>4</c:v>
                </c:pt>
                <c:pt idx="4">
                  <c:v>8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6BB-4555-9CE7-158D4A9F15B3}"/>
            </c:ext>
          </c:extLst>
        </c:ser>
        <c:ser>
          <c:idx val="13"/>
          <c:order val="13"/>
          <c:tx>
            <c:strRef>
              <c:f>'Informacja o działalności UdSC'!$C$141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'Informacja o działalności UdSC'!$L$127:$U$127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o działalności UdSC'!$L$141:$U$141</c:f>
              <c:numCache>
                <c:formatCode>#,##0</c:formatCode>
                <c:ptCount val="10"/>
                <c:pt idx="0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BB-4555-9CE7-158D4A9F15B3}"/>
            </c:ext>
          </c:extLst>
        </c:ser>
        <c:ser>
          <c:idx val="14"/>
          <c:order val="14"/>
          <c:tx>
            <c:strRef>
              <c:f>'Informacja o działalności UdSC'!$C$142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'Informacja o działalności UdSC'!$L$127:$U$127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'Informacja o działalności UdSC'!$L$142:$U$142</c:f>
              <c:numCache>
                <c:formatCode>#,##0</c:formatCode>
                <c:ptCount val="10"/>
                <c:pt idx="0">
                  <c:v>5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6BB-4555-9CE7-158D4A9F1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73240000"/>
        <c:axId val="373236472"/>
        <c:axId val="0"/>
      </c:bar3DChart>
      <c:catAx>
        <c:axId val="373240000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3236472"/>
        <c:crosses val="autoZero"/>
        <c:auto val="1"/>
        <c:lblAlgn val="ctr"/>
        <c:lblOffset val="100"/>
        <c:noMultiLvlLbl val="0"/>
      </c:catAx>
      <c:valAx>
        <c:axId val="37323647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73240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'Informacja o działalności UdSC'!$C$298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('Informacja o działalności UdSC'!$G$296:$J$297,'Informacja o działalności UdSC'!$K$296:$N$297,'Informacja o działalności UdSC'!$O$296:$R$297)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'Informacja o działalności UdSC'!$G$298:$R$298</c:f>
              <c:numCache>
                <c:formatCode>General</c:formatCode>
                <c:ptCount val="12"/>
                <c:pt idx="0">
                  <c:v>132</c:v>
                </c:pt>
                <c:pt idx="2">
                  <c:v>173</c:v>
                </c:pt>
                <c:pt idx="4">
                  <c:v>6</c:v>
                </c:pt>
                <c:pt idx="6">
                  <c:v>10</c:v>
                </c:pt>
                <c:pt idx="8">
                  <c:v>5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9D-460E-BCE5-33D6A65FFD65}"/>
            </c:ext>
          </c:extLst>
        </c:ser>
        <c:ser>
          <c:idx val="1"/>
          <c:order val="1"/>
          <c:tx>
            <c:strRef>
              <c:f>'Informacja o działalności UdSC'!$C$299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('Informacja o działalności UdSC'!$G$296:$J$297,'Informacja o działalności UdSC'!$K$296:$N$297,'Informacja o działalności UdSC'!$O$296:$R$297)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'Informacja o działalności UdSC'!$G$299:$R$299</c:f>
              <c:numCache>
                <c:formatCode>General</c:formatCode>
                <c:ptCount val="12"/>
                <c:pt idx="0">
                  <c:v>120</c:v>
                </c:pt>
                <c:pt idx="2">
                  <c:v>148</c:v>
                </c:pt>
                <c:pt idx="4">
                  <c:v>4</c:v>
                </c:pt>
                <c:pt idx="6">
                  <c:v>5</c:v>
                </c:pt>
                <c:pt idx="8">
                  <c:v>6</c:v>
                </c:pt>
                <c:pt idx="1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9D-460E-BCE5-33D6A65FFD65}"/>
            </c:ext>
          </c:extLst>
        </c:ser>
        <c:ser>
          <c:idx val="2"/>
          <c:order val="2"/>
          <c:tx>
            <c:strRef>
              <c:f>'Informacja o działalności UdSC'!$C$300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('Informacja o działalności UdSC'!$G$296:$J$297,'Informacja o działalności UdSC'!$K$296:$N$297,'Informacja o działalności UdSC'!$O$296:$R$297)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'Informacja o działalności UdSC'!$G$300:$R$300</c:f>
              <c:numCache>
                <c:formatCode>General</c:formatCode>
                <c:ptCount val="12"/>
                <c:pt idx="0">
                  <c:v>7</c:v>
                </c:pt>
                <c:pt idx="2">
                  <c:v>7</c:v>
                </c:pt>
                <c:pt idx="4">
                  <c:v>14</c:v>
                </c:pt>
                <c:pt idx="6">
                  <c:v>25</c:v>
                </c:pt>
                <c:pt idx="8">
                  <c:v>4</c:v>
                </c:pt>
                <c:pt idx="1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9D-460E-BCE5-33D6A65FFD65}"/>
            </c:ext>
          </c:extLst>
        </c:ser>
        <c:ser>
          <c:idx val="3"/>
          <c:order val="3"/>
          <c:tx>
            <c:strRef>
              <c:f>'Informacja o działalności UdSC'!$C$301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('Informacja o działalności UdSC'!$G$296:$J$297,'Informacja o działalności UdSC'!$K$296:$N$297,'Informacja o działalności UdSC'!$O$296:$R$297)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'Informacja o działalności UdSC'!$G$301:$R$301</c:f>
              <c:numCache>
                <c:formatCode>General</c:formatCode>
                <c:ptCount val="12"/>
                <c:pt idx="0">
                  <c:v>6</c:v>
                </c:pt>
                <c:pt idx="2">
                  <c:v>10</c:v>
                </c:pt>
                <c:pt idx="4">
                  <c:v>1</c:v>
                </c:pt>
                <c:pt idx="6">
                  <c:v>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9D-460E-BCE5-33D6A65FFD65}"/>
            </c:ext>
          </c:extLst>
        </c:ser>
        <c:ser>
          <c:idx val="5"/>
          <c:order val="4"/>
          <c:tx>
            <c:strRef>
              <c:f>'Informacja o działalności UdSC'!$C$302</c:f>
              <c:strCache>
                <c:ptCount val="1"/>
                <c:pt idx="0">
                  <c:v>PAKISTAN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'Informacja o działalności UdSC'!$G$302:$R$302</c:f>
              <c:numCache>
                <c:formatCode>General</c:formatCode>
                <c:ptCount val="12"/>
                <c:pt idx="0">
                  <c:v>8</c:v>
                </c:pt>
                <c:pt idx="2">
                  <c:v>8</c:v>
                </c:pt>
                <c:pt idx="4">
                  <c:v>1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9D-460E-BCE5-33D6A65FFD65}"/>
            </c:ext>
          </c:extLst>
        </c:ser>
        <c:ser>
          <c:idx val="4"/>
          <c:order val="5"/>
          <c:tx>
            <c:strRef>
              <c:f>'Informacja o działalności UdSC'!$C$303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('Informacja o działalności UdSC'!$G$296:$J$297,'Informacja o działalności UdSC'!$K$296:$N$297,'Informacja o działalności UdSC'!$O$296:$R$297)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'Informacja o działalności UdSC'!$G$303:$R$303</c:f>
              <c:numCache>
                <c:formatCode>General</c:formatCode>
                <c:ptCount val="12"/>
                <c:pt idx="0">
                  <c:v>80</c:v>
                </c:pt>
                <c:pt idx="2">
                  <c:v>83</c:v>
                </c:pt>
                <c:pt idx="4">
                  <c:v>13</c:v>
                </c:pt>
                <c:pt idx="6">
                  <c:v>14</c:v>
                </c:pt>
                <c:pt idx="8">
                  <c:v>5</c:v>
                </c:pt>
                <c:pt idx="1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9D-460E-BCE5-33D6A65FF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373241568"/>
        <c:axId val="373242352"/>
        <c:axId val="0"/>
      </c:bar3DChart>
      <c:catAx>
        <c:axId val="3732415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73242352"/>
        <c:crosses val="autoZero"/>
        <c:auto val="1"/>
        <c:lblAlgn val="ctr"/>
        <c:lblOffset val="100"/>
        <c:noMultiLvlLbl val="0"/>
      </c:catAx>
      <c:valAx>
        <c:axId val="37324235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3732415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'Informacja o działalności UdSC'!$G$24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('Informacja o działalności UdSC'!$K$22:$K$23,'Informacja o działalności UdSC'!$M$22:$M$23,'Informacja o działalności UdSC'!$O$22:$O$23,'Informacja o działalności UdSC'!$Q$22:$Q$23)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01.05.2026 - 31.05.2026 r.</c:v>
                  </c:pt>
                </c:lvl>
              </c:multiLvlStrCache>
            </c:multiLvlStrRef>
          </c:cat>
          <c:val>
            <c:numRef>
              <c:f>('Informacja o działalności UdSC'!$K$24,'Informacja o działalności UdSC'!$M$24,'Informacja o działalności UdSC'!$O$24,'Informacja o działalności UdSC'!$Q$24)</c:f>
              <c:numCache>
                <c:formatCode>#,##0</c:formatCode>
                <c:ptCount val="4"/>
                <c:pt idx="0">
                  <c:v>32455</c:v>
                </c:pt>
                <c:pt idx="1">
                  <c:v>20463</c:v>
                </c:pt>
                <c:pt idx="2">
                  <c:v>2417</c:v>
                </c:pt>
                <c:pt idx="3">
                  <c:v>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A2-4EFD-94A5-8967E551BDD1}"/>
            </c:ext>
          </c:extLst>
        </c:ser>
        <c:ser>
          <c:idx val="2"/>
          <c:order val="1"/>
          <c:tx>
            <c:strRef>
              <c:f>'Informacja o działalności UdSC'!$G$25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('Informacja o działalności UdSC'!$K$22:$K$23,'Informacja o działalności UdSC'!$M$22:$M$23,'Informacja o działalności UdSC'!$O$22:$O$23,'Informacja o działalności UdSC'!$Q$22:$Q$23)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01.05.2026 - 31.05.2026 r.</c:v>
                  </c:pt>
                </c:lvl>
              </c:multiLvlStrCache>
            </c:multiLvlStrRef>
          </c:cat>
          <c:val>
            <c:numRef>
              <c:f>('Informacja o działalności UdSC'!$K$25,'Informacja o działalności UdSC'!$M$25,'Informacja o działalności UdSC'!$O$25,'Informacja o działalności UdSC'!$Q$25)</c:f>
              <c:numCache>
                <c:formatCode>#,##0</c:formatCode>
                <c:ptCount val="4"/>
                <c:pt idx="0">
                  <c:v>1289</c:v>
                </c:pt>
                <c:pt idx="1">
                  <c:v>1340</c:v>
                </c:pt>
                <c:pt idx="2">
                  <c:v>207</c:v>
                </c:pt>
                <c:pt idx="3">
                  <c:v>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A2-4EFD-94A5-8967E551BDD1}"/>
            </c:ext>
          </c:extLst>
        </c:ser>
        <c:ser>
          <c:idx val="4"/>
          <c:order val="2"/>
          <c:tx>
            <c:strRef>
              <c:f>'Informacja o działalności UdSC'!$G$26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('Informacja o działalności UdSC'!$K$22:$K$23,'Informacja o działalności UdSC'!$M$22:$M$23,'Informacja o działalności UdSC'!$O$22:$O$23,'Informacja o działalności UdSC'!$Q$22:$Q$23)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01.05.2026 - 31.05.2026 r.</c:v>
                  </c:pt>
                </c:lvl>
              </c:multiLvlStrCache>
            </c:multiLvlStrRef>
          </c:cat>
          <c:val>
            <c:numRef>
              <c:f>('Informacja o działalności UdSC'!$K$26,'Informacja o działalności UdSC'!$M$26,'Informacja o działalności UdSC'!$O$26,'Informacja o działalności UdSC'!$Q$26)</c:f>
              <c:numCache>
                <c:formatCode>#,##0</c:formatCode>
                <c:ptCount val="4"/>
                <c:pt idx="0">
                  <c:v>2690</c:v>
                </c:pt>
                <c:pt idx="1">
                  <c:v>1527</c:v>
                </c:pt>
                <c:pt idx="2">
                  <c:v>215</c:v>
                </c:pt>
                <c:pt idx="3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A2-4EFD-94A5-8967E551B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3243136"/>
        <c:axId val="373235688"/>
        <c:axId val="0"/>
      </c:bar3DChart>
      <c:catAx>
        <c:axId val="373243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73235688"/>
        <c:crosses val="autoZero"/>
        <c:auto val="1"/>
        <c:lblAlgn val="ctr"/>
        <c:lblOffset val="100"/>
        <c:noMultiLvlLbl val="0"/>
      </c:catAx>
      <c:valAx>
        <c:axId val="37323568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732431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'Informacja o działalności UdSC'!$D$218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'Informacja o działalności UdSC'!$H$217:$K$217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'Informacja o działalności UdSC'!$H$218:$K$218</c:f>
              <c:numCache>
                <c:formatCode>#,##0</c:formatCode>
                <c:ptCount val="4"/>
                <c:pt idx="0">
                  <c:v>58374</c:v>
                </c:pt>
                <c:pt idx="3">
                  <c:v>64115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3-42F6-BF3B-D70A895923F0}"/>
            </c:ext>
          </c:extLst>
        </c:ser>
        <c:ser>
          <c:idx val="1"/>
          <c:order val="1"/>
          <c:tx>
            <c:strRef>
              <c:f>'Informacja o działalności UdSC'!$D$219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'Informacja o działalności UdSC'!$H$217:$K$217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'Informacja o działalności UdSC'!$H$219:$K$219</c:f>
              <c:numCache>
                <c:formatCode>#,##0</c:formatCode>
                <c:ptCount val="4"/>
                <c:pt idx="0">
                  <c:v>5969</c:v>
                </c:pt>
                <c:pt idx="3">
                  <c:v>6278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3-42F6-BF3B-D70A895923F0}"/>
            </c:ext>
          </c:extLst>
        </c:ser>
        <c:ser>
          <c:idx val="0"/>
          <c:order val="2"/>
          <c:tx>
            <c:strRef>
              <c:f>'Informacja o działalności UdSC'!$D$220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'Informacja o działalności UdSC'!$H$217:$K$217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'Informacja o działalności UdSC'!$H$220:$K$220</c:f>
              <c:numCache>
                <c:formatCode>#,##0</c:formatCode>
                <c:ptCount val="4"/>
                <c:pt idx="0">
                  <c:v>4953</c:v>
                </c:pt>
                <c:pt idx="3">
                  <c:v>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B3-42F6-BF3B-D70A895923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6006072"/>
        <c:axId val="396008816"/>
        <c:axId val="395972648"/>
      </c:bar3DChart>
      <c:catAx>
        <c:axId val="396006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6008816"/>
        <c:crosses val="autoZero"/>
        <c:auto val="1"/>
        <c:lblAlgn val="ctr"/>
        <c:lblOffset val="100"/>
        <c:noMultiLvlLbl val="0"/>
      </c:catAx>
      <c:valAx>
        <c:axId val="39600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6006072"/>
        <c:crosses val="autoZero"/>
        <c:crossBetween val="between"/>
      </c:valAx>
      <c:serAx>
        <c:axId val="39597264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96008816"/>
        <c:crosses val="autoZero"/>
      </c:ser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'Informacja o działalności UdSC'!$G$58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('Informacja o działalności UdSC'!$K$56:$K$57,'Informacja o działalności UdSC'!$M$56:$M$57,'Informacja o działalności UdSC'!$O$56:$O$57,'Informacja o działalności UdSC'!$Q$56:$Q$57)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01.01.2026 - 31.05.2026 r.</c:v>
                  </c:pt>
                </c:lvl>
              </c:multiLvlStrCache>
            </c:multiLvlStrRef>
          </c:cat>
          <c:val>
            <c:numRef>
              <c:f>('Informacja o działalności UdSC'!$K$58,'Informacja o działalności UdSC'!$M$58,'Informacja o działalności UdSC'!$O$58,'Informacja o działalności UdSC'!$Q$58)</c:f>
              <c:numCache>
                <c:formatCode>#,##0</c:formatCode>
                <c:ptCount val="4"/>
                <c:pt idx="0">
                  <c:v>244481</c:v>
                </c:pt>
                <c:pt idx="1">
                  <c:v>113123</c:v>
                </c:pt>
                <c:pt idx="2">
                  <c:v>10221</c:v>
                </c:pt>
                <c:pt idx="3">
                  <c:v>6576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5C-4962-9164-A822863C021D}"/>
            </c:ext>
          </c:extLst>
        </c:ser>
        <c:ser>
          <c:idx val="2"/>
          <c:order val="1"/>
          <c:tx>
            <c:strRef>
              <c:f>'Informacja o działalności UdSC'!$G$59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('Informacja o działalności UdSC'!$K$56:$K$57,'Informacja o działalności UdSC'!$M$56:$M$57,'Informacja o działalności UdSC'!$O$56:$O$57,'Informacja o działalności UdSC'!$Q$56:$Q$57)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01.01.2026 - 31.05.2026 r.</c:v>
                  </c:pt>
                </c:lvl>
              </c:multiLvlStrCache>
            </c:multiLvlStrRef>
          </c:cat>
          <c:val>
            <c:numRef>
              <c:f>('Informacja o działalności UdSC'!$K$59,'Informacja o działalności UdSC'!$M$59,'Informacja o działalności UdSC'!$O$59,'Informacja o działalności UdSC'!$Q$59)</c:f>
              <c:numCache>
                <c:formatCode>#,##0</c:formatCode>
                <c:ptCount val="4"/>
                <c:pt idx="0">
                  <c:v>8954</c:v>
                </c:pt>
                <c:pt idx="1">
                  <c:v>6061</c:v>
                </c:pt>
                <c:pt idx="2">
                  <c:v>995</c:v>
                </c:pt>
                <c:pt idx="3">
                  <c:v>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5C-4962-9164-A822863C021D}"/>
            </c:ext>
          </c:extLst>
        </c:ser>
        <c:ser>
          <c:idx val="4"/>
          <c:order val="2"/>
          <c:tx>
            <c:strRef>
              <c:f>'Informacja o działalności UdSC'!$G$60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('Informacja o działalności UdSC'!$K$56:$K$57,'Informacja o działalności UdSC'!$M$56:$M$57,'Informacja o działalności UdSC'!$O$56:$O$57,'Informacja o działalności UdSC'!$Q$56:$Q$57)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01.01.2026 - 31.05.2026 r.</c:v>
                  </c:pt>
                </c:lvl>
              </c:multiLvlStrCache>
            </c:multiLvlStrRef>
          </c:cat>
          <c:val>
            <c:numRef>
              <c:f>('Informacja o działalności UdSC'!$K$60,'Informacja o działalności UdSC'!$M$60,'Informacja o działalności UdSC'!$O$60,'Informacja o działalności UdSC'!$Q$60)</c:f>
              <c:numCache>
                <c:formatCode>#,##0</c:formatCode>
                <c:ptCount val="4"/>
                <c:pt idx="0">
                  <c:v>12544</c:v>
                </c:pt>
                <c:pt idx="1">
                  <c:v>8330</c:v>
                </c:pt>
                <c:pt idx="2">
                  <c:v>1116</c:v>
                </c:pt>
                <c:pt idx="3">
                  <c:v>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5C-4962-9164-A822863C0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96007640"/>
        <c:axId val="396009600"/>
        <c:axId val="0"/>
      </c:bar3DChart>
      <c:catAx>
        <c:axId val="3960076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396009600"/>
        <c:crosses val="autoZero"/>
        <c:auto val="1"/>
        <c:lblAlgn val="ctr"/>
        <c:lblOffset val="100"/>
        <c:noMultiLvlLbl val="0"/>
      </c:catAx>
      <c:valAx>
        <c:axId val="3960096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3960076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339</xdr:row>
      <xdr:rowOff>52389</xdr:rowOff>
    </xdr:from>
    <xdr:to>
      <xdr:col>24</xdr:col>
      <xdr:colOff>19051</xdr:colOff>
      <xdr:row>360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512</xdr:row>
      <xdr:rowOff>65086</xdr:rowOff>
    </xdr:from>
    <xdr:to>
      <xdr:col>23</xdr:col>
      <xdr:colOff>9525</xdr:colOff>
      <xdr:row>526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144</xdr:row>
      <xdr:rowOff>69397</xdr:rowOff>
    </xdr:from>
    <xdr:to>
      <xdr:col>23</xdr:col>
      <xdr:colOff>1</xdr:colOff>
      <xdr:row>166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304</xdr:row>
      <xdr:rowOff>142193</xdr:rowOff>
    </xdr:from>
    <xdr:to>
      <xdr:col>23</xdr:col>
      <xdr:colOff>238126</xdr:colOff>
      <xdr:row>323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222</xdr:row>
      <xdr:rowOff>1</xdr:rowOff>
    </xdr:from>
    <xdr:to>
      <xdr:col>21</xdr:col>
      <xdr:colOff>238125</xdr:colOff>
      <xdr:row>237</xdr:row>
      <xdr:rowOff>152401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429</xdr:row>
      <xdr:rowOff>0</xdr:rowOff>
    </xdr:from>
    <xdr:to>
      <xdr:col>20</xdr:col>
      <xdr:colOff>234084</xdr:colOff>
      <xdr:row>429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332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362</xdr:row>
      <xdr:rowOff>31751</xdr:rowOff>
    </xdr:from>
    <xdr:to>
      <xdr:col>25</xdr:col>
      <xdr:colOff>21167</xdr:colOff>
      <xdr:row>391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408</xdr:row>
      <xdr:rowOff>0</xdr:rowOff>
    </xdr:from>
    <xdr:to>
      <xdr:col>25</xdr:col>
      <xdr:colOff>10584</xdr:colOff>
      <xdr:row>429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457</xdr:row>
      <xdr:rowOff>190499</xdr:rowOff>
    </xdr:from>
    <xdr:to>
      <xdr:col>25</xdr:col>
      <xdr:colOff>10584</xdr:colOff>
      <xdr:row>492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530</xdr:row>
      <xdr:rowOff>0</xdr:rowOff>
    </xdr:from>
    <xdr:to>
      <xdr:col>25</xdr:col>
      <xdr:colOff>10584</xdr:colOff>
      <xdr:row>546</xdr:row>
      <xdr:rowOff>0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90</xdr:row>
      <xdr:rowOff>-1</xdr:rowOff>
    </xdr:from>
    <xdr:to>
      <xdr:col>24</xdr:col>
      <xdr:colOff>219075</xdr:colOff>
      <xdr:row>122</xdr:row>
      <xdr:rowOff>0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20247428"/>
          <a:ext cx="8682718" cy="223837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171</xdr:row>
      <xdr:rowOff>0</xdr:rowOff>
    </xdr:from>
    <xdr:to>
      <xdr:col>25</xdr:col>
      <xdr:colOff>10584</xdr:colOff>
      <xdr:row>186</xdr:row>
      <xdr:rowOff>0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204</xdr:row>
      <xdr:rowOff>0</xdr:rowOff>
    </xdr:from>
    <xdr:to>
      <xdr:col>25</xdr:col>
      <xdr:colOff>10584</xdr:colOff>
      <xdr:row>212</xdr:row>
      <xdr:rowOff>0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239</xdr:row>
      <xdr:rowOff>0</xdr:rowOff>
    </xdr:from>
    <xdr:to>
      <xdr:col>25</xdr:col>
      <xdr:colOff>10584</xdr:colOff>
      <xdr:row>252</xdr:row>
      <xdr:rowOff>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273</xdr:row>
      <xdr:rowOff>0</xdr:rowOff>
    </xdr:from>
    <xdr:to>
      <xdr:col>25</xdr:col>
      <xdr:colOff>10584</xdr:colOff>
      <xdr:row>288</xdr:row>
      <xdr:rowOff>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549</xdr:row>
      <xdr:rowOff>0</xdr:rowOff>
    </xdr:from>
    <xdr:to>
      <xdr:col>25</xdr:col>
      <xdr:colOff>10584</xdr:colOff>
      <xdr:row>576</xdr:row>
      <xdr:rowOff>0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xmlns:xlrd2="http://schemas.microsoft.com/office/spreadsheetml/2017/richdata2"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xmlns:xlrd2="http://schemas.microsoft.com/office/spreadsheetml/2017/richdata2"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AD586"/>
  <sheetViews>
    <sheetView showGridLines="0" tabSelected="1" zoomScale="80" zoomScaleNormal="80" zoomScalePageLayoutView="70" workbookViewId="0">
      <selection activeCell="AD21" sqref="AD21"/>
    </sheetView>
  </sheetViews>
  <sheetFormatPr defaultColWidth="4.1796875" defaultRowHeight="14.5" x14ac:dyDescent="0.35"/>
  <cols>
    <col min="1" max="13" width="5" style="3" customWidth="1"/>
    <col min="14" max="16" width="5.453125" style="3" bestFit="1" customWidth="1"/>
    <col min="17" max="20" width="5" style="3" customWidth="1"/>
    <col min="21" max="21" width="8.453125" style="3" bestFit="1" customWidth="1"/>
    <col min="22" max="24" width="5" style="3" customWidth="1"/>
    <col min="25" max="25" width="3.81640625" style="6" customWidth="1"/>
    <col min="26" max="26" width="11.26953125" style="3" bestFit="1" customWidth="1"/>
    <col min="27" max="27" width="4.81640625" style="3" bestFit="1" customWidth="1"/>
    <col min="28" max="28" width="5" style="3" bestFit="1" customWidth="1"/>
    <col min="29" max="29" width="6.26953125" style="3" bestFit="1" customWidth="1"/>
    <col min="30" max="30" width="5.26953125" style="3" bestFit="1" customWidth="1"/>
    <col min="31" max="16384" width="4.1796875" style="3"/>
  </cols>
  <sheetData>
    <row r="1" spans="1:29" x14ac:dyDescent="0.35">
      <c r="T1" s="51"/>
      <c r="U1" s="52"/>
      <c r="V1" s="52"/>
      <c r="W1" s="52"/>
      <c r="X1" s="52"/>
      <c r="Y1" s="52"/>
      <c r="Z1" s="52"/>
      <c r="AA1" s="52"/>
      <c r="AB1" s="52"/>
      <c r="AC1" s="52"/>
    </row>
    <row r="2" spans="1:29" x14ac:dyDescent="0.35">
      <c r="Q2" s="5"/>
      <c r="T2" s="52"/>
      <c r="U2" s="52"/>
      <c r="V2" s="52"/>
      <c r="W2" s="52"/>
      <c r="X2" s="52"/>
      <c r="Y2" s="52"/>
      <c r="Z2" s="52"/>
      <c r="AA2" s="52"/>
      <c r="AB2" s="52"/>
      <c r="AC2" s="52"/>
    </row>
    <row r="3" spans="1:29" x14ac:dyDescent="0.35">
      <c r="T3" s="52"/>
      <c r="U3" s="52"/>
      <c r="V3" s="52"/>
      <c r="W3" s="52"/>
      <c r="X3" s="52"/>
      <c r="Y3" s="52"/>
      <c r="Z3" s="52"/>
      <c r="AA3" s="52"/>
      <c r="AB3" s="52"/>
      <c r="AC3" s="52"/>
    </row>
    <row r="4" spans="1:29" x14ac:dyDescent="0.35"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x14ac:dyDescent="0.35">
      <c r="E5" s="88" t="s">
        <v>66</v>
      </c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T5" s="52"/>
      <c r="U5" s="52"/>
      <c r="V5" s="52"/>
      <c r="W5" s="52"/>
      <c r="X5" s="52"/>
      <c r="Y5" s="52"/>
      <c r="Z5" s="52"/>
      <c r="AA5" s="52"/>
      <c r="AB5" s="52"/>
      <c r="AC5" s="52"/>
    </row>
    <row r="6" spans="1:29" x14ac:dyDescent="0.35"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x14ac:dyDescent="0.35"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T7" s="52"/>
      <c r="U7" s="52"/>
      <c r="V7" s="52"/>
      <c r="W7" s="52"/>
      <c r="X7" s="52"/>
      <c r="Y7" s="52"/>
      <c r="Z7" s="52"/>
      <c r="AA7" s="52"/>
      <c r="AB7" s="52"/>
      <c r="AC7" s="52"/>
    </row>
    <row r="8" spans="1:29" x14ac:dyDescent="0.35"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8"/>
      <c r="Q8" s="88"/>
      <c r="T8" s="52"/>
      <c r="U8" s="52"/>
      <c r="V8" s="52"/>
      <c r="W8" s="52"/>
      <c r="X8" s="52"/>
      <c r="Y8" s="52"/>
      <c r="Z8" s="52"/>
      <c r="AA8" s="52"/>
      <c r="AB8" s="52"/>
      <c r="AC8" s="52"/>
    </row>
    <row r="9" spans="1:29" ht="19.5" x14ac:dyDescent="0.45">
      <c r="E9" s="89" t="str">
        <f>CONCATENATE("w okresie ",Arkusz18!A2," - ",Arkusz18!B2," r.")</f>
        <v>w okresie 01.05.2026 - 31.05.2026 r.</v>
      </c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T9" s="52"/>
      <c r="U9" s="52"/>
      <c r="V9" s="52"/>
      <c r="W9" s="52"/>
      <c r="X9" s="52"/>
      <c r="Y9" s="52"/>
      <c r="Z9" s="52"/>
      <c r="AA9" s="52"/>
      <c r="AB9" s="52"/>
      <c r="AC9" s="52"/>
    </row>
    <row r="10" spans="1:29" x14ac:dyDescent="0.35">
      <c r="T10" s="52"/>
      <c r="U10" s="52"/>
      <c r="V10" s="52"/>
      <c r="W10" s="52"/>
      <c r="X10" s="52"/>
      <c r="Y10" s="52"/>
      <c r="Z10" s="52"/>
      <c r="AA10" s="52"/>
      <c r="AB10" s="52"/>
      <c r="AC10" s="52"/>
    </row>
    <row r="11" spans="1:29" x14ac:dyDescent="0.35">
      <c r="T11" s="52"/>
      <c r="U11" s="52"/>
      <c r="V11" s="52"/>
      <c r="W11" s="52"/>
      <c r="X11" s="52"/>
      <c r="Y11" s="52"/>
      <c r="Z11" s="52"/>
      <c r="AA11" s="52"/>
      <c r="AB11" s="52"/>
      <c r="AC11" s="52"/>
    </row>
    <row r="12" spans="1:29" x14ac:dyDescent="0.35">
      <c r="T12" s="52"/>
      <c r="U12" s="52"/>
      <c r="V12" s="52"/>
      <c r="W12" s="52"/>
      <c r="X12" s="52"/>
      <c r="Y12" s="52"/>
      <c r="Z12" s="52"/>
      <c r="AA12" s="52"/>
      <c r="AB12" s="52"/>
      <c r="AC12" s="52"/>
    </row>
    <row r="13" spans="1:29" x14ac:dyDescent="0.35">
      <c r="T13" s="52"/>
      <c r="U13" s="52"/>
      <c r="V13" s="52"/>
      <c r="W13" s="52"/>
      <c r="X13" s="52"/>
      <c r="Y13" s="52"/>
      <c r="Z13" s="52"/>
      <c r="AA13" s="52"/>
      <c r="AB13" s="52"/>
      <c r="AC13" s="52"/>
    </row>
    <row r="14" spans="1:29" x14ac:dyDescent="0.35">
      <c r="T14" s="52"/>
      <c r="U14" s="52"/>
      <c r="V14" s="52"/>
      <c r="W14" s="52"/>
      <c r="X14" s="52"/>
      <c r="Y14" s="52"/>
      <c r="Z14" s="52"/>
      <c r="AA14" s="52"/>
      <c r="AB14" s="52"/>
      <c r="AC14" s="52"/>
    </row>
    <row r="15" spans="1:29" ht="18" x14ac:dyDescent="0.35">
      <c r="A15" s="8" t="s">
        <v>70</v>
      </c>
      <c r="T15" s="52"/>
      <c r="U15" s="52"/>
      <c r="V15" s="52"/>
      <c r="W15" s="52"/>
      <c r="X15" s="52"/>
      <c r="Y15" s="52"/>
      <c r="Z15" s="52"/>
      <c r="AA15" s="52"/>
      <c r="AB15" s="52"/>
      <c r="AC15" s="52"/>
    </row>
    <row r="16" spans="1:29" ht="18" x14ac:dyDescent="0.35">
      <c r="A16" s="8"/>
    </row>
    <row r="18" spans="1:26" x14ac:dyDescent="0.35">
      <c r="A18" s="71" t="s">
        <v>141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</row>
    <row r="19" spans="1:26" x14ac:dyDescent="0.3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</row>
    <row r="20" spans="1:26" x14ac:dyDescent="0.3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</row>
    <row r="21" spans="1:26" ht="15" thickBot="1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5">
      <c r="G22" s="171" t="s">
        <v>2</v>
      </c>
      <c r="H22" s="92"/>
      <c r="I22" s="92"/>
      <c r="J22" s="92"/>
      <c r="K22" s="92" t="s">
        <v>3</v>
      </c>
      <c r="L22" s="92"/>
      <c r="M22" s="164" t="str">
        <f>CONCATENATE("decyzje ",Arkusz18!A2," - ",Arkusz18!B2," r.")</f>
        <v>decyzje 01.05.2026 - 31.05.2026 r.</v>
      </c>
      <c r="N22" s="164"/>
      <c r="O22" s="164"/>
      <c r="P22" s="164"/>
      <c r="Q22" s="164"/>
      <c r="R22" s="165"/>
    </row>
    <row r="23" spans="1:26" ht="60" customHeight="1" x14ac:dyDescent="0.35">
      <c r="G23" s="172"/>
      <c r="H23" s="93"/>
      <c r="I23" s="93"/>
      <c r="J23" s="93"/>
      <c r="K23" s="93"/>
      <c r="L23" s="93"/>
      <c r="M23" s="90" t="s">
        <v>25</v>
      </c>
      <c r="N23" s="90"/>
      <c r="O23" s="90" t="s">
        <v>26</v>
      </c>
      <c r="P23" s="90"/>
      <c r="Q23" s="90" t="s">
        <v>27</v>
      </c>
      <c r="R23" s="91"/>
    </row>
    <row r="24" spans="1:26" x14ac:dyDescent="0.35">
      <c r="G24" s="169" t="s">
        <v>34</v>
      </c>
      <c r="H24" s="170"/>
      <c r="I24" s="170"/>
      <c r="J24" s="170"/>
      <c r="K24" s="72">
        <v>32455</v>
      </c>
      <c r="L24" s="72"/>
      <c r="M24" s="68">
        <f>Arkusz9!B3</f>
        <v>20463</v>
      </c>
      <c r="N24" s="68"/>
      <c r="O24" s="68">
        <f>Arkusz9!B2</f>
        <v>2417</v>
      </c>
      <c r="P24" s="68"/>
      <c r="Q24" s="68">
        <f>Arkusz9!B4</f>
        <v>1793</v>
      </c>
      <c r="R24" s="85"/>
      <c r="T24" s="55"/>
      <c r="U24" s="55"/>
      <c r="V24" s="55"/>
      <c r="W24" s="55"/>
      <c r="X24" s="53"/>
    </row>
    <row r="25" spans="1:26" x14ac:dyDescent="0.35">
      <c r="G25" s="167" t="s">
        <v>35</v>
      </c>
      <c r="H25" s="168"/>
      <c r="I25" s="168"/>
      <c r="J25" s="168"/>
      <c r="K25" s="166">
        <v>1289</v>
      </c>
      <c r="L25" s="166"/>
      <c r="M25" s="86">
        <f>Arkusz9!B11</f>
        <v>1340</v>
      </c>
      <c r="N25" s="86"/>
      <c r="O25" s="86">
        <f>Arkusz9!B10</f>
        <v>207</v>
      </c>
      <c r="P25" s="86"/>
      <c r="Q25" s="86">
        <f>Arkusz9!B12</f>
        <v>112</v>
      </c>
      <c r="R25" s="87"/>
      <c r="U25" s="56"/>
    </row>
    <row r="26" spans="1:26" ht="15" thickBot="1" x14ac:dyDescent="0.4">
      <c r="G26" s="173" t="s">
        <v>24</v>
      </c>
      <c r="H26" s="174"/>
      <c r="I26" s="174"/>
      <c r="J26" s="174"/>
      <c r="K26" s="175">
        <v>2690</v>
      </c>
      <c r="L26" s="175"/>
      <c r="M26" s="94">
        <f>Arkusz9!B7</f>
        <v>1527</v>
      </c>
      <c r="N26" s="94"/>
      <c r="O26" s="94">
        <f>Arkusz9!B6</f>
        <v>215</v>
      </c>
      <c r="P26" s="94"/>
      <c r="Q26" s="94">
        <f>Arkusz9!B8</f>
        <v>195</v>
      </c>
      <c r="R26" s="176"/>
    </row>
    <row r="27" spans="1:26" ht="15" thickBot="1" x14ac:dyDescent="0.4">
      <c r="G27" s="95" t="s">
        <v>72</v>
      </c>
      <c r="H27" s="96"/>
      <c r="I27" s="96"/>
      <c r="J27" s="96"/>
      <c r="K27" s="97">
        <f>SUM(K24:K26)</f>
        <v>36434</v>
      </c>
      <c r="L27" s="97"/>
      <c r="M27" s="97">
        <f>SUM(M24:M26)</f>
        <v>23330</v>
      </c>
      <c r="N27" s="97"/>
      <c r="O27" s="97">
        <f>SUM(O24:O26)</f>
        <v>2839</v>
      </c>
      <c r="P27" s="97"/>
      <c r="Q27" s="97">
        <f>SUM(Q24:Q26)</f>
        <v>2100</v>
      </c>
      <c r="R27" s="98"/>
      <c r="S27" s="56"/>
    </row>
    <row r="31" spans="1:26" x14ac:dyDescent="0.35">
      <c r="V31" s="11"/>
      <c r="W31" s="11"/>
      <c r="Z31" s="11"/>
    </row>
    <row r="37" spans="7:26" x14ac:dyDescent="0.35">
      <c r="V37" s="24"/>
      <c r="W37" s="24"/>
      <c r="X37" s="24"/>
      <c r="Y37" s="26"/>
      <c r="Z37" s="24"/>
    </row>
    <row r="38" spans="7:26" x14ac:dyDescent="0.35">
      <c r="V38" s="24"/>
      <c r="W38" s="24"/>
      <c r="X38" s="24"/>
      <c r="Y38" s="26"/>
      <c r="Z38" s="24"/>
    </row>
    <row r="39" spans="7:26" x14ac:dyDescent="0.35">
      <c r="V39" s="24"/>
      <c r="W39" s="24"/>
      <c r="X39" s="24"/>
      <c r="Y39" s="26"/>
      <c r="Z39" s="24"/>
    </row>
    <row r="40" spans="7:26" x14ac:dyDescent="0.35">
      <c r="V40" s="24"/>
      <c r="W40" s="24"/>
      <c r="X40" s="24"/>
      <c r="Y40" s="26"/>
      <c r="Z40" s="24"/>
    </row>
    <row r="41" spans="7:26" x14ac:dyDescent="0.35">
      <c r="V41" s="24"/>
      <c r="W41" s="24"/>
      <c r="X41" s="24"/>
      <c r="Y41" s="26"/>
      <c r="Z41" s="24"/>
    </row>
    <row r="42" spans="7:26" x14ac:dyDescent="0.35">
      <c r="V42" s="24"/>
      <c r="W42" s="24"/>
      <c r="X42" s="24"/>
      <c r="Y42" s="26"/>
      <c r="Z42" s="24"/>
    </row>
    <row r="43" spans="7:26" x14ac:dyDescent="0.35">
      <c r="V43" s="24"/>
      <c r="W43" s="24"/>
      <c r="X43" s="24"/>
      <c r="Y43" s="26"/>
      <c r="Z43" s="24"/>
    </row>
    <row r="44" spans="7:26" x14ac:dyDescent="0.35">
      <c r="V44" s="24"/>
      <c r="W44" s="24"/>
      <c r="X44" s="24"/>
      <c r="Y44" s="26"/>
      <c r="Z44" s="24"/>
    </row>
    <row r="45" spans="7:26" ht="15" thickBot="1" x14ac:dyDescent="0.4">
      <c r="V45" s="24"/>
      <c r="W45" s="24"/>
      <c r="X45" s="24"/>
      <c r="Y45" s="26"/>
      <c r="Z45" s="24"/>
    </row>
    <row r="46" spans="7:26" ht="63.75" customHeight="1" x14ac:dyDescent="0.35">
      <c r="G46" s="302" t="s">
        <v>2</v>
      </c>
      <c r="H46" s="303"/>
      <c r="I46" s="303"/>
      <c r="J46" s="303"/>
      <c r="K46" s="303"/>
      <c r="L46" s="303"/>
      <c r="M46" s="303"/>
      <c r="N46" s="303"/>
      <c r="O46" s="306" t="s">
        <v>3</v>
      </c>
      <c r="P46" s="306"/>
      <c r="Q46" s="294" t="s">
        <v>77</v>
      </c>
      <c r="R46" s="295"/>
      <c r="U46" s="24"/>
      <c r="V46" s="24"/>
      <c r="W46" s="24"/>
      <c r="X46" s="24"/>
      <c r="Y46" s="26"/>
    </row>
    <row r="47" spans="7:26" x14ac:dyDescent="0.35">
      <c r="G47" s="304"/>
      <c r="H47" s="305"/>
      <c r="I47" s="305"/>
      <c r="J47" s="305"/>
      <c r="K47" s="305"/>
      <c r="L47" s="305"/>
      <c r="M47" s="305"/>
      <c r="N47" s="305"/>
      <c r="O47" s="307"/>
      <c r="P47" s="307"/>
      <c r="Q47" s="296"/>
      <c r="R47" s="297"/>
      <c r="U47" s="24"/>
      <c r="V47" s="24"/>
      <c r="W47" s="24"/>
      <c r="X47" s="24"/>
      <c r="Y47" s="26"/>
    </row>
    <row r="48" spans="7:26" x14ac:dyDescent="0.35">
      <c r="G48" s="252" t="s">
        <v>73</v>
      </c>
      <c r="H48" s="253"/>
      <c r="I48" s="253"/>
      <c r="J48" s="253"/>
      <c r="K48" s="253"/>
      <c r="L48" s="253"/>
      <c r="M48" s="253"/>
      <c r="N48" s="253"/>
      <c r="O48" s="292">
        <f>Arkusz10!A2</f>
        <v>467</v>
      </c>
      <c r="P48" s="292"/>
      <c r="Q48" s="298">
        <f>Arkusz10!A3</f>
        <v>355</v>
      </c>
      <c r="R48" s="299"/>
      <c r="U48" s="24"/>
      <c r="V48" s="24"/>
      <c r="W48" s="24"/>
      <c r="X48" s="24"/>
      <c r="Y48" s="26"/>
    </row>
    <row r="49" spans="7:26" x14ac:dyDescent="0.35">
      <c r="G49" s="290" t="s">
        <v>74</v>
      </c>
      <c r="H49" s="291"/>
      <c r="I49" s="291"/>
      <c r="J49" s="291"/>
      <c r="K49" s="291"/>
      <c r="L49" s="291"/>
      <c r="M49" s="291"/>
      <c r="N49" s="291"/>
      <c r="O49" s="293">
        <f>Arkusz10!A4</f>
        <v>78</v>
      </c>
      <c r="P49" s="293"/>
      <c r="Q49" s="300">
        <f>Arkusz10!A5</f>
        <v>56</v>
      </c>
      <c r="R49" s="301"/>
      <c r="U49" s="24"/>
      <c r="V49" s="24"/>
      <c r="W49" s="24"/>
      <c r="X49" s="24"/>
      <c r="Y49" s="26"/>
    </row>
    <row r="50" spans="7:26" x14ac:dyDescent="0.35">
      <c r="G50" s="252" t="s">
        <v>75</v>
      </c>
      <c r="H50" s="253"/>
      <c r="I50" s="253"/>
      <c r="J50" s="253"/>
      <c r="K50" s="253"/>
      <c r="L50" s="253"/>
      <c r="M50" s="253"/>
      <c r="N50" s="253"/>
      <c r="O50" s="292">
        <f>Arkusz10!A6</f>
        <v>0</v>
      </c>
      <c r="P50" s="292"/>
      <c r="Q50" s="298">
        <f>Arkusz10!A7</f>
        <v>2</v>
      </c>
      <c r="R50" s="299"/>
      <c r="U50" s="24"/>
      <c r="V50" s="24"/>
      <c r="W50" s="24"/>
      <c r="X50" s="24"/>
      <c r="Y50" s="26"/>
    </row>
    <row r="51" spans="7:26" ht="15" thickBot="1" x14ac:dyDescent="0.4">
      <c r="G51" s="229" t="s">
        <v>76</v>
      </c>
      <c r="H51" s="230"/>
      <c r="I51" s="230"/>
      <c r="J51" s="230"/>
      <c r="K51" s="230"/>
      <c r="L51" s="230"/>
      <c r="M51" s="230"/>
      <c r="N51" s="230"/>
      <c r="O51" s="231">
        <f>Arkusz10!A8</f>
        <v>8</v>
      </c>
      <c r="P51" s="231"/>
      <c r="Q51" s="309">
        <f>Arkusz10!A9</f>
        <v>6</v>
      </c>
      <c r="R51" s="310"/>
      <c r="U51" s="24"/>
      <c r="V51" s="24"/>
      <c r="W51" s="24"/>
      <c r="X51" s="24"/>
      <c r="Y51" s="26"/>
    </row>
    <row r="52" spans="7:26" ht="15" thickBot="1" x14ac:dyDescent="0.4">
      <c r="G52" s="227" t="s">
        <v>72</v>
      </c>
      <c r="H52" s="228"/>
      <c r="I52" s="228"/>
      <c r="J52" s="228"/>
      <c r="K52" s="228"/>
      <c r="L52" s="228"/>
      <c r="M52" s="228"/>
      <c r="N52" s="228"/>
      <c r="O52" s="289">
        <f>SUM(O48:O51)</f>
        <v>553</v>
      </c>
      <c r="P52" s="289"/>
      <c r="Q52" s="311">
        <f>SUM(Q48:Q51)</f>
        <v>419</v>
      </c>
      <c r="R52" s="312"/>
      <c r="U52" s="24"/>
      <c r="V52" s="24"/>
      <c r="W52" s="24"/>
      <c r="X52" s="24"/>
      <c r="Y52" s="26"/>
    </row>
    <row r="53" spans="7:26" x14ac:dyDescent="0.35">
      <c r="V53" s="24"/>
      <c r="W53" s="24"/>
      <c r="X53" s="24"/>
      <c r="Y53" s="26"/>
      <c r="Z53" s="24"/>
    </row>
    <row r="54" spans="7:26" x14ac:dyDescent="0.35">
      <c r="V54" s="24"/>
      <c r="W54" s="24"/>
      <c r="X54" s="24"/>
      <c r="Y54" s="26"/>
      <c r="Z54" s="24"/>
    </row>
    <row r="55" spans="7:26" ht="15" thickBot="1" x14ac:dyDescent="0.4">
      <c r="V55" s="24"/>
      <c r="W55" s="24"/>
      <c r="X55" s="24"/>
      <c r="Y55" s="26"/>
      <c r="Z55" s="24"/>
    </row>
    <row r="56" spans="7:26" ht="33" customHeight="1" x14ac:dyDescent="0.35">
      <c r="G56" s="171" t="s">
        <v>2</v>
      </c>
      <c r="H56" s="92"/>
      <c r="I56" s="92"/>
      <c r="J56" s="92"/>
      <c r="K56" s="92" t="s">
        <v>3</v>
      </c>
      <c r="L56" s="92"/>
      <c r="M56" s="164" t="str">
        <f>CONCATENATE("decyzje ",Arkusz18!C2," - ",Arkusz18!B2," r.")</f>
        <v>decyzje 01.01.2026 - 31.05.2026 r.</v>
      </c>
      <c r="N56" s="164"/>
      <c r="O56" s="164"/>
      <c r="P56" s="164"/>
      <c r="Q56" s="164"/>
      <c r="R56" s="165"/>
      <c r="V56" s="24"/>
      <c r="W56" s="24"/>
      <c r="X56" s="24"/>
      <c r="Y56" s="26"/>
      <c r="Z56" s="24"/>
    </row>
    <row r="57" spans="7:26" ht="63.75" customHeight="1" x14ac:dyDescent="0.35">
      <c r="G57" s="172"/>
      <c r="H57" s="93"/>
      <c r="I57" s="93"/>
      <c r="J57" s="93"/>
      <c r="K57" s="93"/>
      <c r="L57" s="93"/>
      <c r="M57" s="90" t="s">
        <v>25</v>
      </c>
      <c r="N57" s="90"/>
      <c r="O57" s="90" t="s">
        <v>26</v>
      </c>
      <c r="P57" s="90"/>
      <c r="Q57" s="90" t="s">
        <v>27</v>
      </c>
      <c r="R57" s="91"/>
      <c r="V57" s="24"/>
      <c r="W57" s="24"/>
      <c r="X57" s="24"/>
      <c r="Y57" s="26"/>
      <c r="Z57" s="24"/>
    </row>
    <row r="58" spans="7:26" x14ac:dyDescent="0.35">
      <c r="G58" s="169" t="s">
        <v>34</v>
      </c>
      <c r="H58" s="170"/>
      <c r="I58" s="170"/>
      <c r="J58" s="170"/>
      <c r="K58" s="72">
        <v>244481</v>
      </c>
      <c r="L58" s="72"/>
      <c r="M58" s="68">
        <f>Arkusz11!B3</f>
        <v>113123</v>
      </c>
      <c r="N58" s="68"/>
      <c r="O58" s="68">
        <f>Arkusz11!B2</f>
        <v>10221</v>
      </c>
      <c r="P58" s="68"/>
      <c r="Q58" s="68">
        <f>Arkusz11!B4</f>
        <v>6576</v>
      </c>
      <c r="R58" s="85"/>
      <c r="U58" s="55"/>
      <c r="V58" s="24"/>
      <c r="W58" s="24"/>
      <c r="X58" s="24"/>
      <c r="Y58" s="26"/>
      <c r="Z58" s="24"/>
    </row>
    <row r="59" spans="7:26" x14ac:dyDescent="0.35">
      <c r="G59" s="167" t="s">
        <v>35</v>
      </c>
      <c r="H59" s="168"/>
      <c r="I59" s="168"/>
      <c r="J59" s="168"/>
      <c r="K59" s="166">
        <v>8954</v>
      </c>
      <c r="L59" s="166"/>
      <c r="M59" s="86">
        <f>Arkusz11!B11</f>
        <v>6061</v>
      </c>
      <c r="N59" s="86"/>
      <c r="O59" s="86">
        <f>Arkusz11!B10</f>
        <v>995</v>
      </c>
      <c r="P59" s="86"/>
      <c r="Q59" s="86">
        <f>Arkusz11!B12</f>
        <v>675</v>
      </c>
      <c r="R59" s="87"/>
      <c r="U59" s="56"/>
      <c r="V59" s="24"/>
      <c r="W59" s="24"/>
      <c r="X59" s="24"/>
      <c r="Y59" s="26"/>
      <c r="Z59" s="24"/>
    </row>
    <row r="60" spans="7:26" ht="15" thickBot="1" x14ac:dyDescent="0.4">
      <c r="G60" s="173" t="s">
        <v>24</v>
      </c>
      <c r="H60" s="174"/>
      <c r="I60" s="174"/>
      <c r="J60" s="174"/>
      <c r="K60" s="175">
        <v>12544</v>
      </c>
      <c r="L60" s="175"/>
      <c r="M60" s="94">
        <f>Arkusz11!B7</f>
        <v>8330</v>
      </c>
      <c r="N60" s="94"/>
      <c r="O60" s="94">
        <f>Arkusz11!B6</f>
        <v>1116</v>
      </c>
      <c r="P60" s="94"/>
      <c r="Q60" s="94">
        <f>Arkusz11!B8</f>
        <v>867</v>
      </c>
      <c r="R60" s="176"/>
      <c r="T60" s="56"/>
      <c r="V60" s="24"/>
      <c r="W60" s="24"/>
      <c r="X60" s="24"/>
      <c r="Y60" s="26"/>
      <c r="Z60" s="24"/>
    </row>
    <row r="61" spans="7:26" ht="15" thickBot="1" x14ac:dyDescent="0.4">
      <c r="G61" s="95" t="s">
        <v>72</v>
      </c>
      <c r="H61" s="96"/>
      <c r="I61" s="96"/>
      <c r="J61" s="96"/>
      <c r="K61" s="97">
        <f>SUM(K58:L60)</f>
        <v>265979</v>
      </c>
      <c r="L61" s="97"/>
      <c r="M61" s="97">
        <f t="shared" ref="M61" si="0">SUM(M58:N60)</f>
        <v>127514</v>
      </c>
      <c r="N61" s="97"/>
      <c r="O61" s="97">
        <f t="shared" ref="O61" si="1">SUM(O58:P60)</f>
        <v>12332</v>
      </c>
      <c r="P61" s="97"/>
      <c r="Q61" s="97">
        <f t="shared" ref="Q61" si="2">SUM(Q58:R60)</f>
        <v>8118</v>
      </c>
      <c r="R61" s="98"/>
      <c r="V61" s="24"/>
      <c r="W61" s="24"/>
      <c r="X61" s="24"/>
      <c r="Y61" s="26"/>
      <c r="Z61" s="24"/>
    </row>
    <row r="62" spans="7:26" x14ac:dyDescent="0.35">
      <c r="V62" s="24"/>
      <c r="W62" s="24"/>
      <c r="X62" s="24"/>
      <c r="Y62" s="26"/>
      <c r="Z62" s="24"/>
    </row>
    <row r="63" spans="7:26" x14ac:dyDescent="0.35">
      <c r="V63" s="24"/>
      <c r="W63" s="24"/>
      <c r="X63" s="24"/>
      <c r="Y63" s="26"/>
      <c r="Z63" s="24"/>
    </row>
    <row r="64" spans="7:26" x14ac:dyDescent="0.35">
      <c r="V64" s="24"/>
      <c r="W64" s="24"/>
      <c r="X64" s="24"/>
      <c r="Y64" s="26"/>
      <c r="Z64" s="24"/>
    </row>
    <row r="66" spans="14:26" x14ac:dyDescent="0.3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" thickBot="1" x14ac:dyDescent="0.4"/>
    <row r="82" spans="1:25" ht="57.75" customHeight="1" x14ac:dyDescent="0.35">
      <c r="G82" s="302" t="s">
        <v>2</v>
      </c>
      <c r="H82" s="303"/>
      <c r="I82" s="303"/>
      <c r="J82" s="303"/>
      <c r="K82" s="303"/>
      <c r="L82" s="303"/>
      <c r="M82" s="303"/>
      <c r="N82" s="303"/>
      <c r="O82" s="306" t="s">
        <v>3</v>
      </c>
      <c r="P82" s="306"/>
      <c r="Q82" s="294" t="s">
        <v>77</v>
      </c>
      <c r="R82" s="295"/>
    </row>
    <row r="83" spans="1:25" x14ac:dyDescent="0.35">
      <c r="G83" s="304"/>
      <c r="H83" s="305"/>
      <c r="I83" s="305"/>
      <c r="J83" s="305"/>
      <c r="K83" s="305"/>
      <c r="L83" s="305"/>
      <c r="M83" s="305"/>
      <c r="N83" s="305"/>
      <c r="O83" s="307"/>
      <c r="P83" s="307"/>
      <c r="Q83" s="296"/>
      <c r="R83" s="297"/>
    </row>
    <row r="84" spans="1:25" x14ac:dyDescent="0.35">
      <c r="G84" s="252" t="s">
        <v>73</v>
      </c>
      <c r="H84" s="253"/>
      <c r="I84" s="253"/>
      <c r="J84" s="253"/>
      <c r="K84" s="253"/>
      <c r="L84" s="253"/>
      <c r="M84" s="253"/>
      <c r="N84" s="253"/>
      <c r="O84" s="292">
        <f>Arkusz12!A2</f>
        <v>2261</v>
      </c>
      <c r="P84" s="292"/>
      <c r="Q84" s="298">
        <f>Arkusz12!A3</f>
        <v>1902</v>
      </c>
      <c r="R84" s="299"/>
    </row>
    <row r="85" spans="1:25" x14ac:dyDescent="0.35">
      <c r="G85" s="290" t="s">
        <v>74</v>
      </c>
      <c r="H85" s="291"/>
      <c r="I85" s="291"/>
      <c r="J85" s="291"/>
      <c r="K85" s="291"/>
      <c r="L85" s="291"/>
      <c r="M85" s="291"/>
      <c r="N85" s="291"/>
      <c r="O85" s="293">
        <f>Arkusz12!A4</f>
        <v>308</v>
      </c>
      <c r="P85" s="293"/>
      <c r="Q85" s="300">
        <f>Arkusz12!A5</f>
        <v>236</v>
      </c>
      <c r="R85" s="301"/>
    </row>
    <row r="86" spans="1:25" x14ac:dyDescent="0.35">
      <c r="G86" s="252" t="s">
        <v>75</v>
      </c>
      <c r="H86" s="253"/>
      <c r="I86" s="253"/>
      <c r="J86" s="253"/>
      <c r="K86" s="253"/>
      <c r="L86" s="253"/>
      <c r="M86" s="253"/>
      <c r="N86" s="253"/>
      <c r="O86" s="292">
        <f>Arkusz12!A6</f>
        <v>0</v>
      </c>
      <c r="P86" s="292"/>
      <c r="Q86" s="298">
        <f>Arkusz12!A7</f>
        <v>3</v>
      </c>
      <c r="R86" s="299"/>
    </row>
    <row r="87" spans="1:25" ht="15" thickBot="1" x14ac:dyDescent="0.4">
      <c r="G87" s="229" t="s">
        <v>76</v>
      </c>
      <c r="H87" s="230"/>
      <c r="I87" s="230"/>
      <c r="J87" s="230"/>
      <c r="K87" s="230"/>
      <c r="L87" s="230"/>
      <c r="M87" s="230"/>
      <c r="N87" s="230"/>
      <c r="O87" s="231">
        <f>Arkusz12!A8</f>
        <v>38</v>
      </c>
      <c r="P87" s="231"/>
      <c r="Q87" s="309">
        <f>Arkusz12!A9</f>
        <v>23</v>
      </c>
      <c r="R87" s="310"/>
    </row>
    <row r="88" spans="1:25" ht="15" thickBot="1" x14ac:dyDescent="0.4">
      <c r="G88" s="227" t="s">
        <v>72</v>
      </c>
      <c r="H88" s="228"/>
      <c r="I88" s="228"/>
      <c r="J88" s="228"/>
      <c r="K88" s="228"/>
      <c r="L88" s="228"/>
      <c r="M88" s="228"/>
      <c r="N88" s="228"/>
      <c r="O88" s="289">
        <f>SUM(O84:P87)</f>
        <v>2607</v>
      </c>
      <c r="P88" s="289"/>
      <c r="Q88" s="289">
        <f>SUM(Q84:R87)</f>
        <v>2164</v>
      </c>
      <c r="R88" s="313"/>
    </row>
    <row r="91" spans="1:25" x14ac:dyDescent="0.35">
      <c r="A91" s="64" t="s">
        <v>170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  <c r="Y91" s="65"/>
    </row>
    <row r="92" spans="1:25" x14ac:dyDescent="0.35">
      <c r="A92" s="65"/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</row>
    <row r="93" spans="1:25" x14ac:dyDescent="0.35">
      <c r="A93" s="65"/>
      <c r="B93" s="65"/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  <c r="Y93" s="65"/>
    </row>
    <row r="94" spans="1:25" x14ac:dyDescent="0.35">
      <c r="A94" s="65"/>
      <c r="B94" s="65"/>
      <c r="C94" s="65"/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</row>
    <row r="95" spans="1:25" x14ac:dyDescent="0.35">
      <c r="A95" s="65"/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  <c r="Y95" s="65"/>
    </row>
    <row r="96" spans="1:25" x14ac:dyDescent="0.35">
      <c r="A96" s="65"/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</row>
    <row r="97" spans="1:25" x14ac:dyDescent="0.35">
      <c r="A97" s="65"/>
      <c r="B97" s="65"/>
      <c r="C97" s="65"/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  <c r="Y97" s="65"/>
    </row>
    <row r="98" spans="1:25" x14ac:dyDescent="0.35">
      <c r="A98" s="65"/>
      <c r="B98" s="65"/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  <c r="Y98" s="65"/>
    </row>
    <row r="99" spans="1:25" s="53" customFormat="1" x14ac:dyDescent="0.35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  <c r="Y99" s="65"/>
    </row>
    <row r="100" spans="1:25" s="53" customFormat="1" x14ac:dyDescent="0.35">
      <c r="A100" s="65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  <c r="Y100" s="65"/>
    </row>
    <row r="101" spans="1:25" s="53" customFormat="1" x14ac:dyDescent="0.35">
      <c r="A101" s="65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  <c r="Y101" s="65"/>
    </row>
    <row r="102" spans="1:25" s="53" customFormat="1" x14ac:dyDescent="0.35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</row>
    <row r="103" spans="1:25" s="53" customFormat="1" x14ac:dyDescent="0.35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  <c r="Y103" s="65"/>
    </row>
    <row r="104" spans="1:25" s="53" customFormat="1" x14ac:dyDescent="0.35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  <c r="Y104" s="65"/>
    </row>
    <row r="105" spans="1:25" s="53" customFormat="1" x14ac:dyDescent="0.3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  <c r="Y105" s="65"/>
    </row>
    <row r="106" spans="1:25" s="53" customFormat="1" x14ac:dyDescent="0.35">
      <c r="A106" s="65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  <c r="Y106" s="65"/>
    </row>
    <row r="107" spans="1:25" s="53" customFormat="1" x14ac:dyDescent="0.35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</row>
    <row r="108" spans="1:25" s="53" customFormat="1" x14ac:dyDescent="0.35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</row>
    <row r="109" spans="1:25" s="53" customFormat="1" x14ac:dyDescent="0.35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</row>
    <row r="110" spans="1:25" s="53" customFormat="1" x14ac:dyDescent="0.35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</row>
    <row r="111" spans="1:25" s="53" customFormat="1" x14ac:dyDescent="0.35">
      <c r="A111" s="65"/>
      <c r="B111" s="65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  <c r="Y111" s="65"/>
    </row>
    <row r="112" spans="1:25" s="53" customFormat="1" x14ac:dyDescent="0.35">
      <c r="A112" s="65"/>
      <c r="B112" s="65"/>
      <c r="C112" s="65"/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  <c r="Y112" s="65"/>
    </row>
    <row r="113" spans="1:26" s="53" customFormat="1" x14ac:dyDescent="0.35">
      <c r="A113" s="65"/>
      <c r="B113" s="65"/>
      <c r="C113" s="65"/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  <c r="Y113" s="65"/>
    </row>
    <row r="114" spans="1:26" s="57" customFormat="1" x14ac:dyDescent="0.35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  <c r="Y114" s="65"/>
    </row>
    <row r="115" spans="1:26" s="60" customFormat="1" x14ac:dyDescent="0.35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  <c r="Y115" s="65"/>
    </row>
    <row r="116" spans="1:26" s="60" customFormat="1" x14ac:dyDescent="0.35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  <c r="Y116" s="65"/>
    </row>
    <row r="117" spans="1:26" s="60" customFormat="1" x14ac:dyDescent="0.35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</row>
    <row r="118" spans="1:26" s="60" customFormat="1" x14ac:dyDescent="0.35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</row>
    <row r="119" spans="1:26" s="60" customFormat="1" x14ac:dyDescent="0.35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</row>
    <row r="120" spans="1:26" s="60" customFormat="1" x14ac:dyDescent="0.35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</row>
    <row r="121" spans="1:26" s="60" customFormat="1" x14ac:dyDescent="0.35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</row>
    <row r="122" spans="1:26" s="57" customFormat="1" x14ac:dyDescent="0.35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  <c r="Y122" s="65"/>
    </row>
    <row r="124" spans="1:26" ht="36" customHeight="1" x14ac:dyDescent="0.35">
      <c r="A124" s="71" t="s">
        <v>142</v>
      </c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</row>
    <row r="125" spans="1:26" x14ac:dyDescent="0.35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</row>
    <row r="126" spans="1:26" ht="15" thickBot="1" x14ac:dyDescent="0.4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314" t="str">
        <f>CONCATENATE(Arkusz18!C2," - ",Arkusz18!B2," r.")</f>
        <v>01.01.2026 - 31.05.2026 r.</v>
      </c>
      <c r="M126" s="314"/>
      <c r="N126" s="314"/>
      <c r="O126" s="314"/>
      <c r="P126" s="314"/>
      <c r="Q126" s="314"/>
      <c r="R126" s="314"/>
      <c r="S126" s="314"/>
      <c r="T126" s="314"/>
      <c r="U126" s="314"/>
      <c r="V126" s="314"/>
    </row>
    <row r="127" spans="1:26" ht="163" x14ac:dyDescent="0.35">
      <c r="C127" s="225" t="s">
        <v>2</v>
      </c>
      <c r="D127" s="226"/>
      <c r="E127" s="226"/>
      <c r="F127" s="226"/>
      <c r="G127" s="226"/>
      <c r="H127" s="226"/>
      <c r="I127" s="226"/>
      <c r="J127" s="226"/>
      <c r="K127" s="226"/>
      <c r="L127" s="69" t="s">
        <v>79</v>
      </c>
      <c r="M127" s="69"/>
      <c r="N127" s="31" t="s">
        <v>12</v>
      </c>
      <c r="O127" s="31" t="s">
        <v>94</v>
      </c>
      <c r="P127" s="31" t="s">
        <v>84</v>
      </c>
      <c r="Q127" s="31" t="s">
        <v>53</v>
      </c>
      <c r="R127" s="31" t="s">
        <v>39</v>
      </c>
      <c r="S127" s="31" t="s">
        <v>4</v>
      </c>
      <c r="T127" s="31" t="s">
        <v>42</v>
      </c>
      <c r="U127" s="31" t="s">
        <v>83</v>
      </c>
      <c r="V127" s="69" t="s">
        <v>78</v>
      </c>
      <c r="W127" s="70"/>
      <c r="Y127" s="3"/>
      <c r="Z127" s="6"/>
    </row>
    <row r="128" spans="1:26" x14ac:dyDescent="0.35">
      <c r="C128" s="74" t="s">
        <v>34</v>
      </c>
      <c r="D128" s="75"/>
      <c r="E128" s="75"/>
      <c r="F128" s="75"/>
      <c r="G128" s="75"/>
      <c r="H128" s="75"/>
      <c r="I128" s="75"/>
      <c r="J128" s="75"/>
      <c r="K128" s="75"/>
      <c r="L128" s="68">
        <f>Arkusz13!C2</f>
        <v>7711</v>
      </c>
      <c r="M128" s="68"/>
      <c r="N128" s="32">
        <v>1395</v>
      </c>
      <c r="O128" s="32">
        <v>3062</v>
      </c>
      <c r="P128" s="32">
        <v>2157</v>
      </c>
      <c r="Q128" s="32">
        <v>120</v>
      </c>
      <c r="R128" s="32">
        <f>Arkusz13!C82</f>
        <v>0</v>
      </c>
      <c r="S128" s="32">
        <f>Arkusz13!C98</f>
        <v>0</v>
      </c>
      <c r="T128" s="32">
        <f>Arkusz13!C114</f>
        <v>0</v>
      </c>
      <c r="U128" s="32">
        <v>670</v>
      </c>
      <c r="V128" s="72">
        <v>7404</v>
      </c>
      <c r="W128" s="73"/>
      <c r="Y128" s="3"/>
      <c r="Z128" s="55"/>
    </row>
    <row r="129" spans="1:26" x14ac:dyDescent="0.35">
      <c r="C129" s="79" t="s">
        <v>35</v>
      </c>
      <c r="D129" s="80"/>
      <c r="E129" s="80"/>
      <c r="F129" s="80"/>
      <c r="G129" s="80"/>
      <c r="H129" s="80"/>
      <c r="I129" s="80"/>
      <c r="J129" s="80"/>
      <c r="K129" s="80"/>
      <c r="L129" s="68">
        <f>Arkusz13!C3</f>
        <v>513</v>
      </c>
      <c r="M129" s="68"/>
      <c r="N129" s="32">
        <f>Arkusz13!C19</f>
        <v>311</v>
      </c>
      <c r="O129" s="32">
        <f>Arkusz13!C35</f>
        <v>88</v>
      </c>
      <c r="P129" s="32">
        <f>Arkusz13!C51</f>
        <v>74</v>
      </c>
      <c r="Q129" s="32">
        <f>Arkusz13!C67</f>
        <v>5</v>
      </c>
      <c r="R129" s="32">
        <f>Arkusz13!C83</f>
        <v>0</v>
      </c>
      <c r="S129" s="32">
        <f>Arkusz13!C99</f>
        <v>0</v>
      </c>
      <c r="T129" s="32">
        <f>Arkusz13!C115</f>
        <v>0</v>
      </c>
      <c r="U129" s="32">
        <f>Arkusz13!C131-SUM(N129:T129)</f>
        <v>70</v>
      </c>
      <c r="V129" s="72">
        <f t="shared" ref="V129:V142" si="3">SUM(N129:U129)</f>
        <v>548</v>
      </c>
      <c r="W129" s="73"/>
      <c r="Y129" s="3"/>
      <c r="Z129" s="6"/>
    </row>
    <row r="130" spans="1:26" x14ac:dyDescent="0.35">
      <c r="C130" s="74" t="s">
        <v>36</v>
      </c>
      <c r="D130" s="75"/>
      <c r="E130" s="75"/>
      <c r="F130" s="75"/>
      <c r="G130" s="75"/>
      <c r="H130" s="75"/>
      <c r="I130" s="75"/>
      <c r="J130" s="75"/>
      <c r="K130" s="75"/>
      <c r="L130" s="68">
        <f>Arkusz13!C4</f>
        <v>661</v>
      </c>
      <c r="M130" s="68"/>
      <c r="N130" s="32">
        <f>Arkusz13!C20</f>
        <v>322</v>
      </c>
      <c r="O130" s="32">
        <f>Arkusz13!C36</f>
        <v>100</v>
      </c>
      <c r="P130" s="32">
        <f>Arkusz13!C52</f>
        <v>134</v>
      </c>
      <c r="Q130" s="32">
        <f>Arkusz13!C68</f>
        <v>17</v>
      </c>
      <c r="R130" s="32">
        <f>Arkusz13!C84</f>
        <v>0</v>
      </c>
      <c r="S130" s="32">
        <f>Arkusz13!C100</f>
        <v>0</v>
      </c>
      <c r="T130" s="32">
        <f>Arkusz13!C116</f>
        <v>0</v>
      </c>
      <c r="U130" s="32">
        <f>Arkusz13!C132-SUM(N130:T130)</f>
        <v>87</v>
      </c>
      <c r="V130" s="72">
        <f t="shared" si="3"/>
        <v>660</v>
      </c>
      <c r="W130" s="73"/>
      <c r="Y130" s="3"/>
      <c r="Z130" s="55"/>
    </row>
    <row r="131" spans="1:26" x14ac:dyDescent="0.35">
      <c r="C131" s="79" t="s">
        <v>37</v>
      </c>
      <c r="D131" s="80"/>
      <c r="E131" s="80"/>
      <c r="F131" s="80"/>
      <c r="G131" s="80"/>
      <c r="H131" s="80"/>
      <c r="I131" s="80"/>
      <c r="J131" s="80"/>
      <c r="K131" s="80"/>
      <c r="L131" s="68">
        <f>Arkusz13!C5</f>
        <v>12</v>
      </c>
      <c r="M131" s="68"/>
      <c r="N131" s="32">
        <f>Arkusz13!C21</f>
        <v>8</v>
      </c>
      <c r="O131" s="32">
        <f>Arkusz13!C37</f>
        <v>0</v>
      </c>
      <c r="P131" s="32">
        <f>Arkusz13!C53</f>
        <v>0</v>
      </c>
      <c r="Q131" s="32">
        <f>Arkusz13!C69</f>
        <v>0</v>
      </c>
      <c r="R131" s="32">
        <f>Arkusz13!C85</f>
        <v>0</v>
      </c>
      <c r="S131" s="32">
        <f>Arkusz13!C101</f>
        <v>0</v>
      </c>
      <c r="T131" s="32">
        <f>Arkusz13!C117</f>
        <v>0</v>
      </c>
      <c r="U131" s="32">
        <f>Arkusz13!C133-SUM(N131:T131)</f>
        <v>3</v>
      </c>
      <c r="V131" s="72">
        <f t="shared" si="3"/>
        <v>11</v>
      </c>
      <c r="W131" s="73"/>
      <c r="Y131" s="3"/>
      <c r="Z131" s="6"/>
    </row>
    <row r="132" spans="1:26" x14ac:dyDescent="0.35">
      <c r="C132" s="74" t="s">
        <v>38</v>
      </c>
      <c r="D132" s="75"/>
      <c r="E132" s="75"/>
      <c r="F132" s="75"/>
      <c r="G132" s="75"/>
      <c r="H132" s="75"/>
      <c r="I132" s="75"/>
      <c r="J132" s="75"/>
      <c r="K132" s="75"/>
      <c r="L132" s="68">
        <f>Arkusz13!C6</f>
        <v>3</v>
      </c>
      <c r="M132" s="68"/>
      <c r="N132" s="32">
        <f>Arkusz13!C22</f>
        <v>1</v>
      </c>
      <c r="O132" s="32">
        <f>Arkusz13!C38</f>
        <v>0</v>
      </c>
      <c r="P132" s="32">
        <f>Arkusz13!C54</f>
        <v>3</v>
      </c>
      <c r="Q132" s="32">
        <f>Arkusz13!C70</f>
        <v>0</v>
      </c>
      <c r="R132" s="32">
        <f>Arkusz13!C86</f>
        <v>0</v>
      </c>
      <c r="S132" s="32">
        <f>Arkusz13!C102</f>
        <v>0</v>
      </c>
      <c r="T132" s="32">
        <f>Arkusz13!C118</f>
        <v>0</v>
      </c>
      <c r="U132" s="32">
        <f>Arkusz13!C134-SUM(N132:T132)</f>
        <v>2</v>
      </c>
      <c r="V132" s="72">
        <f t="shared" si="3"/>
        <v>6</v>
      </c>
      <c r="W132" s="73"/>
      <c r="Y132" s="3"/>
      <c r="Z132" s="6"/>
    </row>
    <row r="133" spans="1:26" x14ac:dyDescent="0.35">
      <c r="C133" s="79" t="s">
        <v>46</v>
      </c>
      <c r="D133" s="80"/>
      <c r="E133" s="80"/>
      <c r="F133" s="80"/>
      <c r="G133" s="80"/>
      <c r="H133" s="80"/>
      <c r="I133" s="80"/>
      <c r="J133" s="80"/>
      <c r="K133" s="80"/>
      <c r="L133" s="68">
        <f>Arkusz13!C7</f>
        <v>5</v>
      </c>
      <c r="M133" s="68"/>
      <c r="N133" s="32">
        <f>Arkusz13!C23</f>
        <v>3</v>
      </c>
      <c r="O133" s="32">
        <f>Arkusz13!C39</f>
        <v>0</v>
      </c>
      <c r="P133" s="32">
        <f>Arkusz13!C55</f>
        <v>1</v>
      </c>
      <c r="Q133" s="32">
        <f>Arkusz13!C71</f>
        <v>1</v>
      </c>
      <c r="R133" s="32">
        <f>Arkusz13!C87</f>
        <v>0</v>
      </c>
      <c r="S133" s="32">
        <f>Arkusz13!C103</f>
        <v>0</v>
      </c>
      <c r="T133" s="32">
        <f>Arkusz13!C119</f>
        <v>0</v>
      </c>
      <c r="U133" s="32">
        <f>Arkusz13!C135-SUM(N133:T133)</f>
        <v>2</v>
      </c>
      <c r="V133" s="72">
        <f t="shared" si="3"/>
        <v>7</v>
      </c>
      <c r="W133" s="73"/>
      <c r="Y133" s="3"/>
      <c r="Z133" s="6"/>
    </row>
    <row r="134" spans="1:26" x14ac:dyDescent="0.35">
      <c r="C134" s="74" t="s">
        <v>47</v>
      </c>
      <c r="D134" s="75"/>
      <c r="E134" s="75"/>
      <c r="F134" s="75"/>
      <c r="G134" s="75"/>
      <c r="H134" s="75"/>
      <c r="I134" s="75"/>
      <c r="J134" s="75"/>
      <c r="K134" s="75"/>
      <c r="L134" s="68">
        <f>Arkusz13!C8</f>
        <v>3</v>
      </c>
      <c r="M134" s="68"/>
      <c r="N134" s="32">
        <f>Arkusz13!C24</f>
        <v>0</v>
      </c>
      <c r="O134" s="32">
        <f>Arkusz13!C40</f>
        <v>0</v>
      </c>
      <c r="P134" s="32">
        <f>Arkusz13!C56</f>
        <v>0</v>
      </c>
      <c r="Q134" s="32">
        <f>Arkusz13!C72</f>
        <v>0</v>
      </c>
      <c r="R134" s="32">
        <f>Arkusz13!C88</f>
        <v>0</v>
      </c>
      <c r="S134" s="32">
        <f>Arkusz13!C104</f>
        <v>0</v>
      </c>
      <c r="T134" s="32">
        <f>Arkusz13!C120</f>
        <v>0</v>
      </c>
      <c r="U134" s="32">
        <f>Arkusz13!C136-SUM(N134:T134)</f>
        <v>0</v>
      </c>
      <c r="V134" s="72">
        <f t="shared" si="3"/>
        <v>0</v>
      </c>
      <c r="W134" s="73"/>
      <c r="Y134" s="3"/>
      <c r="Z134" s="6"/>
    </row>
    <row r="135" spans="1:26" x14ac:dyDescent="0.35">
      <c r="C135" s="79" t="s">
        <v>4</v>
      </c>
      <c r="D135" s="80"/>
      <c r="E135" s="80"/>
      <c r="F135" s="80"/>
      <c r="G135" s="80"/>
      <c r="H135" s="80"/>
      <c r="I135" s="80"/>
      <c r="J135" s="80"/>
      <c r="K135" s="80"/>
      <c r="L135" s="68">
        <f>Arkusz13!C9</f>
        <v>1</v>
      </c>
      <c r="M135" s="68"/>
      <c r="N135" s="32">
        <f>Arkusz13!C25</f>
        <v>0</v>
      </c>
      <c r="O135" s="32">
        <f>Arkusz13!C41</f>
        <v>0</v>
      </c>
      <c r="P135" s="32">
        <f>Arkusz13!C57</f>
        <v>0</v>
      </c>
      <c r="Q135" s="32">
        <f>Arkusz13!C73</f>
        <v>0</v>
      </c>
      <c r="R135" s="32">
        <f>Arkusz13!C89</f>
        <v>0</v>
      </c>
      <c r="S135" s="32">
        <f>Arkusz13!C105</f>
        <v>0</v>
      </c>
      <c r="T135" s="32">
        <f>Arkusz13!C121</f>
        <v>0</v>
      </c>
      <c r="U135" s="32">
        <f>Arkusz13!C137-SUM(N135:T135)</f>
        <v>0</v>
      </c>
      <c r="V135" s="72">
        <f t="shared" si="3"/>
        <v>0</v>
      </c>
      <c r="W135" s="73"/>
      <c r="Y135" s="3"/>
      <c r="Z135" s="55"/>
    </row>
    <row r="136" spans="1:26" x14ac:dyDescent="0.35">
      <c r="C136" s="74" t="s">
        <v>39</v>
      </c>
      <c r="D136" s="75"/>
      <c r="E136" s="75"/>
      <c r="F136" s="75"/>
      <c r="G136" s="75"/>
      <c r="H136" s="75"/>
      <c r="I136" s="75"/>
      <c r="J136" s="75"/>
      <c r="K136" s="75"/>
      <c r="L136" s="68">
        <f>Arkusz13!C10</f>
        <v>6</v>
      </c>
      <c r="M136" s="68"/>
      <c r="N136" s="32">
        <f>Arkusz13!C26</f>
        <v>0</v>
      </c>
      <c r="O136" s="32">
        <f>Arkusz13!C42</f>
        <v>0</v>
      </c>
      <c r="P136" s="32">
        <f>Arkusz13!C58</f>
        <v>0</v>
      </c>
      <c r="Q136" s="32">
        <f>Arkusz13!C74</f>
        <v>0</v>
      </c>
      <c r="R136" s="32">
        <f>Arkusz13!C90</f>
        <v>0</v>
      </c>
      <c r="S136" s="32">
        <f>Arkusz13!C106</f>
        <v>0</v>
      </c>
      <c r="T136" s="32">
        <f>Arkusz13!C122</f>
        <v>0</v>
      </c>
      <c r="U136" s="32">
        <f>Arkusz13!C138-SUM(N136:T136)</f>
        <v>1</v>
      </c>
      <c r="V136" s="72">
        <f t="shared" si="3"/>
        <v>1</v>
      </c>
      <c r="W136" s="73"/>
      <c r="Y136" s="3"/>
      <c r="Z136" s="6"/>
    </row>
    <row r="137" spans="1:26" x14ac:dyDescent="0.35">
      <c r="C137" s="79" t="s">
        <v>40</v>
      </c>
      <c r="D137" s="80"/>
      <c r="E137" s="80"/>
      <c r="F137" s="80"/>
      <c r="G137" s="80"/>
      <c r="H137" s="80"/>
      <c r="I137" s="80"/>
      <c r="J137" s="80"/>
      <c r="K137" s="80"/>
      <c r="L137" s="68">
        <f>Arkusz13!C11</f>
        <v>4</v>
      </c>
      <c r="M137" s="68"/>
      <c r="N137" s="32">
        <f>Arkusz13!C27</f>
        <v>0</v>
      </c>
      <c r="O137" s="32">
        <f>Arkusz13!C43</f>
        <v>0</v>
      </c>
      <c r="P137" s="32">
        <f>Arkusz13!C59</f>
        <v>0</v>
      </c>
      <c r="Q137" s="32">
        <f>Arkusz13!C75</f>
        <v>0</v>
      </c>
      <c r="R137" s="32">
        <f>Arkusz13!C91</f>
        <v>0</v>
      </c>
      <c r="S137" s="32">
        <f>Arkusz13!C107</f>
        <v>0</v>
      </c>
      <c r="T137" s="32">
        <f>Arkusz13!C123</f>
        <v>0</v>
      </c>
      <c r="U137" s="32">
        <f>Arkusz13!C139-SUM(N137:T137)</f>
        <v>0</v>
      </c>
      <c r="V137" s="72">
        <f t="shared" si="3"/>
        <v>0</v>
      </c>
      <c r="W137" s="73"/>
      <c r="Y137" s="3"/>
      <c r="Z137" s="55"/>
    </row>
    <row r="138" spans="1:26" x14ac:dyDescent="0.35">
      <c r="C138" s="74" t="s">
        <v>41</v>
      </c>
      <c r="D138" s="75"/>
      <c r="E138" s="75"/>
      <c r="F138" s="75"/>
      <c r="G138" s="75"/>
      <c r="H138" s="75"/>
      <c r="I138" s="75"/>
      <c r="J138" s="75"/>
      <c r="K138" s="75"/>
      <c r="L138" s="68">
        <f>Arkusz13!C12</f>
        <v>1712</v>
      </c>
      <c r="M138" s="68"/>
      <c r="N138" s="32">
        <f>Arkusz13!C28</f>
        <v>2</v>
      </c>
      <c r="O138" s="32">
        <f>Arkusz13!C44</f>
        <v>0</v>
      </c>
      <c r="P138" s="32">
        <f>Arkusz13!C60</f>
        <v>0</v>
      </c>
      <c r="Q138" s="32">
        <f>Arkusz13!C76</f>
        <v>4</v>
      </c>
      <c r="R138" s="32">
        <f>Arkusz13!C92</f>
        <v>2</v>
      </c>
      <c r="S138" s="32">
        <f>Arkusz13!C108</f>
        <v>0</v>
      </c>
      <c r="T138" s="32">
        <f>Arkusz13!C124</f>
        <v>2</v>
      </c>
      <c r="U138" s="32">
        <f>Arkusz13!C140-SUM(N138:T138)</f>
        <v>5</v>
      </c>
      <c r="V138" s="72">
        <f t="shared" si="3"/>
        <v>15</v>
      </c>
      <c r="W138" s="73"/>
      <c r="Y138" s="3"/>
      <c r="Z138" s="6"/>
    </row>
    <row r="139" spans="1:26" x14ac:dyDescent="0.35">
      <c r="C139" s="74" t="s">
        <v>11</v>
      </c>
      <c r="D139" s="75"/>
      <c r="E139" s="75"/>
      <c r="F139" s="75"/>
      <c r="G139" s="75"/>
      <c r="H139" s="75"/>
      <c r="I139" s="75"/>
      <c r="J139" s="75"/>
      <c r="K139" s="75"/>
      <c r="L139" s="68">
        <f>Arkusz13!C14</f>
        <v>18</v>
      </c>
      <c r="M139" s="68"/>
      <c r="N139" s="32">
        <f>Arkusz13!C30</f>
        <v>7</v>
      </c>
      <c r="O139" s="32">
        <f>Arkusz13!C46</f>
        <v>0</v>
      </c>
      <c r="P139" s="32">
        <f>Arkusz13!C62</f>
        <v>0</v>
      </c>
      <c r="Q139" s="32">
        <f>Arkusz13!C78</f>
        <v>11</v>
      </c>
      <c r="R139" s="32">
        <f>Arkusz13!C94</f>
        <v>0</v>
      </c>
      <c r="S139" s="32">
        <f>Arkusz13!C110</f>
        <v>0</v>
      </c>
      <c r="T139" s="32">
        <f>Arkusz13!C126</f>
        <v>0</v>
      </c>
      <c r="U139" s="32">
        <f>Arkusz13!C142-SUM(N139:T139)</f>
        <v>13</v>
      </c>
      <c r="V139" s="72">
        <f t="shared" si="3"/>
        <v>31</v>
      </c>
      <c r="W139" s="73"/>
      <c r="Y139" s="3"/>
      <c r="Z139" s="55"/>
    </row>
    <row r="140" spans="1:26" x14ac:dyDescent="0.35">
      <c r="C140" s="79" t="s">
        <v>43</v>
      </c>
      <c r="D140" s="80"/>
      <c r="E140" s="80"/>
      <c r="F140" s="80"/>
      <c r="G140" s="80"/>
      <c r="H140" s="80"/>
      <c r="I140" s="80"/>
      <c r="J140" s="80"/>
      <c r="K140" s="80"/>
      <c r="L140" s="68">
        <f>Arkusz13!C15</f>
        <v>56</v>
      </c>
      <c r="M140" s="68"/>
      <c r="N140" s="32">
        <f>Arkusz13!C31</f>
        <v>49</v>
      </c>
      <c r="O140" s="32">
        <f>Arkusz13!C47</f>
        <v>4</v>
      </c>
      <c r="P140" s="32">
        <f>Arkusz13!C63</f>
        <v>8</v>
      </c>
      <c r="Q140" s="32">
        <f>Arkusz13!C79</f>
        <v>3</v>
      </c>
      <c r="R140" s="32">
        <f>Arkusz13!C95</f>
        <v>0</v>
      </c>
      <c r="S140" s="32">
        <f>Arkusz13!C111</f>
        <v>0</v>
      </c>
      <c r="T140" s="32">
        <f>Arkusz13!C127</f>
        <v>0</v>
      </c>
      <c r="U140" s="32">
        <f>Arkusz13!C143-SUM(N140:T140)</f>
        <v>16</v>
      </c>
      <c r="V140" s="72">
        <f t="shared" si="3"/>
        <v>80</v>
      </c>
      <c r="W140" s="73"/>
      <c r="Y140" s="3"/>
      <c r="Z140" s="6"/>
    </row>
    <row r="141" spans="1:26" x14ac:dyDescent="0.35">
      <c r="C141" s="74" t="s">
        <v>44</v>
      </c>
      <c r="D141" s="75"/>
      <c r="E141" s="75"/>
      <c r="F141" s="75"/>
      <c r="G141" s="75"/>
      <c r="H141" s="75"/>
      <c r="I141" s="75"/>
      <c r="J141" s="75"/>
      <c r="K141" s="75"/>
      <c r="L141" s="68">
        <f>Arkusz13!C16</f>
        <v>2</v>
      </c>
      <c r="M141" s="68"/>
      <c r="N141" s="32">
        <f>Arkusz13!C32</f>
        <v>1</v>
      </c>
      <c r="O141" s="32">
        <f>Arkusz13!C48</f>
        <v>1</v>
      </c>
      <c r="P141" s="32">
        <f>Arkusz13!C64</f>
        <v>0</v>
      </c>
      <c r="Q141" s="32">
        <f>Arkusz13!C80</f>
        <v>0</v>
      </c>
      <c r="R141" s="32">
        <f>Arkusz13!C96</f>
        <v>0</v>
      </c>
      <c r="S141" s="32">
        <f>Arkusz13!C112</f>
        <v>0</v>
      </c>
      <c r="T141" s="32">
        <f>Arkusz13!C128</f>
        <v>0</v>
      </c>
      <c r="U141" s="32">
        <f>Arkusz13!C144-SUM(N141:T141)</f>
        <v>0</v>
      </c>
      <c r="V141" s="72">
        <f t="shared" si="3"/>
        <v>2</v>
      </c>
      <c r="W141" s="73"/>
      <c r="Y141" s="3"/>
      <c r="Z141" s="6"/>
    </row>
    <row r="142" spans="1:26" ht="15" thickBot="1" x14ac:dyDescent="0.4">
      <c r="C142" s="66" t="s">
        <v>45</v>
      </c>
      <c r="D142" s="67"/>
      <c r="E142" s="67"/>
      <c r="F142" s="67"/>
      <c r="G142" s="67"/>
      <c r="H142" s="67"/>
      <c r="I142" s="67"/>
      <c r="J142" s="67"/>
      <c r="K142" s="67"/>
      <c r="L142" s="68">
        <f>Arkusz13!C17</f>
        <v>5</v>
      </c>
      <c r="M142" s="68"/>
      <c r="N142" s="32">
        <f>Arkusz13!C33</f>
        <v>3</v>
      </c>
      <c r="O142" s="32">
        <f>Arkusz13!C49</f>
        <v>0</v>
      </c>
      <c r="P142" s="32">
        <f>Arkusz13!C65</f>
        <v>0</v>
      </c>
      <c r="Q142" s="32">
        <f>Arkusz13!C81</f>
        <v>3</v>
      </c>
      <c r="R142" s="32">
        <f>Arkusz13!C97</f>
        <v>0</v>
      </c>
      <c r="S142" s="32">
        <f>Arkusz13!C113</f>
        <v>0</v>
      </c>
      <c r="T142" s="32">
        <f>Arkusz13!C129</f>
        <v>0</v>
      </c>
      <c r="U142" s="32">
        <f>Arkusz13!C145-SUM(N142:T142)</f>
        <v>0</v>
      </c>
      <c r="V142" s="72">
        <f t="shared" si="3"/>
        <v>6</v>
      </c>
      <c r="W142" s="73"/>
      <c r="Y142" s="3"/>
      <c r="Z142" s="6"/>
    </row>
    <row r="143" spans="1:26" ht="15" thickBot="1" x14ac:dyDescent="0.4">
      <c r="C143" s="122" t="s">
        <v>1</v>
      </c>
      <c r="D143" s="123"/>
      <c r="E143" s="123"/>
      <c r="F143" s="123"/>
      <c r="G143" s="123"/>
      <c r="H143" s="123"/>
      <c r="I143" s="123"/>
      <c r="J143" s="123"/>
      <c r="K143" s="123"/>
      <c r="L143" s="81">
        <f>SUM(L128:L142)</f>
        <v>10712</v>
      </c>
      <c r="M143" s="81"/>
      <c r="N143" s="33">
        <f t="shared" ref="N143:V143" si="4">SUM(N128:N142)</f>
        <v>2102</v>
      </c>
      <c r="O143" s="33">
        <f t="shared" si="4"/>
        <v>3255</v>
      </c>
      <c r="P143" s="33">
        <f t="shared" si="4"/>
        <v>2377</v>
      </c>
      <c r="Q143" s="33">
        <f t="shared" si="4"/>
        <v>164</v>
      </c>
      <c r="R143" s="33">
        <f t="shared" si="4"/>
        <v>2</v>
      </c>
      <c r="S143" s="33">
        <f t="shared" si="4"/>
        <v>0</v>
      </c>
      <c r="T143" s="33">
        <f t="shared" si="4"/>
        <v>2</v>
      </c>
      <c r="U143" s="33">
        <f t="shared" si="4"/>
        <v>869</v>
      </c>
      <c r="V143" s="81">
        <f t="shared" si="4"/>
        <v>8771</v>
      </c>
      <c r="W143" s="82"/>
      <c r="Y143" s="3"/>
      <c r="Z143" s="6"/>
    </row>
    <row r="144" spans="1:26" x14ac:dyDescent="0.35">
      <c r="A144" s="34"/>
      <c r="B144" s="34"/>
      <c r="C144" s="34"/>
      <c r="D144" s="34"/>
      <c r="E144" s="34"/>
      <c r="F144" s="34"/>
      <c r="G144" s="34"/>
      <c r="H144" s="34"/>
      <c r="I144" s="34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</row>
    <row r="168" spans="1:25" ht="15" thickBot="1" x14ac:dyDescent="0.4"/>
    <row r="169" spans="1:25" ht="31.5" customHeight="1" x14ac:dyDescent="0.35">
      <c r="D169" s="159" t="s">
        <v>2</v>
      </c>
      <c r="E169" s="124"/>
      <c r="F169" s="124"/>
      <c r="G169" s="124"/>
      <c r="H169" s="124"/>
      <c r="I169" s="124"/>
      <c r="J169" s="124"/>
      <c r="K169" s="124"/>
      <c r="L169" s="124" t="s">
        <v>3</v>
      </c>
      <c r="M169" s="124"/>
      <c r="N169" s="145" t="s">
        <v>86</v>
      </c>
      <c r="O169" s="145"/>
      <c r="P169" s="145"/>
      <c r="Q169" s="76" t="s">
        <v>87</v>
      </c>
      <c r="R169" s="77"/>
      <c r="S169" s="78"/>
    </row>
    <row r="170" spans="1:25" ht="15" thickBot="1" x14ac:dyDescent="0.4">
      <c r="D170" s="233" t="s">
        <v>85</v>
      </c>
      <c r="E170" s="234"/>
      <c r="F170" s="234"/>
      <c r="G170" s="234"/>
      <c r="H170" s="234"/>
      <c r="I170" s="234"/>
      <c r="J170" s="234"/>
      <c r="K170" s="234"/>
      <c r="L170" s="232">
        <f>Arkusz14!B2</f>
        <v>8</v>
      </c>
      <c r="M170" s="232"/>
      <c r="N170" s="232">
        <f>Arkusz14!B3</f>
        <v>6</v>
      </c>
      <c r="O170" s="232"/>
      <c r="P170" s="232"/>
      <c r="Q170" s="125">
        <f>Arkusz14!B4</f>
        <v>0</v>
      </c>
      <c r="R170" s="126"/>
      <c r="S170" s="127"/>
    </row>
    <row r="171" spans="1:25" x14ac:dyDescent="0.3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</row>
    <row r="172" spans="1:25" x14ac:dyDescent="0.35">
      <c r="A172" s="64" t="s">
        <v>171</v>
      </c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  <c r="Y172" s="65"/>
    </row>
    <row r="173" spans="1:25" x14ac:dyDescent="0.35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  <c r="Y173" s="65"/>
    </row>
    <row r="174" spans="1:25" x14ac:dyDescent="0.35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</row>
    <row r="175" spans="1:25" x14ac:dyDescent="0.35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  <c r="Y175" s="65"/>
    </row>
    <row r="176" spans="1:25" x14ac:dyDescent="0.35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  <c r="Y176" s="65"/>
    </row>
    <row r="177" spans="1:25" s="53" customFormat="1" x14ac:dyDescent="0.35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  <c r="Y177" s="65"/>
    </row>
    <row r="178" spans="1:25" s="53" customFormat="1" x14ac:dyDescent="0.35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  <c r="Y178" s="65"/>
    </row>
    <row r="179" spans="1:25" s="53" customFormat="1" x14ac:dyDescent="0.35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  <c r="Y179" s="65"/>
    </row>
    <row r="180" spans="1:25" s="53" customFormat="1" x14ac:dyDescent="0.35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  <c r="Y180" s="65"/>
    </row>
    <row r="181" spans="1:25" s="53" customFormat="1" x14ac:dyDescent="0.35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  <c r="Y181" s="65"/>
    </row>
    <row r="182" spans="1:25" s="57" customFormat="1" x14ac:dyDescent="0.35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  <c r="Y182" s="65"/>
    </row>
    <row r="183" spans="1:25" s="57" customFormat="1" x14ac:dyDescent="0.35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  <c r="Y183" s="65"/>
    </row>
    <row r="184" spans="1:25" s="57" customFormat="1" x14ac:dyDescent="0.35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  <c r="Y184" s="65"/>
    </row>
    <row r="185" spans="1:25" s="60" customFormat="1" x14ac:dyDescent="0.35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  <c r="Y185" s="65"/>
    </row>
    <row r="186" spans="1:25" s="60" customFormat="1" x14ac:dyDescent="0.35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  <c r="Y186" s="65"/>
    </row>
    <row r="187" spans="1:25" s="60" customFormat="1" x14ac:dyDescent="0.35">
      <c r="A187" s="59"/>
      <c r="B187" s="59"/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  <c r="O187" s="59"/>
      <c r="P187" s="59"/>
      <c r="Q187" s="59"/>
      <c r="R187" s="59"/>
      <c r="S187" s="59"/>
      <c r="T187" s="59"/>
      <c r="U187" s="59"/>
      <c r="V187" s="59"/>
      <c r="W187" s="59"/>
      <c r="X187" s="59"/>
      <c r="Y187" s="59"/>
    </row>
    <row r="189" spans="1:25" x14ac:dyDescent="0.35">
      <c r="A189" s="71" t="s">
        <v>143</v>
      </c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</row>
    <row r="190" spans="1:25" ht="15" thickBot="1" x14ac:dyDescent="0.4"/>
    <row r="191" spans="1:25" x14ac:dyDescent="0.35">
      <c r="G191" s="225" t="s">
        <v>23</v>
      </c>
      <c r="H191" s="226"/>
      <c r="I191" s="226"/>
      <c r="J191" s="226"/>
      <c r="K191" s="92" t="s">
        <v>8</v>
      </c>
      <c r="L191" s="121"/>
    </row>
    <row r="192" spans="1:25" x14ac:dyDescent="0.35">
      <c r="G192" s="119" t="s">
        <v>13</v>
      </c>
      <c r="H192" s="120"/>
      <c r="I192" s="120"/>
      <c r="J192" s="120"/>
      <c r="K192" s="72">
        <v>804</v>
      </c>
      <c r="L192" s="73"/>
    </row>
    <row r="193" spans="1:25" x14ac:dyDescent="0.35">
      <c r="G193" s="130" t="s">
        <v>14</v>
      </c>
      <c r="H193" s="131"/>
      <c r="I193" s="131"/>
      <c r="J193" s="131"/>
      <c r="K193" s="72">
        <v>1564</v>
      </c>
      <c r="L193" s="73"/>
      <c r="M193" s="55"/>
    </row>
    <row r="194" spans="1:25" x14ac:dyDescent="0.35">
      <c r="G194" s="119" t="s">
        <v>15</v>
      </c>
      <c r="H194" s="120"/>
      <c r="I194" s="120"/>
      <c r="J194" s="120"/>
      <c r="K194" s="72">
        <v>94</v>
      </c>
      <c r="L194" s="73"/>
    </row>
    <row r="195" spans="1:25" x14ac:dyDescent="0.35">
      <c r="G195" s="130" t="s">
        <v>80</v>
      </c>
      <c r="H195" s="131"/>
      <c r="I195" s="131"/>
      <c r="J195" s="131"/>
      <c r="K195" s="72">
        <v>1614</v>
      </c>
      <c r="L195" s="73"/>
      <c r="O195" s="55"/>
    </row>
    <row r="196" spans="1:25" x14ac:dyDescent="0.35">
      <c r="G196" s="119" t="s">
        <v>81</v>
      </c>
      <c r="H196" s="120"/>
      <c r="I196" s="120"/>
      <c r="J196" s="120"/>
      <c r="K196" s="72">
        <v>0</v>
      </c>
      <c r="L196" s="73"/>
    </row>
    <row r="197" spans="1:25" x14ac:dyDescent="0.35">
      <c r="G197" s="128" t="s">
        <v>91</v>
      </c>
      <c r="H197" s="129"/>
      <c r="I197" s="129"/>
      <c r="J197" s="129"/>
      <c r="K197" s="72">
        <v>47</v>
      </c>
      <c r="L197" s="73"/>
    </row>
    <row r="198" spans="1:25" x14ac:dyDescent="0.35">
      <c r="G198" s="101" t="s">
        <v>16</v>
      </c>
      <c r="H198" s="102"/>
      <c r="I198" s="102"/>
      <c r="J198" s="102"/>
      <c r="K198" s="72">
        <v>47</v>
      </c>
      <c r="L198" s="73"/>
      <c r="P198" s="55"/>
    </row>
    <row r="199" spans="1:25" x14ac:dyDescent="0.35">
      <c r="G199" s="128" t="s">
        <v>17</v>
      </c>
      <c r="H199" s="129"/>
      <c r="I199" s="129"/>
      <c r="J199" s="129"/>
      <c r="K199" s="72">
        <v>162</v>
      </c>
      <c r="L199" s="73"/>
    </row>
    <row r="200" spans="1:25" x14ac:dyDescent="0.35">
      <c r="G200" s="101" t="s">
        <v>18</v>
      </c>
      <c r="H200" s="102"/>
      <c r="I200" s="102"/>
      <c r="J200" s="102"/>
      <c r="K200" s="72">
        <v>67</v>
      </c>
      <c r="L200" s="73"/>
    </row>
    <row r="201" spans="1:25" x14ac:dyDescent="0.35">
      <c r="G201" s="128" t="s">
        <v>19</v>
      </c>
      <c r="H201" s="129"/>
      <c r="I201" s="129"/>
      <c r="J201" s="129"/>
      <c r="K201" s="72">
        <v>40</v>
      </c>
      <c r="L201" s="73"/>
      <c r="P201" s="55"/>
    </row>
    <row r="202" spans="1:25" ht="15" thickBot="1" x14ac:dyDescent="0.4">
      <c r="G202" s="110" t="s">
        <v>82</v>
      </c>
      <c r="H202" s="111"/>
      <c r="I202" s="111"/>
      <c r="J202" s="111"/>
      <c r="K202" s="72">
        <v>1068</v>
      </c>
      <c r="L202" s="73"/>
    </row>
    <row r="203" spans="1:25" ht="15" thickBot="1" x14ac:dyDescent="0.4">
      <c r="G203" s="83" t="s">
        <v>1</v>
      </c>
      <c r="H203" s="84"/>
      <c r="I203" s="84"/>
      <c r="J203" s="84"/>
      <c r="K203" s="99">
        <f>SUM(K192:L202)</f>
        <v>5507</v>
      </c>
      <c r="L203" s="100"/>
    </row>
    <row r="205" spans="1:25" x14ac:dyDescent="0.35">
      <c r="A205" s="64" t="s">
        <v>172</v>
      </c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</row>
    <row r="206" spans="1:25" x14ac:dyDescent="0.35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  <c r="Y206" s="65"/>
    </row>
    <row r="207" spans="1:25" x14ac:dyDescent="0.35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  <c r="Y207" s="65"/>
    </row>
    <row r="208" spans="1:25" x14ac:dyDescent="0.35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  <c r="Y208" s="65"/>
    </row>
    <row r="209" spans="1:25" x14ac:dyDescent="0.35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  <c r="Y209" s="65"/>
    </row>
    <row r="210" spans="1:25" x14ac:dyDescent="0.35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  <c r="Y210" s="65"/>
    </row>
    <row r="211" spans="1:25" x14ac:dyDescent="0.35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  <c r="Y211" s="65"/>
    </row>
    <row r="212" spans="1:25" x14ac:dyDescent="0.35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  <c r="Y212" s="65"/>
    </row>
    <row r="215" spans="1:25" s="62" customFormat="1" x14ac:dyDescent="0.35">
      <c r="A215" s="61" t="s">
        <v>144</v>
      </c>
      <c r="B215" s="61"/>
      <c r="C215" s="61"/>
      <c r="D215" s="61"/>
      <c r="E215" s="61"/>
      <c r="F215" s="61"/>
      <c r="Y215" s="63"/>
    </row>
    <row r="216" spans="1:25" ht="15" thickBot="1" x14ac:dyDescent="0.4"/>
    <row r="217" spans="1:25" x14ac:dyDescent="0.35">
      <c r="D217" s="171" t="s">
        <v>28</v>
      </c>
      <c r="E217" s="92"/>
      <c r="F217" s="92"/>
      <c r="G217" s="92"/>
      <c r="H217" s="92" t="s">
        <v>3</v>
      </c>
      <c r="I217" s="92"/>
      <c r="J217" s="92"/>
      <c r="K217" s="92" t="s">
        <v>22</v>
      </c>
      <c r="L217" s="92"/>
      <c r="M217" s="121"/>
    </row>
    <row r="218" spans="1:25" x14ac:dyDescent="0.35">
      <c r="D218" s="267" t="s">
        <v>20</v>
      </c>
      <c r="E218" s="268"/>
      <c r="F218" s="268"/>
      <c r="G218" s="268"/>
      <c r="H218" s="72">
        <v>58374</v>
      </c>
      <c r="I218" s="72"/>
      <c r="J218" s="72"/>
      <c r="K218" s="72">
        <v>64115</v>
      </c>
      <c r="L218" s="72"/>
      <c r="M218" s="73"/>
      <c r="O218" s="55"/>
    </row>
    <row r="219" spans="1:25" x14ac:dyDescent="0.35">
      <c r="D219" s="269" t="s">
        <v>140</v>
      </c>
      <c r="E219" s="270"/>
      <c r="F219" s="270"/>
      <c r="G219" s="270"/>
      <c r="H219" s="72">
        <v>5969</v>
      </c>
      <c r="I219" s="72"/>
      <c r="J219" s="72"/>
      <c r="K219" s="72">
        <v>6278</v>
      </c>
      <c r="L219" s="72"/>
      <c r="M219" s="73"/>
      <c r="N219" s="55"/>
    </row>
    <row r="220" spans="1:25" ht="15" thickBot="1" x14ac:dyDescent="0.4">
      <c r="D220" s="117" t="s">
        <v>21</v>
      </c>
      <c r="E220" s="118"/>
      <c r="F220" s="118"/>
      <c r="G220" s="118"/>
      <c r="H220" s="72">
        <v>4953</v>
      </c>
      <c r="I220" s="72"/>
      <c r="J220" s="72"/>
      <c r="K220" s="72">
        <v>5215</v>
      </c>
      <c r="L220" s="72"/>
      <c r="M220" s="73"/>
      <c r="N220" s="55"/>
    </row>
    <row r="221" spans="1:25" ht="15" thickBot="1" x14ac:dyDescent="0.4">
      <c r="D221" s="112" t="s">
        <v>1</v>
      </c>
      <c r="E221" s="113"/>
      <c r="F221" s="113"/>
      <c r="G221" s="113"/>
      <c r="H221" s="99">
        <f>SUM(H218:J220)</f>
        <v>69296</v>
      </c>
      <c r="I221" s="99"/>
      <c r="J221" s="99"/>
      <c r="K221" s="99">
        <f>SUM(K218:M220)</f>
        <v>75608</v>
      </c>
      <c r="L221" s="99"/>
      <c r="M221" s="100"/>
    </row>
    <row r="222" spans="1:25" x14ac:dyDescent="0.35">
      <c r="D222" s="36"/>
      <c r="E222" s="36"/>
      <c r="F222" s="36"/>
      <c r="G222" s="36"/>
      <c r="H222" s="37"/>
      <c r="I222" s="37"/>
      <c r="J222" s="37"/>
      <c r="K222" s="37"/>
      <c r="L222" s="37"/>
      <c r="M222" s="37"/>
    </row>
    <row r="223" spans="1:25" x14ac:dyDescent="0.35">
      <c r="D223" s="36"/>
      <c r="E223" s="36"/>
      <c r="F223" s="36"/>
      <c r="G223" s="36"/>
      <c r="H223" s="37"/>
      <c r="I223" s="37"/>
      <c r="J223" s="37"/>
      <c r="K223" s="37"/>
      <c r="L223" s="37"/>
      <c r="M223" s="37"/>
    </row>
    <row r="224" spans="1:25" x14ac:dyDescent="0.35">
      <c r="D224" s="36"/>
      <c r="E224" s="36"/>
      <c r="F224" s="36"/>
      <c r="G224" s="36"/>
      <c r="H224" s="37"/>
      <c r="I224" s="37"/>
      <c r="J224" s="37"/>
      <c r="K224" s="37"/>
      <c r="L224" s="37"/>
      <c r="M224" s="37"/>
    </row>
    <row r="225" spans="1:29" x14ac:dyDescent="0.35">
      <c r="D225" s="38"/>
      <c r="E225" s="38"/>
      <c r="F225" s="38"/>
      <c r="G225" s="38"/>
      <c r="H225" s="38"/>
      <c r="I225" s="38"/>
      <c r="J225" s="38"/>
      <c r="K225" s="38"/>
      <c r="L225" s="38"/>
      <c r="M225" s="38"/>
    </row>
    <row r="226" spans="1:29" x14ac:dyDescent="0.35">
      <c r="D226" s="38"/>
      <c r="E226" s="38"/>
      <c r="F226" s="38"/>
      <c r="G226" s="38"/>
      <c r="H226" s="38"/>
      <c r="I226" s="38"/>
      <c r="J226" s="38"/>
      <c r="K226" s="38"/>
      <c r="L226" s="38"/>
      <c r="M226" s="38"/>
    </row>
    <row r="227" spans="1:29" x14ac:dyDescent="0.35">
      <c r="D227" s="38"/>
      <c r="E227" s="38"/>
      <c r="F227" s="38"/>
      <c r="G227" s="38"/>
      <c r="H227" s="38"/>
      <c r="I227" s="38"/>
      <c r="J227" s="38"/>
      <c r="K227" s="38"/>
      <c r="L227" s="38"/>
      <c r="M227" s="38"/>
    </row>
    <row r="228" spans="1:29" x14ac:dyDescent="0.35">
      <c r="D228" s="38"/>
      <c r="E228" s="38"/>
      <c r="F228" s="38"/>
      <c r="G228" s="38"/>
      <c r="H228" s="38"/>
      <c r="I228" s="38"/>
      <c r="J228" s="38"/>
      <c r="K228" s="38"/>
      <c r="L228" s="38"/>
      <c r="M228" s="38"/>
    </row>
    <row r="229" spans="1:29" x14ac:dyDescent="0.35">
      <c r="D229" s="38"/>
      <c r="E229" s="38"/>
      <c r="F229" s="38"/>
      <c r="G229" s="38"/>
      <c r="H229" s="38"/>
      <c r="I229" s="38"/>
      <c r="J229" s="38"/>
      <c r="K229" s="38"/>
      <c r="L229" s="38"/>
      <c r="M229" s="38"/>
    </row>
    <row r="230" spans="1:29" x14ac:dyDescent="0.35">
      <c r="D230" s="38"/>
      <c r="E230" s="38"/>
      <c r="F230" s="38"/>
      <c r="G230" s="38"/>
      <c r="H230" s="38"/>
      <c r="I230" s="38"/>
      <c r="J230" s="38"/>
      <c r="K230" s="38"/>
      <c r="L230" s="38"/>
      <c r="M230" s="38"/>
    </row>
    <row r="231" spans="1:29" x14ac:dyDescent="0.35">
      <c r="D231" s="38"/>
      <c r="E231" s="38"/>
      <c r="F231" s="38"/>
      <c r="G231" s="38"/>
      <c r="H231" s="38"/>
      <c r="I231" s="38"/>
      <c r="J231" s="38"/>
      <c r="K231" s="38"/>
      <c r="L231" s="38"/>
      <c r="M231" s="38"/>
    </row>
    <row r="232" spans="1:29" x14ac:dyDescent="0.35">
      <c r="D232" s="38"/>
      <c r="E232" s="38"/>
      <c r="F232" s="38"/>
      <c r="G232" s="38"/>
      <c r="H232" s="38"/>
      <c r="I232" s="38"/>
      <c r="J232" s="38"/>
      <c r="K232" s="38"/>
      <c r="L232" s="38"/>
      <c r="M232" s="38"/>
    </row>
    <row r="233" spans="1:29" x14ac:dyDescent="0.35">
      <c r="D233" s="38"/>
      <c r="E233" s="38"/>
      <c r="F233" s="38"/>
      <c r="G233" s="38"/>
      <c r="H233" s="38"/>
      <c r="I233" s="38"/>
      <c r="J233" s="38"/>
      <c r="K233" s="38"/>
      <c r="L233" s="38"/>
      <c r="M233" s="38"/>
    </row>
    <row r="234" spans="1:29" x14ac:dyDescent="0.35"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AC234" s="25"/>
    </row>
    <row r="235" spans="1:29" x14ac:dyDescent="0.35">
      <c r="D235" s="38"/>
      <c r="E235" s="38"/>
      <c r="F235" s="38"/>
      <c r="G235" s="38"/>
      <c r="H235" s="38"/>
      <c r="I235" s="38"/>
      <c r="J235" s="38"/>
      <c r="K235" s="38"/>
      <c r="L235" s="38"/>
      <c r="M235" s="38"/>
    </row>
    <row r="236" spans="1:29" x14ac:dyDescent="0.35">
      <c r="D236" s="38"/>
      <c r="E236" s="38"/>
      <c r="F236" s="38"/>
      <c r="G236" s="38"/>
      <c r="H236" s="38"/>
      <c r="I236" s="38"/>
      <c r="J236" s="38"/>
      <c r="K236" s="38"/>
      <c r="L236" s="38"/>
      <c r="M236" s="38"/>
    </row>
    <row r="237" spans="1:29" x14ac:dyDescent="0.35">
      <c r="D237" s="38"/>
      <c r="E237" s="38"/>
      <c r="F237" s="38"/>
      <c r="G237" s="38"/>
      <c r="H237" s="38"/>
      <c r="I237" s="38"/>
      <c r="J237" s="38"/>
      <c r="K237" s="38"/>
      <c r="L237" s="38"/>
      <c r="M237" s="38"/>
    </row>
    <row r="240" spans="1:29" x14ac:dyDescent="0.35">
      <c r="A240" s="64" t="s">
        <v>173</v>
      </c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</row>
    <row r="241" spans="1:25" x14ac:dyDescent="0.35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</row>
    <row r="242" spans="1:25" x14ac:dyDescent="0.35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</row>
    <row r="243" spans="1:25" x14ac:dyDescent="0.35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</row>
    <row r="244" spans="1:25" x14ac:dyDescent="0.35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</row>
    <row r="245" spans="1:25" x14ac:dyDescent="0.35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</row>
    <row r="246" spans="1:25" x14ac:dyDescent="0.35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  <c r="Y246" s="65"/>
    </row>
    <row r="247" spans="1:25" s="53" customFormat="1" x14ac:dyDescent="0.35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  <c r="Y247" s="65"/>
    </row>
    <row r="248" spans="1:25" s="53" customFormat="1" x14ac:dyDescent="0.35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  <c r="Y248" s="65"/>
    </row>
    <row r="249" spans="1:25" s="53" customFormat="1" x14ac:dyDescent="0.35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</row>
    <row r="250" spans="1:25" s="53" customFormat="1" x14ac:dyDescent="0.35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</row>
    <row r="251" spans="1:25" s="53" customFormat="1" x14ac:dyDescent="0.35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</row>
    <row r="252" spans="1:25" s="53" customFormat="1" x14ac:dyDescent="0.35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</row>
    <row r="254" spans="1:25" x14ac:dyDescent="0.35">
      <c r="A254" s="10" t="s">
        <v>145</v>
      </c>
      <c r="B254" s="10"/>
      <c r="C254" s="10"/>
      <c r="D254" s="10"/>
      <c r="E254" s="10"/>
      <c r="F254" s="10"/>
      <c r="G254" s="10"/>
      <c r="H254" s="10"/>
      <c r="I254" s="10"/>
      <c r="J254" s="10"/>
    </row>
    <row r="255" spans="1:25" x14ac:dyDescent="0.35">
      <c r="A255" s="10"/>
      <c r="B255" s="10"/>
      <c r="C255" s="10"/>
      <c r="D255" s="10"/>
      <c r="E255" s="10"/>
      <c r="F255" s="10"/>
      <c r="G255" s="10"/>
      <c r="H255" s="10"/>
      <c r="I255" s="10"/>
      <c r="J255" s="10"/>
    </row>
    <row r="256" spans="1:25" ht="15" thickBot="1" x14ac:dyDescent="0.4">
      <c r="A256" s="10"/>
      <c r="B256" s="10"/>
      <c r="C256" s="10"/>
      <c r="D256" s="10"/>
      <c r="E256" s="10"/>
      <c r="F256" s="10"/>
      <c r="G256" s="10"/>
      <c r="H256" s="10"/>
      <c r="I256" s="10"/>
      <c r="J256" s="10"/>
    </row>
    <row r="257" spans="1:18" x14ac:dyDescent="0.35">
      <c r="D257" s="105" t="s">
        <v>49</v>
      </c>
      <c r="E257" s="106"/>
      <c r="F257" s="106"/>
      <c r="G257" s="114" t="str">
        <f>CONCATENATE(Arkusz18!A2," - ",Arkusz18!B2," r.")</f>
        <v>01.05.2026 - 31.05.2026 r.</v>
      </c>
      <c r="H257" s="114"/>
      <c r="I257" s="114"/>
      <c r="J257" s="114"/>
      <c r="K257" s="114"/>
      <c r="L257" s="114"/>
      <c r="M257" s="114"/>
      <c r="N257" s="114"/>
      <c r="O257" s="114"/>
      <c r="P257" s="114"/>
      <c r="Q257" s="114"/>
      <c r="R257" s="115"/>
    </row>
    <row r="258" spans="1:18" ht="31.5" customHeight="1" x14ac:dyDescent="0.35">
      <c r="D258" s="107"/>
      <c r="E258" s="108"/>
      <c r="F258" s="108"/>
      <c r="G258" s="109" t="s">
        <v>65</v>
      </c>
      <c r="H258" s="109"/>
      <c r="I258" s="109"/>
      <c r="J258" s="109" t="s">
        <v>90</v>
      </c>
      <c r="K258" s="109"/>
      <c r="L258" s="109"/>
      <c r="M258" s="109" t="s">
        <v>64</v>
      </c>
      <c r="N258" s="109"/>
      <c r="O258" s="109"/>
      <c r="P258" s="109" t="s">
        <v>89</v>
      </c>
      <c r="Q258" s="109"/>
      <c r="R258" s="116"/>
    </row>
    <row r="259" spans="1:18" x14ac:dyDescent="0.35">
      <c r="D259" s="271" t="s">
        <v>88</v>
      </c>
      <c r="E259" s="272"/>
      <c r="F259" s="272"/>
      <c r="G259" s="278">
        <f>Arkusz16!A2</f>
        <v>0</v>
      </c>
      <c r="H259" s="278"/>
      <c r="I259" s="278"/>
      <c r="J259" s="278">
        <f>Arkusz16!A3</f>
        <v>0</v>
      </c>
      <c r="K259" s="278"/>
      <c r="L259" s="278"/>
      <c r="M259" s="278">
        <f>Arkusz16!A4</f>
        <v>0</v>
      </c>
      <c r="N259" s="278"/>
      <c r="O259" s="278"/>
      <c r="P259" s="278">
        <f>Arkusz16!A5</f>
        <v>0</v>
      </c>
      <c r="Q259" s="278"/>
      <c r="R259" s="278"/>
    </row>
    <row r="260" spans="1:18" x14ac:dyDescent="0.35">
      <c r="D260" s="273" t="s">
        <v>51</v>
      </c>
      <c r="E260" s="274"/>
      <c r="F260" s="274"/>
      <c r="G260" s="275">
        <f>Arkusz16!A6</f>
        <v>95</v>
      </c>
      <c r="H260" s="275"/>
      <c r="I260" s="275"/>
      <c r="J260" s="281">
        <f>Arkusz16!A7</f>
        <v>1</v>
      </c>
      <c r="K260" s="282"/>
      <c r="L260" s="283"/>
      <c r="M260" s="281">
        <f>Arkusz16!A8</f>
        <v>0</v>
      </c>
      <c r="N260" s="282"/>
      <c r="O260" s="283"/>
      <c r="P260" s="281">
        <f>Arkusz16!A9</f>
        <v>0</v>
      </c>
      <c r="Q260" s="282"/>
      <c r="R260" s="283"/>
    </row>
    <row r="261" spans="1:18" ht="15" thickBot="1" x14ac:dyDescent="0.4">
      <c r="D261" s="133" t="s">
        <v>52</v>
      </c>
      <c r="E261" s="134"/>
      <c r="F261" s="134"/>
      <c r="G261" s="135">
        <f>Arkusz16!A10</f>
        <v>23</v>
      </c>
      <c r="H261" s="135"/>
      <c r="I261" s="135"/>
      <c r="J261" s="135">
        <f>Arkusz16!A11</f>
        <v>0</v>
      </c>
      <c r="K261" s="135"/>
      <c r="L261" s="135"/>
      <c r="M261" s="135">
        <f>Arkusz16!A12</f>
        <v>0</v>
      </c>
      <c r="N261" s="135"/>
      <c r="O261" s="135"/>
      <c r="P261" s="135">
        <f>Arkusz16!A13</f>
        <v>0</v>
      </c>
      <c r="Q261" s="135"/>
      <c r="R261" s="135"/>
    </row>
    <row r="262" spans="1:18" ht="15" thickBot="1" x14ac:dyDescent="0.4">
      <c r="D262" s="276" t="s">
        <v>50</v>
      </c>
      <c r="E262" s="277"/>
      <c r="F262" s="277"/>
      <c r="G262" s="103">
        <f>SUM(G259:I261)</f>
        <v>118</v>
      </c>
      <c r="H262" s="103"/>
      <c r="I262" s="103"/>
      <c r="J262" s="103">
        <f t="shared" ref="J262" si="5">SUM(J259:L261)</f>
        <v>1</v>
      </c>
      <c r="K262" s="103"/>
      <c r="L262" s="103"/>
      <c r="M262" s="103">
        <f t="shared" ref="M262" si="6">SUM(M259:O261)</f>
        <v>0</v>
      </c>
      <c r="N262" s="103"/>
      <c r="O262" s="103"/>
      <c r="P262" s="103">
        <f t="shared" ref="P262" si="7">SUM(P259:R261)</f>
        <v>0</v>
      </c>
      <c r="Q262" s="103"/>
      <c r="R262" s="104"/>
    </row>
    <row r="263" spans="1:18" x14ac:dyDescent="0.35">
      <c r="A263" s="39"/>
      <c r="B263" s="39"/>
      <c r="C263" s="39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</row>
    <row r="265" spans="1:18" ht="15" thickBot="1" x14ac:dyDescent="0.4"/>
    <row r="266" spans="1:18" x14ac:dyDescent="0.35">
      <c r="D266" s="105" t="s">
        <v>49</v>
      </c>
      <c r="E266" s="106"/>
      <c r="F266" s="106"/>
      <c r="G266" s="114" t="str">
        <f>CONCATENATE(Arkusz18!C2," - ",Arkusz18!B2," r.")</f>
        <v>01.01.2026 - 31.05.2026 r.</v>
      </c>
      <c r="H266" s="114"/>
      <c r="I266" s="114"/>
      <c r="J266" s="114"/>
      <c r="K266" s="114"/>
      <c r="L266" s="114"/>
      <c r="M266" s="114"/>
      <c r="N266" s="114"/>
      <c r="O266" s="114"/>
      <c r="P266" s="114"/>
      <c r="Q266" s="114"/>
      <c r="R266" s="115"/>
    </row>
    <row r="267" spans="1:18" ht="32.25" customHeight="1" x14ac:dyDescent="0.35">
      <c r="D267" s="107"/>
      <c r="E267" s="108"/>
      <c r="F267" s="108"/>
      <c r="G267" s="109" t="s">
        <v>65</v>
      </c>
      <c r="H267" s="109"/>
      <c r="I267" s="109"/>
      <c r="J267" s="109" t="s">
        <v>90</v>
      </c>
      <c r="K267" s="109"/>
      <c r="L267" s="109"/>
      <c r="M267" s="109" t="s">
        <v>64</v>
      </c>
      <c r="N267" s="109"/>
      <c r="O267" s="109"/>
      <c r="P267" s="109" t="s">
        <v>89</v>
      </c>
      <c r="Q267" s="109"/>
      <c r="R267" s="116"/>
    </row>
    <row r="268" spans="1:18" x14ac:dyDescent="0.35">
      <c r="D268" s="271" t="s">
        <v>88</v>
      </c>
      <c r="E268" s="272"/>
      <c r="F268" s="272"/>
      <c r="G268" s="278">
        <f>Arkusz17!A2</f>
        <v>0</v>
      </c>
      <c r="H268" s="278"/>
      <c r="I268" s="278"/>
      <c r="J268" s="278">
        <f>Arkusz17!A3</f>
        <v>0</v>
      </c>
      <c r="K268" s="278"/>
      <c r="L268" s="278"/>
      <c r="M268" s="278">
        <f>Arkusz17!A4</f>
        <v>0</v>
      </c>
      <c r="N268" s="278"/>
      <c r="O268" s="278"/>
      <c r="P268" s="278">
        <f>Arkusz17!A5</f>
        <v>0</v>
      </c>
      <c r="Q268" s="278"/>
      <c r="R268" s="278"/>
    </row>
    <row r="269" spans="1:18" x14ac:dyDescent="0.35">
      <c r="D269" s="273" t="s">
        <v>51</v>
      </c>
      <c r="E269" s="274"/>
      <c r="F269" s="274"/>
      <c r="G269" s="275">
        <f>Arkusz17!A6</f>
        <v>735</v>
      </c>
      <c r="H269" s="275"/>
      <c r="I269" s="275"/>
      <c r="J269" s="275">
        <f>Arkusz17!A7</f>
        <v>1</v>
      </c>
      <c r="K269" s="275"/>
      <c r="L269" s="275"/>
      <c r="M269" s="275">
        <f>Arkusz17!A8</f>
        <v>0</v>
      </c>
      <c r="N269" s="275"/>
      <c r="O269" s="275"/>
      <c r="P269" s="275">
        <f>Arkusz17!A9</f>
        <v>1</v>
      </c>
      <c r="Q269" s="275"/>
      <c r="R269" s="275"/>
    </row>
    <row r="270" spans="1:18" ht="15" thickBot="1" x14ac:dyDescent="0.4">
      <c r="D270" s="133" t="s">
        <v>52</v>
      </c>
      <c r="E270" s="134"/>
      <c r="F270" s="134"/>
      <c r="G270" s="135">
        <f>Arkusz17!A10</f>
        <v>141</v>
      </c>
      <c r="H270" s="135"/>
      <c r="I270" s="135"/>
      <c r="J270" s="135">
        <f>Arkusz17!A11</f>
        <v>0</v>
      </c>
      <c r="K270" s="135"/>
      <c r="L270" s="135"/>
      <c r="M270" s="135">
        <f>Arkusz17!A12</f>
        <v>0</v>
      </c>
      <c r="N270" s="135"/>
      <c r="O270" s="135"/>
      <c r="P270" s="135">
        <f>Arkusz17!A13</f>
        <v>0</v>
      </c>
      <c r="Q270" s="135"/>
      <c r="R270" s="135"/>
    </row>
    <row r="271" spans="1:18" ht="15" thickBot="1" x14ac:dyDescent="0.4">
      <c r="D271" s="276" t="s">
        <v>50</v>
      </c>
      <c r="E271" s="277"/>
      <c r="F271" s="277"/>
      <c r="G271" s="103">
        <f>SUM(G268:I270)</f>
        <v>876</v>
      </c>
      <c r="H271" s="103"/>
      <c r="I271" s="103"/>
      <c r="J271" s="103">
        <f t="shared" ref="J271" si="8">SUM(J268:L270)</f>
        <v>1</v>
      </c>
      <c r="K271" s="103"/>
      <c r="L271" s="103"/>
      <c r="M271" s="103">
        <f t="shared" ref="M271" si="9">SUM(M268:O270)</f>
        <v>0</v>
      </c>
      <c r="N271" s="103"/>
      <c r="O271" s="103"/>
      <c r="P271" s="103">
        <f t="shared" ref="P271" si="10">SUM(P268:R270)</f>
        <v>1</v>
      </c>
      <c r="Q271" s="103"/>
      <c r="R271" s="104"/>
    </row>
    <row r="274" spans="1:25" x14ac:dyDescent="0.35">
      <c r="A274" s="64" t="s">
        <v>174</v>
      </c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</row>
    <row r="275" spans="1:25" x14ac:dyDescent="0.35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</row>
    <row r="276" spans="1:25" x14ac:dyDescent="0.35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</row>
    <row r="277" spans="1:25" x14ac:dyDescent="0.35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</row>
    <row r="278" spans="1:25" x14ac:dyDescent="0.35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</row>
    <row r="279" spans="1:25" x14ac:dyDescent="0.35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</row>
    <row r="280" spans="1:25" x14ac:dyDescent="0.35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</row>
    <row r="281" spans="1:25" s="53" customFormat="1" x14ac:dyDescent="0.35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</row>
    <row r="282" spans="1:25" s="53" customFormat="1" x14ac:dyDescent="0.35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</row>
    <row r="283" spans="1:25" s="53" customFormat="1" x14ac:dyDescent="0.35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</row>
    <row r="284" spans="1:25" s="53" customFormat="1" x14ac:dyDescent="0.35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</row>
    <row r="285" spans="1:25" s="53" customFormat="1" x14ac:dyDescent="0.35">
      <c r="A285" s="65"/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</row>
    <row r="286" spans="1:25" s="53" customFormat="1" x14ac:dyDescent="0.35">
      <c r="A286" s="65"/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</row>
    <row r="287" spans="1:25" s="53" customFormat="1" x14ac:dyDescent="0.35">
      <c r="A287" s="65"/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</row>
    <row r="288" spans="1:25" s="53" customFormat="1" x14ac:dyDescent="0.35">
      <c r="A288" s="65"/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</row>
    <row r="290" spans="1:28" ht="18" x14ac:dyDescent="0.35">
      <c r="A290" s="8" t="s">
        <v>67</v>
      </c>
      <c r="F290" s="9"/>
    </row>
    <row r="291" spans="1:28" x14ac:dyDescent="0.35">
      <c r="F291" s="9"/>
    </row>
    <row r="292" spans="1:28" x14ac:dyDescent="0.35">
      <c r="A292" s="196" t="s">
        <v>146</v>
      </c>
      <c r="B292" s="196"/>
      <c r="C292" s="196"/>
      <c r="D292" s="196"/>
      <c r="E292" s="196"/>
      <c r="F292" s="196"/>
      <c r="G292" s="196"/>
      <c r="H292" s="196"/>
      <c r="I292" s="196"/>
      <c r="J292" s="196"/>
      <c r="K292" s="196"/>
      <c r="L292" s="196"/>
      <c r="M292" s="196"/>
      <c r="N292" s="196"/>
      <c r="O292" s="196"/>
      <c r="P292" s="196"/>
      <c r="Q292" s="196"/>
      <c r="R292" s="196"/>
      <c r="S292" s="196"/>
      <c r="T292" s="196"/>
      <c r="U292" s="196"/>
    </row>
    <row r="293" spans="1:28" x14ac:dyDescent="0.35">
      <c r="A293" s="10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</row>
    <row r="294" spans="1:28" ht="15" thickBot="1" x14ac:dyDescent="0.4">
      <c r="A294" s="10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</row>
    <row r="295" spans="1:28" x14ac:dyDescent="0.35">
      <c r="C295" s="207" t="s">
        <v>0</v>
      </c>
      <c r="D295" s="208"/>
      <c r="E295" s="208"/>
      <c r="F295" s="208"/>
      <c r="G295" s="284" t="str">
        <f>CONCATENATE(Arkusz18!A2," - ",Arkusz18!B2," r.")</f>
        <v>01.05.2026 - 31.05.2026 r.</v>
      </c>
      <c r="H295" s="285"/>
      <c r="I295" s="285"/>
      <c r="J295" s="285"/>
      <c r="K295" s="285"/>
      <c r="L295" s="285"/>
      <c r="M295" s="285"/>
      <c r="N295" s="285"/>
      <c r="O295" s="285"/>
      <c r="P295" s="285"/>
      <c r="Q295" s="285"/>
      <c r="R295" s="285"/>
      <c r="S295" s="285"/>
      <c r="T295" s="285"/>
      <c r="U295" s="285"/>
      <c r="V295" s="286"/>
    </row>
    <row r="296" spans="1:28" x14ac:dyDescent="0.35">
      <c r="C296" s="209"/>
      <c r="D296" s="195"/>
      <c r="E296" s="195"/>
      <c r="F296" s="195"/>
      <c r="G296" s="201" t="s">
        <v>31</v>
      </c>
      <c r="H296" s="202"/>
      <c r="I296" s="202"/>
      <c r="J296" s="203"/>
      <c r="K296" s="201" t="s">
        <v>32</v>
      </c>
      <c r="L296" s="202"/>
      <c r="M296" s="202"/>
      <c r="N296" s="203"/>
      <c r="O296" s="201" t="s">
        <v>103</v>
      </c>
      <c r="P296" s="202"/>
      <c r="Q296" s="202"/>
      <c r="R296" s="203"/>
      <c r="S296" s="201" t="s">
        <v>55</v>
      </c>
      <c r="T296" s="202"/>
      <c r="U296" s="202"/>
      <c r="V296" s="288"/>
    </row>
    <row r="297" spans="1:28" x14ac:dyDescent="0.35">
      <c r="C297" s="209"/>
      <c r="D297" s="195"/>
      <c r="E297" s="195"/>
      <c r="F297" s="195"/>
      <c r="G297" s="265" t="s">
        <v>30</v>
      </c>
      <c r="H297" s="266"/>
      <c r="I297" s="201" t="s">
        <v>10</v>
      </c>
      <c r="J297" s="203"/>
      <c r="K297" s="265" t="s">
        <v>33</v>
      </c>
      <c r="L297" s="266"/>
      <c r="M297" s="201" t="s">
        <v>10</v>
      </c>
      <c r="N297" s="203"/>
      <c r="O297" s="265" t="s">
        <v>30</v>
      </c>
      <c r="P297" s="266"/>
      <c r="Q297" s="201" t="s">
        <v>10</v>
      </c>
      <c r="R297" s="203"/>
      <c r="S297" s="265" t="s">
        <v>30</v>
      </c>
      <c r="T297" s="266"/>
      <c r="U297" s="201" t="s">
        <v>10</v>
      </c>
      <c r="V297" s="288"/>
    </row>
    <row r="298" spans="1:28" x14ac:dyDescent="0.35">
      <c r="C298" s="160" t="str">
        <f>Arkusz2!B2</f>
        <v>UKRAINA</v>
      </c>
      <c r="D298" s="161"/>
      <c r="E298" s="161"/>
      <c r="F298" s="161"/>
      <c r="G298" s="210">
        <f>Arkusz2!F2</f>
        <v>132</v>
      </c>
      <c r="H298" s="211"/>
      <c r="I298" s="210">
        <f>Arkusz2!F8</f>
        <v>173</v>
      </c>
      <c r="J298" s="211"/>
      <c r="K298" s="210">
        <f>SUM(Arkusz2!F14,-G298)</f>
        <v>6</v>
      </c>
      <c r="L298" s="211"/>
      <c r="M298" s="210">
        <f>SUM(Arkusz2!F20,-I298)</f>
        <v>10</v>
      </c>
      <c r="N298" s="211"/>
      <c r="O298" s="210">
        <f>Arkusz2!F26</f>
        <v>5</v>
      </c>
      <c r="P298" s="211"/>
      <c r="Q298" s="210">
        <f>Arkusz2!F32</f>
        <v>6</v>
      </c>
      <c r="R298" s="211"/>
      <c r="S298" s="210">
        <f>SUM(Arkusz2!F14,O298)</f>
        <v>143</v>
      </c>
      <c r="T298" s="211"/>
      <c r="U298" s="210">
        <f>SUM(Arkusz2!F20,Q298)</f>
        <v>189</v>
      </c>
      <c r="V298" s="280"/>
    </row>
    <row r="299" spans="1:28" x14ac:dyDescent="0.35">
      <c r="C299" s="252" t="str">
        <f>Arkusz2!B3</f>
        <v>BIAŁORUŚ</v>
      </c>
      <c r="D299" s="253"/>
      <c r="E299" s="253"/>
      <c r="F299" s="253"/>
      <c r="G299" s="212">
        <f>Arkusz2!F3</f>
        <v>120</v>
      </c>
      <c r="H299" s="213"/>
      <c r="I299" s="212">
        <f>Arkusz2!F9</f>
        <v>148</v>
      </c>
      <c r="J299" s="213"/>
      <c r="K299" s="212">
        <f>SUM(Arkusz2!F15,-G299)</f>
        <v>4</v>
      </c>
      <c r="L299" s="213"/>
      <c r="M299" s="212">
        <f>SUM(Arkusz2!F21,-I299)</f>
        <v>5</v>
      </c>
      <c r="N299" s="213"/>
      <c r="O299" s="212">
        <f>Arkusz2!F27</f>
        <v>6</v>
      </c>
      <c r="P299" s="213"/>
      <c r="Q299" s="212">
        <f>Arkusz2!F33</f>
        <v>7</v>
      </c>
      <c r="R299" s="213"/>
      <c r="S299" s="212">
        <f>SUM(Arkusz2!F15,O299)</f>
        <v>130</v>
      </c>
      <c r="T299" s="213"/>
      <c r="U299" s="212">
        <f>SUM(Arkusz2!F21,Q299)</f>
        <v>160</v>
      </c>
      <c r="V299" s="279"/>
    </row>
    <row r="300" spans="1:28" x14ac:dyDescent="0.35">
      <c r="C300" s="160" t="str">
        <f>Arkusz2!B4</f>
        <v>ROSJA</v>
      </c>
      <c r="D300" s="161"/>
      <c r="E300" s="161"/>
      <c r="F300" s="161"/>
      <c r="G300" s="210">
        <f>Arkusz2!F4</f>
        <v>7</v>
      </c>
      <c r="H300" s="211"/>
      <c r="I300" s="210">
        <f>Arkusz2!F10</f>
        <v>7</v>
      </c>
      <c r="J300" s="211"/>
      <c r="K300" s="210">
        <f>SUM(Arkusz2!F16,-G300)</f>
        <v>14</v>
      </c>
      <c r="L300" s="211"/>
      <c r="M300" s="210">
        <f>SUM(Arkusz2!F22,-I300)</f>
        <v>25</v>
      </c>
      <c r="N300" s="211"/>
      <c r="O300" s="210">
        <f>Arkusz2!F28</f>
        <v>4</v>
      </c>
      <c r="P300" s="211"/>
      <c r="Q300" s="210">
        <f>Arkusz2!F34</f>
        <v>4</v>
      </c>
      <c r="R300" s="211"/>
      <c r="S300" s="210">
        <f>SUM(Arkusz2!F16,O300)</f>
        <v>25</v>
      </c>
      <c r="T300" s="211"/>
      <c r="U300" s="210">
        <f>SUM(Arkusz2!F22,Q300)</f>
        <v>36</v>
      </c>
      <c r="V300" s="280"/>
      <c r="AA300" s="55"/>
      <c r="AB300" s="55"/>
    </row>
    <row r="301" spans="1:28" x14ac:dyDescent="0.35">
      <c r="C301" s="252" t="str">
        <f>Arkusz2!B5</f>
        <v>AFGANISTAN</v>
      </c>
      <c r="D301" s="253"/>
      <c r="E301" s="253"/>
      <c r="F301" s="253"/>
      <c r="G301" s="212">
        <f>Arkusz2!F5</f>
        <v>6</v>
      </c>
      <c r="H301" s="213"/>
      <c r="I301" s="212">
        <f>Arkusz2!F11</f>
        <v>10</v>
      </c>
      <c r="J301" s="213"/>
      <c r="K301" s="212">
        <f>SUM(Arkusz2!F17,-G301)</f>
        <v>1</v>
      </c>
      <c r="L301" s="213"/>
      <c r="M301" s="212">
        <f>SUM(Arkusz2!F23,-I301)</f>
        <v>3</v>
      </c>
      <c r="N301" s="213"/>
      <c r="O301" s="212">
        <f>Arkusz2!F29</f>
        <v>0</v>
      </c>
      <c r="P301" s="213"/>
      <c r="Q301" s="212">
        <f>Arkusz2!F35</f>
        <v>0</v>
      </c>
      <c r="R301" s="213"/>
      <c r="S301" s="212">
        <f>SUM(Arkusz2!F17,O301)</f>
        <v>7</v>
      </c>
      <c r="T301" s="213"/>
      <c r="U301" s="212">
        <f>SUM(Arkusz2!F23,Q301)</f>
        <v>13</v>
      </c>
      <c r="V301" s="279"/>
      <c r="Z301" s="55"/>
    </row>
    <row r="302" spans="1:28" x14ac:dyDescent="0.35">
      <c r="C302" s="160" t="str">
        <f>Arkusz2!B6</f>
        <v>PAKISTAN</v>
      </c>
      <c r="D302" s="161"/>
      <c r="E302" s="161"/>
      <c r="F302" s="161"/>
      <c r="G302" s="210">
        <f>Arkusz2!F6</f>
        <v>8</v>
      </c>
      <c r="H302" s="211"/>
      <c r="I302" s="210">
        <f>Arkusz2!F12</f>
        <v>8</v>
      </c>
      <c r="J302" s="211"/>
      <c r="K302" s="210">
        <f>SUM(Arkusz2!F18,-G302)</f>
        <v>1</v>
      </c>
      <c r="L302" s="211"/>
      <c r="M302" s="210">
        <f>SUM(Arkusz2!F24,-I302)</f>
        <v>2</v>
      </c>
      <c r="N302" s="211"/>
      <c r="O302" s="210">
        <f>Arkusz2!F30</f>
        <v>0</v>
      </c>
      <c r="P302" s="211"/>
      <c r="Q302" s="210">
        <f>Arkusz2!F36</f>
        <v>0</v>
      </c>
      <c r="R302" s="211"/>
      <c r="S302" s="210">
        <f>SUM(Arkusz2!F18,O302)</f>
        <v>9</v>
      </c>
      <c r="T302" s="211"/>
      <c r="U302" s="210">
        <f>SUM(Arkusz2!F24,Q302)</f>
        <v>10</v>
      </c>
      <c r="V302" s="280"/>
    </row>
    <row r="303" spans="1:28" ht="15" thickBot="1" x14ac:dyDescent="0.4">
      <c r="C303" s="254" t="str">
        <f>Arkusz2!B7</f>
        <v>Pozostałe</v>
      </c>
      <c r="D303" s="255"/>
      <c r="E303" s="255"/>
      <c r="F303" s="255"/>
      <c r="G303" s="157">
        <f>Arkusz2!F7</f>
        <v>80</v>
      </c>
      <c r="H303" s="158"/>
      <c r="I303" s="157">
        <f>Arkusz2!F13</f>
        <v>83</v>
      </c>
      <c r="J303" s="158"/>
      <c r="K303" s="157">
        <f>SUM(Arkusz2!F19,-G303)</f>
        <v>13</v>
      </c>
      <c r="L303" s="158"/>
      <c r="M303" s="157">
        <f>SUM(Arkusz2!F25,-I303)</f>
        <v>14</v>
      </c>
      <c r="N303" s="158"/>
      <c r="O303" s="157">
        <f>Arkusz2!F31</f>
        <v>5</v>
      </c>
      <c r="P303" s="158"/>
      <c r="Q303" s="157">
        <f>Arkusz2!F37</f>
        <v>5</v>
      </c>
      <c r="R303" s="158"/>
      <c r="S303" s="157">
        <f>SUM(Arkusz2!F19,O303)</f>
        <v>98</v>
      </c>
      <c r="T303" s="158"/>
      <c r="U303" s="157">
        <f>SUM(Arkusz2!F25,Q303)</f>
        <v>102</v>
      </c>
      <c r="V303" s="206"/>
    </row>
    <row r="304" spans="1:28" ht="15" thickBot="1" x14ac:dyDescent="0.4">
      <c r="C304" s="263" t="s">
        <v>1</v>
      </c>
      <c r="D304" s="264"/>
      <c r="E304" s="264"/>
      <c r="F304" s="264"/>
      <c r="G304" s="155">
        <f>SUM(G298:G303)</f>
        <v>353</v>
      </c>
      <c r="H304" s="156"/>
      <c r="I304" s="155">
        <f>SUM(I298:I303)</f>
        <v>429</v>
      </c>
      <c r="J304" s="156"/>
      <c r="K304" s="155">
        <f>SUM(K298:K303)</f>
        <v>39</v>
      </c>
      <c r="L304" s="156"/>
      <c r="M304" s="155">
        <f>SUM(M298:M303)</f>
        <v>59</v>
      </c>
      <c r="N304" s="156"/>
      <c r="O304" s="155">
        <f>SUM(O298:O303)</f>
        <v>20</v>
      </c>
      <c r="P304" s="156"/>
      <c r="Q304" s="155">
        <f>SUM(Q298:Q303)</f>
        <v>22</v>
      </c>
      <c r="R304" s="156"/>
      <c r="S304" s="155">
        <f>SUM(S298:S303)</f>
        <v>412</v>
      </c>
      <c r="T304" s="156"/>
      <c r="U304" s="155">
        <f>SUM(U298:U303)</f>
        <v>510</v>
      </c>
      <c r="V304" s="204"/>
    </row>
    <row r="308" spans="1:19" x14ac:dyDescent="0.35">
      <c r="M308" s="11"/>
      <c r="N308" s="11"/>
      <c r="O308" s="11"/>
      <c r="P308" s="11"/>
      <c r="Q308" s="11"/>
      <c r="R308" s="11"/>
      <c r="S308" s="11"/>
    </row>
    <row r="309" spans="1:19" x14ac:dyDescent="0.35">
      <c r="M309" s="11"/>
      <c r="N309" s="11"/>
      <c r="O309" s="11"/>
      <c r="P309" s="11"/>
      <c r="Q309" s="11"/>
      <c r="R309" s="11"/>
      <c r="S309" s="11"/>
    </row>
    <row r="310" spans="1:19" x14ac:dyDescent="0.35">
      <c r="M310" s="11"/>
      <c r="N310" s="11"/>
      <c r="O310" s="11"/>
      <c r="P310" s="11"/>
      <c r="Q310" s="11"/>
      <c r="R310" s="11"/>
      <c r="S310" s="11"/>
    </row>
    <row r="311" spans="1:19" x14ac:dyDescent="0.35">
      <c r="M311" s="11"/>
      <c r="N311" s="11"/>
      <c r="O311" s="11"/>
      <c r="P311" s="11"/>
      <c r="Q311" s="11"/>
      <c r="R311" s="11"/>
      <c r="S311" s="11"/>
    </row>
    <row r="312" spans="1:19" x14ac:dyDescent="0.35">
      <c r="M312" s="11"/>
      <c r="N312" s="11"/>
      <c r="O312" s="11"/>
      <c r="P312" s="11"/>
      <c r="Q312" s="11"/>
      <c r="R312" s="11"/>
      <c r="S312" s="11"/>
    </row>
    <row r="313" spans="1:19" x14ac:dyDescent="0.35">
      <c r="M313" s="11"/>
      <c r="N313" s="11"/>
      <c r="O313" s="11"/>
      <c r="P313" s="11"/>
      <c r="Q313" s="11"/>
      <c r="R313" s="11"/>
      <c r="S313" s="11"/>
    </row>
    <row r="314" spans="1:19" x14ac:dyDescent="0.35">
      <c r="M314" s="11"/>
      <c r="N314" s="11"/>
      <c r="O314" s="11"/>
      <c r="P314" s="11"/>
      <c r="Q314" s="11"/>
      <c r="R314" s="11"/>
      <c r="S314" s="11"/>
    </row>
    <row r="315" spans="1:19" x14ac:dyDescent="0.35">
      <c r="M315" s="11"/>
      <c r="N315" s="11"/>
      <c r="O315" s="11"/>
      <c r="P315" s="11"/>
      <c r="Q315" s="11"/>
      <c r="R315" s="11"/>
      <c r="S315" s="11"/>
    </row>
    <row r="316" spans="1:19" x14ac:dyDescent="0.35">
      <c r="D316" s="205"/>
      <c r="E316" s="205"/>
    </row>
    <row r="320" spans="1:19" x14ac:dyDescent="0.35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</row>
    <row r="326" spans="3:29" ht="15" thickBot="1" x14ac:dyDescent="0.4"/>
    <row r="327" spans="3:29" x14ac:dyDescent="0.35">
      <c r="C327" s="207" t="s">
        <v>0</v>
      </c>
      <c r="D327" s="208"/>
      <c r="E327" s="208"/>
      <c r="F327" s="208"/>
      <c r="G327" s="197" t="str">
        <f>CONCATENATE(Arkusz18!C2," - ",Arkusz18!B2," r.")</f>
        <v>01.01.2026 - 31.05.2026 r.</v>
      </c>
      <c r="H327" s="197"/>
      <c r="I327" s="197"/>
      <c r="J327" s="197"/>
      <c r="K327" s="197"/>
      <c r="L327" s="197"/>
      <c r="M327" s="197"/>
      <c r="N327" s="197"/>
      <c r="O327" s="197"/>
      <c r="P327" s="197"/>
      <c r="Q327" s="197"/>
      <c r="R327" s="197"/>
      <c r="S327" s="197"/>
      <c r="T327" s="197"/>
      <c r="U327" s="197"/>
      <c r="V327" s="198"/>
    </row>
    <row r="328" spans="3:29" x14ac:dyDescent="0.35">
      <c r="C328" s="209"/>
      <c r="D328" s="195"/>
      <c r="E328" s="195"/>
      <c r="F328" s="195"/>
      <c r="G328" s="195" t="s">
        <v>31</v>
      </c>
      <c r="H328" s="195"/>
      <c r="I328" s="195"/>
      <c r="J328" s="195"/>
      <c r="K328" s="195" t="s">
        <v>32</v>
      </c>
      <c r="L328" s="195"/>
      <c r="M328" s="195"/>
      <c r="N328" s="195"/>
      <c r="O328" s="195" t="s">
        <v>136</v>
      </c>
      <c r="P328" s="195"/>
      <c r="Q328" s="195"/>
      <c r="R328" s="195"/>
      <c r="S328" s="195" t="s">
        <v>55</v>
      </c>
      <c r="T328" s="195"/>
      <c r="U328" s="195"/>
      <c r="V328" s="199"/>
    </row>
    <row r="329" spans="3:29" x14ac:dyDescent="0.35">
      <c r="C329" s="209"/>
      <c r="D329" s="195"/>
      <c r="E329" s="195"/>
      <c r="F329" s="195"/>
      <c r="G329" s="200" t="s">
        <v>30</v>
      </c>
      <c r="H329" s="200"/>
      <c r="I329" s="195" t="s">
        <v>10</v>
      </c>
      <c r="J329" s="195"/>
      <c r="K329" s="200" t="s">
        <v>33</v>
      </c>
      <c r="L329" s="200"/>
      <c r="M329" s="195" t="s">
        <v>10</v>
      </c>
      <c r="N329" s="195"/>
      <c r="O329" s="200" t="s">
        <v>30</v>
      </c>
      <c r="P329" s="200"/>
      <c r="Q329" s="195" t="s">
        <v>10</v>
      </c>
      <c r="R329" s="195"/>
      <c r="S329" s="200" t="s">
        <v>30</v>
      </c>
      <c r="T329" s="200"/>
      <c r="U329" s="195" t="s">
        <v>10</v>
      </c>
      <c r="V329" s="199"/>
    </row>
    <row r="330" spans="3:29" x14ac:dyDescent="0.35">
      <c r="C330" s="160" t="str">
        <f>Arkusz3!B2</f>
        <v>UKRAINA</v>
      </c>
      <c r="D330" s="161"/>
      <c r="E330" s="161"/>
      <c r="F330" s="161"/>
      <c r="G330" s="151">
        <f>Arkusz3!F2</f>
        <v>725</v>
      </c>
      <c r="H330" s="151"/>
      <c r="I330" s="151">
        <f>Arkusz3!F8</f>
        <v>894</v>
      </c>
      <c r="J330" s="151"/>
      <c r="K330" s="151">
        <f>SUM(Arkusz3!F14,-G330)</f>
        <v>41</v>
      </c>
      <c r="L330" s="151"/>
      <c r="M330" s="151">
        <f>SUM(Arkusz3!F20,-I330)</f>
        <v>68</v>
      </c>
      <c r="N330" s="151"/>
      <c r="O330" s="151">
        <f>Arkusz3!F26</f>
        <v>24</v>
      </c>
      <c r="P330" s="151"/>
      <c r="Q330" s="151">
        <f>Arkusz3!F32</f>
        <v>29</v>
      </c>
      <c r="R330" s="151"/>
      <c r="S330" s="151">
        <f>SUM(Arkusz3!F14,O330)</f>
        <v>790</v>
      </c>
      <c r="T330" s="151"/>
      <c r="U330" s="151">
        <f>SUM(Arkusz3!F20,Q330)</f>
        <v>991</v>
      </c>
      <c r="V330" s="181"/>
    </row>
    <row r="331" spans="3:29" x14ac:dyDescent="0.35">
      <c r="C331" s="252" t="str">
        <f>Arkusz3!B3</f>
        <v>BIAŁORUŚ</v>
      </c>
      <c r="D331" s="253"/>
      <c r="E331" s="253"/>
      <c r="F331" s="253"/>
      <c r="G331" s="153">
        <f>Arkusz3!F3</f>
        <v>623</v>
      </c>
      <c r="H331" s="153"/>
      <c r="I331" s="153">
        <f>Arkusz3!F9</f>
        <v>766</v>
      </c>
      <c r="J331" s="153"/>
      <c r="K331" s="153">
        <f>SUM(Arkusz3!F15,-G331)</f>
        <v>16</v>
      </c>
      <c r="L331" s="153"/>
      <c r="M331" s="153">
        <f>SUM(Arkusz3!F21,-I331)</f>
        <v>24</v>
      </c>
      <c r="N331" s="153"/>
      <c r="O331" s="153">
        <f>Arkusz3!F27</f>
        <v>23</v>
      </c>
      <c r="P331" s="153"/>
      <c r="Q331" s="153">
        <f>Arkusz3!F33</f>
        <v>26</v>
      </c>
      <c r="R331" s="153"/>
      <c r="S331" s="153">
        <f>SUM(Arkusz3!F15,O331)</f>
        <v>662</v>
      </c>
      <c r="T331" s="153"/>
      <c r="U331" s="153">
        <f>SUM(Arkusz3!F21,Q331)</f>
        <v>816</v>
      </c>
      <c r="V331" s="180"/>
    </row>
    <row r="332" spans="3:29" x14ac:dyDescent="0.35">
      <c r="C332" s="160" t="str">
        <f>Arkusz3!B4</f>
        <v>ROSJA</v>
      </c>
      <c r="D332" s="161"/>
      <c r="E332" s="161"/>
      <c r="F332" s="161"/>
      <c r="G332" s="151">
        <f>Arkusz3!F4</f>
        <v>64</v>
      </c>
      <c r="H332" s="151"/>
      <c r="I332" s="151">
        <f>Arkusz3!F10</f>
        <v>72</v>
      </c>
      <c r="J332" s="151"/>
      <c r="K332" s="151">
        <f>SUM(Arkusz3!F16,-G332)</f>
        <v>91</v>
      </c>
      <c r="L332" s="151"/>
      <c r="M332" s="151">
        <f>SUM(Arkusz3!F22,-I332)</f>
        <v>155</v>
      </c>
      <c r="N332" s="151"/>
      <c r="O332" s="151">
        <f>Arkusz3!F28</f>
        <v>12</v>
      </c>
      <c r="P332" s="151"/>
      <c r="Q332" s="151">
        <f>Arkusz3!F34</f>
        <v>12</v>
      </c>
      <c r="R332" s="151"/>
      <c r="S332" s="151">
        <f>SUM(Arkusz3!F16,O332)</f>
        <v>167</v>
      </c>
      <c r="T332" s="151"/>
      <c r="U332" s="151">
        <f>SUM(Arkusz3!F22,Q332)</f>
        <v>239</v>
      </c>
      <c r="V332" s="181"/>
      <c r="AB332" s="55"/>
      <c r="AC332" s="55"/>
    </row>
    <row r="333" spans="3:29" x14ac:dyDescent="0.35">
      <c r="C333" s="252" t="str">
        <f>Arkusz3!B5</f>
        <v>TADŻYKISTAN</v>
      </c>
      <c r="D333" s="253"/>
      <c r="E333" s="253"/>
      <c r="F333" s="253"/>
      <c r="G333" s="153">
        <f>Arkusz3!F5</f>
        <v>30</v>
      </c>
      <c r="H333" s="153"/>
      <c r="I333" s="153">
        <f>Arkusz3!F11</f>
        <v>41</v>
      </c>
      <c r="J333" s="153"/>
      <c r="K333" s="153">
        <f>SUM(Arkusz3!F17,-G333)</f>
        <v>7</v>
      </c>
      <c r="L333" s="153"/>
      <c r="M333" s="153">
        <f>SUM(Arkusz3!F23,-I333)</f>
        <v>20</v>
      </c>
      <c r="N333" s="153"/>
      <c r="O333" s="153">
        <f>Arkusz3!F29</f>
        <v>3</v>
      </c>
      <c r="P333" s="153"/>
      <c r="Q333" s="153">
        <f>Arkusz3!F35</f>
        <v>5</v>
      </c>
      <c r="R333" s="153"/>
      <c r="S333" s="153">
        <f>SUM(Arkusz3!F17,O333)</f>
        <v>40</v>
      </c>
      <c r="T333" s="153"/>
      <c r="U333" s="153">
        <f>SUM(Arkusz3!F23,Q333)</f>
        <v>66</v>
      </c>
      <c r="V333" s="180"/>
    </row>
    <row r="334" spans="3:29" x14ac:dyDescent="0.35">
      <c r="C334" s="160" t="str">
        <f>Arkusz3!B6</f>
        <v>AFGANISTAN</v>
      </c>
      <c r="D334" s="161"/>
      <c r="E334" s="161"/>
      <c r="F334" s="161"/>
      <c r="G334" s="151">
        <f>Arkusz3!F6</f>
        <v>20</v>
      </c>
      <c r="H334" s="151"/>
      <c r="I334" s="151">
        <f>Arkusz3!F12</f>
        <v>24</v>
      </c>
      <c r="J334" s="151"/>
      <c r="K334" s="151">
        <f>SUM(Arkusz3!F18,-G334)</f>
        <v>3</v>
      </c>
      <c r="L334" s="151"/>
      <c r="M334" s="151">
        <f>SUM(Arkusz3!F24,-I334)</f>
        <v>5</v>
      </c>
      <c r="N334" s="151"/>
      <c r="O334" s="151">
        <f>Arkusz3!F30</f>
        <v>3</v>
      </c>
      <c r="P334" s="151"/>
      <c r="Q334" s="151">
        <f>Arkusz3!F36</f>
        <v>3</v>
      </c>
      <c r="R334" s="151"/>
      <c r="S334" s="151">
        <f>SUM(Arkusz3!F18,O334)</f>
        <v>26</v>
      </c>
      <c r="T334" s="151"/>
      <c r="U334" s="151">
        <f>SUM(Arkusz3!F24,Q334)</f>
        <v>32</v>
      </c>
      <c r="V334" s="181"/>
    </row>
    <row r="335" spans="3:29" ht="15" thickBot="1" x14ac:dyDescent="0.4">
      <c r="C335" s="254" t="str">
        <f>Arkusz3!B7</f>
        <v>Pozostałe</v>
      </c>
      <c r="D335" s="255"/>
      <c r="E335" s="255"/>
      <c r="F335" s="255"/>
      <c r="G335" s="154">
        <f>Arkusz3!F7</f>
        <v>375</v>
      </c>
      <c r="H335" s="154"/>
      <c r="I335" s="154">
        <f>Arkusz3!F13</f>
        <v>418</v>
      </c>
      <c r="J335" s="154"/>
      <c r="K335" s="154">
        <f>SUM(Arkusz3!F19,-G335)</f>
        <v>72</v>
      </c>
      <c r="L335" s="154"/>
      <c r="M335" s="154">
        <f>SUM(Arkusz3!F25,-I335)</f>
        <v>96</v>
      </c>
      <c r="N335" s="154"/>
      <c r="O335" s="154">
        <f>Arkusz3!F31</f>
        <v>34</v>
      </c>
      <c r="P335" s="154"/>
      <c r="Q335" s="154">
        <f>Arkusz3!F37</f>
        <v>37</v>
      </c>
      <c r="R335" s="154"/>
      <c r="S335" s="154">
        <f>SUM(Arkusz3!F19,O335)</f>
        <v>481</v>
      </c>
      <c r="T335" s="154"/>
      <c r="U335" s="154">
        <f>SUM(Arkusz3!F25,Q335)</f>
        <v>551</v>
      </c>
      <c r="V335" s="184"/>
    </row>
    <row r="336" spans="3:29" ht="15" thickBot="1" x14ac:dyDescent="0.4">
      <c r="C336" s="256" t="s">
        <v>1</v>
      </c>
      <c r="D336" s="257"/>
      <c r="E336" s="257"/>
      <c r="F336" s="257"/>
      <c r="G336" s="152">
        <f>SUM(G330:G335)</f>
        <v>1837</v>
      </c>
      <c r="H336" s="152"/>
      <c r="I336" s="152">
        <f>SUM(I330:I335)</f>
        <v>2215</v>
      </c>
      <c r="J336" s="152"/>
      <c r="K336" s="152">
        <f>SUM(K330:K335)</f>
        <v>230</v>
      </c>
      <c r="L336" s="152"/>
      <c r="M336" s="152">
        <f>SUM(M330:M335)</f>
        <v>368</v>
      </c>
      <c r="N336" s="152"/>
      <c r="O336" s="152">
        <f>SUM(O330:O335)</f>
        <v>99</v>
      </c>
      <c r="P336" s="152"/>
      <c r="Q336" s="152">
        <f>SUM(Q330:Q335)</f>
        <v>112</v>
      </c>
      <c r="R336" s="152"/>
      <c r="S336" s="152">
        <f>SUM(S330:S335)</f>
        <v>2166</v>
      </c>
      <c r="T336" s="152"/>
      <c r="U336" s="152">
        <f>SUM(U330:U335)</f>
        <v>2695</v>
      </c>
      <c r="V336" s="220"/>
    </row>
    <row r="337" spans="1:26" x14ac:dyDescent="0.35">
      <c r="A337" s="4"/>
      <c r="B337" s="12"/>
      <c r="C337" s="13"/>
      <c r="D337" s="13"/>
      <c r="E337" s="13"/>
      <c r="F337" s="13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2"/>
    </row>
    <row r="338" spans="1:26" x14ac:dyDescent="0.35">
      <c r="A338" s="258" t="s">
        <v>139</v>
      </c>
      <c r="B338" s="258"/>
      <c r="C338" s="258"/>
      <c r="D338" s="258"/>
      <c r="E338" s="258"/>
      <c r="F338" s="258"/>
      <c r="G338" s="258"/>
      <c r="H338" s="258"/>
      <c r="I338" s="258"/>
      <c r="J338" s="258"/>
      <c r="K338" s="258"/>
      <c r="L338" s="258"/>
      <c r="M338" s="258"/>
      <c r="N338" s="258"/>
      <c r="O338" s="258"/>
      <c r="P338" s="258"/>
      <c r="Q338" s="258"/>
      <c r="R338" s="258"/>
      <c r="S338" s="258"/>
      <c r="T338" s="258"/>
      <c r="U338" s="258"/>
      <c r="V338" s="258"/>
      <c r="W338" s="258"/>
      <c r="X338" s="258"/>
      <c r="Y338" s="258"/>
      <c r="Z338" s="258"/>
    </row>
    <row r="339" spans="1:26" x14ac:dyDescent="0.35">
      <c r="A339" s="15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6"/>
      <c r="Z339" s="15"/>
    </row>
    <row r="343" spans="1:26" x14ac:dyDescent="0.35">
      <c r="M343" s="11"/>
      <c r="N343" s="11"/>
      <c r="O343" s="11"/>
      <c r="P343" s="11"/>
      <c r="Q343" s="11"/>
      <c r="R343" s="11"/>
      <c r="S343" s="11"/>
    </row>
    <row r="344" spans="1:26" x14ac:dyDescent="0.35">
      <c r="M344" s="11"/>
      <c r="N344" s="11"/>
      <c r="O344" s="11"/>
      <c r="P344" s="11"/>
      <c r="Q344" s="11"/>
      <c r="R344" s="11"/>
      <c r="S344" s="11"/>
    </row>
    <row r="345" spans="1:26" x14ac:dyDescent="0.35">
      <c r="M345" s="11"/>
      <c r="N345" s="11"/>
      <c r="O345" s="11"/>
      <c r="P345" s="11"/>
      <c r="Q345" s="11"/>
      <c r="R345" s="11"/>
      <c r="S345" s="11"/>
    </row>
    <row r="346" spans="1:26" x14ac:dyDescent="0.35">
      <c r="M346" s="11"/>
      <c r="N346" s="11"/>
      <c r="O346" s="11"/>
      <c r="P346" s="11"/>
      <c r="Q346" s="11"/>
      <c r="R346" s="11"/>
      <c r="S346" s="11"/>
    </row>
    <row r="347" spans="1:26" x14ac:dyDescent="0.35">
      <c r="M347" s="11"/>
      <c r="N347" s="11"/>
      <c r="O347" s="11"/>
      <c r="P347" s="11"/>
      <c r="Q347" s="11"/>
      <c r="R347" s="11"/>
      <c r="S347" s="11"/>
    </row>
    <row r="348" spans="1:26" x14ac:dyDescent="0.35">
      <c r="M348" s="11"/>
      <c r="N348" s="11"/>
      <c r="O348" s="11"/>
      <c r="P348" s="11"/>
      <c r="Q348" s="11"/>
      <c r="R348" s="11"/>
      <c r="S348" s="11"/>
    </row>
    <row r="349" spans="1:26" x14ac:dyDescent="0.35">
      <c r="M349" s="11"/>
      <c r="N349" s="11"/>
      <c r="O349" s="11"/>
      <c r="P349" s="11"/>
      <c r="Q349" s="11"/>
      <c r="R349" s="11"/>
      <c r="S349" s="11"/>
    </row>
    <row r="350" spans="1:26" x14ac:dyDescent="0.35">
      <c r="M350" s="11"/>
      <c r="N350" s="11"/>
      <c r="O350" s="11"/>
      <c r="P350" s="11"/>
      <c r="Q350" s="11"/>
      <c r="R350" s="11"/>
      <c r="S350" s="11"/>
    </row>
    <row r="351" spans="1:26" x14ac:dyDescent="0.35">
      <c r="D351" s="205"/>
      <c r="E351" s="205"/>
    </row>
    <row r="356" spans="1:26" x14ac:dyDescent="0.35">
      <c r="V356" s="17"/>
      <c r="W356" s="17"/>
      <c r="X356" s="17"/>
      <c r="Y356" s="18"/>
      <c r="Z356" s="17"/>
    </row>
    <row r="357" spans="1:26" x14ac:dyDescent="0.35">
      <c r="V357" s="17"/>
      <c r="W357" s="17"/>
      <c r="X357" s="17"/>
      <c r="Y357" s="18"/>
      <c r="Z357" s="17"/>
    </row>
    <row r="358" spans="1:26" x14ac:dyDescent="0.35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7"/>
      <c r="W358" s="17"/>
      <c r="X358" s="17"/>
      <c r="Y358" s="18"/>
      <c r="Z358" s="17"/>
    </row>
    <row r="359" spans="1:26" x14ac:dyDescent="0.35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7"/>
      <c r="W359" s="17"/>
      <c r="X359" s="17"/>
      <c r="Y359" s="18"/>
      <c r="Z359" s="17"/>
    </row>
    <row r="360" spans="1:26" x14ac:dyDescent="0.35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7"/>
      <c r="W360" s="17"/>
      <c r="X360" s="17"/>
      <c r="Y360" s="18"/>
      <c r="Z360" s="17"/>
    </row>
    <row r="361" spans="1:26" x14ac:dyDescent="0.35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7"/>
      <c r="W361" s="17"/>
      <c r="X361" s="17"/>
      <c r="Y361" s="18"/>
      <c r="Z361" s="17"/>
    </row>
    <row r="362" spans="1:26" x14ac:dyDescent="0.35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7"/>
      <c r="W362" s="17"/>
      <c r="X362" s="17"/>
      <c r="Y362" s="18"/>
      <c r="Z362" s="17"/>
    </row>
    <row r="363" spans="1:26" x14ac:dyDescent="0.35">
      <c r="A363" s="64" t="s">
        <v>175</v>
      </c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4"/>
      <c r="Q363" s="64"/>
      <c r="R363" s="64"/>
      <c r="S363" s="64"/>
      <c r="T363" s="64"/>
      <c r="U363" s="64"/>
      <c r="V363" s="64"/>
      <c r="W363" s="64"/>
      <c r="X363" s="64"/>
      <c r="Y363" s="64"/>
    </row>
    <row r="364" spans="1:26" x14ac:dyDescent="0.35">
      <c r="A364" s="64"/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4"/>
      <c r="Q364" s="64"/>
      <c r="R364" s="64"/>
      <c r="S364" s="64"/>
      <c r="T364" s="64"/>
      <c r="U364" s="64"/>
      <c r="V364" s="64"/>
      <c r="W364" s="64"/>
      <c r="X364" s="64"/>
      <c r="Y364" s="64"/>
    </row>
    <row r="365" spans="1:26" x14ac:dyDescent="0.35">
      <c r="A365" s="64"/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4"/>
      <c r="Q365" s="64"/>
      <c r="R365" s="64"/>
      <c r="S365" s="64"/>
      <c r="T365" s="64"/>
      <c r="U365" s="64"/>
      <c r="V365" s="64"/>
      <c r="W365" s="64"/>
      <c r="X365" s="64"/>
      <c r="Y365" s="64"/>
    </row>
    <row r="366" spans="1:26" x14ac:dyDescent="0.35">
      <c r="A366" s="64"/>
      <c r="B366" s="64"/>
      <c r="C366" s="64"/>
      <c r="D366" s="64"/>
      <c r="E366" s="64"/>
      <c r="F366" s="64"/>
      <c r="G366" s="64"/>
      <c r="H366" s="64"/>
      <c r="I366" s="64"/>
      <c r="J366" s="64"/>
      <c r="K366" s="64"/>
      <c r="L366" s="64"/>
      <c r="M366" s="64"/>
      <c r="N366" s="64"/>
      <c r="O366" s="64"/>
      <c r="P366" s="64"/>
      <c r="Q366" s="64"/>
      <c r="R366" s="64"/>
      <c r="S366" s="64"/>
      <c r="T366" s="64"/>
      <c r="U366" s="64"/>
      <c r="V366" s="64"/>
      <c r="W366" s="64"/>
      <c r="X366" s="64"/>
      <c r="Y366" s="64"/>
    </row>
    <row r="367" spans="1:26" x14ac:dyDescent="0.35">
      <c r="A367" s="64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4"/>
      <c r="Q367" s="64"/>
      <c r="R367" s="64"/>
      <c r="S367" s="64"/>
      <c r="T367" s="64"/>
      <c r="U367" s="64"/>
      <c r="V367" s="64"/>
      <c r="W367" s="64"/>
      <c r="X367" s="64"/>
      <c r="Y367" s="64"/>
    </row>
    <row r="368" spans="1:26" s="53" customFormat="1" x14ac:dyDescent="0.35">
      <c r="A368" s="64"/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4"/>
      <c r="Q368" s="64"/>
      <c r="R368" s="64"/>
      <c r="S368" s="64"/>
      <c r="T368" s="64"/>
      <c r="U368" s="64"/>
      <c r="V368" s="64"/>
      <c r="W368" s="64"/>
      <c r="X368" s="64"/>
      <c r="Y368" s="64"/>
    </row>
    <row r="369" spans="1:25" s="53" customFormat="1" x14ac:dyDescent="0.35">
      <c r="A369" s="64"/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4"/>
      <c r="Q369" s="64"/>
      <c r="R369" s="64"/>
      <c r="S369" s="64"/>
      <c r="T369" s="64"/>
      <c r="U369" s="64"/>
      <c r="V369" s="64"/>
      <c r="W369" s="64"/>
      <c r="X369" s="64"/>
      <c r="Y369" s="64"/>
    </row>
    <row r="370" spans="1:25" s="53" customFormat="1" x14ac:dyDescent="0.35">
      <c r="A370" s="64"/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4"/>
      <c r="Q370" s="64"/>
      <c r="R370" s="64"/>
      <c r="S370" s="64"/>
      <c r="T370" s="64"/>
      <c r="U370" s="64"/>
      <c r="V370" s="64"/>
      <c r="W370" s="64"/>
      <c r="X370" s="64"/>
      <c r="Y370" s="64"/>
    </row>
    <row r="371" spans="1:25" s="53" customFormat="1" x14ac:dyDescent="0.35">
      <c r="A371" s="64"/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4"/>
      <c r="Q371" s="64"/>
      <c r="R371" s="64"/>
      <c r="S371" s="64"/>
      <c r="T371" s="64"/>
      <c r="U371" s="64"/>
      <c r="V371" s="64"/>
      <c r="W371" s="64"/>
      <c r="X371" s="64"/>
      <c r="Y371" s="64"/>
    </row>
    <row r="372" spans="1:25" s="53" customFormat="1" x14ac:dyDescent="0.35">
      <c r="A372" s="64"/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4"/>
      <c r="Q372" s="64"/>
      <c r="R372" s="64"/>
      <c r="S372" s="64"/>
      <c r="T372" s="64"/>
      <c r="U372" s="64"/>
      <c r="V372" s="64"/>
      <c r="W372" s="64"/>
      <c r="X372" s="64"/>
      <c r="Y372" s="64"/>
    </row>
    <row r="373" spans="1:25" s="53" customFormat="1" x14ac:dyDescent="0.35">
      <c r="A373" s="64"/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4"/>
      <c r="Q373" s="64"/>
      <c r="R373" s="64"/>
      <c r="S373" s="64"/>
      <c r="T373" s="64"/>
      <c r="U373" s="64"/>
      <c r="V373" s="64"/>
      <c r="W373" s="64"/>
      <c r="X373" s="64"/>
      <c r="Y373" s="64"/>
    </row>
    <row r="374" spans="1:25" s="53" customFormat="1" x14ac:dyDescent="0.35">
      <c r="A374" s="64"/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4"/>
      <c r="Q374" s="64"/>
      <c r="R374" s="64"/>
      <c r="S374" s="64"/>
      <c r="T374" s="64"/>
      <c r="U374" s="64"/>
      <c r="V374" s="64"/>
      <c r="W374" s="64"/>
      <c r="X374" s="64"/>
      <c r="Y374" s="64"/>
    </row>
    <row r="375" spans="1:25" s="53" customFormat="1" x14ac:dyDescent="0.35">
      <c r="A375" s="64"/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4"/>
      <c r="Q375" s="64"/>
      <c r="R375" s="64"/>
      <c r="S375" s="64"/>
      <c r="T375" s="64"/>
      <c r="U375" s="64"/>
      <c r="V375" s="64"/>
      <c r="W375" s="64"/>
      <c r="X375" s="64"/>
      <c r="Y375" s="64"/>
    </row>
    <row r="376" spans="1:25" s="53" customFormat="1" x14ac:dyDescent="0.35">
      <c r="A376" s="64"/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4"/>
      <c r="Q376" s="64"/>
      <c r="R376" s="64"/>
      <c r="S376" s="64"/>
      <c r="T376" s="64"/>
      <c r="U376" s="64"/>
      <c r="V376" s="64"/>
      <c r="W376" s="64"/>
      <c r="X376" s="64"/>
      <c r="Y376" s="64"/>
    </row>
    <row r="377" spans="1:25" s="53" customFormat="1" x14ac:dyDescent="0.35">
      <c r="A377" s="64"/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4"/>
      <c r="Q377" s="64"/>
      <c r="R377" s="64"/>
      <c r="S377" s="64"/>
      <c r="T377" s="64"/>
      <c r="U377" s="64"/>
      <c r="V377" s="64"/>
      <c r="W377" s="64"/>
      <c r="X377" s="64"/>
      <c r="Y377" s="64"/>
    </row>
    <row r="378" spans="1:25" s="53" customFormat="1" x14ac:dyDescent="0.35">
      <c r="A378" s="64"/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4"/>
      <c r="Q378" s="64"/>
      <c r="R378" s="64"/>
      <c r="S378" s="64"/>
      <c r="T378" s="64"/>
      <c r="U378" s="64"/>
      <c r="V378" s="64"/>
      <c r="W378" s="64"/>
      <c r="X378" s="64"/>
      <c r="Y378" s="64"/>
    </row>
    <row r="379" spans="1:25" s="53" customFormat="1" x14ac:dyDescent="0.35">
      <c r="A379" s="64"/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4"/>
      <c r="Q379" s="64"/>
      <c r="R379" s="64"/>
      <c r="S379" s="64"/>
      <c r="T379" s="64"/>
      <c r="U379" s="64"/>
      <c r="V379" s="64"/>
      <c r="W379" s="64"/>
      <c r="X379" s="64"/>
      <c r="Y379" s="64"/>
    </row>
    <row r="380" spans="1:25" s="53" customFormat="1" x14ac:dyDescent="0.35">
      <c r="A380" s="64"/>
      <c r="B380" s="64"/>
      <c r="C380" s="64"/>
      <c r="D380" s="64"/>
      <c r="E380" s="64"/>
      <c r="F380" s="64"/>
      <c r="G380" s="64"/>
      <c r="H380" s="64"/>
      <c r="I380" s="64"/>
      <c r="J380" s="64"/>
      <c r="K380" s="64"/>
      <c r="L380" s="64"/>
      <c r="M380" s="64"/>
      <c r="N380" s="64"/>
      <c r="O380" s="64"/>
      <c r="P380" s="64"/>
      <c r="Q380" s="64"/>
      <c r="R380" s="64"/>
      <c r="S380" s="64"/>
      <c r="T380" s="64"/>
      <c r="U380" s="64"/>
      <c r="V380" s="64"/>
      <c r="W380" s="64"/>
      <c r="X380" s="64"/>
      <c r="Y380" s="64"/>
    </row>
    <row r="381" spans="1:25" s="53" customFormat="1" x14ac:dyDescent="0.35">
      <c r="A381" s="64"/>
      <c r="B381" s="64"/>
      <c r="C381" s="64"/>
      <c r="D381" s="64"/>
      <c r="E381" s="64"/>
      <c r="F381" s="64"/>
      <c r="G381" s="64"/>
      <c r="H381" s="64"/>
      <c r="I381" s="64"/>
      <c r="J381" s="64"/>
      <c r="K381" s="64"/>
      <c r="L381" s="64"/>
      <c r="M381" s="64"/>
      <c r="N381" s="64"/>
      <c r="O381" s="64"/>
      <c r="P381" s="64"/>
      <c r="Q381" s="64"/>
      <c r="R381" s="64"/>
      <c r="S381" s="64"/>
      <c r="T381" s="64"/>
      <c r="U381" s="64"/>
      <c r="V381" s="64"/>
      <c r="W381" s="64"/>
      <c r="X381" s="64"/>
      <c r="Y381" s="64"/>
    </row>
    <row r="382" spans="1:25" x14ac:dyDescent="0.35">
      <c r="A382" s="64"/>
      <c r="B382" s="64"/>
      <c r="C382" s="64"/>
      <c r="D382" s="64"/>
      <c r="E382" s="64"/>
      <c r="F382" s="64"/>
      <c r="G382" s="64"/>
      <c r="H382" s="64"/>
      <c r="I382" s="64"/>
      <c r="J382" s="64"/>
      <c r="K382" s="64"/>
      <c r="L382" s="64"/>
      <c r="M382" s="64"/>
      <c r="N382" s="64"/>
      <c r="O382" s="64"/>
      <c r="P382" s="64"/>
      <c r="Q382" s="64"/>
      <c r="R382" s="64"/>
      <c r="S382" s="64"/>
      <c r="T382" s="64"/>
      <c r="U382" s="64"/>
      <c r="V382" s="64"/>
      <c r="W382" s="64"/>
      <c r="X382" s="64"/>
      <c r="Y382" s="64"/>
    </row>
    <row r="383" spans="1:25" s="53" customFormat="1" x14ac:dyDescent="0.35">
      <c r="A383" s="64"/>
      <c r="B383" s="64"/>
      <c r="C383" s="64"/>
      <c r="D383" s="64"/>
      <c r="E383" s="64"/>
      <c r="F383" s="64"/>
      <c r="G383" s="64"/>
      <c r="H383" s="64"/>
      <c r="I383" s="64"/>
      <c r="J383" s="64"/>
      <c r="K383" s="64"/>
      <c r="L383" s="64"/>
      <c r="M383" s="64"/>
      <c r="N383" s="64"/>
      <c r="O383" s="64"/>
      <c r="P383" s="64"/>
      <c r="Q383" s="64"/>
      <c r="R383" s="64"/>
      <c r="S383" s="64"/>
      <c r="T383" s="64"/>
      <c r="U383" s="64"/>
      <c r="V383" s="64"/>
      <c r="W383" s="64"/>
      <c r="X383" s="64"/>
      <c r="Y383" s="64"/>
    </row>
    <row r="384" spans="1:25" s="53" customFormat="1" x14ac:dyDescent="0.35">
      <c r="A384" s="64"/>
      <c r="B384" s="64"/>
      <c r="C384" s="64"/>
      <c r="D384" s="64"/>
      <c r="E384" s="64"/>
      <c r="F384" s="64"/>
      <c r="G384" s="64"/>
      <c r="H384" s="64"/>
      <c r="I384" s="64"/>
      <c r="J384" s="64"/>
      <c r="K384" s="64"/>
      <c r="L384" s="64"/>
      <c r="M384" s="64"/>
      <c r="N384" s="64"/>
      <c r="O384" s="64"/>
      <c r="P384" s="64"/>
      <c r="Q384" s="64"/>
      <c r="R384" s="64"/>
      <c r="S384" s="64"/>
      <c r="T384" s="64"/>
      <c r="U384" s="64"/>
      <c r="V384" s="64"/>
      <c r="W384" s="64"/>
      <c r="X384" s="64"/>
      <c r="Y384" s="64"/>
    </row>
    <row r="385" spans="1:25" s="53" customFormat="1" x14ac:dyDescent="0.35">
      <c r="A385" s="64"/>
      <c r="B385" s="64"/>
      <c r="C385" s="64"/>
      <c r="D385" s="64"/>
      <c r="E385" s="64"/>
      <c r="F385" s="64"/>
      <c r="G385" s="64"/>
      <c r="H385" s="64"/>
      <c r="I385" s="64"/>
      <c r="J385" s="64"/>
      <c r="K385" s="64"/>
      <c r="L385" s="64"/>
      <c r="M385" s="64"/>
      <c r="N385" s="64"/>
      <c r="O385" s="64"/>
      <c r="P385" s="64"/>
      <c r="Q385" s="64"/>
      <c r="R385" s="64"/>
      <c r="S385" s="64"/>
      <c r="T385" s="64"/>
      <c r="U385" s="64"/>
      <c r="V385" s="64"/>
      <c r="W385" s="64"/>
      <c r="X385" s="64"/>
      <c r="Y385" s="64"/>
    </row>
    <row r="386" spans="1:25" s="53" customFormat="1" x14ac:dyDescent="0.35">
      <c r="A386" s="64"/>
      <c r="B386" s="64"/>
      <c r="C386" s="64"/>
      <c r="D386" s="64"/>
      <c r="E386" s="64"/>
      <c r="F386" s="64"/>
      <c r="G386" s="64"/>
      <c r="H386" s="64"/>
      <c r="I386" s="64"/>
      <c r="J386" s="64"/>
      <c r="K386" s="64"/>
      <c r="L386" s="64"/>
      <c r="M386" s="64"/>
      <c r="N386" s="64"/>
      <c r="O386" s="64"/>
      <c r="P386" s="64"/>
      <c r="Q386" s="64"/>
      <c r="R386" s="64"/>
      <c r="S386" s="64"/>
      <c r="T386" s="64"/>
      <c r="U386" s="64"/>
      <c r="V386" s="64"/>
      <c r="W386" s="64"/>
      <c r="X386" s="64"/>
      <c r="Y386" s="64"/>
    </row>
    <row r="387" spans="1:25" x14ac:dyDescent="0.35">
      <c r="A387" s="64"/>
      <c r="B387" s="64"/>
      <c r="C387" s="64"/>
      <c r="D387" s="64"/>
      <c r="E387" s="64"/>
      <c r="F387" s="64"/>
      <c r="G387" s="64"/>
      <c r="H387" s="64"/>
      <c r="I387" s="64"/>
      <c r="J387" s="64"/>
      <c r="K387" s="64"/>
      <c r="L387" s="64"/>
      <c r="M387" s="64"/>
      <c r="N387" s="64"/>
      <c r="O387" s="64"/>
      <c r="P387" s="64"/>
      <c r="Q387" s="64"/>
      <c r="R387" s="64"/>
      <c r="S387" s="64"/>
      <c r="T387" s="64"/>
      <c r="U387" s="64"/>
      <c r="V387" s="64"/>
      <c r="W387" s="64"/>
      <c r="X387" s="64"/>
      <c r="Y387" s="64"/>
    </row>
    <row r="388" spans="1:25" s="53" customFormat="1" x14ac:dyDescent="0.35">
      <c r="A388" s="64"/>
      <c r="B388" s="64"/>
      <c r="C388" s="64"/>
      <c r="D388" s="64"/>
      <c r="E388" s="64"/>
      <c r="F388" s="64"/>
      <c r="G388" s="64"/>
      <c r="H388" s="64"/>
      <c r="I388" s="64"/>
      <c r="J388" s="64"/>
      <c r="K388" s="64"/>
      <c r="L388" s="64"/>
      <c r="M388" s="64"/>
      <c r="N388" s="64"/>
      <c r="O388" s="64"/>
      <c r="P388" s="64"/>
      <c r="Q388" s="64"/>
      <c r="R388" s="64"/>
      <c r="S388" s="64"/>
      <c r="T388" s="64"/>
      <c r="U388" s="64"/>
      <c r="V388" s="64"/>
      <c r="W388" s="64"/>
      <c r="X388" s="64"/>
      <c r="Y388" s="64"/>
    </row>
    <row r="389" spans="1:25" s="53" customFormat="1" x14ac:dyDescent="0.35">
      <c r="A389" s="64"/>
      <c r="B389" s="64"/>
      <c r="C389" s="64"/>
      <c r="D389" s="64"/>
      <c r="E389" s="64"/>
      <c r="F389" s="64"/>
      <c r="G389" s="64"/>
      <c r="H389" s="64"/>
      <c r="I389" s="64"/>
      <c r="J389" s="64"/>
      <c r="K389" s="64"/>
      <c r="L389" s="64"/>
      <c r="M389" s="64"/>
      <c r="N389" s="64"/>
      <c r="O389" s="64"/>
      <c r="P389" s="64"/>
      <c r="Q389" s="64"/>
      <c r="R389" s="64"/>
      <c r="S389" s="64"/>
      <c r="T389" s="64"/>
      <c r="U389" s="64"/>
      <c r="V389" s="64"/>
      <c r="W389" s="64"/>
      <c r="X389" s="64"/>
      <c r="Y389" s="64"/>
    </row>
    <row r="390" spans="1:25" s="53" customFormat="1" x14ac:dyDescent="0.35">
      <c r="A390" s="64"/>
      <c r="B390" s="64"/>
      <c r="C390" s="64"/>
      <c r="D390" s="64"/>
      <c r="E390" s="64"/>
      <c r="F390" s="64"/>
      <c r="G390" s="64"/>
      <c r="H390" s="64"/>
      <c r="I390" s="64"/>
      <c r="J390" s="64"/>
      <c r="K390" s="64"/>
      <c r="L390" s="64"/>
      <c r="M390" s="64"/>
      <c r="N390" s="64"/>
      <c r="O390" s="64"/>
      <c r="P390" s="64"/>
      <c r="Q390" s="64"/>
      <c r="R390" s="64"/>
      <c r="S390" s="64"/>
      <c r="T390" s="64"/>
      <c r="U390" s="64"/>
      <c r="V390" s="64"/>
      <c r="W390" s="64"/>
      <c r="X390" s="64"/>
      <c r="Y390" s="64"/>
    </row>
    <row r="391" spans="1:25" s="53" customFormat="1" x14ac:dyDescent="0.35">
      <c r="A391" s="64"/>
      <c r="B391" s="64"/>
      <c r="C391" s="64"/>
      <c r="D391" s="64"/>
      <c r="E391" s="64"/>
      <c r="F391" s="64"/>
      <c r="G391" s="64"/>
      <c r="H391" s="64"/>
      <c r="I391" s="64"/>
      <c r="J391" s="64"/>
      <c r="K391" s="64"/>
      <c r="L391" s="64"/>
      <c r="M391" s="64"/>
      <c r="N391" s="64"/>
      <c r="O391" s="64"/>
      <c r="P391" s="64"/>
      <c r="Q391" s="64"/>
      <c r="R391" s="64"/>
      <c r="S391" s="64"/>
      <c r="T391" s="64"/>
      <c r="U391" s="64"/>
      <c r="V391" s="64"/>
      <c r="W391" s="64"/>
      <c r="X391" s="64"/>
      <c r="Y391" s="64"/>
    </row>
    <row r="394" spans="1:25" x14ac:dyDescent="0.35">
      <c r="A394" s="71" t="s">
        <v>147</v>
      </c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</row>
    <row r="395" spans="1:25" x14ac:dyDescent="0.3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</row>
    <row r="397" spans="1:25" ht="15" thickBot="1" x14ac:dyDescent="0.4"/>
    <row r="398" spans="1:25" x14ac:dyDescent="0.35">
      <c r="A398" s="185" t="str">
        <f>CONCATENATE(Arkusz18!C2," - ",Arkusz18!B2," r.")</f>
        <v>01.01.2026 - 31.05.2026 r.</v>
      </c>
      <c r="B398" s="186"/>
      <c r="C398" s="186"/>
      <c r="D398" s="186"/>
      <c r="E398" s="186"/>
      <c r="F398" s="186"/>
      <c r="G398" s="186"/>
      <c r="H398" s="186"/>
      <c r="I398" s="187"/>
      <c r="M398" s="185" t="str">
        <f>CONCATENATE(Arkusz18!C2," - ",Arkusz18!B2," r.")</f>
        <v>01.01.2026 - 31.05.2026 r.</v>
      </c>
      <c r="N398" s="186"/>
      <c r="O398" s="186"/>
      <c r="P398" s="186"/>
      <c r="Q398" s="186"/>
      <c r="R398" s="186"/>
      <c r="S398" s="186"/>
      <c r="T398" s="186"/>
      <c r="U398" s="187"/>
    </row>
    <row r="399" spans="1:25" ht="52.5" customHeight="1" x14ac:dyDescent="0.35">
      <c r="A399" s="214" t="s">
        <v>56</v>
      </c>
      <c r="B399" s="215"/>
      <c r="C399" s="216"/>
      <c r="D399" s="188" t="s">
        <v>57</v>
      </c>
      <c r="E399" s="192"/>
      <c r="F399" s="188" t="s">
        <v>58</v>
      </c>
      <c r="G399" s="192"/>
      <c r="H399" s="188" t="s">
        <v>54</v>
      </c>
      <c r="I399" s="189"/>
      <c r="M399" s="214" t="s">
        <v>56</v>
      </c>
      <c r="N399" s="215"/>
      <c r="O399" s="216"/>
      <c r="P399" s="188" t="s">
        <v>59</v>
      </c>
      <c r="Q399" s="192"/>
      <c r="R399" s="188" t="s">
        <v>58</v>
      </c>
      <c r="S399" s="192"/>
      <c r="T399" s="188" t="s">
        <v>54</v>
      </c>
      <c r="U399" s="189"/>
    </row>
    <row r="400" spans="1:25" x14ac:dyDescent="0.35">
      <c r="A400" s="217"/>
      <c r="B400" s="218"/>
      <c r="C400" s="219"/>
      <c r="D400" s="190"/>
      <c r="E400" s="193"/>
      <c r="F400" s="190"/>
      <c r="G400" s="193"/>
      <c r="H400" s="190"/>
      <c r="I400" s="191"/>
      <c r="M400" s="217"/>
      <c r="N400" s="218"/>
      <c r="O400" s="219"/>
      <c r="P400" s="190"/>
      <c r="Q400" s="193"/>
      <c r="R400" s="190"/>
      <c r="S400" s="193"/>
      <c r="T400" s="190"/>
      <c r="U400" s="191"/>
    </row>
    <row r="401" spans="1:30" x14ac:dyDescent="0.35">
      <c r="A401" s="237" t="str">
        <f>Arkusz4!B2</f>
        <v>NIEMCY</v>
      </c>
      <c r="B401" s="238"/>
      <c r="C401" s="238"/>
      <c r="D401" s="194">
        <f>Arkusz4!C2</f>
        <v>296</v>
      </c>
      <c r="E401" s="194"/>
      <c r="F401" s="194">
        <f>Arkusz4!D2</f>
        <v>262</v>
      </c>
      <c r="G401" s="194"/>
      <c r="H401" s="194">
        <f>Arkusz4!E2</f>
        <v>40</v>
      </c>
      <c r="I401" s="194"/>
      <c r="M401" s="237" t="str">
        <f>Arkusz5!B2</f>
        <v>CHORWACJA</v>
      </c>
      <c r="N401" s="238"/>
      <c r="O401" s="238"/>
      <c r="P401" s="194">
        <f>Arkusz5!C2</f>
        <v>21</v>
      </c>
      <c r="Q401" s="194"/>
      <c r="R401" s="194">
        <f>Arkusz5!D2</f>
        <v>14</v>
      </c>
      <c r="S401" s="194"/>
      <c r="T401" s="194">
        <f>Arkusz5!E2</f>
        <v>1</v>
      </c>
      <c r="U401" s="251"/>
      <c r="W401" s="55"/>
    </row>
    <row r="402" spans="1:30" x14ac:dyDescent="0.35">
      <c r="A402" s="239" t="str">
        <f>Arkusz4!B3</f>
        <v>FRANCJA</v>
      </c>
      <c r="B402" s="240"/>
      <c r="C402" s="240"/>
      <c r="D402" s="223">
        <f>Arkusz4!C3</f>
        <v>130</v>
      </c>
      <c r="E402" s="223"/>
      <c r="F402" s="223">
        <f>Arkusz4!D3</f>
        <v>95</v>
      </c>
      <c r="G402" s="223"/>
      <c r="H402" s="223">
        <f>Arkusz4!E3</f>
        <v>13</v>
      </c>
      <c r="I402" s="223"/>
      <c r="M402" s="239" t="str">
        <f>Arkusz5!B3</f>
        <v>NIEMCY</v>
      </c>
      <c r="N402" s="240"/>
      <c r="O402" s="240"/>
      <c r="P402" s="223">
        <f>Arkusz5!C3</f>
        <v>19</v>
      </c>
      <c r="Q402" s="223"/>
      <c r="R402" s="223">
        <f>Arkusz5!D3</f>
        <v>14</v>
      </c>
      <c r="S402" s="223"/>
      <c r="T402" s="223">
        <f>Arkusz5!E3</f>
        <v>9</v>
      </c>
      <c r="U402" s="250"/>
      <c r="W402" s="55"/>
    </row>
    <row r="403" spans="1:30" x14ac:dyDescent="0.35">
      <c r="A403" s="237" t="str">
        <f>Arkusz4!B4</f>
        <v>BELGIA</v>
      </c>
      <c r="B403" s="238"/>
      <c r="C403" s="238"/>
      <c r="D403" s="194">
        <f>Arkusz4!C4</f>
        <v>33</v>
      </c>
      <c r="E403" s="194"/>
      <c r="F403" s="194">
        <f>Arkusz4!D4</f>
        <v>28</v>
      </c>
      <c r="G403" s="194"/>
      <c r="H403" s="194">
        <f>Arkusz4!E4</f>
        <v>6</v>
      </c>
      <c r="I403" s="194"/>
      <c r="M403" s="237" t="str">
        <f>Arkusz5!B4</f>
        <v>HISZPANIA</v>
      </c>
      <c r="N403" s="238"/>
      <c r="O403" s="238"/>
      <c r="P403" s="194">
        <f>Arkusz5!C4</f>
        <v>15</v>
      </c>
      <c r="Q403" s="194"/>
      <c r="R403" s="194">
        <f>Arkusz5!D4</f>
        <v>14</v>
      </c>
      <c r="S403" s="194"/>
      <c r="T403" s="194">
        <f>Arkusz5!E4</f>
        <v>3</v>
      </c>
      <c r="U403" s="251"/>
      <c r="W403" s="55"/>
    </row>
    <row r="404" spans="1:30" x14ac:dyDescent="0.35">
      <c r="A404" s="239" t="str">
        <f>Arkusz4!B5</f>
        <v>IRLANDIA</v>
      </c>
      <c r="B404" s="240"/>
      <c r="C404" s="240"/>
      <c r="D404" s="223">
        <f>Arkusz4!C5</f>
        <v>28</v>
      </c>
      <c r="E404" s="223"/>
      <c r="F404" s="223">
        <f>Arkusz4!D5</f>
        <v>14</v>
      </c>
      <c r="G404" s="223"/>
      <c r="H404" s="223">
        <f>Arkusz4!E5</f>
        <v>0</v>
      </c>
      <c r="I404" s="223"/>
      <c r="M404" s="239" t="str">
        <f>Arkusz5!B5</f>
        <v>ŁOTWA</v>
      </c>
      <c r="N404" s="240"/>
      <c r="O404" s="240"/>
      <c r="P404" s="223">
        <f>Arkusz5!C5</f>
        <v>13</v>
      </c>
      <c r="Q404" s="223"/>
      <c r="R404" s="223">
        <f>Arkusz5!D5</f>
        <v>14</v>
      </c>
      <c r="S404" s="223"/>
      <c r="T404" s="223">
        <f>Arkusz5!E5</f>
        <v>15</v>
      </c>
      <c r="U404" s="250"/>
      <c r="W404" s="55"/>
      <c r="AD404" s="55"/>
    </row>
    <row r="405" spans="1:30" x14ac:dyDescent="0.35">
      <c r="A405" s="237" t="str">
        <f>Arkusz4!B6</f>
        <v>WŁOCHY</v>
      </c>
      <c r="B405" s="238"/>
      <c r="C405" s="238"/>
      <c r="D405" s="194">
        <f>Arkusz4!C6</f>
        <v>25</v>
      </c>
      <c r="E405" s="194"/>
      <c r="F405" s="194">
        <f>Arkusz4!D6</f>
        <v>24</v>
      </c>
      <c r="G405" s="194"/>
      <c r="H405" s="194">
        <f>Arkusz4!E6</f>
        <v>0</v>
      </c>
      <c r="I405" s="194"/>
      <c r="M405" s="237" t="str">
        <f>Arkusz5!B6</f>
        <v>AUSTRIA</v>
      </c>
      <c r="N405" s="238"/>
      <c r="O405" s="238"/>
      <c r="P405" s="194">
        <f>Arkusz5!C6</f>
        <v>11</v>
      </c>
      <c r="Q405" s="194"/>
      <c r="R405" s="194">
        <f>Arkusz5!D6</f>
        <v>8</v>
      </c>
      <c r="S405" s="194"/>
      <c r="T405" s="194">
        <f>Arkusz5!E6</f>
        <v>2</v>
      </c>
      <c r="U405" s="251"/>
      <c r="W405" s="55"/>
      <c r="AD405" s="55"/>
    </row>
    <row r="406" spans="1:30" ht="15" thickBot="1" x14ac:dyDescent="0.4">
      <c r="A406" s="241" t="str">
        <f>Arkusz4!B7</f>
        <v>Pozostałe</v>
      </c>
      <c r="B406" s="242"/>
      <c r="C406" s="242"/>
      <c r="D406" s="224">
        <f>Arkusz4!C7</f>
        <v>166</v>
      </c>
      <c r="E406" s="224"/>
      <c r="F406" s="224">
        <f>Arkusz4!D7</f>
        <v>124</v>
      </c>
      <c r="G406" s="224"/>
      <c r="H406" s="224">
        <f>Arkusz4!E7</f>
        <v>59</v>
      </c>
      <c r="I406" s="224"/>
      <c r="M406" s="241" t="str">
        <f>Arkusz5!B7</f>
        <v>Pozostałe</v>
      </c>
      <c r="N406" s="242"/>
      <c r="O406" s="242"/>
      <c r="P406" s="224">
        <f>Arkusz5!C7</f>
        <v>58</v>
      </c>
      <c r="Q406" s="224"/>
      <c r="R406" s="224">
        <f>Arkusz5!D7</f>
        <v>55</v>
      </c>
      <c r="S406" s="224"/>
      <c r="T406" s="224">
        <f>Arkusz5!E7</f>
        <v>23</v>
      </c>
      <c r="U406" s="287"/>
      <c r="W406" s="55"/>
      <c r="AD406" s="55"/>
    </row>
    <row r="407" spans="1:30" ht="15" thickBot="1" x14ac:dyDescent="0.4">
      <c r="A407" s="221" t="s">
        <v>69</v>
      </c>
      <c r="B407" s="222"/>
      <c r="C407" s="222"/>
      <c r="D407" s="152">
        <f>SUM(D401:E406)</f>
        <v>678</v>
      </c>
      <c r="E407" s="152"/>
      <c r="F407" s="152">
        <f>SUM(F401:G406)</f>
        <v>547</v>
      </c>
      <c r="G407" s="152"/>
      <c r="H407" s="152">
        <f>SUM(H401:I406)</f>
        <v>118</v>
      </c>
      <c r="I407" s="220"/>
      <c r="M407" s="221" t="s">
        <v>69</v>
      </c>
      <c r="N407" s="222"/>
      <c r="O407" s="222"/>
      <c r="P407" s="152">
        <f>SUM(P401:Q406)</f>
        <v>137</v>
      </c>
      <c r="Q407" s="152"/>
      <c r="R407" s="152">
        <f t="shared" ref="R407" si="11">SUM(R401:S406)</f>
        <v>119</v>
      </c>
      <c r="S407" s="152"/>
      <c r="T407" s="152">
        <f>SUM(T401:U406)</f>
        <v>53</v>
      </c>
      <c r="U407" s="220"/>
      <c r="AD407" s="55"/>
    </row>
    <row r="408" spans="1:30" x14ac:dyDescent="0.35">
      <c r="AD408" s="55"/>
    </row>
    <row r="409" spans="1:30" x14ac:dyDescent="0.35">
      <c r="A409" s="64" t="s">
        <v>176</v>
      </c>
      <c r="B409" s="65"/>
      <c r="C409" s="65"/>
      <c r="D409" s="65"/>
      <c r="E409" s="65"/>
      <c r="F409" s="65"/>
      <c r="G409" s="65"/>
      <c r="H409" s="65"/>
      <c r="I409" s="65"/>
      <c r="J409" s="65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  <c r="Y409" s="65"/>
    </row>
    <row r="410" spans="1:30" x14ac:dyDescent="0.35">
      <c r="A410" s="65"/>
      <c r="B410" s="65"/>
      <c r="C410" s="65"/>
      <c r="D410" s="65"/>
      <c r="E410" s="65"/>
      <c r="F410" s="65"/>
      <c r="G410" s="65"/>
      <c r="H410" s="65"/>
      <c r="I410" s="65"/>
      <c r="J410" s="65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  <c r="Y410" s="65"/>
    </row>
    <row r="411" spans="1:30" x14ac:dyDescent="0.35">
      <c r="A411" s="65"/>
      <c r="B411" s="65"/>
      <c r="C411" s="65"/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  <c r="Y411" s="65"/>
    </row>
    <row r="412" spans="1:30" x14ac:dyDescent="0.35">
      <c r="A412" s="65"/>
      <c r="B412" s="65"/>
      <c r="C412" s="65"/>
      <c r="D412" s="65"/>
      <c r="E412" s="65"/>
      <c r="F412" s="65"/>
      <c r="G412" s="65"/>
      <c r="H412" s="65"/>
      <c r="I412" s="65"/>
      <c r="J412" s="65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  <c r="Y412" s="65"/>
    </row>
    <row r="413" spans="1:30" x14ac:dyDescent="0.35">
      <c r="A413" s="65"/>
      <c r="B413" s="65"/>
      <c r="C413" s="65"/>
      <c r="D413" s="65"/>
      <c r="E413" s="65"/>
      <c r="F413" s="65"/>
      <c r="G413" s="65"/>
      <c r="H413" s="65"/>
      <c r="I413" s="65"/>
      <c r="J413" s="65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  <c r="Y413" s="65"/>
      <c r="AB413" s="55"/>
    </row>
    <row r="414" spans="1:30" x14ac:dyDescent="0.35">
      <c r="A414" s="65"/>
      <c r="B414" s="65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  <c r="Y414" s="65"/>
      <c r="AD414" s="55"/>
    </row>
    <row r="415" spans="1:30" s="54" customFormat="1" x14ac:dyDescent="0.35">
      <c r="A415" s="65"/>
      <c r="B415" s="65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  <c r="Y415" s="65"/>
    </row>
    <row r="416" spans="1:30" s="54" customFormat="1" x14ac:dyDescent="0.35">
      <c r="A416" s="65"/>
      <c r="B416" s="65"/>
      <c r="C416" s="65"/>
      <c r="D416" s="65"/>
      <c r="E416" s="65"/>
      <c r="F416" s="65"/>
      <c r="G416" s="65"/>
      <c r="H416" s="65"/>
      <c r="I416" s="65"/>
      <c r="J416" s="65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  <c r="Y416" s="65"/>
    </row>
    <row r="417" spans="1:26" s="54" customFormat="1" x14ac:dyDescent="0.35">
      <c r="A417" s="65"/>
      <c r="B417" s="65"/>
      <c r="C417" s="65"/>
      <c r="D417" s="65"/>
      <c r="E417" s="65"/>
      <c r="F417" s="65"/>
      <c r="G417" s="65"/>
      <c r="H417" s="65"/>
      <c r="I417" s="65"/>
      <c r="J417" s="65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  <c r="Y417" s="65"/>
    </row>
    <row r="418" spans="1:26" s="54" customFormat="1" x14ac:dyDescent="0.35">
      <c r="A418" s="65"/>
      <c r="B418" s="65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  <c r="Y418" s="65"/>
    </row>
    <row r="419" spans="1:26" s="54" customFormat="1" x14ac:dyDescent="0.35">
      <c r="A419" s="65"/>
      <c r="B419" s="65"/>
      <c r="C419" s="65"/>
      <c r="D419" s="65"/>
      <c r="E419" s="65"/>
      <c r="F419" s="65"/>
      <c r="G419" s="65"/>
      <c r="H419" s="65"/>
      <c r="I419" s="65"/>
      <c r="J419" s="65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  <c r="Y419" s="65"/>
    </row>
    <row r="420" spans="1:26" s="54" customFormat="1" x14ac:dyDescent="0.35">
      <c r="A420" s="65"/>
      <c r="B420" s="65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  <c r="Y420" s="65"/>
    </row>
    <row r="421" spans="1:26" s="54" customFormat="1" x14ac:dyDescent="0.35">
      <c r="A421" s="65"/>
      <c r="B421" s="65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  <c r="Y421" s="65"/>
    </row>
    <row r="422" spans="1:26" s="54" customFormat="1" x14ac:dyDescent="0.35">
      <c r="A422" s="65"/>
      <c r="B422" s="65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  <c r="Y422" s="65"/>
    </row>
    <row r="423" spans="1:26" s="54" customFormat="1" x14ac:dyDescent="0.35">
      <c r="A423" s="65"/>
      <c r="B423" s="65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  <c r="Y423" s="65"/>
    </row>
    <row r="424" spans="1:26" s="54" customFormat="1" x14ac:dyDescent="0.35">
      <c r="A424" s="65"/>
      <c r="B424" s="65"/>
      <c r="C424" s="65"/>
      <c r="D424" s="65"/>
      <c r="E424" s="65"/>
      <c r="F424" s="65"/>
      <c r="G424" s="65"/>
      <c r="H424" s="65"/>
      <c r="I424" s="65"/>
      <c r="J424" s="65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  <c r="Y424" s="65"/>
    </row>
    <row r="425" spans="1:26" s="54" customFormat="1" x14ac:dyDescent="0.35">
      <c r="A425" s="65"/>
      <c r="B425" s="65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  <c r="Y425" s="65"/>
    </row>
    <row r="426" spans="1:26" s="54" customFormat="1" x14ac:dyDescent="0.35">
      <c r="A426" s="65"/>
      <c r="B426" s="65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  <c r="Y426" s="65"/>
    </row>
    <row r="427" spans="1:26" s="54" customFormat="1" x14ac:dyDescent="0.35">
      <c r="A427" s="65"/>
      <c r="B427" s="65"/>
      <c r="C427" s="65"/>
      <c r="D427" s="65"/>
      <c r="E427" s="65"/>
      <c r="F427" s="65"/>
      <c r="G427" s="65"/>
      <c r="H427" s="65"/>
      <c r="I427" s="65"/>
      <c r="J427" s="65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  <c r="Y427" s="65"/>
    </row>
    <row r="428" spans="1:26" s="54" customFormat="1" x14ac:dyDescent="0.35">
      <c r="A428" s="65"/>
      <c r="B428" s="65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  <c r="Y428" s="65"/>
    </row>
    <row r="429" spans="1:26" s="54" customFormat="1" x14ac:dyDescent="0.35">
      <c r="A429" s="65"/>
      <c r="B429" s="65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  <c r="Y429" s="65"/>
    </row>
    <row r="431" spans="1:26" x14ac:dyDescent="0.35">
      <c r="A431" s="258" t="s">
        <v>68</v>
      </c>
      <c r="B431" s="258"/>
      <c r="C431" s="258"/>
      <c r="D431" s="258"/>
      <c r="E431" s="258"/>
      <c r="F431" s="258"/>
      <c r="G431" s="258"/>
      <c r="H431" s="258"/>
      <c r="I431" s="258"/>
      <c r="J431" s="258"/>
      <c r="K431" s="258"/>
      <c r="L431" s="258"/>
      <c r="M431" s="258"/>
      <c r="N431" s="258"/>
      <c r="O431" s="258"/>
      <c r="P431" s="258"/>
      <c r="Q431" s="258"/>
      <c r="R431" s="258"/>
      <c r="S431" s="258"/>
      <c r="T431" s="258"/>
      <c r="U431" s="258"/>
      <c r="V431" s="258"/>
      <c r="W431" s="258"/>
      <c r="X431" s="258"/>
      <c r="Y431" s="258"/>
      <c r="Z431" s="258"/>
    </row>
    <row r="432" spans="1:26" x14ac:dyDescent="0.35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</row>
    <row r="433" spans="1:26" x14ac:dyDescent="0.35">
      <c r="A433" s="71" t="s">
        <v>148</v>
      </c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</row>
    <row r="434" spans="1:26" x14ac:dyDescent="0.3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</row>
    <row r="435" spans="1:26" ht="15" thickBot="1" x14ac:dyDescent="0.4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</row>
    <row r="436" spans="1:26" x14ac:dyDescent="0.35">
      <c r="C436" s="144" t="s">
        <v>0</v>
      </c>
      <c r="D436" s="145"/>
      <c r="E436" s="145"/>
      <c r="F436" s="145"/>
      <c r="G436" s="197" t="str">
        <f>CONCATENATE(Arkusz18!A2," - ",Arkusz18!B2," r.")</f>
        <v>01.05.2026 - 31.05.2026 r.</v>
      </c>
      <c r="H436" s="197"/>
      <c r="I436" s="197"/>
      <c r="J436" s="197"/>
      <c r="K436" s="197"/>
      <c r="L436" s="197"/>
      <c r="M436" s="197"/>
      <c r="N436" s="197"/>
      <c r="O436" s="197"/>
      <c r="P436" s="197"/>
      <c r="Q436" s="197"/>
      <c r="R436" s="197"/>
      <c r="S436" s="197"/>
      <c r="T436" s="197"/>
      <c r="U436" s="198"/>
    </row>
    <row r="437" spans="1:26" ht="73.5" customHeight="1" x14ac:dyDescent="0.35">
      <c r="C437" s="146"/>
      <c r="D437" s="147"/>
      <c r="E437" s="147"/>
      <c r="F437" s="147"/>
      <c r="G437" s="246" t="s">
        <v>60</v>
      </c>
      <c r="H437" s="247"/>
      <c r="I437" s="248"/>
      <c r="J437" s="246" t="s">
        <v>61</v>
      </c>
      <c r="K437" s="247"/>
      <c r="L437" s="248"/>
      <c r="M437" s="246" t="s">
        <v>62</v>
      </c>
      <c r="N437" s="247"/>
      <c r="O437" s="248"/>
      <c r="P437" s="246" t="s">
        <v>71</v>
      </c>
      <c r="Q437" s="247"/>
      <c r="R437" s="248"/>
      <c r="S437" s="246" t="s">
        <v>63</v>
      </c>
      <c r="T437" s="247"/>
      <c r="U437" s="249"/>
    </row>
    <row r="438" spans="1:26" x14ac:dyDescent="0.35">
      <c r="C438" s="244" t="str">
        <f>Arkusz6!B2</f>
        <v>UKRAINA</v>
      </c>
      <c r="D438" s="245"/>
      <c r="E438" s="245"/>
      <c r="F438" s="245"/>
      <c r="G438" s="138">
        <f>Arkusz6!C2</f>
        <v>0</v>
      </c>
      <c r="H438" s="138"/>
      <c r="I438" s="138"/>
      <c r="J438" s="138">
        <f>Arkusz6!D2</f>
        <v>11</v>
      </c>
      <c r="K438" s="138"/>
      <c r="L438" s="138"/>
      <c r="M438" s="138">
        <f>Arkusz6!E2</f>
        <v>0</v>
      </c>
      <c r="N438" s="138"/>
      <c r="O438" s="138"/>
      <c r="P438" s="138">
        <f>Arkusz6!F2</f>
        <v>471</v>
      </c>
      <c r="Q438" s="138"/>
      <c r="R438" s="138"/>
      <c r="S438" s="138">
        <f>Arkusz6!G2</f>
        <v>49</v>
      </c>
      <c r="T438" s="138"/>
      <c r="U438" s="138"/>
      <c r="Z438" s="55"/>
    </row>
    <row r="439" spans="1:26" x14ac:dyDescent="0.35">
      <c r="C439" s="235" t="str">
        <f>Arkusz6!B3</f>
        <v>BIAŁORUŚ</v>
      </c>
      <c r="D439" s="236"/>
      <c r="E439" s="236"/>
      <c r="F439" s="236"/>
      <c r="G439" s="243">
        <f>Arkusz6!C3</f>
        <v>72</v>
      </c>
      <c r="H439" s="243"/>
      <c r="I439" s="243"/>
      <c r="J439" s="243">
        <f>Arkusz6!D3</f>
        <v>14</v>
      </c>
      <c r="K439" s="243"/>
      <c r="L439" s="243"/>
      <c r="M439" s="243">
        <f>Arkusz6!E3</f>
        <v>0</v>
      </c>
      <c r="N439" s="243"/>
      <c r="O439" s="243"/>
      <c r="P439" s="243">
        <f>Arkusz6!F3</f>
        <v>17</v>
      </c>
      <c r="Q439" s="243"/>
      <c r="R439" s="243"/>
      <c r="S439" s="243">
        <f>Arkusz6!G3</f>
        <v>17</v>
      </c>
      <c r="T439" s="243"/>
      <c r="U439" s="243"/>
      <c r="Z439" s="55"/>
    </row>
    <row r="440" spans="1:26" x14ac:dyDescent="0.35">
      <c r="C440" s="244" t="str">
        <f>Arkusz6!B4</f>
        <v>ROSJA</v>
      </c>
      <c r="D440" s="245"/>
      <c r="E440" s="245"/>
      <c r="F440" s="245"/>
      <c r="G440" s="138">
        <f>Arkusz6!C4</f>
        <v>1</v>
      </c>
      <c r="H440" s="138"/>
      <c r="I440" s="138"/>
      <c r="J440" s="138">
        <f>Arkusz6!D4</f>
        <v>0</v>
      </c>
      <c r="K440" s="138"/>
      <c r="L440" s="138"/>
      <c r="M440" s="138">
        <f>Arkusz6!E4</f>
        <v>0</v>
      </c>
      <c r="N440" s="138"/>
      <c r="O440" s="138"/>
      <c r="P440" s="138">
        <f>Arkusz6!F4</f>
        <v>27</v>
      </c>
      <c r="Q440" s="138"/>
      <c r="R440" s="138"/>
      <c r="S440" s="138">
        <f>Arkusz6!G4</f>
        <v>9</v>
      </c>
      <c r="T440" s="138"/>
      <c r="U440" s="138"/>
      <c r="Z440" s="55"/>
    </row>
    <row r="441" spans="1:26" x14ac:dyDescent="0.35">
      <c r="C441" s="235" t="str">
        <f>Arkusz6!B5</f>
        <v>TADŻYKISTAN</v>
      </c>
      <c r="D441" s="236"/>
      <c r="E441" s="236"/>
      <c r="F441" s="236"/>
      <c r="G441" s="243">
        <f>Arkusz6!C5</f>
        <v>1</v>
      </c>
      <c r="H441" s="243"/>
      <c r="I441" s="243"/>
      <c r="J441" s="243">
        <f>Arkusz6!D5</f>
        <v>2</v>
      </c>
      <c r="K441" s="243"/>
      <c r="L441" s="243"/>
      <c r="M441" s="243">
        <f>Arkusz6!E5</f>
        <v>0</v>
      </c>
      <c r="N441" s="243"/>
      <c r="O441" s="243"/>
      <c r="P441" s="243">
        <f>Arkusz6!F5</f>
        <v>2</v>
      </c>
      <c r="Q441" s="243"/>
      <c r="R441" s="243"/>
      <c r="S441" s="243">
        <f>Arkusz6!G5</f>
        <v>16</v>
      </c>
      <c r="T441" s="243"/>
      <c r="U441" s="243"/>
      <c r="X441" s="55"/>
      <c r="Z441" s="56"/>
    </row>
    <row r="442" spans="1:26" x14ac:dyDescent="0.35">
      <c r="C442" s="244" t="str">
        <f>Arkusz6!B6</f>
        <v>MOŁDOWA</v>
      </c>
      <c r="D442" s="245"/>
      <c r="E442" s="245"/>
      <c r="F442" s="245"/>
      <c r="G442" s="138">
        <f>Arkusz6!C6</f>
        <v>0</v>
      </c>
      <c r="H442" s="138"/>
      <c r="I442" s="138"/>
      <c r="J442" s="138">
        <f>Arkusz6!D6</f>
        <v>0</v>
      </c>
      <c r="K442" s="138"/>
      <c r="L442" s="138"/>
      <c r="M442" s="138">
        <f>Arkusz6!E6</f>
        <v>0</v>
      </c>
      <c r="N442" s="138"/>
      <c r="O442" s="138"/>
      <c r="P442" s="138">
        <f>Arkusz6!F6</f>
        <v>8</v>
      </c>
      <c r="Q442" s="138"/>
      <c r="R442" s="138"/>
      <c r="S442" s="138">
        <f>Arkusz6!G6</f>
        <v>2</v>
      </c>
      <c r="T442" s="138"/>
      <c r="U442" s="138"/>
    </row>
    <row r="443" spans="1:26" ht="15" thickBot="1" x14ac:dyDescent="0.4">
      <c r="C443" s="140" t="str">
        <f>Arkusz6!B7</f>
        <v>Pozostałe</v>
      </c>
      <c r="D443" s="141"/>
      <c r="E443" s="141"/>
      <c r="F443" s="141"/>
      <c r="G443" s="139">
        <f>Arkusz6!C7</f>
        <v>13</v>
      </c>
      <c r="H443" s="139"/>
      <c r="I443" s="139"/>
      <c r="J443" s="139">
        <f>Arkusz6!D7</f>
        <v>2</v>
      </c>
      <c r="K443" s="139"/>
      <c r="L443" s="139"/>
      <c r="M443" s="139">
        <f>Arkusz6!E7</f>
        <v>0</v>
      </c>
      <c r="N443" s="139"/>
      <c r="O443" s="139"/>
      <c r="P443" s="139">
        <f>Arkusz6!F7</f>
        <v>34</v>
      </c>
      <c r="Q443" s="139"/>
      <c r="R443" s="139"/>
      <c r="S443" s="139">
        <f>Arkusz6!G7</f>
        <v>30</v>
      </c>
      <c r="T443" s="139"/>
      <c r="U443" s="139"/>
    </row>
    <row r="444" spans="1:26" ht="15" thickBot="1" x14ac:dyDescent="0.4">
      <c r="C444" s="142" t="s">
        <v>1</v>
      </c>
      <c r="D444" s="143"/>
      <c r="E444" s="143"/>
      <c r="F444" s="143"/>
      <c r="G444" s="99">
        <f>SUM(G438:I443)</f>
        <v>87</v>
      </c>
      <c r="H444" s="99"/>
      <c r="I444" s="99"/>
      <c r="J444" s="99">
        <f t="shared" ref="J444" si="12">SUM(J438:L443)</f>
        <v>29</v>
      </c>
      <c r="K444" s="99"/>
      <c r="L444" s="99"/>
      <c r="M444" s="99">
        <f t="shared" ref="M444" si="13">SUM(M438:O443)</f>
        <v>0</v>
      </c>
      <c r="N444" s="99"/>
      <c r="O444" s="99"/>
      <c r="P444" s="99">
        <f t="shared" ref="P444" si="14">SUM(P438:R443)</f>
        <v>559</v>
      </c>
      <c r="Q444" s="99"/>
      <c r="R444" s="99"/>
      <c r="S444" s="99">
        <f>SUM(S438:U443)</f>
        <v>123</v>
      </c>
      <c r="T444" s="99"/>
      <c r="U444" s="100"/>
      <c r="W444" s="56"/>
    </row>
    <row r="447" spans="1:26" ht="15" thickBot="1" x14ac:dyDescent="0.4"/>
    <row r="448" spans="1:26" x14ac:dyDescent="0.35">
      <c r="C448" s="144" t="s">
        <v>0</v>
      </c>
      <c r="D448" s="145"/>
      <c r="E448" s="145"/>
      <c r="F448" s="145"/>
      <c r="G448" s="197" t="str">
        <f>CONCATENATE(Arkusz18!C2," - ",Arkusz18!B2," r.")</f>
        <v>01.01.2026 - 31.05.2026 r.</v>
      </c>
      <c r="H448" s="197"/>
      <c r="I448" s="197"/>
      <c r="J448" s="197"/>
      <c r="K448" s="197"/>
      <c r="L448" s="197"/>
      <c r="M448" s="197"/>
      <c r="N448" s="197"/>
      <c r="O448" s="197"/>
      <c r="P448" s="197"/>
      <c r="Q448" s="197"/>
      <c r="R448" s="197"/>
      <c r="S448" s="197"/>
      <c r="T448" s="197"/>
      <c r="U448" s="198"/>
    </row>
    <row r="449" spans="1:26" ht="71.25" customHeight="1" x14ac:dyDescent="0.35">
      <c r="C449" s="146"/>
      <c r="D449" s="147"/>
      <c r="E449" s="147"/>
      <c r="F449" s="147"/>
      <c r="G449" s="246" t="s">
        <v>60</v>
      </c>
      <c r="H449" s="247"/>
      <c r="I449" s="248"/>
      <c r="J449" s="246" t="s">
        <v>61</v>
      </c>
      <c r="K449" s="247"/>
      <c r="L449" s="248"/>
      <c r="M449" s="246" t="s">
        <v>62</v>
      </c>
      <c r="N449" s="247"/>
      <c r="O449" s="248"/>
      <c r="P449" s="246" t="s">
        <v>71</v>
      </c>
      <c r="Q449" s="247"/>
      <c r="R449" s="248"/>
      <c r="S449" s="246" t="s">
        <v>63</v>
      </c>
      <c r="T449" s="247"/>
      <c r="U449" s="249"/>
    </row>
    <row r="450" spans="1:26" x14ac:dyDescent="0.35">
      <c r="C450" s="244" t="str">
        <f>Arkusz7!B2</f>
        <v>UKRAINA</v>
      </c>
      <c r="D450" s="245"/>
      <c r="E450" s="245"/>
      <c r="F450" s="245"/>
      <c r="G450" s="138">
        <f>Arkusz7!C2</f>
        <v>1</v>
      </c>
      <c r="H450" s="138"/>
      <c r="I450" s="138"/>
      <c r="J450" s="138">
        <f>Arkusz7!D2</f>
        <v>77</v>
      </c>
      <c r="K450" s="138"/>
      <c r="L450" s="138"/>
      <c r="M450" s="138">
        <f>Arkusz7!E2</f>
        <v>0</v>
      </c>
      <c r="N450" s="138"/>
      <c r="O450" s="138"/>
      <c r="P450" s="138">
        <f>Arkusz7!F2</f>
        <v>1789</v>
      </c>
      <c r="Q450" s="138"/>
      <c r="R450" s="138"/>
      <c r="S450" s="138">
        <f>Arkusz7!G2</f>
        <v>278</v>
      </c>
      <c r="T450" s="138"/>
      <c r="U450" s="138"/>
    </row>
    <row r="451" spans="1:26" x14ac:dyDescent="0.35">
      <c r="C451" s="235" t="str">
        <f>Arkusz7!B3</f>
        <v>BIAŁORUŚ</v>
      </c>
      <c r="D451" s="236"/>
      <c r="E451" s="236"/>
      <c r="F451" s="236"/>
      <c r="G451" s="243">
        <f>Arkusz7!C3</f>
        <v>217</v>
      </c>
      <c r="H451" s="243"/>
      <c r="I451" s="243"/>
      <c r="J451" s="243">
        <f>Arkusz7!D3</f>
        <v>368</v>
      </c>
      <c r="K451" s="243"/>
      <c r="L451" s="243"/>
      <c r="M451" s="243">
        <f>Arkusz7!E3</f>
        <v>0</v>
      </c>
      <c r="N451" s="243"/>
      <c r="O451" s="243"/>
      <c r="P451" s="243">
        <f>Arkusz7!F3</f>
        <v>31</v>
      </c>
      <c r="Q451" s="243"/>
      <c r="R451" s="243"/>
      <c r="S451" s="243">
        <f>Arkusz7!G3</f>
        <v>96</v>
      </c>
      <c r="T451" s="243"/>
      <c r="U451" s="243"/>
    </row>
    <row r="452" spans="1:26" x14ac:dyDescent="0.35">
      <c r="C452" s="244" t="str">
        <f>Arkusz7!B4</f>
        <v>ROSJA</v>
      </c>
      <c r="D452" s="245"/>
      <c r="E452" s="245"/>
      <c r="F452" s="245"/>
      <c r="G452" s="138">
        <f>Arkusz7!C4</f>
        <v>7</v>
      </c>
      <c r="H452" s="138"/>
      <c r="I452" s="138"/>
      <c r="J452" s="138">
        <f>Arkusz7!D4</f>
        <v>5</v>
      </c>
      <c r="K452" s="138"/>
      <c r="L452" s="138"/>
      <c r="M452" s="138">
        <f>Arkusz7!E4</f>
        <v>0</v>
      </c>
      <c r="N452" s="138"/>
      <c r="O452" s="138"/>
      <c r="P452" s="138">
        <f>Arkusz7!F4</f>
        <v>154</v>
      </c>
      <c r="Q452" s="138"/>
      <c r="R452" s="138"/>
      <c r="S452" s="138">
        <f>Arkusz7!G4</f>
        <v>52</v>
      </c>
      <c r="T452" s="138"/>
      <c r="U452" s="138"/>
    </row>
    <row r="453" spans="1:26" x14ac:dyDescent="0.35">
      <c r="C453" s="235" t="str">
        <f>Arkusz7!B5</f>
        <v>AFGANISTAN</v>
      </c>
      <c r="D453" s="236"/>
      <c r="E453" s="236"/>
      <c r="F453" s="236"/>
      <c r="G453" s="243">
        <f>Arkusz7!C5</f>
        <v>6</v>
      </c>
      <c r="H453" s="243"/>
      <c r="I453" s="243"/>
      <c r="J453" s="243">
        <f>Arkusz7!D5</f>
        <v>0</v>
      </c>
      <c r="K453" s="243"/>
      <c r="L453" s="243"/>
      <c r="M453" s="243">
        <f>Arkusz7!E5</f>
        <v>0</v>
      </c>
      <c r="N453" s="243"/>
      <c r="O453" s="243"/>
      <c r="P453" s="243">
        <f>Arkusz7!F5</f>
        <v>44</v>
      </c>
      <c r="Q453" s="243"/>
      <c r="R453" s="243"/>
      <c r="S453" s="243">
        <f>Arkusz7!G5</f>
        <v>41</v>
      </c>
      <c r="T453" s="243"/>
      <c r="U453" s="243"/>
      <c r="Z453" s="58"/>
    </row>
    <row r="454" spans="1:26" x14ac:dyDescent="0.35">
      <c r="C454" s="244" t="str">
        <f>Arkusz7!B6</f>
        <v>TADŻYKISTAN</v>
      </c>
      <c r="D454" s="245"/>
      <c r="E454" s="245"/>
      <c r="F454" s="245"/>
      <c r="G454" s="138">
        <f>Arkusz7!C6</f>
        <v>3</v>
      </c>
      <c r="H454" s="138"/>
      <c r="I454" s="138"/>
      <c r="J454" s="138">
        <f>Arkusz7!D6</f>
        <v>10</v>
      </c>
      <c r="K454" s="138"/>
      <c r="L454" s="138"/>
      <c r="M454" s="138">
        <f>Arkusz7!E6</f>
        <v>0</v>
      </c>
      <c r="N454" s="138"/>
      <c r="O454" s="138"/>
      <c r="P454" s="138">
        <f>Arkusz7!F6</f>
        <v>9</v>
      </c>
      <c r="Q454" s="138"/>
      <c r="R454" s="138"/>
      <c r="S454" s="138">
        <f>Arkusz7!G6</f>
        <v>59</v>
      </c>
      <c r="T454" s="138"/>
      <c r="U454" s="138"/>
      <c r="Z454" s="55"/>
    </row>
    <row r="455" spans="1:26" ht="15" thickBot="1" x14ac:dyDescent="0.4">
      <c r="C455" s="140" t="str">
        <f>Arkusz7!B7</f>
        <v>Pozostałe</v>
      </c>
      <c r="D455" s="141"/>
      <c r="E455" s="141"/>
      <c r="F455" s="141"/>
      <c r="G455" s="139">
        <f>Arkusz7!C7</f>
        <v>34</v>
      </c>
      <c r="H455" s="139"/>
      <c r="I455" s="139"/>
      <c r="J455" s="139">
        <f>Arkusz7!D7</f>
        <v>30</v>
      </c>
      <c r="K455" s="139"/>
      <c r="L455" s="139"/>
      <c r="M455" s="139">
        <f>Arkusz7!E7</f>
        <v>0</v>
      </c>
      <c r="N455" s="139"/>
      <c r="O455" s="139"/>
      <c r="P455" s="139">
        <f>Arkusz7!F7</f>
        <v>216</v>
      </c>
      <c r="Q455" s="139"/>
      <c r="R455" s="139"/>
      <c r="S455" s="139">
        <f>Arkusz7!G7</f>
        <v>351</v>
      </c>
      <c r="T455" s="139"/>
      <c r="U455" s="139"/>
      <c r="Z455" s="56"/>
    </row>
    <row r="456" spans="1:26" ht="15" thickBot="1" x14ac:dyDescent="0.4">
      <c r="C456" s="142" t="s">
        <v>1</v>
      </c>
      <c r="D456" s="143"/>
      <c r="E456" s="143"/>
      <c r="F456" s="143"/>
      <c r="G456" s="99">
        <f>SUM(G450:I455)</f>
        <v>268</v>
      </c>
      <c r="H456" s="99"/>
      <c r="I456" s="99"/>
      <c r="J456" s="99">
        <f t="shared" ref="J456" si="15">SUM(J450:L455)</f>
        <v>490</v>
      </c>
      <c r="K456" s="99"/>
      <c r="L456" s="99"/>
      <c r="M456" s="99">
        <f t="shared" ref="M456" si="16">SUM(M450:O455)</f>
        <v>0</v>
      </c>
      <c r="N456" s="99"/>
      <c r="O456" s="99"/>
      <c r="P456" s="99">
        <f t="shared" ref="P456" si="17">SUM(P450:R455)</f>
        <v>2243</v>
      </c>
      <c r="Q456" s="99"/>
      <c r="R456" s="99"/>
      <c r="S456" s="99">
        <f>SUM(S450:U455)</f>
        <v>877</v>
      </c>
      <c r="T456" s="99"/>
      <c r="U456" s="100"/>
    </row>
    <row r="459" spans="1:26" x14ac:dyDescent="0.35">
      <c r="A459" s="64" t="s">
        <v>177</v>
      </c>
      <c r="B459" s="65"/>
      <c r="C459" s="65"/>
      <c r="D459" s="65"/>
      <c r="E459" s="65"/>
      <c r="F459" s="65"/>
      <c r="G459" s="65"/>
      <c r="H459" s="65"/>
      <c r="I459" s="65"/>
      <c r="J459" s="65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  <c r="Y459" s="65"/>
    </row>
    <row r="460" spans="1:26" x14ac:dyDescent="0.35">
      <c r="A460" s="65"/>
      <c r="B460" s="65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  <c r="Y460" s="65"/>
    </row>
    <row r="461" spans="1:26" x14ac:dyDescent="0.35">
      <c r="A461" s="65"/>
      <c r="B461" s="65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  <c r="Y461" s="65"/>
    </row>
    <row r="462" spans="1:26" x14ac:dyDescent="0.35">
      <c r="A462" s="65"/>
      <c r="B462" s="65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  <c r="Y462" s="65"/>
    </row>
    <row r="463" spans="1:26" x14ac:dyDescent="0.35">
      <c r="A463" s="65"/>
      <c r="B463" s="65"/>
      <c r="C463" s="65"/>
      <c r="D463" s="65"/>
      <c r="E463" s="65"/>
      <c r="F463" s="65"/>
      <c r="G463" s="65"/>
      <c r="H463" s="65"/>
      <c r="I463" s="65"/>
      <c r="J463" s="65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  <c r="Y463" s="65"/>
    </row>
    <row r="464" spans="1:26" x14ac:dyDescent="0.35">
      <c r="A464" s="65"/>
      <c r="B464" s="65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  <c r="Y464" s="65"/>
    </row>
    <row r="465" spans="1:25" x14ac:dyDescent="0.35">
      <c r="A465" s="65"/>
      <c r="B465" s="65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  <c r="Y465" s="65"/>
    </row>
    <row r="466" spans="1:25" x14ac:dyDescent="0.35">
      <c r="A466" s="65"/>
      <c r="B466" s="65"/>
      <c r="C466" s="65"/>
      <c r="D466" s="65"/>
      <c r="E466" s="65"/>
      <c r="F466" s="65"/>
      <c r="G466" s="65"/>
      <c r="H466" s="65"/>
      <c r="I466" s="65"/>
      <c r="J466" s="65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  <c r="Y466" s="65"/>
    </row>
    <row r="467" spans="1:25" s="54" customFormat="1" x14ac:dyDescent="0.35">
      <c r="A467" s="65"/>
      <c r="B467" s="65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  <c r="Y467" s="65"/>
    </row>
    <row r="468" spans="1:25" s="54" customFormat="1" x14ac:dyDescent="0.35">
      <c r="A468" s="65"/>
      <c r="B468" s="65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  <c r="Y468" s="65"/>
    </row>
    <row r="469" spans="1:25" s="54" customFormat="1" x14ac:dyDescent="0.35">
      <c r="A469" s="65"/>
      <c r="B469" s="65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  <c r="Y469" s="65"/>
    </row>
    <row r="470" spans="1:25" s="54" customFormat="1" x14ac:dyDescent="0.35">
      <c r="A470" s="65"/>
      <c r="B470" s="65"/>
      <c r="C470" s="65"/>
      <c r="D470" s="65"/>
      <c r="E470" s="65"/>
      <c r="F470" s="65"/>
      <c r="G470" s="65"/>
      <c r="H470" s="65"/>
      <c r="I470" s="65"/>
      <c r="J470" s="65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  <c r="Y470" s="65"/>
    </row>
    <row r="471" spans="1:25" s="54" customFormat="1" x14ac:dyDescent="0.35">
      <c r="A471" s="65"/>
      <c r="B471" s="65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  <c r="Y471" s="65"/>
    </row>
    <row r="472" spans="1:25" s="54" customFormat="1" x14ac:dyDescent="0.35">
      <c r="A472" s="65"/>
      <c r="B472" s="65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  <c r="Y472" s="65"/>
    </row>
    <row r="473" spans="1:25" s="54" customFormat="1" x14ac:dyDescent="0.35">
      <c r="A473" s="65"/>
      <c r="B473" s="65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  <c r="Y473" s="65"/>
    </row>
    <row r="474" spans="1:25" s="54" customFormat="1" x14ac:dyDescent="0.35">
      <c r="A474" s="65"/>
      <c r="B474" s="65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  <c r="Y474" s="65"/>
    </row>
    <row r="475" spans="1:25" s="54" customFormat="1" x14ac:dyDescent="0.35">
      <c r="A475" s="65"/>
      <c r="B475" s="65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  <c r="Y475" s="65"/>
    </row>
    <row r="476" spans="1:25" s="54" customFormat="1" x14ac:dyDescent="0.35">
      <c r="A476" s="65"/>
      <c r="B476" s="65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  <c r="Y476" s="65"/>
    </row>
    <row r="477" spans="1:25" s="54" customFormat="1" x14ac:dyDescent="0.35">
      <c r="A477" s="65"/>
      <c r="B477" s="65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  <c r="Y477" s="65"/>
    </row>
    <row r="478" spans="1:25" s="54" customFormat="1" x14ac:dyDescent="0.35">
      <c r="A478" s="65"/>
      <c r="B478" s="65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  <c r="Y478" s="65"/>
    </row>
    <row r="479" spans="1:25" s="54" customFormat="1" x14ac:dyDescent="0.35">
      <c r="A479" s="65"/>
      <c r="B479" s="65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  <c r="Y479" s="65"/>
    </row>
    <row r="480" spans="1:25" s="54" customFormat="1" x14ac:dyDescent="0.35">
      <c r="A480" s="65"/>
      <c r="B480" s="65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  <c r="Y480" s="65"/>
    </row>
    <row r="481" spans="1:28" s="54" customFormat="1" x14ac:dyDescent="0.35">
      <c r="A481" s="65"/>
      <c r="B481" s="65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  <c r="Y481" s="65"/>
    </row>
    <row r="482" spans="1:28" s="54" customFormat="1" x14ac:dyDescent="0.35">
      <c r="A482" s="65"/>
      <c r="B482" s="65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  <c r="Y482" s="65"/>
    </row>
    <row r="483" spans="1:28" s="54" customFormat="1" x14ac:dyDescent="0.35">
      <c r="A483" s="65"/>
      <c r="B483" s="65"/>
      <c r="C483" s="65"/>
      <c r="D483" s="65"/>
      <c r="E483" s="65"/>
      <c r="F483" s="65"/>
      <c r="G483" s="65"/>
      <c r="H483" s="65"/>
      <c r="I483" s="65"/>
      <c r="J483" s="65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  <c r="Y483" s="65"/>
    </row>
    <row r="484" spans="1:28" s="54" customFormat="1" x14ac:dyDescent="0.35">
      <c r="A484" s="65"/>
      <c r="B484" s="65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  <c r="Y484" s="65"/>
      <c r="AB484" s="55"/>
    </row>
    <row r="485" spans="1:28" s="54" customFormat="1" x14ac:dyDescent="0.35">
      <c r="A485" s="65"/>
      <c r="B485" s="65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  <c r="Y485" s="65"/>
    </row>
    <row r="486" spans="1:28" s="54" customFormat="1" x14ac:dyDescent="0.35">
      <c r="A486" s="65"/>
      <c r="B486" s="65"/>
      <c r="C486" s="65"/>
      <c r="D486" s="65"/>
      <c r="E486" s="65"/>
      <c r="F486" s="65"/>
      <c r="G486" s="65"/>
      <c r="H486" s="65"/>
      <c r="I486" s="65"/>
      <c r="J486" s="65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  <c r="Y486" s="65"/>
    </row>
    <row r="487" spans="1:28" s="54" customFormat="1" x14ac:dyDescent="0.35">
      <c r="A487" s="65"/>
      <c r="B487" s="65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  <c r="Y487" s="65"/>
    </row>
    <row r="488" spans="1:28" s="54" customFormat="1" x14ac:dyDescent="0.35">
      <c r="A488" s="65"/>
      <c r="B488" s="65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  <c r="Y488" s="65"/>
    </row>
    <row r="489" spans="1:28" x14ac:dyDescent="0.35">
      <c r="A489" s="65"/>
      <c r="B489" s="65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  <c r="Y489" s="65"/>
    </row>
    <row r="490" spans="1:28" s="54" customFormat="1" x14ac:dyDescent="0.35">
      <c r="A490" s="65"/>
      <c r="B490" s="65"/>
      <c r="C490" s="65"/>
      <c r="D490" s="65"/>
      <c r="E490" s="65"/>
      <c r="F490" s="65"/>
      <c r="G490" s="65"/>
      <c r="H490" s="65"/>
      <c r="I490" s="65"/>
      <c r="J490" s="65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  <c r="Y490" s="65"/>
    </row>
    <row r="491" spans="1:28" s="54" customFormat="1" x14ac:dyDescent="0.35">
      <c r="A491" s="65"/>
      <c r="B491" s="65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  <c r="Y491" s="65"/>
    </row>
    <row r="492" spans="1:28" s="54" customFormat="1" x14ac:dyDescent="0.35">
      <c r="A492" s="65"/>
      <c r="B492" s="65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  <c r="Y492" s="65"/>
    </row>
    <row r="496" spans="1:28" x14ac:dyDescent="0.35">
      <c r="A496" s="71" t="s">
        <v>149</v>
      </c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</row>
    <row r="497" spans="1:26" x14ac:dyDescent="0.35">
      <c r="A497" s="71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</row>
    <row r="498" spans="1:26" x14ac:dyDescent="0.3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</row>
    <row r="499" spans="1:26" ht="15" thickBot="1" x14ac:dyDescent="0.4"/>
    <row r="500" spans="1:26" ht="30" customHeight="1" x14ac:dyDescent="0.35">
      <c r="B500" s="144" t="s">
        <v>9</v>
      </c>
      <c r="C500" s="145"/>
      <c r="D500" s="145"/>
      <c r="E500" s="145"/>
      <c r="F500" s="145"/>
      <c r="G500" s="145"/>
      <c r="H500" s="145"/>
      <c r="I500" s="145"/>
      <c r="J500" s="148" t="str">
        <f>Arkusz8!C6</f>
        <v>27.04.2026 - 03.05.2026</v>
      </c>
      <c r="K500" s="148"/>
      <c r="L500" s="148"/>
      <c r="M500" s="148" t="str">
        <f>Arkusz8!C10</f>
        <v>04.05.2026 - 10.05.2026</v>
      </c>
      <c r="N500" s="148"/>
      <c r="O500" s="148"/>
      <c r="P500" s="148" t="str">
        <f>Arkusz8!C9</f>
        <v>11.05.2026 - 17.05.2026</v>
      </c>
      <c r="Q500" s="148"/>
      <c r="R500" s="148"/>
      <c r="S500" s="148" t="str">
        <f>Arkusz8!C8</f>
        <v>18.05.2026 - 24.05.2026</v>
      </c>
      <c r="T500" s="148"/>
      <c r="U500" s="148"/>
      <c r="V500" s="148" t="str">
        <f>Arkusz8!C7</f>
        <v>25.05.2026 - 31.05.2026</v>
      </c>
      <c r="W500" s="148"/>
      <c r="X500" s="179"/>
    </row>
    <row r="501" spans="1:26" x14ac:dyDescent="0.35">
      <c r="B501" s="261" t="s">
        <v>29</v>
      </c>
      <c r="C501" s="262"/>
      <c r="D501" s="262"/>
      <c r="E501" s="262"/>
      <c r="F501" s="262"/>
      <c r="G501" s="262"/>
      <c r="H501" s="262"/>
      <c r="I501" s="262"/>
      <c r="J501" s="178">
        <f>Arkusz8!A6</f>
        <v>759</v>
      </c>
      <c r="K501" s="178"/>
      <c r="L501" s="178"/>
      <c r="M501" s="178">
        <f>Arkusz8!A5</f>
        <v>761</v>
      </c>
      <c r="N501" s="178"/>
      <c r="O501" s="178"/>
      <c r="P501" s="178">
        <f>Arkusz8!A4</f>
        <v>743</v>
      </c>
      <c r="Q501" s="178"/>
      <c r="R501" s="178"/>
      <c r="S501" s="178">
        <f>Arkusz8!A3</f>
        <v>736</v>
      </c>
      <c r="T501" s="178"/>
      <c r="U501" s="178"/>
      <c r="V501" s="178">
        <f>Arkusz8!A2</f>
        <v>718</v>
      </c>
      <c r="W501" s="178"/>
      <c r="X501" s="178"/>
      <c r="Z501" s="55"/>
    </row>
    <row r="502" spans="1:26" x14ac:dyDescent="0.35">
      <c r="B502" s="259" t="s">
        <v>5</v>
      </c>
      <c r="C502" s="260"/>
      <c r="D502" s="260"/>
      <c r="E502" s="260"/>
      <c r="F502" s="260"/>
      <c r="G502" s="260"/>
      <c r="H502" s="260"/>
      <c r="I502" s="260"/>
      <c r="J502" s="138">
        <f>Arkusz8!A11</f>
        <v>6032</v>
      </c>
      <c r="K502" s="138"/>
      <c r="L502" s="138"/>
      <c r="M502" s="138">
        <f>Arkusz8!A10</f>
        <v>6054</v>
      </c>
      <c r="N502" s="138"/>
      <c r="O502" s="138"/>
      <c r="P502" s="138">
        <f>Arkusz8!A9</f>
        <v>6050</v>
      </c>
      <c r="Q502" s="138"/>
      <c r="R502" s="138"/>
      <c r="S502" s="138">
        <f>Arkusz8!A8</f>
        <v>6067</v>
      </c>
      <c r="T502" s="138"/>
      <c r="U502" s="138"/>
      <c r="V502" s="138">
        <f>Arkusz8!A7</f>
        <v>6073</v>
      </c>
      <c r="W502" s="138"/>
      <c r="X502" s="138"/>
      <c r="Z502" s="55"/>
    </row>
    <row r="503" spans="1:26" x14ac:dyDescent="0.35">
      <c r="B503" s="261" t="s">
        <v>6</v>
      </c>
      <c r="C503" s="262"/>
      <c r="D503" s="262"/>
      <c r="E503" s="262"/>
      <c r="F503" s="262"/>
      <c r="G503" s="262"/>
      <c r="H503" s="262"/>
      <c r="I503" s="262"/>
      <c r="J503" s="178">
        <f>Arkusz8!A16</f>
        <v>84</v>
      </c>
      <c r="K503" s="178"/>
      <c r="L503" s="178"/>
      <c r="M503" s="178">
        <f>Arkusz8!A15</f>
        <v>76</v>
      </c>
      <c r="N503" s="178"/>
      <c r="O503" s="178"/>
      <c r="P503" s="178">
        <f>Arkusz8!A14</f>
        <v>101</v>
      </c>
      <c r="Q503" s="178"/>
      <c r="R503" s="178"/>
      <c r="S503" s="178">
        <f>Arkusz8!A13</f>
        <v>95</v>
      </c>
      <c r="T503" s="178"/>
      <c r="U503" s="178"/>
      <c r="V503" s="178">
        <f>Arkusz8!A12</f>
        <v>77</v>
      </c>
      <c r="W503" s="178"/>
      <c r="X503" s="178"/>
    </row>
    <row r="504" spans="1:26" x14ac:dyDescent="0.35">
      <c r="B504" s="182" t="s">
        <v>7</v>
      </c>
      <c r="C504" s="183"/>
      <c r="D504" s="183"/>
      <c r="E504" s="183"/>
      <c r="F504" s="183"/>
      <c r="G504" s="183"/>
      <c r="H504" s="183"/>
      <c r="I504" s="183"/>
      <c r="J504" s="138">
        <f>Arkusz8!A21</f>
        <v>79</v>
      </c>
      <c r="K504" s="138"/>
      <c r="L504" s="138"/>
      <c r="M504" s="138">
        <f>Arkusz8!A20</f>
        <v>94</v>
      </c>
      <c r="N504" s="138"/>
      <c r="O504" s="138"/>
      <c r="P504" s="138">
        <f>Arkusz8!A19</f>
        <v>84</v>
      </c>
      <c r="Q504" s="138"/>
      <c r="R504" s="138"/>
      <c r="S504" s="138">
        <f>Arkusz8!A18</f>
        <v>85</v>
      </c>
      <c r="T504" s="138"/>
      <c r="U504" s="138"/>
      <c r="V504" s="138">
        <f>Arkusz8!A17</f>
        <v>79</v>
      </c>
      <c r="W504" s="138"/>
      <c r="X504" s="138"/>
    </row>
    <row r="505" spans="1:26" ht="15" thickBot="1" x14ac:dyDescent="0.4">
      <c r="B505" s="149" t="s">
        <v>92</v>
      </c>
      <c r="C505" s="150"/>
      <c r="D505" s="150"/>
      <c r="E505" s="150"/>
      <c r="F505" s="150"/>
      <c r="G505" s="150"/>
      <c r="H505" s="150"/>
      <c r="I505" s="150"/>
      <c r="J505" s="177">
        <f>Arkusz8!A26</f>
        <v>1</v>
      </c>
      <c r="K505" s="177"/>
      <c r="L505" s="177"/>
      <c r="M505" s="177">
        <f>Arkusz8!A25</f>
        <v>1</v>
      </c>
      <c r="N505" s="177"/>
      <c r="O505" s="177"/>
      <c r="P505" s="177">
        <f>Arkusz8!A24</f>
        <v>1</v>
      </c>
      <c r="Q505" s="177"/>
      <c r="R505" s="177"/>
      <c r="S505" s="177">
        <f>Arkusz8!A23</f>
        <v>1</v>
      </c>
      <c r="T505" s="177"/>
      <c r="U505" s="177"/>
      <c r="V505" s="177">
        <f>Arkusz8!A22</f>
        <v>1</v>
      </c>
      <c r="W505" s="177"/>
      <c r="X505" s="177"/>
    </row>
    <row r="506" spans="1:26" ht="15" thickBot="1" x14ac:dyDescent="0.4">
      <c r="B506" s="162" t="s">
        <v>93</v>
      </c>
      <c r="C506" s="163"/>
      <c r="D506" s="163"/>
      <c r="E506" s="163"/>
      <c r="F506" s="163"/>
      <c r="G506" s="163"/>
      <c r="H506" s="163"/>
      <c r="I506" s="163"/>
      <c r="J506" s="136">
        <f>SUM(J501,J502,J505)</f>
        <v>6792</v>
      </c>
      <c r="K506" s="136"/>
      <c r="L506" s="136"/>
      <c r="M506" s="136">
        <f>SUM(M501,M502,M505)</f>
        <v>6816</v>
      </c>
      <c r="N506" s="136"/>
      <c r="O506" s="136"/>
      <c r="P506" s="136">
        <f>SUM(P501,P502,P505)</f>
        <v>6794</v>
      </c>
      <c r="Q506" s="136"/>
      <c r="R506" s="136"/>
      <c r="S506" s="136">
        <f>SUM(S501,S502,S505)</f>
        <v>6804</v>
      </c>
      <c r="T506" s="136"/>
      <c r="U506" s="136"/>
      <c r="V506" s="136">
        <f>SUM(V501,V502,V505)</f>
        <v>6792</v>
      </c>
      <c r="W506" s="136"/>
      <c r="X506" s="137"/>
    </row>
    <row r="507" spans="1:26" x14ac:dyDescent="0.35">
      <c r="B507" s="22"/>
      <c r="C507" s="22"/>
      <c r="D507" s="22"/>
      <c r="E507" s="22"/>
      <c r="F507" s="22"/>
      <c r="G507" s="22"/>
      <c r="H507" s="22"/>
      <c r="I507" s="22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</row>
    <row r="508" spans="1:26" x14ac:dyDescent="0.35">
      <c r="B508" s="22"/>
      <c r="C508" s="22"/>
      <c r="D508" s="22"/>
      <c r="E508" s="22"/>
      <c r="F508" s="22"/>
      <c r="G508" s="22"/>
      <c r="H508" s="22"/>
      <c r="I508" s="22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</row>
    <row r="509" spans="1:26" x14ac:dyDescent="0.35">
      <c r="B509" s="22"/>
      <c r="C509" s="22"/>
      <c r="D509" s="22"/>
      <c r="E509" s="22"/>
      <c r="F509" s="22"/>
      <c r="G509" s="22"/>
      <c r="H509" s="22"/>
      <c r="I509" s="22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</row>
    <row r="510" spans="1:26" x14ac:dyDescent="0.35">
      <c r="B510" s="22"/>
      <c r="C510" s="22"/>
      <c r="D510" s="22"/>
      <c r="E510" s="22"/>
      <c r="F510" s="22"/>
      <c r="G510" s="22"/>
      <c r="H510" s="22"/>
      <c r="I510" s="22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</row>
    <row r="511" spans="1:26" x14ac:dyDescent="0.35">
      <c r="B511" s="22"/>
      <c r="C511" s="22"/>
      <c r="D511" s="22"/>
      <c r="E511" s="22"/>
      <c r="F511" s="22"/>
      <c r="G511" s="22"/>
      <c r="H511" s="22"/>
      <c r="I511" s="22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</row>
    <row r="512" spans="1:26" x14ac:dyDescent="0.35">
      <c r="B512" s="22"/>
      <c r="C512" s="22"/>
      <c r="D512" s="22"/>
      <c r="E512" s="22"/>
      <c r="F512" s="22"/>
      <c r="G512" s="22"/>
      <c r="H512" s="22"/>
      <c r="I512" s="22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</row>
    <row r="527" spans="1:21" x14ac:dyDescent="0.3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</row>
    <row r="528" spans="1:21" x14ac:dyDescent="0.3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</row>
    <row r="529" spans="1:25" x14ac:dyDescent="0.3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</row>
    <row r="530" spans="1:25" x14ac:dyDescent="0.3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</row>
    <row r="531" spans="1:25" x14ac:dyDescent="0.35">
      <c r="A531" s="64" t="s">
        <v>178</v>
      </c>
      <c r="B531" s="65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  <c r="Y531" s="65"/>
    </row>
    <row r="532" spans="1:25" x14ac:dyDescent="0.35">
      <c r="A532" s="65"/>
      <c r="B532" s="65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  <c r="Y532" s="65"/>
    </row>
    <row r="533" spans="1:25" x14ac:dyDescent="0.35">
      <c r="A533" s="65"/>
      <c r="B533" s="65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  <c r="Y533" s="65"/>
    </row>
    <row r="534" spans="1:25" x14ac:dyDescent="0.35">
      <c r="A534" s="65"/>
      <c r="B534" s="65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  <c r="Y534" s="65"/>
    </row>
    <row r="535" spans="1:25" x14ac:dyDescent="0.35">
      <c r="A535" s="65"/>
      <c r="B535" s="65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  <c r="Y535" s="65"/>
    </row>
    <row r="536" spans="1:25" x14ac:dyDescent="0.35">
      <c r="A536" s="65"/>
      <c r="B536" s="65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  <c r="Y536" s="65"/>
    </row>
    <row r="537" spans="1:25" x14ac:dyDescent="0.35">
      <c r="A537" s="65"/>
      <c r="B537" s="65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  <c r="Y537" s="65"/>
    </row>
    <row r="538" spans="1:25" x14ac:dyDescent="0.35">
      <c r="A538" s="65"/>
      <c r="B538" s="65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  <c r="Y538" s="65"/>
    </row>
    <row r="539" spans="1:25" s="57" customFormat="1" x14ac:dyDescent="0.35">
      <c r="A539" s="65"/>
      <c r="B539" s="65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  <c r="Y539" s="65"/>
    </row>
    <row r="540" spans="1:25" s="57" customFormat="1" x14ac:dyDescent="0.35">
      <c r="A540" s="65"/>
      <c r="B540" s="65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  <c r="Y540" s="65"/>
    </row>
    <row r="541" spans="1:25" s="57" customFormat="1" x14ac:dyDescent="0.35">
      <c r="A541" s="65"/>
      <c r="B541" s="65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  <c r="Y541" s="65"/>
    </row>
    <row r="542" spans="1:25" s="57" customFormat="1" x14ac:dyDescent="0.35">
      <c r="A542" s="65"/>
      <c r="B542" s="65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  <c r="Y542" s="65"/>
    </row>
    <row r="543" spans="1:25" s="57" customFormat="1" x14ac:dyDescent="0.35">
      <c r="A543" s="65"/>
      <c r="B543" s="65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  <c r="Y543" s="65"/>
    </row>
    <row r="544" spans="1:25" s="57" customFormat="1" x14ac:dyDescent="0.35">
      <c r="A544" s="65"/>
      <c r="B544" s="65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  <c r="Y544" s="65"/>
    </row>
    <row r="545" spans="1:25" s="57" customFormat="1" x14ac:dyDescent="0.35">
      <c r="A545" s="65"/>
      <c r="B545" s="65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  <c r="Y545" s="65"/>
    </row>
    <row r="546" spans="1:25" s="57" customFormat="1" x14ac:dyDescent="0.35">
      <c r="A546" s="65"/>
      <c r="B546" s="65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  <c r="Y546" s="65"/>
    </row>
    <row r="548" spans="1:25" x14ac:dyDescent="0.35">
      <c r="A548" s="40" t="s">
        <v>48</v>
      </c>
      <c r="B548" s="40"/>
      <c r="C548" s="40"/>
      <c r="D548" s="40"/>
      <c r="E548" s="40"/>
      <c r="F548" s="40"/>
      <c r="G548" s="40"/>
      <c r="H548" s="40"/>
      <c r="I548" s="40"/>
      <c r="J548" s="40"/>
      <c r="K548" s="40"/>
      <c r="L548" s="40"/>
      <c r="M548" s="40"/>
      <c r="N548" s="40"/>
      <c r="O548" s="40"/>
      <c r="R548" s="41"/>
      <c r="S548" s="41"/>
      <c r="T548" s="41"/>
    </row>
    <row r="549" spans="1:25" x14ac:dyDescent="0.35">
      <c r="P549" s="42"/>
      <c r="Q549" s="42"/>
      <c r="R549" s="41"/>
      <c r="S549" s="41"/>
      <c r="T549" s="41"/>
      <c r="U549" s="42"/>
    </row>
    <row r="550" spans="1:25" x14ac:dyDescent="0.35">
      <c r="A550" s="64" t="s">
        <v>179</v>
      </c>
      <c r="B550" s="65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  <c r="Y550" s="65"/>
    </row>
    <row r="551" spans="1:25" x14ac:dyDescent="0.35">
      <c r="A551" s="65"/>
      <c r="B551" s="65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  <c r="Y551" s="65"/>
    </row>
    <row r="552" spans="1:25" x14ac:dyDescent="0.35">
      <c r="A552" s="65"/>
      <c r="B552" s="65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  <c r="Y552" s="65"/>
    </row>
    <row r="553" spans="1:25" x14ac:dyDescent="0.35">
      <c r="A553" s="65"/>
      <c r="B553" s="65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  <c r="Y553" s="65"/>
    </row>
    <row r="554" spans="1:25" x14ac:dyDescent="0.35">
      <c r="A554" s="65"/>
      <c r="B554" s="65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  <c r="Y554" s="65"/>
    </row>
    <row r="555" spans="1:25" x14ac:dyDescent="0.35">
      <c r="A555" s="65"/>
      <c r="B555" s="65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  <c r="Y555" s="65"/>
    </row>
    <row r="556" spans="1:25" x14ac:dyDescent="0.35">
      <c r="A556" s="65"/>
      <c r="B556" s="65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  <c r="Y556" s="65"/>
    </row>
    <row r="557" spans="1:25" x14ac:dyDescent="0.35">
      <c r="A557" s="65"/>
      <c r="B557" s="65"/>
      <c r="C557" s="65"/>
      <c r="D557" s="65"/>
      <c r="E557" s="65"/>
      <c r="F557" s="65"/>
      <c r="G557" s="65"/>
      <c r="H557" s="65"/>
      <c r="I557" s="65"/>
      <c r="J557" s="65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  <c r="Y557" s="65"/>
    </row>
    <row r="558" spans="1:25" x14ac:dyDescent="0.35">
      <c r="A558" s="65"/>
      <c r="B558" s="65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  <c r="Y558" s="65"/>
    </row>
    <row r="559" spans="1:25" x14ac:dyDescent="0.35">
      <c r="A559" s="65"/>
      <c r="B559" s="65"/>
      <c r="C559" s="65"/>
      <c r="D559" s="65"/>
      <c r="E559" s="65"/>
      <c r="F559" s="65"/>
      <c r="G559" s="65"/>
      <c r="H559" s="65"/>
      <c r="I559" s="65"/>
      <c r="J559" s="65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  <c r="Y559" s="65"/>
    </row>
    <row r="560" spans="1:25" x14ac:dyDescent="0.35">
      <c r="A560" s="65"/>
      <c r="B560" s="65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  <c r="Y560" s="65"/>
    </row>
    <row r="561" spans="1:25" x14ac:dyDescent="0.35">
      <c r="A561" s="65"/>
      <c r="B561" s="65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  <c r="Y561" s="65"/>
    </row>
    <row r="562" spans="1:25" x14ac:dyDescent="0.35">
      <c r="A562" s="65"/>
      <c r="B562" s="65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  <c r="Y562" s="65"/>
    </row>
    <row r="563" spans="1:25" x14ac:dyDescent="0.35">
      <c r="A563" s="65"/>
      <c r="B563" s="65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  <c r="Y563" s="65"/>
    </row>
    <row r="564" spans="1:25" x14ac:dyDescent="0.35">
      <c r="A564" s="65"/>
      <c r="B564" s="65"/>
      <c r="C564" s="65"/>
      <c r="D564" s="65"/>
      <c r="E564" s="65"/>
      <c r="F564" s="65"/>
      <c r="G564" s="65"/>
      <c r="H564" s="65"/>
      <c r="I564" s="65"/>
      <c r="J564" s="65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  <c r="Y564" s="65"/>
    </row>
    <row r="565" spans="1:25" x14ac:dyDescent="0.35">
      <c r="A565" s="65"/>
      <c r="B565" s="65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  <c r="Y565" s="65"/>
    </row>
    <row r="566" spans="1:25" x14ac:dyDescent="0.35">
      <c r="A566" s="65"/>
      <c r="B566" s="65"/>
      <c r="C566" s="65"/>
      <c r="D566" s="65"/>
      <c r="E566" s="65"/>
      <c r="F566" s="65"/>
      <c r="G566" s="65"/>
      <c r="H566" s="65"/>
      <c r="I566" s="65"/>
      <c r="J566" s="65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  <c r="Y566" s="65"/>
    </row>
    <row r="567" spans="1:25" x14ac:dyDescent="0.35">
      <c r="A567" s="65"/>
      <c r="B567" s="65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  <c r="Y567" s="65"/>
    </row>
    <row r="568" spans="1:25" x14ac:dyDescent="0.35">
      <c r="A568" s="65"/>
      <c r="B568" s="65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  <c r="Y568" s="65"/>
    </row>
    <row r="569" spans="1:25" x14ac:dyDescent="0.35">
      <c r="A569" s="65"/>
      <c r="B569" s="65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  <c r="Y569" s="65"/>
    </row>
    <row r="570" spans="1:25" s="57" customFormat="1" x14ac:dyDescent="0.35">
      <c r="A570" s="65"/>
      <c r="B570" s="65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  <c r="Y570" s="65"/>
    </row>
    <row r="571" spans="1:25" s="57" customFormat="1" x14ac:dyDescent="0.35">
      <c r="A571" s="65"/>
      <c r="B571" s="65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  <c r="Y571" s="65"/>
    </row>
    <row r="572" spans="1:25" s="57" customFormat="1" x14ac:dyDescent="0.35">
      <c r="A572" s="65"/>
      <c r="B572" s="65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  <c r="Y572" s="65"/>
    </row>
    <row r="573" spans="1:25" s="57" customFormat="1" x14ac:dyDescent="0.35">
      <c r="A573" s="65"/>
      <c r="B573" s="65"/>
      <c r="C573" s="65"/>
      <c r="D573" s="65"/>
      <c r="E573" s="65"/>
      <c r="F573" s="65"/>
      <c r="G573" s="65"/>
      <c r="H573" s="65"/>
      <c r="I573" s="65"/>
      <c r="J573" s="65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  <c r="Y573" s="65"/>
    </row>
    <row r="574" spans="1:25" s="57" customFormat="1" x14ac:dyDescent="0.35">
      <c r="A574" s="65"/>
      <c r="B574" s="65"/>
      <c r="C574" s="65"/>
      <c r="D574" s="65"/>
      <c r="E574" s="65"/>
      <c r="F574" s="65"/>
      <c r="G574" s="65"/>
      <c r="H574" s="65"/>
      <c r="I574" s="65"/>
      <c r="J574" s="65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  <c r="Y574" s="65"/>
    </row>
    <row r="575" spans="1:25" s="57" customFormat="1" x14ac:dyDescent="0.35">
      <c r="A575" s="65"/>
      <c r="B575" s="65"/>
      <c r="C575" s="65"/>
      <c r="D575" s="65"/>
      <c r="E575" s="65"/>
      <c r="F575" s="65"/>
      <c r="G575" s="65"/>
      <c r="H575" s="65"/>
      <c r="I575" s="65"/>
      <c r="J575" s="65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  <c r="Y575" s="65"/>
    </row>
    <row r="576" spans="1:25" s="57" customFormat="1" x14ac:dyDescent="0.35">
      <c r="A576" s="65"/>
      <c r="B576" s="65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  <c r="Y576" s="65"/>
    </row>
    <row r="577" spans="1:24" x14ac:dyDescent="0.35">
      <c r="P577" s="44"/>
      <c r="Q577" s="44"/>
      <c r="R577" s="43"/>
      <c r="S577" s="43"/>
      <c r="T577" s="43"/>
      <c r="U577" s="44"/>
    </row>
    <row r="578" spans="1:24" x14ac:dyDescent="0.35">
      <c r="A578" s="45" t="s">
        <v>169</v>
      </c>
      <c r="B578" s="45"/>
      <c r="C578" s="45"/>
      <c r="D578" s="45"/>
      <c r="E578" s="45"/>
      <c r="F578" s="45"/>
      <c r="G578" s="45"/>
      <c r="H578" s="45"/>
      <c r="I578" s="45"/>
      <c r="N578" s="44"/>
      <c r="O578" s="44"/>
      <c r="P578" s="46"/>
      <c r="Q578" s="46"/>
      <c r="R578" s="43"/>
      <c r="S578" s="43"/>
      <c r="T578" s="43"/>
    </row>
    <row r="579" spans="1:24" x14ac:dyDescent="0.35">
      <c r="M579" s="47"/>
      <c r="N579" s="47"/>
      <c r="R579" s="43"/>
      <c r="S579" s="43"/>
      <c r="T579" s="43"/>
    </row>
    <row r="580" spans="1:24" x14ac:dyDescent="0.35">
      <c r="R580" s="43"/>
      <c r="S580" s="43"/>
      <c r="T580" s="43"/>
    </row>
    <row r="581" spans="1:24" x14ac:dyDescent="0.35">
      <c r="D581" s="7"/>
      <c r="E581" s="7"/>
      <c r="P581" s="47"/>
      <c r="Q581" s="47"/>
      <c r="R581" s="43"/>
      <c r="S581" s="43"/>
      <c r="T581" s="43"/>
      <c r="U581" s="47"/>
    </row>
    <row r="582" spans="1:24" x14ac:dyDescent="0.35">
      <c r="A582" s="48"/>
      <c r="B582" s="48"/>
      <c r="C582" s="48"/>
      <c r="D582" s="49"/>
      <c r="E582" s="49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U582" s="47"/>
    </row>
    <row r="583" spans="1:24" ht="17.25" customHeight="1" x14ac:dyDescent="0.35">
      <c r="A583" s="132"/>
      <c r="B583" s="132"/>
      <c r="C583" s="132"/>
      <c r="D583" s="49"/>
      <c r="E583" s="49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3"/>
      <c r="Q583" s="43"/>
      <c r="R583" s="50"/>
      <c r="U583" s="43"/>
    </row>
    <row r="584" spans="1:24" x14ac:dyDescent="0.35">
      <c r="A584" s="308"/>
      <c r="B584" s="308"/>
      <c r="C584" s="308"/>
      <c r="D584" s="308"/>
      <c r="E584" s="308"/>
      <c r="F584" s="308"/>
      <c r="G584" s="308"/>
      <c r="H584" s="308"/>
      <c r="I584" s="308"/>
      <c r="J584" s="308"/>
      <c r="K584" s="308"/>
      <c r="L584" s="308"/>
      <c r="M584" s="308"/>
      <c r="N584" s="308"/>
      <c r="O584" s="308"/>
      <c r="P584" s="308"/>
      <c r="Q584" s="308"/>
      <c r="R584" s="308"/>
      <c r="S584" s="308"/>
      <c r="T584" s="308"/>
      <c r="U584" s="308"/>
      <c r="V584" s="308"/>
      <c r="W584" s="308"/>
      <c r="X584" s="308"/>
    </row>
    <row r="585" spans="1:24" x14ac:dyDescent="0.35">
      <c r="A585" s="43"/>
      <c r="B585" s="43"/>
      <c r="C585" s="43"/>
      <c r="D585" s="43"/>
      <c r="E585" s="43"/>
      <c r="F585" s="43"/>
      <c r="G585" s="43"/>
      <c r="H585" s="43"/>
      <c r="I585" s="43"/>
      <c r="J585" s="43"/>
      <c r="K585" s="43"/>
      <c r="L585" s="43"/>
      <c r="M585" s="43"/>
      <c r="N585" s="43"/>
      <c r="O585" s="43"/>
      <c r="P585" s="43"/>
      <c r="Q585" s="43"/>
      <c r="U585" s="43"/>
    </row>
    <row r="586" spans="1:24" x14ac:dyDescent="0.35">
      <c r="A586" s="43"/>
      <c r="B586" s="43"/>
      <c r="C586" s="43"/>
      <c r="D586" s="43"/>
      <c r="E586" s="43"/>
      <c r="F586" s="43"/>
      <c r="G586" s="43"/>
      <c r="H586" s="43"/>
      <c r="I586" s="43"/>
      <c r="J586" s="43"/>
      <c r="K586" s="43"/>
      <c r="L586" s="43"/>
      <c r="M586" s="43"/>
      <c r="N586" s="43"/>
      <c r="O586" s="43"/>
      <c r="P586" s="43"/>
      <c r="Q586" s="43"/>
      <c r="U586" s="43"/>
    </row>
  </sheetData>
  <sheetProtection formatCells="0" insertColumns="0" insertRows="0" deleteColumns="0" deleteRows="0"/>
  <mergeCells count="626">
    <mergeCell ref="A584:X584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26:V12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  <mergeCell ref="O302:P302"/>
    <mergeCell ref="M302:N302"/>
    <mergeCell ref="S456:U456"/>
    <mergeCell ref="P437:R437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456:O456"/>
    <mergeCell ref="O57:P57"/>
    <mergeCell ref="Q57:R57"/>
    <mergeCell ref="G46:N47"/>
    <mergeCell ref="O46:P47"/>
    <mergeCell ref="G451:I451"/>
    <mergeCell ref="I301:J301"/>
    <mergeCell ref="G301:H301"/>
    <mergeCell ref="P451:R451"/>
    <mergeCell ref="S451:U451"/>
    <mergeCell ref="S453:U453"/>
    <mergeCell ref="P455:R455"/>
    <mergeCell ref="M454:O454"/>
    <mergeCell ref="M58:N58"/>
    <mergeCell ref="O58:P58"/>
    <mergeCell ref="Q58:R58"/>
    <mergeCell ref="U297:V297"/>
    <mergeCell ref="S297:T297"/>
    <mergeCell ref="S296:V296"/>
    <mergeCell ref="U300:V300"/>
    <mergeCell ref="S300:T300"/>
    <mergeCell ref="Q300:R300"/>
    <mergeCell ref="O300:P300"/>
    <mergeCell ref="M300:N300"/>
    <mergeCell ref="R402:S402"/>
    <mergeCell ref="M403:O403"/>
    <mergeCell ref="P403:Q403"/>
    <mergeCell ref="U302:V302"/>
    <mergeCell ref="S302:T302"/>
    <mergeCell ref="Q302:R302"/>
    <mergeCell ref="B501:I501"/>
    <mergeCell ref="B500:I500"/>
    <mergeCell ref="O334:P334"/>
    <mergeCell ref="M334:N334"/>
    <mergeCell ref="U336:V336"/>
    <mergeCell ref="S442:U442"/>
    <mergeCell ref="S439:U439"/>
    <mergeCell ref="R405:S405"/>
    <mergeCell ref="P406:Q406"/>
    <mergeCell ref="R406:S406"/>
    <mergeCell ref="A409:Y429"/>
    <mergeCell ref="S441:U441"/>
    <mergeCell ref="A403:C403"/>
    <mergeCell ref="A433:U433"/>
    <mergeCell ref="T406:U406"/>
    <mergeCell ref="M402:O402"/>
    <mergeCell ref="P402:Q402"/>
    <mergeCell ref="C439:F439"/>
    <mergeCell ref="J441:L441"/>
    <mergeCell ref="G452:I452"/>
    <mergeCell ref="J452:L452"/>
    <mergeCell ref="J451:L451"/>
    <mergeCell ref="M451:O451"/>
    <mergeCell ref="P454:R454"/>
    <mergeCell ref="D260:F260"/>
    <mergeCell ref="G260:I260"/>
    <mergeCell ref="J260:L260"/>
    <mergeCell ref="M260:O260"/>
    <mergeCell ref="P260:R260"/>
    <mergeCell ref="C299:F299"/>
    <mergeCell ref="C300:F300"/>
    <mergeCell ref="J271:L271"/>
    <mergeCell ref="G266:R266"/>
    <mergeCell ref="D268:F268"/>
    <mergeCell ref="G268:I268"/>
    <mergeCell ref="J268:L268"/>
    <mergeCell ref="M268:O268"/>
    <mergeCell ref="P268:R268"/>
    <mergeCell ref="M267:O267"/>
    <mergeCell ref="D262:F262"/>
    <mergeCell ref="G262:I262"/>
    <mergeCell ref="J262:L262"/>
    <mergeCell ref="M262:O262"/>
    <mergeCell ref="K300:L300"/>
    <mergeCell ref="I300:J300"/>
    <mergeCell ref="G300:H300"/>
    <mergeCell ref="G296:J296"/>
    <mergeCell ref="G295:V295"/>
    <mergeCell ref="P259:R259"/>
    <mergeCell ref="G259:I259"/>
    <mergeCell ref="J259:L259"/>
    <mergeCell ref="M259:O259"/>
    <mergeCell ref="G271:I271"/>
    <mergeCell ref="U301:V301"/>
    <mergeCell ref="S301:T301"/>
    <mergeCell ref="Q301:R301"/>
    <mergeCell ref="O301:P301"/>
    <mergeCell ref="M301:N301"/>
    <mergeCell ref="U299:V299"/>
    <mergeCell ref="S299:T299"/>
    <mergeCell ref="Q299:R299"/>
    <mergeCell ref="O299:P299"/>
    <mergeCell ref="M299:N299"/>
    <mergeCell ref="K299:L299"/>
    <mergeCell ref="I299:J299"/>
    <mergeCell ref="G299:H299"/>
    <mergeCell ref="U298:V298"/>
    <mergeCell ref="S298:T298"/>
    <mergeCell ref="Q298:R298"/>
    <mergeCell ref="O298:P298"/>
    <mergeCell ref="M298:N298"/>
    <mergeCell ref="K298:L298"/>
    <mergeCell ref="C295:F297"/>
    <mergeCell ref="C298:F298"/>
    <mergeCell ref="O296:R296"/>
    <mergeCell ref="M297:N297"/>
    <mergeCell ref="O297:P297"/>
    <mergeCell ref="Q297:R297"/>
    <mergeCell ref="P267:R267"/>
    <mergeCell ref="P271:R271"/>
    <mergeCell ref="D269:F269"/>
    <mergeCell ref="G269:I269"/>
    <mergeCell ref="J269:L269"/>
    <mergeCell ref="M271:O271"/>
    <mergeCell ref="M269:O269"/>
    <mergeCell ref="M270:O270"/>
    <mergeCell ref="P269:R269"/>
    <mergeCell ref="P270:R270"/>
    <mergeCell ref="D271:F271"/>
    <mergeCell ref="G298:H298"/>
    <mergeCell ref="C304:F304"/>
    <mergeCell ref="C301:F301"/>
    <mergeCell ref="C303:F303"/>
    <mergeCell ref="K202:L202"/>
    <mergeCell ref="C133:K133"/>
    <mergeCell ref="C134:K134"/>
    <mergeCell ref="C135:K135"/>
    <mergeCell ref="C136:K136"/>
    <mergeCell ref="C137:K137"/>
    <mergeCell ref="C138:K138"/>
    <mergeCell ref="C139:K139"/>
    <mergeCell ref="I304:J304"/>
    <mergeCell ref="G297:H297"/>
    <mergeCell ref="I297:J297"/>
    <mergeCell ref="K297:L297"/>
    <mergeCell ref="D217:G217"/>
    <mergeCell ref="K217:M217"/>
    <mergeCell ref="D218:G218"/>
    <mergeCell ref="K218:M218"/>
    <mergeCell ref="D219:G219"/>
    <mergeCell ref="K219:M219"/>
    <mergeCell ref="H219:J219"/>
    <mergeCell ref="H218:J218"/>
    <mergeCell ref="D259:F259"/>
    <mergeCell ref="M452:O452"/>
    <mergeCell ref="P452:R452"/>
    <mergeCell ref="B502:I502"/>
    <mergeCell ref="B503:I503"/>
    <mergeCell ref="C454:F454"/>
    <mergeCell ref="G454:I454"/>
    <mergeCell ref="J454:L454"/>
    <mergeCell ref="M501:O501"/>
    <mergeCell ref="P501:R501"/>
    <mergeCell ref="A496:Y497"/>
    <mergeCell ref="J456:L456"/>
    <mergeCell ref="J455:L455"/>
    <mergeCell ref="P453:R453"/>
    <mergeCell ref="G453:I453"/>
    <mergeCell ref="J453:L453"/>
    <mergeCell ref="M453:O453"/>
    <mergeCell ref="C456:F456"/>
    <mergeCell ref="C452:F452"/>
    <mergeCell ref="S454:U454"/>
    <mergeCell ref="S455:U455"/>
    <mergeCell ref="S502:U502"/>
    <mergeCell ref="C453:F453"/>
    <mergeCell ref="P456:R456"/>
    <mergeCell ref="M455:O455"/>
    <mergeCell ref="C438:F438"/>
    <mergeCell ref="F404:G404"/>
    <mergeCell ref="A401:C401"/>
    <mergeCell ref="C436:F437"/>
    <mergeCell ref="D399:E400"/>
    <mergeCell ref="K303:L303"/>
    <mergeCell ref="D351:E351"/>
    <mergeCell ref="F399:G400"/>
    <mergeCell ref="A402:C402"/>
    <mergeCell ref="K304:L304"/>
    <mergeCell ref="C330:F330"/>
    <mergeCell ref="C331:F331"/>
    <mergeCell ref="C332:F332"/>
    <mergeCell ref="C333:F333"/>
    <mergeCell ref="C334:F334"/>
    <mergeCell ref="C335:F335"/>
    <mergeCell ref="C336:F336"/>
    <mergeCell ref="A338:Z338"/>
    <mergeCell ref="A431:Z431"/>
    <mergeCell ref="R403:S403"/>
    <mergeCell ref="T403:U403"/>
    <mergeCell ref="T404:U404"/>
    <mergeCell ref="T405:U405"/>
    <mergeCell ref="J437:L437"/>
    <mergeCell ref="P439:R439"/>
    <mergeCell ref="M450:O450"/>
    <mergeCell ref="J450:L450"/>
    <mergeCell ref="S450:U450"/>
    <mergeCell ref="C440:F440"/>
    <mergeCell ref="G440:I440"/>
    <mergeCell ref="P449:R449"/>
    <mergeCell ref="C442:F442"/>
    <mergeCell ref="C443:F443"/>
    <mergeCell ref="G443:I443"/>
    <mergeCell ref="G439:I439"/>
    <mergeCell ref="M441:O441"/>
    <mergeCell ref="M439:O439"/>
    <mergeCell ref="J442:L442"/>
    <mergeCell ref="M442:O442"/>
    <mergeCell ref="P450:R450"/>
    <mergeCell ref="P443:R443"/>
    <mergeCell ref="P442:R442"/>
    <mergeCell ref="P441:R441"/>
    <mergeCell ref="G450:I450"/>
    <mergeCell ref="T402:U402"/>
    <mergeCell ref="S437:U437"/>
    <mergeCell ref="S440:U440"/>
    <mergeCell ref="S444:U444"/>
    <mergeCell ref="J438:L438"/>
    <mergeCell ref="S443:U443"/>
    <mergeCell ref="P440:R440"/>
    <mergeCell ref="P405:Q405"/>
    <mergeCell ref="P401:Q401"/>
    <mergeCell ref="M401:O401"/>
    <mergeCell ref="T401:U401"/>
    <mergeCell ref="P407:Q407"/>
    <mergeCell ref="R407:S407"/>
    <mergeCell ref="T407:U407"/>
    <mergeCell ref="R401:S401"/>
    <mergeCell ref="G436:U436"/>
    <mergeCell ref="M438:O438"/>
    <mergeCell ref="P438:R438"/>
    <mergeCell ref="S438:U438"/>
    <mergeCell ref="G437:I437"/>
    <mergeCell ref="P404:Q404"/>
    <mergeCell ref="R404:S404"/>
    <mergeCell ref="M437:O437"/>
    <mergeCell ref="P444:R444"/>
    <mergeCell ref="C451:F451"/>
    <mergeCell ref="M405:O405"/>
    <mergeCell ref="M404:O404"/>
    <mergeCell ref="A406:C406"/>
    <mergeCell ref="A405:C405"/>
    <mergeCell ref="A404:C404"/>
    <mergeCell ref="A407:C407"/>
    <mergeCell ref="G438:I438"/>
    <mergeCell ref="G442:I442"/>
    <mergeCell ref="J439:L439"/>
    <mergeCell ref="M440:O440"/>
    <mergeCell ref="G444:I444"/>
    <mergeCell ref="J444:L444"/>
    <mergeCell ref="M444:O444"/>
    <mergeCell ref="G441:I441"/>
    <mergeCell ref="M406:O406"/>
    <mergeCell ref="C450:F450"/>
    <mergeCell ref="G448:U448"/>
    <mergeCell ref="G449:I449"/>
    <mergeCell ref="J449:L449"/>
    <mergeCell ref="M449:O449"/>
    <mergeCell ref="J440:L440"/>
    <mergeCell ref="C441:F441"/>
    <mergeCell ref="S449:U449"/>
    <mergeCell ref="F406:G406"/>
    <mergeCell ref="D403:E403"/>
    <mergeCell ref="G191:J191"/>
    <mergeCell ref="O26:P26"/>
    <mergeCell ref="Q26:R26"/>
    <mergeCell ref="K26:L26"/>
    <mergeCell ref="A18:U20"/>
    <mergeCell ref="G58:J58"/>
    <mergeCell ref="K58:L58"/>
    <mergeCell ref="G88:N88"/>
    <mergeCell ref="G197:J197"/>
    <mergeCell ref="K197:L197"/>
    <mergeCell ref="G87:N87"/>
    <mergeCell ref="O87:P87"/>
    <mergeCell ref="C127:K127"/>
    <mergeCell ref="C128:K128"/>
    <mergeCell ref="C129:K129"/>
    <mergeCell ref="C130:K130"/>
    <mergeCell ref="C131:K131"/>
    <mergeCell ref="C132:K132"/>
    <mergeCell ref="N169:P169"/>
    <mergeCell ref="L170:M170"/>
    <mergeCell ref="N170:P170"/>
    <mergeCell ref="D170:K170"/>
    <mergeCell ref="O329:P329"/>
    <mergeCell ref="Q329:R329"/>
    <mergeCell ref="M399:O400"/>
    <mergeCell ref="D407:E407"/>
    <mergeCell ref="F407:G407"/>
    <mergeCell ref="H407:I407"/>
    <mergeCell ref="M407:O407"/>
    <mergeCell ref="A399:C400"/>
    <mergeCell ref="G302:H302"/>
    <mergeCell ref="I302:J302"/>
    <mergeCell ref="K302:L302"/>
    <mergeCell ref="H402:I402"/>
    <mergeCell ref="H403:I403"/>
    <mergeCell ref="H404:I404"/>
    <mergeCell ref="H405:I405"/>
    <mergeCell ref="H406:I406"/>
    <mergeCell ref="A398:I398"/>
    <mergeCell ref="D404:E404"/>
    <mergeCell ref="D402:E402"/>
    <mergeCell ref="F402:G402"/>
    <mergeCell ref="D405:E405"/>
    <mergeCell ref="F405:G405"/>
    <mergeCell ref="F403:G403"/>
    <mergeCell ref="D406:E406"/>
    <mergeCell ref="C327:F329"/>
    <mergeCell ref="I298:J298"/>
    <mergeCell ref="K301:L301"/>
    <mergeCell ref="A394:U394"/>
    <mergeCell ref="G328:J328"/>
    <mergeCell ref="K328:N328"/>
    <mergeCell ref="I335:J335"/>
    <mergeCell ref="K329:L329"/>
    <mergeCell ref="K330:L330"/>
    <mergeCell ref="K331:L331"/>
    <mergeCell ref="K333:L333"/>
    <mergeCell ref="I329:J329"/>
    <mergeCell ref="I331:J331"/>
    <mergeCell ref="S330:T330"/>
    <mergeCell ref="U330:V330"/>
    <mergeCell ref="I333:J333"/>
    <mergeCell ref="G329:H329"/>
    <mergeCell ref="G330:H330"/>
    <mergeCell ref="K334:L334"/>
    <mergeCell ref="S336:T336"/>
    <mergeCell ref="S331:T331"/>
    <mergeCell ref="A363:Y391"/>
    <mergeCell ref="M331:N331"/>
    <mergeCell ref="M332:N332"/>
    <mergeCell ref="O328:R328"/>
    <mergeCell ref="O330:P330"/>
    <mergeCell ref="Q330:R330"/>
    <mergeCell ref="K335:L335"/>
    <mergeCell ref="A292:U292"/>
    <mergeCell ref="M335:N335"/>
    <mergeCell ref="G327:V327"/>
    <mergeCell ref="S328:V328"/>
    <mergeCell ref="S329:T329"/>
    <mergeCell ref="U329:V329"/>
    <mergeCell ref="K296:N296"/>
    <mergeCell ref="M329:N329"/>
    <mergeCell ref="U304:V304"/>
    <mergeCell ref="S304:T304"/>
    <mergeCell ref="D316:E316"/>
    <mergeCell ref="G304:H304"/>
    <mergeCell ref="M304:N304"/>
    <mergeCell ref="G334:H334"/>
    <mergeCell ref="I334:J334"/>
    <mergeCell ref="I330:J330"/>
    <mergeCell ref="I332:J332"/>
    <mergeCell ref="U303:V303"/>
    <mergeCell ref="S303:T303"/>
    <mergeCell ref="G303:H303"/>
    <mergeCell ref="U331:V331"/>
    <mergeCell ref="S332:T332"/>
    <mergeCell ref="U332:V332"/>
    <mergeCell ref="U334:V334"/>
    <mergeCell ref="S334:T334"/>
    <mergeCell ref="U333:V333"/>
    <mergeCell ref="S333:T333"/>
    <mergeCell ref="V504:X504"/>
    <mergeCell ref="B504:I504"/>
    <mergeCell ref="S452:U452"/>
    <mergeCell ref="S501:U501"/>
    <mergeCell ref="U335:V335"/>
    <mergeCell ref="S335:T335"/>
    <mergeCell ref="Q336:R336"/>
    <mergeCell ref="G336:H336"/>
    <mergeCell ref="M398:U398"/>
    <mergeCell ref="T399:U400"/>
    <mergeCell ref="P399:Q400"/>
    <mergeCell ref="R399:S400"/>
    <mergeCell ref="D401:E401"/>
    <mergeCell ref="F401:G401"/>
    <mergeCell ref="H399:I400"/>
    <mergeCell ref="H401:I401"/>
    <mergeCell ref="G331:H331"/>
    <mergeCell ref="M505:O505"/>
    <mergeCell ref="P505:R505"/>
    <mergeCell ref="J500:L500"/>
    <mergeCell ref="V502:X502"/>
    <mergeCell ref="J503:L503"/>
    <mergeCell ref="S503:U503"/>
    <mergeCell ref="V505:X505"/>
    <mergeCell ref="J504:L504"/>
    <mergeCell ref="M504:O504"/>
    <mergeCell ref="P504:R504"/>
    <mergeCell ref="S504:U504"/>
    <mergeCell ref="M500:O500"/>
    <mergeCell ref="P502:R502"/>
    <mergeCell ref="M503:O503"/>
    <mergeCell ref="P503:R503"/>
    <mergeCell ref="V503:X503"/>
    <mergeCell ref="V500:X500"/>
    <mergeCell ref="J501:L501"/>
    <mergeCell ref="S500:U500"/>
    <mergeCell ref="V501:X501"/>
    <mergeCell ref="S505:U505"/>
    <mergeCell ref="J505:L505"/>
    <mergeCell ref="J506:L506"/>
    <mergeCell ref="M506:O506"/>
    <mergeCell ref="S506:U506"/>
    <mergeCell ref="B506:I506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O304:P304"/>
    <mergeCell ref="Q304:R304"/>
    <mergeCell ref="I303:J303"/>
    <mergeCell ref="M303:N303"/>
    <mergeCell ref="O303:P303"/>
    <mergeCell ref="Q303:R303"/>
    <mergeCell ref="L136:M136"/>
    <mergeCell ref="L137:M137"/>
    <mergeCell ref="L138:M138"/>
    <mergeCell ref="L139:M139"/>
    <mergeCell ref="L140:M140"/>
    <mergeCell ref="L141:M141"/>
    <mergeCell ref="L142:M142"/>
    <mergeCell ref="K200:L200"/>
    <mergeCell ref="G201:J201"/>
    <mergeCell ref="K201:L201"/>
    <mergeCell ref="A189:U189"/>
    <mergeCell ref="K192:L192"/>
    <mergeCell ref="K193:L193"/>
    <mergeCell ref="D169:K169"/>
    <mergeCell ref="K196:L196"/>
    <mergeCell ref="K195:L195"/>
    <mergeCell ref="L143:M143"/>
    <mergeCell ref="C302:F302"/>
    <mergeCell ref="K332:L332"/>
    <mergeCell ref="I336:J336"/>
    <mergeCell ref="K336:L336"/>
    <mergeCell ref="M336:N336"/>
    <mergeCell ref="O336:P336"/>
    <mergeCell ref="Q334:R334"/>
    <mergeCell ref="M330:N330"/>
    <mergeCell ref="G332:H332"/>
    <mergeCell ref="G333:H333"/>
    <mergeCell ref="G335:H335"/>
    <mergeCell ref="Q331:R331"/>
    <mergeCell ref="O332:P332"/>
    <mergeCell ref="Q332:R332"/>
    <mergeCell ref="O333:P333"/>
    <mergeCell ref="Q333:R333"/>
    <mergeCell ref="O335:P335"/>
    <mergeCell ref="Q335:R335"/>
    <mergeCell ref="O331:P331"/>
    <mergeCell ref="M333:N333"/>
    <mergeCell ref="A583:C583"/>
    <mergeCell ref="D270:F270"/>
    <mergeCell ref="G270:I270"/>
    <mergeCell ref="J270:L270"/>
    <mergeCell ref="D261:F261"/>
    <mergeCell ref="G261:I261"/>
    <mergeCell ref="J261:L261"/>
    <mergeCell ref="A274:Y288"/>
    <mergeCell ref="A550:Y576"/>
    <mergeCell ref="V506:X506"/>
    <mergeCell ref="P506:R506"/>
    <mergeCell ref="J502:L502"/>
    <mergeCell ref="M502:O502"/>
    <mergeCell ref="J443:L443"/>
    <mergeCell ref="M443:O443"/>
    <mergeCell ref="C455:F455"/>
    <mergeCell ref="G455:I455"/>
    <mergeCell ref="G456:I456"/>
    <mergeCell ref="C444:F444"/>
    <mergeCell ref="C448:F449"/>
    <mergeCell ref="P500:R500"/>
    <mergeCell ref="B505:I505"/>
    <mergeCell ref="M261:O261"/>
    <mergeCell ref="P261:R261"/>
    <mergeCell ref="K194:L194"/>
    <mergeCell ref="K191:L191"/>
    <mergeCell ref="C143:K143"/>
    <mergeCell ref="L169:M169"/>
    <mergeCell ref="Q170:S170"/>
    <mergeCell ref="G199:J199"/>
    <mergeCell ref="G198:J198"/>
    <mergeCell ref="G196:J196"/>
    <mergeCell ref="G195:J195"/>
    <mergeCell ref="G194:J194"/>
    <mergeCell ref="G193:J193"/>
    <mergeCell ref="K203:L203"/>
    <mergeCell ref="G200:J200"/>
    <mergeCell ref="V141:W141"/>
    <mergeCell ref="V142:W142"/>
    <mergeCell ref="P262:R262"/>
    <mergeCell ref="D266:F267"/>
    <mergeCell ref="G267:I267"/>
    <mergeCell ref="J267:L267"/>
    <mergeCell ref="H217:J217"/>
    <mergeCell ref="G202:J202"/>
    <mergeCell ref="D221:G221"/>
    <mergeCell ref="K221:M221"/>
    <mergeCell ref="H220:J220"/>
    <mergeCell ref="H221:J221"/>
    <mergeCell ref="D257:F258"/>
    <mergeCell ref="G257:R257"/>
    <mergeCell ref="G258:I258"/>
    <mergeCell ref="J258:L258"/>
    <mergeCell ref="M258:O258"/>
    <mergeCell ref="P258:R258"/>
    <mergeCell ref="D220:G220"/>
    <mergeCell ref="K220:M220"/>
    <mergeCell ref="A240:Y252"/>
    <mergeCell ref="G192:J192"/>
    <mergeCell ref="M26:N26"/>
    <mergeCell ref="M25:N25"/>
    <mergeCell ref="O25:P25"/>
    <mergeCell ref="G61:J61"/>
    <mergeCell ref="V135:W135"/>
    <mergeCell ref="V128:W128"/>
    <mergeCell ref="V129:W129"/>
    <mergeCell ref="V130:W130"/>
    <mergeCell ref="V131:W131"/>
    <mergeCell ref="V132:W132"/>
    <mergeCell ref="V133:W133"/>
    <mergeCell ref="V134:W134"/>
    <mergeCell ref="L135:M135"/>
    <mergeCell ref="L129:M129"/>
    <mergeCell ref="K27:L27"/>
    <mergeCell ref="M27:N27"/>
    <mergeCell ref="O27:P27"/>
    <mergeCell ref="Q27:R27"/>
    <mergeCell ref="G27:J27"/>
    <mergeCell ref="L132:M132"/>
    <mergeCell ref="L133:M133"/>
    <mergeCell ref="L134:M134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A459:Y492"/>
    <mergeCell ref="A531:Y546"/>
    <mergeCell ref="A91:Y122"/>
    <mergeCell ref="A172:Y186"/>
    <mergeCell ref="C142:K142"/>
    <mergeCell ref="L130:M130"/>
    <mergeCell ref="L131:M131"/>
    <mergeCell ref="V127:W127"/>
    <mergeCell ref="L127:M127"/>
    <mergeCell ref="L128:M128"/>
    <mergeCell ref="A124:U125"/>
    <mergeCell ref="V136:W136"/>
    <mergeCell ref="V137:W137"/>
    <mergeCell ref="V138:W138"/>
    <mergeCell ref="V139:W139"/>
    <mergeCell ref="C141:K141"/>
    <mergeCell ref="Q169:S169"/>
    <mergeCell ref="K199:L199"/>
    <mergeCell ref="K198:L198"/>
    <mergeCell ref="C140:K140"/>
    <mergeCell ref="V143:W143"/>
    <mergeCell ref="V140:W140"/>
    <mergeCell ref="A205:Y212"/>
    <mergeCell ref="G203:J203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2695312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735</v>
      </c>
      <c r="B6" t="s">
        <v>51</v>
      </c>
      <c r="C6" t="s">
        <v>65</v>
      </c>
      <c r="D6">
        <v>1</v>
      </c>
    </row>
    <row r="7" spans="1:4" x14ac:dyDescent="0.35">
      <c r="A7">
        <v>1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1</v>
      </c>
      <c r="B9" t="s">
        <v>51</v>
      </c>
      <c r="C9" t="s">
        <v>89</v>
      </c>
      <c r="D9">
        <v>4</v>
      </c>
    </row>
    <row r="10" spans="1:4" x14ac:dyDescent="0.35">
      <c r="A10">
        <v>141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7.453125" bestFit="1" customWidth="1"/>
    <col min="4" max="4" width="23.7265625" bestFit="1" customWidth="1"/>
    <col min="5" max="5" width="19.1796875" bestFit="1" customWidth="1"/>
    <col min="6" max="6" width="13.26953125" bestFit="1" customWidth="1"/>
    <col min="7" max="7" width="13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122</v>
      </c>
      <c r="C2">
        <v>0</v>
      </c>
      <c r="D2">
        <v>11</v>
      </c>
      <c r="E2">
        <v>0</v>
      </c>
      <c r="F2">
        <v>471</v>
      </c>
      <c r="G2">
        <v>49</v>
      </c>
    </row>
    <row r="3" spans="1:7" x14ac:dyDescent="0.35">
      <c r="A3">
        <v>2</v>
      </c>
      <c r="B3" t="s">
        <v>153</v>
      </c>
      <c r="C3">
        <v>72</v>
      </c>
      <c r="D3">
        <v>14</v>
      </c>
      <c r="E3">
        <v>0</v>
      </c>
      <c r="F3">
        <v>17</v>
      </c>
      <c r="G3">
        <v>17</v>
      </c>
    </row>
    <row r="4" spans="1:7" x14ac:dyDescent="0.35">
      <c r="A4">
        <v>3</v>
      </c>
      <c r="B4" t="s">
        <v>123</v>
      </c>
      <c r="C4">
        <v>1</v>
      </c>
      <c r="D4">
        <v>0</v>
      </c>
      <c r="E4">
        <v>0</v>
      </c>
      <c r="F4">
        <v>27</v>
      </c>
      <c r="G4">
        <v>9</v>
      </c>
    </row>
    <row r="5" spans="1:7" x14ac:dyDescent="0.35">
      <c r="A5">
        <v>4</v>
      </c>
      <c r="B5" t="s">
        <v>135</v>
      </c>
      <c r="C5">
        <v>1</v>
      </c>
      <c r="D5">
        <v>2</v>
      </c>
      <c r="E5">
        <v>0</v>
      </c>
      <c r="F5">
        <v>2</v>
      </c>
      <c r="G5">
        <v>16</v>
      </c>
    </row>
    <row r="6" spans="1:7" x14ac:dyDescent="0.35">
      <c r="A6">
        <v>5</v>
      </c>
      <c r="B6" t="s">
        <v>160</v>
      </c>
      <c r="C6">
        <v>0</v>
      </c>
      <c r="D6">
        <v>0</v>
      </c>
      <c r="E6">
        <v>0</v>
      </c>
      <c r="F6">
        <v>8</v>
      </c>
      <c r="G6">
        <v>2</v>
      </c>
    </row>
    <row r="7" spans="1:7" x14ac:dyDescent="0.35">
      <c r="A7">
        <v>6</v>
      </c>
      <c r="B7" t="s">
        <v>102</v>
      </c>
      <c r="C7">
        <v>13</v>
      </c>
      <c r="D7">
        <v>2</v>
      </c>
      <c r="E7">
        <v>0</v>
      </c>
      <c r="F7">
        <v>34</v>
      </c>
      <c r="G7">
        <v>30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7.453125" bestFit="1" customWidth="1"/>
    <col min="4" max="4" width="23.7265625" bestFit="1" customWidth="1"/>
    <col min="5" max="5" width="19.1796875" bestFit="1" customWidth="1"/>
    <col min="6" max="6" width="13.26953125" bestFit="1" customWidth="1"/>
    <col min="7" max="7" width="13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122</v>
      </c>
      <c r="C2">
        <v>1</v>
      </c>
      <c r="D2">
        <v>77</v>
      </c>
      <c r="E2">
        <v>0</v>
      </c>
      <c r="F2">
        <v>1789</v>
      </c>
      <c r="G2">
        <v>278</v>
      </c>
    </row>
    <row r="3" spans="1:7" x14ac:dyDescent="0.35">
      <c r="A3">
        <v>2</v>
      </c>
      <c r="B3" t="s">
        <v>153</v>
      </c>
      <c r="C3">
        <v>217</v>
      </c>
      <c r="D3">
        <v>368</v>
      </c>
      <c r="E3">
        <v>0</v>
      </c>
      <c r="F3">
        <v>31</v>
      </c>
      <c r="G3">
        <v>96</v>
      </c>
    </row>
    <row r="4" spans="1:7" x14ac:dyDescent="0.35">
      <c r="A4">
        <v>3</v>
      </c>
      <c r="B4" t="s">
        <v>123</v>
      </c>
      <c r="C4">
        <v>7</v>
      </c>
      <c r="D4">
        <v>5</v>
      </c>
      <c r="E4">
        <v>0</v>
      </c>
      <c r="F4">
        <v>154</v>
      </c>
      <c r="G4">
        <v>52</v>
      </c>
    </row>
    <row r="5" spans="1:7" x14ac:dyDescent="0.35">
      <c r="A5">
        <v>4</v>
      </c>
      <c r="B5" t="s">
        <v>154</v>
      </c>
      <c r="C5">
        <v>6</v>
      </c>
      <c r="D5">
        <v>0</v>
      </c>
      <c r="E5">
        <v>0</v>
      </c>
      <c r="F5">
        <v>44</v>
      </c>
      <c r="G5">
        <v>41</v>
      </c>
    </row>
    <row r="6" spans="1:7" x14ac:dyDescent="0.35">
      <c r="A6">
        <v>5</v>
      </c>
      <c r="B6" t="s">
        <v>135</v>
      </c>
      <c r="C6">
        <v>3</v>
      </c>
      <c r="D6">
        <v>10</v>
      </c>
      <c r="E6">
        <v>0</v>
      </c>
      <c r="F6">
        <v>9</v>
      </c>
      <c r="G6">
        <v>59</v>
      </c>
    </row>
    <row r="7" spans="1:7" x14ac:dyDescent="0.35">
      <c r="A7">
        <v>6</v>
      </c>
      <c r="B7" t="s">
        <v>102</v>
      </c>
      <c r="C7">
        <v>34</v>
      </c>
      <c r="D7">
        <v>30</v>
      </c>
      <c r="E7">
        <v>0</v>
      </c>
      <c r="F7">
        <v>216</v>
      </c>
      <c r="G7">
        <v>351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5" x14ac:dyDescent="0.35"/>
  <cols>
    <col min="1" max="1" width="7.26953125" bestFit="1" customWidth="1"/>
    <col min="2" max="2" width="26.7265625" bestFit="1" customWidth="1"/>
    <col min="3" max="3" width="21.1796875" bestFit="1" customWidth="1"/>
  </cols>
  <sheetData>
    <row r="1" spans="1:3" x14ac:dyDescent="0.35">
      <c r="A1" t="s">
        <v>106</v>
      </c>
      <c r="B1" t="s">
        <v>9</v>
      </c>
      <c r="C1" t="s">
        <v>107</v>
      </c>
    </row>
    <row r="2" spans="1:3" x14ac:dyDescent="0.35">
      <c r="A2">
        <v>718</v>
      </c>
      <c r="B2" t="s">
        <v>108</v>
      </c>
      <c r="C2" t="s">
        <v>161</v>
      </c>
    </row>
    <row r="3" spans="1:3" x14ac:dyDescent="0.35">
      <c r="A3">
        <v>736</v>
      </c>
      <c r="B3" t="s">
        <v>108</v>
      </c>
      <c r="C3" t="s">
        <v>162</v>
      </c>
    </row>
    <row r="4" spans="1:3" x14ac:dyDescent="0.35">
      <c r="A4">
        <v>743</v>
      </c>
      <c r="B4" t="s">
        <v>108</v>
      </c>
      <c r="C4" t="s">
        <v>163</v>
      </c>
    </row>
    <row r="5" spans="1:3" x14ac:dyDescent="0.35">
      <c r="A5">
        <v>761</v>
      </c>
      <c r="B5" t="s">
        <v>108</v>
      </c>
      <c r="C5" t="s">
        <v>164</v>
      </c>
    </row>
    <row r="6" spans="1:3" x14ac:dyDescent="0.35">
      <c r="A6">
        <v>759</v>
      </c>
      <c r="B6" t="s">
        <v>108</v>
      </c>
      <c r="C6" t="s">
        <v>165</v>
      </c>
    </row>
    <row r="7" spans="1:3" x14ac:dyDescent="0.35">
      <c r="A7">
        <v>6073</v>
      </c>
      <c r="B7" t="s">
        <v>5</v>
      </c>
      <c r="C7" t="s">
        <v>161</v>
      </c>
    </row>
    <row r="8" spans="1:3" x14ac:dyDescent="0.35">
      <c r="A8">
        <v>6067</v>
      </c>
      <c r="B8" t="s">
        <v>5</v>
      </c>
      <c r="C8" t="s">
        <v>162</v>
      </c>
    </row>
    <row r="9" spans="1:3" x14ac:dyDescent="0.35">
      <c r="A9">
        <v>6050</v>
      </c>
      <c r="B9" t="s">
        <v>5</v>
      </c>
      <c r="C9" t="s">
        <v>163</v>
      </c>
    </row>
    <row r="10" spans="1:3" x14ac:dyDescent="0.35">
      <c r="A10">
        <v>6054</v>
      </c>
      <c r="B10" t="s">
        <v>5</v>
      </c>
      <c r="C10" t="s">
        <v>164</v>
      </c>
    </row>
    <row r="11" spans="1:3" x14ac:dyDescent="0.35">
      <c r="A11">
        <v>6032</v>
      </c>
      <c r="B11" t="s">
        <v>5</v>
      </c>
      <c r="C11" t="s">
        <v>165</v>
      </c>
    </row>
    <row r="12" spans="1:3" x14ac:dyDescent="0.35">
      <c r="A12">
        <v>77</v>
      </c>
      <c r="B12" t="s">
        <v>6</v>
      </c>
      <c r="C12" t="s">
        <v>161</v>
      </c>
    </row>
    <row r="13" spans="1:3" x14ac:dyDescent="0.35">
      <c r="A13">
        <v>95</v>
      </c>
      <c r="B13" t="s">
        <v>6</v>
      </c>
      <c r="C13" t="s">
        <v>162</v>
      </c>
    </row>
    <row r="14" spans="1:3" x14ac:dyDescent="0.35">
      <c r="A14">
        <v>101</v>
      </c>
      <c r="B14" t="s">
        <v>6</v>
      </c>
      <c r="C14" t="s">
        <v>163</v>
      </c>
    </row>
    <row r="15" spans="1:3" x14ac:dyDescent="0.35">
      <c r="A15">
        <v>76</v>
      </c>
      <c r="B15" t="s">
        <v>6</v>
      </c>
      <c r="C15" t="s">
        <v>164</v>
      </c>
    </row>
    <row r="16" spans="1:3" x14ac:dyDescent="0.35">
      <c r="A16">
        <v>84</v>
      </c>
      <c r="B16" t="s">
        <v>6</v>
      </c>
      <c r="C16" t="s">
        <v>165</v>
      </c>
    </row>
    <row r="17" spans="1:3" x14ac:dyDescent="0.35">
      <c r="A17">
        <v>79</v>
      </c>
      <c r="B17" t="s">
        <v>7</v>
      </c>
      <c r="C17" t="s">
        <v>161</v>
      </c>
    </row>
    <row r="18" spans="1:3" x14ac:dyDescent="0.35">
      <c r="A18">
        <v>85</v>
      </c>
      <c r="B18" t="s">
        <v>7</v>
      </c>
      <c r="C18" t="s">
        <v>162</v>
      </c>
    </row>
    <row r="19" spans="1:3" x14ac:dyDescent="0.35">
      <c r="A19">
        <v>84</v>
      </c>
      <c r="B19" t="s">
        <v>7</v>
      </c>
      <c r="C19" t="s">
        <v>163</v>
      </c>
    </row>
    <row r="20" spans="1:3" x14ac:dyDescent="0.35">
      <c r="A20">
        <v>94</v>
      </c>
      <c r="B20" t="s">
        <v>7</v>
      </c>
      <c r="C20" t="s">
        <v>164</v>
      </c>
    </row>
    <row r="21" spans="1:3" x14ac:dyDescent="0.35">
      <c r="A21" s="2">
        <v>79</v>
      </c>
      <c r="B21" s="2" t="s">
        <v>7</v>
      </c>
      <c r="C21" s="2" t="s">
        <v>165</v>
      </c>
    </row>
    <row r="22" spans="1:3" x14ac:dyDescent="0.35">
      <c r="A22" s="2">
        <v>1</v>
      </c>
      <c r="B22" s="2" t="s">
        <v>133</v>
      </c>
      <c r="C22" s="2" t="s">
        <v>161</v>
      </c>
    </row>
    <row r="23" spans="1:3" x14ac:dyDescent="0.35">
      <c r="A23" s="2">
        <v>1</v>
      </c>
      <c r="B23" s="2" t="s">
        <v>133</v>
      </c>
      <c r="C23" s="2" t="s">
        <v>162</v>
      </c>
    </row>
    <row r="24" spans="1:3" x14ac:dyDescent="0.35">
      <c r="A24" s="2">
        <v>1</v>
      </c>
      <c r="B24" s="2" t="s">
        <v>133</v>
      </c>
      <c r="C24" s="2" t="s">
        <v>163</v>
      </c>
    </row>
    <row r="25" spans="1:3" x14ac:dyDescent="0.35">
      <c r="A25" s="2">
        <v>1</v>
      </c>
      <c r="B25" s="2" t="s">
        <v>133</v>
      </c>
      <c r="C25" s="2" t="s">
        <v>164</v>
      </c>
    </row>
    <row r="26" spans="1:3" x14ac:dyDescent="0.35">
      <c r="A26" s="2">
        <v>1</v>
      </c>
      <c r="B26" s="2" t="s">
        <v>133</v>
      </c>
      <c r="C26" s="2" t="s">
        <v>165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1.7265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2417</v>
      </c>
      <c r="C2" t="s">
        <v>34</v>
      </c>
    </row>
    <row r="3" spans="1:3" x14ac:dyDescent="0.35">
      <c r="A3" t="s">
        <v>112</v>
      </c>
      <c r="B3">
        <v>20463</v>
      </c>
      <c r="C3" t="s">
        <v>34</v>
      </c>
    </row>
    <row r="4" spans="1:3" x14ac:dyDescent="0.35">
      <c r="A4" t="s">
        <v>113</v>
      </c>
      <c r="B4">
        <v>1793</v>
      </c>
      <c r="C4" t="s">
        <v>34</v>
      </c>
    </row>
    <row r="5" spans="1:3" x14ac:dyDescent="0.35">
      <c r="A5" t="s">
        <v>30</v>
      </c>
      <c r="B5">
        <v>41528</v>
      </c>
      <c r="C5" t="s">
        <v>34</v>
      </c>
    </row>
    <row r="6" spans="1:3" x14ac:dyDescent="0.35">
      <c r="A6" t="s">
        <v>111</v>
      </c>
      <c r="B6">
        <v>215</v>
      </c>
      <c r="C6" t="s">
        <v>24</v>
      </c>
    </row>
    <row r="7" spans="1:3" x14ac:dyDescent="0.35">
      <c r="A7" t="s">
        <v>112</v>
      </c>
      <c r="B7">
        <v>1527</v>
      </c>
      <c r="C7" t="s">
        <v>24</v>
      </c>
    </row>
    <row r="8" spans="1:3" x14ac:dyDescent="0.35">
      <c r="A8" t="s">
        <v>113</v>
      </c>
      <c r="B8">
        <v>195</v>
      </c>
      <c r="C8" t="s">
        <v>24</v>
      </c>
    </row>
    <row r="9" spans="1:3" x14ac:dyDescent="0.35">
      <c r="A9" t="s">
        <v>30</v>
      </c>
      <c r="B9">
        <v>4001</v>
      </c>
      <c r="C9" t="s">
        <v>24</v>
      </c>
    </row>
    <row r="10" spans="1:3" x14ac:dyDescent="0.35">
      <c r="A10" t="s">
        <v>111</v>
      </c>
      <c r="B10">
        <v>207</v>
      </c>
      <c r="C10" t="s">
        <v>35</v>
      </c>
    </row>
    <row r="11" spans="1:3" x14ac:dyDescent="0.35">
      <c r="A11" t="s">
        <v>112</v>
      </c>
      <c r="B11">
        <v>1340</v>
      </c>
      <c r="C11" t="s">
        <v>35</v>
      </c>
    </row>
    <row r="12" spans="1:3" x14ac:dyDescent="0.35">
      <c r="A12" t="s">
        <v>113</v>
      </c>
      <c r="B12">
        <v>112</v>
      </c>
      <c r="C12" t="s">
        <v>35</v>
      </c>
    </row>
    <row r="13" spans="1:3" x14ac:dyDescent="0.35">
      <c r="A13" t="s">
        <v>30</v>
      </c>
      <c r="B13">
        <v>1705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54296875" bestFit="1" customWidth="1"/>
    <col min="2" max="2" width="76.54296875" bestFit="1" customWidth="1"/>
    <col min="3" max="3" width="18.81640625" bestFit="1" customWidth="1"/>
    <col min="4" max="4" width="5.2695312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467</v>
      </c>
      <c r="B2" t="s">
        <v>134</v>
      </c>
      <c r="C2" t="s">
        <v>3</v>
      </c>
      <c r="D2">
        <v>1</v>
      </c>
    </row>
    <row r="3" spans="1:4" x14ac:dyDescent="0.35">
      <c r="A3">
        <v>355</v>
      </c>
      <c r="B3" t="s">
        <v>134</v>
      </c>
      <c r="C3" t="s">
        <v>77</v>
      </c>
      <c r="D3">
        <v>1</v>
      </c>
    </row>
    <row r="4" spans="1:4" x14ac:dyDescent="0.35">
      <c r="A4">
        <v>78</v>
      </c>
      <c r="B4" t="s">
        <v>166</v>
      </c>
      <c r="C4" t="s">
        <v>3</v>
      </c>
      <c r="D4">
        <v>2</v>
      </c>
    </row>
    <row r="5" spans="1:4" x14ac:dyDescent="0.35">
      <c r="A5">
        <v>56</v>
      </c>
      <c r="B5" t="s">
        <v>166</v>
      </c>
      <c r="C5" t="s">
        <v>77</v>
      </c>
      <c r="D5">
        <v>2</v>
      </c>
    </row>
    <row r="6" spans="1:4" x14ac:dyDescent="0.35">
      <c r="A6">
        <v>0</v>
      </c>
      <c r="B6" t="s">
        <v>167</v>
      </c>
      <c r="C6" t="s">
        <v>3</v>
      </c>
      <c r="D6">
        <v>3</v>
      </c>
    </row>
    <row r="7" spans="1:4" x14ac:dyDescent="0.35">
      <c r="A7">
        <v>2</v>
      </c>
      <c r="B7" t="s">
        <v>167</v>
      </c>
      <c r="C7" t="s">
        <v>77</v>
      </c>
      <c r="D7">
        <v>3</v>
      </c>
    </row>
    <row r="8" spans="1:4" x14ac:dyDescent="0.35">
      <c r="A8">
        <v>8</v>
      </c>
      <c r="B8" t="s">
        <v>168</v>
      </c>
      <c r="C8" t="s">
        <v>3</v>
      </c>
      <c r="D8">
        <v>4</v>
      </c>
    </row>
    <row r="9" spans="1:4" x14ac:dyDescent="0.35">
      <c r="A9">
        <v>6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5" x14ac:dyDescent="0.35"/>
  <cols>
    <col min="1" max="1" width="21.7265625" bestFit="1" customWidth="1"/>
    <col min="2" max="2" width="8.54296875" bestFit="1" customWidth="1"/>
    <col min="3" max="3" width="14.81640625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10221</v>
      </c>
      <c r="C2" t="s">
        <v>34</v>
      </c>
    </row>
    <row r="3" spans="1:3" x14ac:dyDescent="0.35">
      <c r="A3" t="s">
        <v>112</v>
      </c>
      <c r="B3">
        <v>113123</v>
      </c>
      <c r="C3" t="s">
        <v>34</v>
      </c>
    </row>
    <row r="4" spans="1:3" x14ac:dyDescent="0.35">
      <c r="A4" t="s">
        <v>113</v>
      </c>
      <c r="B4">
        <v>6576</v>
      </c>
      <c r="C4" t="s">
        <v>34</v>
      </c>
    </row>
    <row r="5" spans="1:3" x14ac:dyDescent="0.35">
      <c r="A5" t="s">
        <v>30</v>
      </c>
      <c r="B5">
        <v>376416</v>
      </c>
      <c r="C5" t="s">
        <v>34</v>
      </c>
    </row>
    <row r="6" spans="1:3" x14ac:dyDescent="0.35">
      <c r="A6" t="s">
        <v>111</v>
      </c>
      <c r="B6">
        <v>1116</v>
      </c>
      <c r="C6" t="s">
        <v>24</v>
      </c>
    </row>
    <row r="7" spans="1:3" x14ac:dyDescent="0.35">
      <c r="A7" t="s">
        <v>112</v>
      </c>
      <c r="B7">
        <v>8330</v>
      </c>
      <c r="C7" t="s">
        <v>24</v>
      </c>
    </row>
    <row r="8" spans="1:3" x14ac:dyDescent="0.35">
      <c r="A8" t="s">
        <v>113</v>
      </c>
      <c r="B8">
        <v>867</v>
      </c>
      <c r="C8" t="s">
        <v>24</v>
      </c>
    </row>
    <row r="9" spans="1:3" x14ac:dyDescent="0.35">
      <c r="A9" t="s">
        <v>30</v>
      </c>
      <c r="B9">
        <v>14354</v>
      </c>
      <c r="C9" t="s">
        <v>24</v>
      </c>
    </row>
    <row r="10" spans="1:3" x14ac:dyDescent="0.35">
      <c r="A10" t="s">
        <v>111</v>
      </c>
      <c r="B10">
        <v>995</v>
      </c>
      <c r="C10" t="s">
        <v>35</v>
      </c>
    </row>
    <row r="11" spans="1:3" x14ac:dyDescent="0.35">
      <c r="A11" t="s">
        <v>112</v>
      </c>
      <c r="B11">
        <v>6061</v>
      </c>
      <c r="C11" t="s">
        <v>35</v>
      </c>
    </row>
    <row r="12" spans="1:3" x14ac:dyDescent="0.35">
      <c r="A12" t="s">
        <v>113</v>
      </c>
      <c r="B12">
        <v>675</v>
      </c>
      <c r="C12" t="s">
        <v>35</v>
      </c>
    </row>
    <row r="13" spans="1:3" x14ac:dyDescent="0.35">
      <c r="A13" t="s">
        <v>30</v>
      </c>
      <c r="B13">
        <v>11924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5" x14ac:dyDescent="0.35"/>
  <cols>
    <col min="1" max="1" width="8.54296875" bestFit="1" customWidth="1"/>
    <col min="2" max="2" width="76.54296875" bestFit="1" customWidth="1"/>
    <col min="3" max="3" width="18.81640625" bestFit="1" customWidth="1"/>
    <col min="4" max="4" width="5.2695312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2261</v>
      </c>
      <c r="B2" t="s">
        <v>134</v>
      </c>
      <c r="C2" t="s">
        <v>3</v>
      </c>
      <c r="D2">
        <v>1</v>
      </c>
    </row>
    <row r="3" spans="1:4" x14ac:dyDescent="0.35">
      <c r="A3">
        <v>1902</v>
      </c>
      <c r="B3" t="s">
        <v>134</v>
      </c>
      <c r="C3" t="s">
        <v>77</v>
      </c>
      <c r="D3">
        <v>1</v>
      </c>
    </row>
    <row r="4" spans="1:4" x14ac:dyDescent="0.35">
      <c r="A4">
        <v>308</v>
      </c>
      <c r="B4" t="s">
        <v>166</v>
      </c>
      <c r="C4" t="s">
        <v>3</v>
      </c>
      <c r="D4">
        <v>2</v>
      </c>
    </row>
    <row r="5" spans="1:4" x14ac:dyDescent="0.35">
      <c r="A5">
        <v>236</v>
      </c>
      <c r="B5" t="s">
        <v>166</v>
      </c>
      <c r="C5" t="s">
        <v>77</v>
      </c>
      <c r="D5">
        <v>2</v>
      </c>
    </row>
    <row r="6" spans="1:4" x14ac:dyDescent="0.35">
      <c r="A6">
        <v>0</v>
      </c>
      <c r="B6" t="s">
        <v>167</v>
      </c>
      <c r="C6" t="s">
        <v>3</v>
      </c>
      <c r="D6">
        <v>3</v>
      </c>
    </row>
    <row r="7" spans="1:4" x14ac:dyDescent="0.35">
      <c r="A7">
        <v>3</v>
      </c>
      <c r="B7" t="s">
        <v>167</v>
      </c>
      <c r="C7" t="s">
        <v>77</v>
      </c>
      <c r="D7">
        <v>3</v>
      </c>
    </row>
    <row r="8" spans="1:4" x14ac:dyDescent="0.35">
      <c r="A8">
        <v>38</v>
      </c>
      <c r="B8" t="s">
        <v>168</v>
      </c>
      <c r="C8" t="s">
        <v>3</v>
      </c>
      <c r="D8">
        <v>4</v>
      </c>
    </row>
    <row r="9" spans="1:4" x14ac:dyDescent="0.35">
      <c r="A9">
        <v>23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.26953125" bestFit="1" customWidth="1"/>
    <col min="2" max="2" width="41.1796875" bestFit="1" customWidth="1"/>
    <col min="3" max="3" width="8.54296875" bestFit="1" customWidth="1"/>
    <col min="4" max="4" width="41.26953125" bestFit="1" customWidth="1"/>
    <col min="5" max="5" width="10" bestFit="1" customWidth="1"/>
  </cols>
  <sheetData>
    <row r="1" spans="1:5" x14ac:dyDescent="0.3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5">
      <c r="A2">
        <v>1</v>
      </c>
      <c r="B2" t="s">
        <v>34</v>
      </c>
      <c r="C2">
        <v>7711</v>
      </c>
      <c r="D2" t="s">
        <v>115</v>
      </c>
      <c r="E2">
        <v>1</v>
      </c>
    </row>
    <row r="3" spans="1:5" x14ac:dyDescent="0.35">
      <c r="A3">
        <v>2</v>
      </c>
      <c r="B3" t="s">
        <v>35</v>
      </c>
      <c r="C3">
        <v>513</v>
      </c>
      <c r="D3" t="s">
        <v>115</v>
      </c>
      <c r="E3">
        <v>1</v>
      </c>
    </row>
    <row r="4" spans="1:5" x14ac:dyDescent="0.35">
      <c r="A4">
        <v>3</v>
      </c>
      <c r="B4" t="s">
        <v>36</v>
      </c>
      <c r="C4">
        <v>661</v>
      </c>
      <c r="D4" t="s">
        <v>115</v>
      </c>
      <c r="E4">
        <v>1</v>
      </c>
    </row>
    <row r="5" spans="1:5" x14ac:dyDescent="0.35">
      <c r="A5">
        <v>4</v>
      </c>
      <c r="B5" t="s">
        <v>37</v>
      </c>
      <c r="C5">
        <v>12</v>
      </c>
      <c r="D5" t="s">
        <v>115</v>
      </c>
      <c r="E5">
        <v>1</v>
      </c>
    </row>
    <row r="6" spans="1:5" x14ac:dyDescent="0.35">
      <c r="A6">
        <v>5</v>
      </c>
      <c r="B6" t="s">
        <v>38</v>
      </c>
      <c r="C6">
        <v>3</v>
      </c>
      <c r="D6" t="s">
        <v>115</v>
      </c>
      <c r="E6">
        <v>1</v>
      </c>
    </row>
    <row r="7" spans="1:5" x14ac:dyDescent="0.35">
      <c r="A7">
        <v>6</v>
      </c>
      <c r="B7" t="s">
        <v>46</v>
      </c>
      <c r="C7">
        <v>5</v>
      </c>
      <c r="D7" t="s">
        <v>115</v>
      </c>
      <c r="E7">
        <v>1</v>
      </c>
    </row>
    <row r="8" spans="1:5" x14ac:dyDescent="0.35">
      <c r="A8">
        <v>7</v>
      </c>
      <c r="B8" t="s">
        <v>116</v>
      </c>
      <c r="C8">
        <v>3</v>
      </c>
      <c r="D8" t="s">
        <v>115</v>
      </c>
      <c r="E8">
        <v>1</v>
      </c>
    </row>
    <row r="9" spans="1:5" x14ac:dyDescent="0.35">
      <c r="A9">
        <v>8</v>
      </c>
      <c r="B9" t="s">
        <v>4</v>
      </c>
      <c r="C9">
        <v>1</v>
      </c>
      <c r="D9" t="s">
        <v>115</v>
      </c>
      <c r="E9">
        <v>1</v>
      </c>
    </row>
    <row r="10" spans="1:5" x14ac:dyDescent="0.35">
      <c r="A10">
        <v>9</v>
      </c>
      <c r="B10" t="s">
        <v>39</v>
      </c>
      <c r="C10">
        <v>6</v>
      </c>
      <c r="D10" t="s">
        <v>115</v>
      </c>
      <c r="E10">
        <v>1</v>
      </c>
    </row>
    <row r="11" spans="1:5" x14ac:dyDescent="0.35">
      <c r="A11">
        <v>10</v>
      </c>
      <c r="B11" t="s">
        <v>40</v>
      </c>
      <c r="C11">
        <v>4</v>
      </c>
      <c r="D11" t="s">
        <v>115</v>
      </c>
      <c r="E11">
        <v>1</v>
      </c>
    </row>
    <row r="12" spans="1:5" x14ac:dyDescent="0.35">
      <c r="A12">
        <v>11</v>
      </c>
      <c r="B12" t="s">
        <v>41</v>
      </c>
      <c r="C12">
        <v>1712</v>
      </c>
      <c r="D12" t="s">
        <v>115</v>
      </c>
      <c r="E12">
        <v>1</v>
      </c>
    </row>
    <row r="13" spans="1:5" x14ac:dyDescent="0.3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5">
      <c r="A14">
        <v>13</v>
      </c>
      <c r="B14" t="s">
        <v>11</v>
      </c>
      <c r="C14">
        <v>18</v>
      </c>
      <c r="D14" t="s">
        <v>115</v>
      </c>
      <c r="E14">
        <v>1</v>
      </c>
    </row>
    <row r="15" spans="1:5" x14ac:dyDescent="0.35">
      <c r="A15">
        <v>14</v>
      </c>
      <c r="B15" t="s">
        <v>43</v>
      </c>
      <c r="C15">
        <v>56</v>
      </c>
      <c r="D15" t="s">
        <v>115</v>
      </c>
      <c r="E15">
        <v>1</v>
      </c>
    </row>
    <row r="16" spans="1:5" x14ac:dyDescent="0.35">
      <c r="A16">
        <v>15</v>
      </c>
      <c r="B16" t="s">
        <v>44</v>
      </c>
      <c r="C16">
        <v>2</v>
      </c>
      <c r="D16" t="s">
        <v>115</v>
      </c>
      <c r="E16">
        <v>1</v>
      </c>
    </row>
    <row r="17" spans="1:5" x14ac:dyDescent="0.35">
      <c r="A17">
        <v>16</v>
      </c>
      <c r="B17" t="s">
        <v>45</v>
      </c>
      <c r="C17">
        <v>5</v>
      </c>
      <c r="D17" t="s">
        <v>115</v>
      </c>
      <c r="E17">
        <v>1</v>
      </c>
    </row>
    <row r="18" spans="1:5" x14ac:dyDescent="0.35">
      <c r="A18">
        <v>1</v>
      </c>
      <c r="B18" t="s">
        <v>34</v>
      </c>
      <c r="C18">
        <v>1784</v>
      </c>
      <c r="D18" t="s">
        <v>12</v>
      </c>
      <c r="E18">
        <v>2</v>
      </c>
    </row>
    <row r="19" spans="1:5" x14ac:dyDescent="0.35">
      <c r="A19">
        <v>2</v>
      </c>
      <c r="B19" t="s">
        <v>35</v>
      </c>
      <c r="C19">
        <v>311</v>
      </c>
      <c r="D19" t="s">
        <v>12</v>
      </c>
      <c r="E19">
        <v>2</v>
      </c>
    </row>
    <row r="20" spans="1:5" x14ac:dyDescent="0.35">
      <c r="A20">
        <v>3</v>
      </c>
      <c r="B20" t="s">
        <v>36</v>
      </c>
      <c r="C20">
        <v>322</v>
      </c>
      <c r="D20" t="s">
        <v>12</v>
      </c>
      <c r="E20">
        <v>2</v>
      </c>
    </row>
    <row r="21" spans="1:5" x14ac:dyDescent="0.35">
      <c r="A21">
        <v>4</v>
      </c>
      <c r="B21" t="s">
        <v>37</v>
      </c>
      <c r="C21">
        <v>8</v>
      </c>
      <c r="D21" t="s">
        <v>12</v>
      </c>
      <c r="E21">
        <v>2</v>
      </c>
    </row>
    <row r="22" spans="1:5" x14ac:dyDescent="0.35">
      <c r="A22">
        <v>5</v>
      </c>
      <c r="B22" t="s">
        <v>38</v>
      </c>
      <c r="C22">
        <v>1</v>
      </c>
      <c r="D22" t="s">
        <v>12</v>
      </c>
      <c r="E22">
        <v>2</v>
      </c>
    </row>
    <row r="23" spans="1:5" x14ac:dyDescent="0.35">
      <c r="A23">
        <v>6</v>
      </c>
      <c r="B23" t="s">
        <v>46</v>
      </c>
      <c r="C23">
        <v>3</v>
      </c>
      <c r="D23" t="s">
        <v>12</v>
      </c>
      <c r="E23">
        <v>2</v>
      </c>
    </row>
    <row r="24" spans="1:5" x14ac:dyDescent="0.3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35">
      <c r="A27">
        <v>10</v>
      </c>
      <c r="B27" t="s">
        <v>40</v>
      </c>
      <c r="C27">
        <v>0</v>
      </c>
      <c r="D27" t="s">
        <v>12</v>
      </c>
      <c r="E27">
        <v>2</v>
      </c>
    </row>
    <row r="28" spans="1:5" x14ac:dyDescent="0.35">
      <c r="A28">
        <v>11</v>
      </c>
      <c r="B28" t="s">
        <v>41</v>
      </c>
      <c r="C28">
        <v>2</v>
      </c>
      <c r="D28" t="s">
        <v>12</v>
      </c>
      <c r="E28">
        <v>2</v>
      </c>
    </row>
    <row r="29" spans="1:5" x14ac:dyDescent="0.3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7</v>
      </c>
      <c r="D30" t="s">
        <v>12</v>
      </c>
      <c r="E30">
        <v>2</v>
      </c>
    </row>
    <row r="31" spans="1:5" x14ac:dyDescent="0.35">
      <c r="A31">
        <v>14</v>
      </c>
      <c r="B31" t="s">
        <v>43</v>
      </c>
      <c r="C31">
        <v>49</v>
      </c>
      <c r="D31" t="s">
        <v>12</v>
      </c>
      <c r="E31">
        <v>2</v>
      </c>
    </row>
    <row r="32" spans="1:5" x14ac:dyDescent="0.35">
      <c r="A32">
        <v>15</v>
      </c>
      <c r="B32" t="s">
        <v>44</v>
      </c>
      <c r="C32">
        <v>1</v>
      </c>
      <c r="D32" t="s">
        <v>12</v>
      </c>
      <c r="E32">
        <v>2</v>
      </c>
    </row>
    <row r="33" spans="1:5" x14ac:dyDescent="0.35">
      <c r="A33">
        <v>16</v>
      </c>
      <c r="B33" t="s">
        <v>45</v>
      </c>
      <c r="C33">
        <v>3</v>
      </c>
      <c r="D33" t="s">
        <v>12</v>
      </c>
      <c r="E33">
        <v>2</v>
      </c>
    </row>
    <row r="34" spans="1:5" x14ac:dyDescent="0.35">
      <c r="A34">
        <v>1</v>
      </c>
      <c r="B34" t="s">
        <v>34</v>
      </c>
      <c r="C34">
        <v>3159</v>
      </c>
      <c r="D34" t="s">
        <v>94</v>
      </c>
      <c r="E34">
        <v>3</v>
      </c>
    </row>
    <row r="35" spans="1:5" x14ac:dyDescent="0.35">
      <c r="A35">
        <v>2</v>
      </c>
      <c r="B35" t="s">
        <v>35</v>
      </c>
      <c r="C35">
        <v>88</v>
      </c>
      <c r="D35" t="s">
        <v>94</v>
      </c>
      <c r="E35">
        <v>3</v>
      </c>
    </row>
    <row r="36" spans="1:5" x14ac:dyDescent="0.35">
      <c r="A36">
        <v>3</v>
      </c>
      <c r="B36" t="s">
        <v>36</v>
      </c>
      <c r="C36">
        <v>100</v>
      </c>
      <c r="D36" t="s">
        <v>94</v>
      </c>
      <c r="E36">
        <v>3</v>
      </c>
    </row>
    <row r="37" spans="1:5" x14ac:dyDescent="0.3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3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3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5">
      <c r="A44">
        <v>11</v>
      </c>
      <c r="B44" t="s">
        <v>41</v>
      </c>
      <c r="C44">
        <v>0</v>
      </c>
      <c r="D44" t="s">
        <v>94</v>
      </c>
      <c r="E44">
        <v>3</v>
      </c>
    </row>
    <row r="45" spans="1:5" x14ac:dyDescent="0.3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5">
      <c r="A47">
        <v>14</v>
      </c>
      <c r="B47" t="s">
        <v>43</v>
      </c>
      <c r="C47">
        <v>4</v>
      </c>
      <c r="D47" t="s">
        <v>94</v>
      </c>
      <c r="E47">
        <v>3</v>
      </c>
    </row>
    <row r="48" spans="1:5" x14ac:dyDescent="0.35">
      <c r="A48">
        <v>15</v>
      </c>
      <c r="B48" t="s">
        <v>44</v>
      </c>
      <c r="C48">
        <v>1</v>
      </c>
      <c r="D48" t="s">
        <v>94</v>
      </c>
      <c r="E48">
        <v>3</v>
      </c>
    </row>
    <row r="49" spans="1:5" x14ac:dyDescent="0.3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5">
      <c r="A50">
        <v>1</v>
      </c>
      <c r="B50" t="s">
        <v>34</v>
      </c>
      <c r="C50">
        <v>2211</v>
      </c>
      <c r="D50" t="s">
        <v>84</v>
      </c>
      <c r="E50">
        <v>4</v>
      </c>
    </row>
    <row r="51" spans="1:5" x14ac:dyDescent="0.35">
      <c r="A51">
        <v>2</v>
      </c>
      <c r="B51" t="s">
        <v>35</v>
      </c>
      <c r="C51">
        <v>74</v>
      </c>
      <c r="D51" t="s">
        <v>84</v>
      </c>
      <c r="E51">
        <v>4</v>
      </c>
    </row>
    <row r="52" spans="1:5" x14ac:dyDescent="0.35">
      <c r="A52">
        <v>3</v>
      </c>
      <c r="B52" t="s">
        <v>36</v>
      </c>
      <c r="C52">
        <v>134</v>
      </c>
      <c r="D52" t="s">
        <v>84</v>
      </c>
      <c r="E52">
        <v>4</v>
      </c>
    </row>
    <row r="53" spans="1:5" x14ac:dyDescent="0.3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5">
      <c r="A54">
        <v>5</v>
      </c>
      <c r="B54" t="s">
        <v>38</v>
      </c>
      <c r="C54">
        <v>3</v>
      </c>
      <c r="D54" t="s">
        <v>84</v>
      </c>
      <c r="E54">
        <v>4</v>
      </c>
    </row>
    <row r="55" spans="1:5" x14ac:dyDescent="0.35">
      <c r="A55">
        <v>6</v>
      </c>
      <c r="B55" t="s">
        <v>46</v>
      </c>
      <c r="C55">
        <v>1</v>
      </c>
      <c r="D55" t="s">
        <v>84</v>
      </c>
      <c r="E55">
        <v>4</v>
      </c>
    </row>
    <row r="56" spans="1:5" x14ac:dyDescent="0.3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5">
      <c r="A60">
        <v>11</v>
      </c>
      <c r="B60" t="s">
        <v>41</v>
      </c>
      <c r="C60">
        <v>0</v>
      </c>
      <c r="D60" t="s">
        <v>84</v>
      </c>
      <c r="E60">
        <v>4</v>
      </c>
    </row>
    <row r="61" spans="1:5" x14ac:dyDescent="0.3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5">
      <c r="A63">
        <v>14</v>
      </c>
      <c r="B63" t="s">
        <v>43</v>
      </c>
      <c r="C63">
        <v>8</v>
      </c>
      <c r="D63" t="s">
        <v>84</v>
      </c>
      <c r="E63">
        <v>4</v>
      </c>
    </row>
    <row r="64" spans="1:5" x14ac:dyDescent="0.3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5">
      <c r="A66">
        <v>1</v>
      </c>
      <c r="B66" t="s">
        <v>34</v>
      </c>
      <c r="C66">
        <v>126</v>
      </c>
      <c r="D66" t="s">
        <v>117</v>
      </c>
      <c r="E66">
        <v>5</v>
      </c>
    </row>
    <row r="67" spans="1:5" x14ac:dyDescent="0.35">
      <c r="A67">
        <v>2</v>
      </c>
      <c r="B67" t="s">
        <v>35</v>
      </c>
      <c r="C67">
        <v>5</v>
      </c>
      <c r="D67" t="s">
        <v>117</v>
      </c>
      <c r="E67">
        <v>5</v>
      </c>
    </row>
    <row r="68" spans="1:5" x14ac:dyDescent="0.35">
      <c r="A68">
        <v>3</v>
      </c>
      <c r="B68" t="s">
        <v>36</v>
      </c>
      <c r="C68">
        <v>17</v>
      </c>
      <c r="D68" t="s">
        <v>117</v>
      </c>
      <c r="E68">
        <v>5</v>
      </c>
    </row>
    <row r="69" spans="1:5" x14ac:dyDescent="0.3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5">
      <c r="A71">
        <v>6</v>
      </c>
      <c r="B71" t="s">
        <v>46</v>
      </c>
      <c r="C71">
        <v>1</v>
      </c>
      <c r="D71" t="s">
        <v>117</v>
      </c>
      <c r="E71">
        <v>5</v>
      </c>
    </row>
    <row r="72" spans="1:5" x14ac:dyDescent="0.3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5">
      <c r="A76">
        <v>11</v>
      </c>
      <c r="B76" t="s">
        <v>41</v>
      </c>
      <c r="C76">
        <v>4</v>
      </c>
      <c r="D76" t="s">
        <v>117</v>
      </c>
      <c r="E76">
        <v>5</v>
      </c>
    </row>
    <row r="77" spans="1:5" x14ac:dyDescent="0.3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5">
      <c r="A78">
        <v>13</v>
      </c>
      <c r="B78" t="s">
        <v>11</v>
      </c>
      <c r="C78">
        <v>11</v>
      </c>
      <c r="D78" t="s">
        <v>117</v>
      </c>
      <c r="E78">
        <v>5</v>
      </c>
    </row>
    <row r="79" spans="1:5" x14ac:dyDescent="0.35">
      <c r="A79">
        <v>14</v>
      </c>
      <c r="B79" t="s">
        <v>43</v>
      </c>
      <c r="C79">
        <v>3</v>
      </c>
      <c r="D79" t="s">
        <v>117</v>
      </c>
      <c r="E79">
        <v>5</v>
      </c>
    </row>
    <row r="80" spans="1:5" x14ac:dyDescent="0.35">
      <c r="A80">
        <v>15</v>
      </c>
      <c r="B80" t="s">
        <v>44</v>
      </c>
      <c r="C80">
        <v>0</v>
      </c>
      <c r="D80" t="s">
        <v>117</v>
      </c>
      <c r="E80">
        <v>5</v>
      </c>
    </row>
    <row r="81" spans="1:5" x14ac:dyDescent="0.35">
      <c r="A81">
        <v>16</v>
      </c>
      <c r="B81" t="s">
        <v>45</v>
      </c>
      <c r="C81">
        <v>3</v>
      </c>
      <c r="D81" t="s">
        <v>117</v>
      </c>
      <c r="E81">
        <v>5</v>
      </c>
    </row>
    <row r="82" spans="1:5" x14ac:dyDescent="0.3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5">
      <c r="A90">
        <v>9</v>
      </c>
      <c r="B90" t="s">
        <v>39</v>
      </c>
      <c r="C90">
        <v>0</v>
      </c>
      <c r="D90" t="s">
        <v>39</v>
      </c>
      <c r="E90">
        <v>6</v>
      </c>
    </row>
    <row r="91" spans="1:5" x14ac:dyDescent="0.3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5">
      <c r="A92">
        <v>11</v>
      </c>
      <c r="B92" t="s">
        <v>41</v>
      </c>
      <c r="C92">
        <v>2</v>
      </c>
      <c r="D92" t="s">
        <v>39</v>
      </c>
      <c r="E92">
        <v>6</v>
      </c>
    </row>
    <row r="93" spans="1:5" x14ac:dyDescent="0.3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5">
      <c r="A124" s="2">
        <v>11</v>
      </c>
      <c r="B124" s="2" t="s">
        <v>41</v>
      </c>
      <c r="C124" s="2">
        <v>2</v>
      </c>
      <c r="D124" s="2" t="s">
        <v>42</v>
      </c>
      <c r="E124" s="2">
        <v>8</v>
      </c>
    </row>
    <row r="125" spans="1:5" x14ac:dyDescent="0.3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5">
      <c r="A130" s="2">
        <v>1</v>
      </c>
      <c r="B130" s="2" t="s">
        <v>34</v>
      </c>
      <c r="C130" s="2">
        <v>8271</v>
      </c>
      <c r="D130" s="2" t="s">
        <v>83</v>
      </c>
      <c r="E130" s="2">
        <v>9</v>
      </c>
    </row>
    <row r="131" spans="1:5" x14ac:dyDescent="0.35">
      <c r="A131" s="2">
        <v>2</v>
      </c>
      <c r="B131" s="2" t="s">
        <v>35</v>
      </c>
      <c r="C131" s="2">
        <v>548</v>
      </c>
      <c r="D131" s="2" t="s">
        <v>83</v>
      </c>
      <c r="E131" s="2">
        <v>9</v>
      </c>
    </row>
    <row r="132" spans="1:5" x14ac:dyDescent="0.35">
      <c r="A132" s="2">
        <v>3</v>
      </c>
      <c r="B132" s="2" t="s">
        <v>36</v>
      </c>
      <c r="C132" s="2">
        <v>660</v>
      </c>
      <c r="D132" s="2" t="s">
        <v>83</v>
      </c>
      <c r="E132" s="2">
        <v>9</v>
      </c>
    </row>
    <row r="133" spans="1:5" x14ac:dyDescent="0.35">
      <c r="A133" s="2">
        <v>4</v>
      </c>
      <c r="B133" s="2" t="s">
        <v>37</v>
      </c>
      <c r="C133" s="2">
        <v>11</v>
      </c>
      <c r="D133" s="2" t="s">
        <v>83</v>
      </c>
      <c r="E133" s="2">
        <v>9</v>
      </c>
    </row>
    <row r="134" spans="1:5" x14ac:dyDescent="0.35">
      <c r="A134" s="2">
        <v>5</v>
      </c>
      <c r="B134" s="2" t="s">
        <v>38</v>
      </c>
      <c r="C134" s="2">
        <v>6</v>
      </c>
      <c r="D134" s="2" t="s">
        <v>83</v>
      </c>
      <c r="E134" s="2">
        <v>9</v>
      </c>
    </row>
    <row r="135" spans="1:5" x14ac:dyDescent="0.35">
      <c r="A135" s="2">
        <v>6</v>
      </c>
      <c r="B135" s="2" t="s">
        <v>46</v>
      </c>
      <c r="C135" s="2">
        <v>7</v>
      </c>
      <c r="D135" s="2" t="s">
        <v>83</v>
      </c>
      <c r="E135" s="2">
        <v>9</v>
      </c>
    </row>
    <row r="136" spans="1:5" x14ac:dyDescent="0.3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5">
      <c r="A138" s="2">
        <v>9</v>
      </c>
      <c r="B138" s="2" t="s">
        <v>39</v>
      </c>
      <c r="C138" s="2">
        <v>1</v>
      </c>
      <c r="D138" s="2" t="s">
        <v>83</v>
      </c>
      <c r="E138" s="2">
        <v>9</v>
      </c>
    </row>
    <row r="139" spans="1:5" x14ac:dyDescent="0.35">
      <c r="A139" s="2">
        <v>10</v>
      </c>
      <c r="B139" s="2" t="s">
        <v>40</v>
      </c>
      <c r="C139" s="2">
        <v>0</v>
      </c>
      <c r="D139" s="2" t="s">
        <v>83</v>
      </c>
      <c r="E139" s="2">
        <v>9</v>
      </c>
    </row>
    <row r="140" spans="1:5" x14ac:dyDescent="0.35">
      <c r="A140" s="2">
        <v>11</v>
      </c>
      <c r="B140" s="2" t="s">
        <v>41</v>
      </c>
      <c r="C140" s="2">
        <v>15</v>
      </c>
      <c r="D140" s="2" t="s">
        <v>83</v>
      </c>
      <c r="E140" s="2">
        <v>9</v>
      </c>
    </row>
    <row r="141" spans="1:5" x14ac:dyDescent="0.3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31</v>
      </c>
      <c r="D142" s="2" t="s">
        <v>83</v>
      </c>
      <c r="E142" s="2">
        <v>9</v>
      </c>
    </row>
    <row r="143" spans="1:5" x14ac:dyDescent="0.35">
      <c r="A143" s="2">
        <v>14</v>
      </c>
      <c r="B143" s="2" t="s">
        <v>43</v>
      </c>
      <c r="C143" s="2">
        <v>80</v>
      </c>
      <c r="D143" s="2" t="s">
        <v>83</v>
      </c>
      <c r="E143" s="2">
        <v>9</v>
      </c>
    </row>
    <row r="144" spans="1:5" x14ac:dyDescent="0.35">
      <c r="A144" s="2">
        <v>15</v>
      </c>
      <c r="B144" s="2" t="s">
        <v>44</v>
      </c>
      <c r="C144" s="2">
        <v>2</v>
      </c>
      <c r="D144" s="2" t="s">
        <v>83</v>
      </c>
      <c r="E144" s="2">
        <v>9</v>
      </c>
    </row>
    <row r="145" spans="1:5" x14ac:dyDescent="0.35">
      <c r="A145" s="2">
        <v>16</v>
      </c>
      <c r="B145" s="2" t="s">
        <v>45</v>
      </c>
      <c r="C145" s="2">
        <v>6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5" x14ac:dyDescent="0.35"/>
  <cols>
    <col min="1" max="1" width="5.26953125" bestFit="1" customWidth="1"/>
    <col min="2" max="2" width="8.54296875" bestFit="1" customWidth="1"/>
    <col min="3" max="3" width="38.7265625" bestFit="1" customWidth="1"/>
    <col min="4" max="4" width="18.7265625" bestFit="1" customWidth="1"/>
  </cols>
  <sheetData>
    <row r="1" spans="1:4" x14ac:dyDescent="0.35">
      <c r="A1" t="s">
        <v>95</v>
      </c>
      <c r="B1" t="s">
        <v>100</v>
      </c>
      <c r="C1" t="s">
        <v>2</v>
      </c>
      <c r="D1" t="s">
        <v>110</v>
      </c>
    </row>
    <row r="2" spans="1:4" x14ac:dyDescent="0.35">
      <c r="A2">
        <v>1</v>
      </c>
      <c r="B2">
        <v>8</v>
      </c>
      <c r="C2" t="s">
        <v>85</v>
      </c>
      <c r="D2" t="s">
        <v>3</v>
      </c>
    </row>
    <row r="3" spans="1:4" x14ac:dyDescent="0.35">
      <c r="A3">
        <v>2</v>
      </c>
      <c r="B3">
        <v>6</v>
      </c>
      <c r="C3" t="s">
        <v>85</v>
      </c>
      <c r="D3" t="s">
        <v>86</v>
      </c>
    </row>
    <row r="4" spans="1:4" x14ac:dyDescent="0.3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95</v>
      </c>
      <c r="B1" t="s">
        <v>131</v>
      </c>
      <c r="C1" t="s">
        <v>100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80</v>
      </c>
      <c r="C5">
        <v>97</v>
      </c>
    </row>
    <row r="6" spans="1:3" x14ac:dyDescent="0.35">
      <c r="A6">
        <v>5</v>
      </c>
      <c r="B6" t="s">
        <v>81</v>
      </c>
      <c r="C6">
        <v>0</v>
      </c>
    </row>
    <row r="7" spans="1:3" x14ac:dyDescent="0.35">
      <c r="A7">
        <v>6</v>
      </c>
      <c r="B7" t="s">
        <v>132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5" x14ac:dyDescent="0.35"/>
  <cols>
    <col min="1" max="1" width="5.26953125" bestFit="1" customWidth="1"/>
    <col min="2" max="2" width="14.54296875" bestFit="1" customWidth="1"/>
    <col min="3" max="3" width="10.54296875" bestFit="1" customWidth="1"/>
    <col min="4" max="4" width="10.1796875" bestFit="1" customWidth="1"/>
  </cols>
  <sheetData>
    <row r="1" spans="1:4" x14ac:dyDescent="0.35">
      <c r="A1" t="s">
        <v>95</v>
      </c>
      <c r="B1" t="s">
        <v>127</v>
      </c>
      <c r="C1" t="s">
        <v>30</v>
      </c>
      <c r="D1" t="s">
        <v>128</v>
      </c>
    </row>
    <row r="2" spans="1:4" x14ac:dyDescent="0.35">
      <c r="A2">
        <v>1</v>
      </c>
      <c r="B2" t="s">
        <v>129</v>
      </c>
      <c r="C2">
        <v>0</v>
      </c>
      <c r="D2">
        <v>0</v>
      </c>
    </row>
    <row r="3" spans="1:4" x14ac:dyDescent="0.35">
      <c r="A3">
        <v>2</v>
      </c>
      <c r="B3" t="s">
        <v>130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.2695312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269531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122</v>
      </c>
      <c r="C2" t="s">
        <v>31</v>
      </c>
      <c r="D2" t="s">
        <v>30</v>
      </c>
      <c r="E2">
        <v>1</v>
      </c>
      <c r="F2">
        <v>132</v>
      </c>
      <c r="G2">
        <v>1</v>
      </c>
    </row>
    <row r="3" spans="1:7" x14ac:dyDescent="0.35">
      <c r="A3">
        <v>2</v>
      </c>
      <c r="B3" t="s">
        <v>153</v>
      </c>
      <c r="C3" t="s">
        <v>31</v>
      </c>
      <c r="D3" t="s">
        <v>30</v>
      </c>
      <c r="E3">
        <v>1</v>
      </c>
      <c r="F3">
        <v>120</v>
      </c>
      <c r="G3">
        <v>1</v>
      </c>
    </row>
    <row r="4" spans="1:7" x14ac:dyDescent="0.35">
      <c r="A4">
        <v>3</v>
      </c>
      <c r="B4" t="s">
        <v>123</v>
      </c>
      <c r="C4" t="s">
        <v>31</v>
      </c>
      <c r="D4" t="s">
        <v>30</v>
      </c>
      <c r="E4">
        <v>1</v>
      </c>
      <c r="F4">
        <v>7</v>
      </c>
      <c r="G4">
        <v>1</v>
      </c>
    </row>
    <row r="5" spans="1:7" x14ac:dyDescent="0.35">
      <c r="A5">
        <v>4</v>
      </c>
      <c r="B5" t="s">
        <v>154</v>
      </c>
      <c r="C5" t="s">
        <v>31</v>
      </c>
      <c r="D5" t="s">
        <v>30</v>
      </c>
      <c r="E5">
        <v>1</v>
      </c>
      <c r="F5">
        <v>6</v>
      </c>
      <c r="G5">
        <v>1</v>
      </c>
    </row>
    <row r="6" spans="1:7" x14ac:dyDescent="0.35">
      <c r="A6">
        <v>5</v>
      </c>
      <c r="B6" t="s">
        <v>155</v>
      </c>
      <c r="C6" t="s">
        <v>31</v>
      </c>
      <c r="D6" t="s">
        <v>30</v>
      </c>
      <c r="E6">
        <v>1</v>
      </c>
      <c r="F6">
        <v>8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80</v>
      </c>
      <c r="G7">
        <v>1</v>
      </c>
    </row>
    <row r="8" spans="1:7" x14ac:dyDescent="0.35">
      <c r="A8">
        <v>1</v>
      </c>
      <c r="B8" t="s">
        <v>122</v>
      </c>
      <c r="C8" t="s">
        <v>31</v>
      </c>
      <c r="D8" t="s">
        <v>10</v>
      </c>
      <c r="E8">
        <v>2</v>
      </c>
      <c r="F8">
        <v>173</v>
      </c>
      <c r="G8">
        <v>1</v>
      </c>
    </row>
    <row r="9" spans="1:7" x14ac:dyDescent="0.35">
      <c r="A9">
        <v>2</v>
      </c>
      <c r="B9" t="s">
        <v>153</v>
      </c>
      <c r="C9" t="s">
        <v>31</v>
      </c>
      <c r="D9" t="s">
        <v>10</v>
      </c>
      <c r="E9">
        <v>2</v>
      </c>
      <c r="F9">
        <v>148</v>
      </c>
      <c r="G9">
        <v>1</v>
      </c>
    </row>
    <row r="10" spans="1:7" x14ac:dyDescent="0.3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7</v>
      </c>
      <c r="G10">
        <v>1</v>
      </c>
    </row>
    <row r="11" spans="1:7" x14ac:dyDescent="0.35">
      <c r="A11">
        <v>4</v>
      </c>
      <c r="B11" t="s">
        <v>154</v>
      </c>
      <c r="C11" t="s">
        <v>31</v>
      </c>
      <c r="D11" t="s">
        <v>10</v>
      </c>
      <c r="E11">
        <v>2</v>
      </c>
      <c r="F11">
        <v>10</v>
      </c>
      <c r="G11">
        <v>1</v>
      </c>
    </row>
    <row r="12" spans="1:7" x14ac:dyDescent="0.35">
      <c r="A12">
        <v>5</v>
      </c>
      <c r="B12" t="s">
        <v>155</v>
      </c>
      <c r="C12" t="s">
        <v>31</v>
      </c>
      <c r="D12" t="s">
        <v>10</v>
      </c>
      <c r="E12">
        <v>2</v>
      </c>
      <c r="F12">
        <v>8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83</v>
      </c>
      <c r="G13">
        <v>1</v>
      </c>
    </row>
    <row r="14" spans="1:7" x14ac:dyDescent="0.3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138</v>
      </c>
      <c r="G14">
        <v>2</v>
      </c>
    </row>
    <row r="15" spans="1:7" x14ac:dyDescent="0.35">
      <c r="A15">
        <v>2</v>
      </c>
      <c r="B15" t="s">
        <v>153</v>
      </c>
      <c r="C15" s="2" t="s">
        <v>55</v>
      </c>
      <c r="D15" t="s">
        <v>30</v>
      </c>
      <c r="E15">
        <v>1</v>
      </c>
      <c r="F15" s="2">
        <v>124</v>
      </c>
      <c r="G15">
        <v>2</v>
      </c>
    </row>
    <row r="16" spans="1:7" x14ac:dyDescent="0.3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21</v>
      </c>
      <c r="G16">
        <v>2</v>
      </c>
    </row>
    <row r="17" spans="1:7" x14ac:dyDescent="0.35">
      <c r="A17">
        <v>4</v>
      </c>
      <c r="B17" t="s">
        <v>154</v>
      </c>
      <c r="C17" s="2" t="s">
        <v>55</v>
      </c>
      <c r="D17" t="s">
        <v>30</v>
      </c>
      <c r="E17">
        <v>1</v>
      </c>
      <c r="F17" s="2">
        <v>7</v>
      </c>
      <c r="G17">
        <v>2</v>
      </c>
    </row>
    <row r="18" spans="1:7" x14ac:dyDescent="0.35">
      <c r="A18">
        <v>5</v>
      </c>
      <c r="B18" t="s">
        <v>155</v>
      </c>
      <c r="C18" s="2" t="s">
        <v>55</v>
      </c>
      <c r="D18" t="s">
        <v>30</v>
      </c>
      <c r="E18">
        <v>1</v>
      </c>
      <c r="F18" s="2">
        <v>9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93</v>
      </c>
      <c r="G19">
        <v>2</v>
      </c>
    </row>
    <row r="20" spans="1:7" x14ac:dyDescent="0.3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183</v>
      </c>
      <c r="G20">
        <v>2</v>
      </c>
    </row>
    <row r="21" spans="1:7" x14ac:dyDescent="0.35">
      <c r="A21">
        <v>2</v>
      </c>
      <c r="B21" t="s">
        <v>153</v>
      </c>
      <c r="C21" s="2" t="s">
        <v>55</v>
      </c>
      <c r="D21" t="s">
        <v>10</v>
      </c>
      <c r="E21">
        <v>2</v>
      </c>
      <c r="F21" s="2">
        <v>153</v>
      </c>
      <c r="G21">
        <v>2</v>
      </c>
    </row>
    <row r="22" spans="1:7" x14ac:dyDescent="0.3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32</v>
      </c>
      <c r="G22">
        <v>2</v>
      </c>
    </row>
    <row r="23" spans="1:7" x14ac:dyDescent="0.35">
      <c r="A23">
        <v>4</v>
      </c>
      <c r="B23" t="s">
        <v>154</v>
      </c>
      <c r="C23" s="2" t="s">
        <v>55</v>
      </c>
      <c r="D23" t="s">
        <v>10</v>
      </c>
      <c r="E23">
        <v>2</v>
      </c>
      <c r="F23" s="2">
        <v>13</v>
      </c>
      <c r="G23">
        <v>2</v>
      </c>
    </row>
    <row r="24" spans="1:7" x14ac:dyDescent="0.35">
      <c r="A24">
        <v>5</v>
      </c>
      <c r="B24" t="s">
        <v>155</v>
      </c>
      <c r="C24" s="2" t="s">
        <v>55</v>
      </c>
      <c r="D24" t="s">
        <v>10</v>
      </c>
      <c r="E24">
        <v>2</v>
      </c>
      <c r="F24" s="2">
        <v>10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97</v>
      </c>
      <c r="G25">
        <v>2</v>
      </c>
    </row>
    <row r="26" spans="1:7" x14ac:dyDescent="0.3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5</v>
      </c>
      <c r="G26">
        <v>3</v>
      </c>
    </row>
    <row r="27" spans="1:7" x14ac:dyDescent="0.35">
      <c r="A27">
        <v>2</v>
      </c>
      <c r="B27" t="s">
        <v>153</v>
      </c>
      <c r="C27" t="s">
        <v>103</v>
      </c>
      <c r="D27" t="s">
        <v>30</v>
      </c>
      <c r="E27">
        <v>1</v>
      </c>
      <c r="F27">
        <v>6</v>
      </c>
      <c r="G27">
        <v>3</v>
      </c>
    </row>
    <row r="28" spans="1:7" x14ac:dyDescent="0.3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4</v>
      </c>
      <c r="G28">
        <v>3</v>
      </c>
    </row>
    <row r="29" spans="1:7" x14ac:dyDescent="0.35">
      <c r="A29">
        <v>4</v>
      </c>
      <c r="B29" t="s">
        <v>154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155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5</v>
      </c>
      <c r="G31">
        <v>3</v>
      </c>
    </row>
    <row r="32" spans="1:7" x14ac:dyDescent="0.3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6</v>
      </c>
      <c r="G32">
        <v>3</v>
      </c>
    </row>
    <row r="33" spans="1:7" x14ac:dyDescent="0.35">
      <c r="A33">
        <v>2</v>
      </c>
      <c r="B33" t="s">
        <v>153</v>
      </c>
      <c r="C33" t="s">
        <v>103</v>
      </c>
      <c r="D33" t="s">
        <v>10</v>
      </c>
      <c r="E33">
        <v>2</v>
      </c>
      <c r="F33">
        <v>7</v>
      </c>
      <c r="G33">
        <v>3</v>
      </c>
    </row>
    <row r="34" spans="1:7" x14ac:dyDescent="0.3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4</v>
      </c>
      <c r="G34">
        <v>3</v>
      </c>
    </row>
    <row r="35" spans="1:7" x14ac:dyDescent="0.35">
      <c r="A35">
        <v>4</v>
      </c>
      <c r="B35" t="s">
        <v>154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155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5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.26953125" bestFit="1" customWidth="1"/>
    <col min="2" max="2" width="19" bestFit="1" customWidth="1"/>
    <col min="3" max="3" width="14.54296875" bestFit="1" customWidth="1"/>
    <col min="4" max="4" width="8.1796875" bestFit="1" customWidth="1"/>
    <col min="6" max="6" width="8.54296875" bestFit="1" customWidth="1"/>
    <col min="7" max="7" width="11.269531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122</v>
      </c>
      <c r="C2" t="s">
        <v>31</v>
      </c>
      <c r="D2" t="s">
        <v>30</v>
      </c>
      <c r="E2">
        <v>1</v>
      </c>
      <c r="F2">
        <v>725</v>
      </c>
      <c r="G2">
        <v>1</v>
      </c>
    </row>
    <row r="3" spans="1:7" x14ac:dyDescent="0.35">
      <c r="A3">
        <v>2</v>
      </c>
      <c r="B3" t="s">
        <v>153</v>
      </c>
      <c r="C3" t="s">
        <v>31</v>
      </c>
      <c r="D3" t="s">
        <v>30</v>
      </c>
      <c r="E3">
        <v>1</v>
      </c>
      <c r="F3">
        <v>623</v>
      </c>
      <c r="G3">
        <v>1</v>
      </c>
    </row>
    <row r="4" spans="1:7" x14ac:dyDescent="0.35">
      <c r="A4">
        <v>3</v>
      </c>
      <c r="B4" t="s">
        <v>123</v>
      </c>
      <c r="C4" t="s">
        <v>31</v>
      </c>
      <c r="D4" t="s">
        <v>30</v>
      </c>
      <c r="E4">
        <v>1</v>
      </c>
      <c r="F4">
        <v>64</v>
      </c>
      <c r="G4">
        <v>1</v>
      </c>
    </row>
    <row r="5" spans="1:7" x14ac:dyDescent="0.35">
      <c r="A5">
        <v>4</v>
      </c>
      <c r="B5" t="s">
        <v>135</v>
      </c>
      <c r="C5" t="s">
        <v>31</v>
      </c>
      <c r="D5" t="s">
        <v>30</v>
      </c>
      <c r="E5">
        <v>1</v>
      </c>
      <c r="F5">
        <v>30</v>
      </c>
      <c r="G5">
        <v>1</v>
      </c>
    </row>
    <row r="6" spans="1:7" x14ac:dyDescent="0.35">
      <c r="A6">
        <v>5</v>
      </c>
      <c r="B6" t="s">
        <v>154</v>
      </c>
      <c r="C6" t="s">
        <v>31</v>
      </c>
      <c r="D6" t="s">
        <v>30</v>
      </c>
      <c r="E6">
        <v>1</v>
      </c>
      <c r="F6">
        <v>20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375</v>
      </c>
      <c r="G7">
        <v>1</v>
      </c>
    </row>
    <row r="8" spans="1:7" x14ac:dyDescent="0.35">
      <c r="A8">
        <v>1</v>
      </c>
      <c r="B8" t="s">
        <v>122</v>
      </c>
      <c r="C8" t="s">
        <v>31</v>
      </c>
      <c r="D8" t="s">
        <v>10</v>
      </c>
      <c r="E8">
        <v>2</v>
      </c>
      <c r="F8">
        <v>894</v>
      </c>
      <c r="G8">
        <v>1</v>
      </c>
    </row>
    <row r="9" spans="1:7" x14ac:dyDescent="0.35">
      <c r="A9">
        <v>2</v>
      </c>
      <c r="B9" t="s">
        <v>153</v>
      </c>
      <c r="C9" t="s">
        <v>31</v>
      </c>
      <c r="D9" t="s">
        <v>10</v>
      </c>
      <c r="E9">
        <v>2</v>
      </c>
      <c r="F9">
        <v>766</v>
      </c>
      <c r="G9">
        <v>1</v>
      </c>
    </row>
    <row r="10" spans="1:7" x14ac:dyDescent="0.35">
      <c r="A10">
        <v>3</v>
      </c>
      <c r="B10" t="s">
        <v>123</v>
      </c>
      <c r="C10" t="s">
        <v>31</v>
      </c>
      <c r="D10" t="s">
        <v>10</v>
      </c>
      <c r="E10">
        <v>2</v>
      </c>
      <c r="F10">
        <v>72</v>
      </c>
      <c r="G10">
        <v>1</v>
      </c>
    </row>
    <row r="11" spans="1:7" x14ac:dyDescent="0.35">
      <c r="A11">
        <v>4</v>
      </c>
      <c r="B11" t="s">
        <v>135</v>
      </c>
      <c r="C11" t="s">
        <v>31</v>
      </c>
      <c r="D11" t="s">
        <v>10</v>
      </c>
      <c r="E11">
        <v>2</v>
      </c>
      <c r="F11">
        <v>41</v>
      </c>
      <c r="G11">
        <v>1</v>
      </c>
    </row>
    <row r="12" spans="1:7" x14ac:dyDescent="0.35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24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418</v>
      </c>
      <c r="G13">
        <v>1</v>
      </c>
    </row>
    <row r="14" spans="1:7" x14ac:dyDescent="0.35">
      <c r="A14">
        <v>1</v>
      </c>
      <c r="B14" t="s">
        <v>122</v>
      </c>
      <c r="C14" t="s">
        <v>55</v>
      </c>
      <c r="D14" t="s">
        <v>30</v>
      </c>
      <c r="E14">
        <v>1</v>
      </c>
      <c r="F14">
        <v>766</v>
      </c>
      <c r="G14">
        <v>2</v>
      </c>
    </row>
    <row r="15" spans="1:7" x14ac:dyDescent="0.35">
      <c r="A15">
        <v>2</v>
      </c>
      <c r="B15" t="s">
        <v>153</v>
      </c>
      <c r="C15" s="2" t="s">
        <v>55</v>
      </c>
      <c r="D15" t="s">
        <v>30</v>
      </c>
      <c r="E15">
        <v>1</v>
      </c>
      <c r="F15" s="2">
        <v>639</v>
      </c>
      <c r="G15">
        <v>2</v>
      </c>
    </row>
    <row r="16" spans="1:7" x14ac:dyDescent="0.35">
      <c r="A16">
        <v>3</v>
      </c>
      <c r="B16" t="s">
        <v>123</v>
      </c>
      <c r="C16" s="2" t="s">
        <v>55</v>
      </c>
      <c r="D16" t="s">
        <v>30</v>
      </c>
      <c r="E16">
        <v>1</v>
      </c>
      <c r="F16" s="2">
        <v>155</v>
      </c>
      <c r="G16">
        <v>2</v>
      </c>
    </row>
    <row r="17" spans="1:7" x14ac:dyDescent="0.35">
      <c r="A17">
        <v>4</v>
      </c>
      <c r="B17" t="s">
        <v>135</v>
      </c>
      <c r="C17" s="2" t="s">
        <v>55</v>
      </c>
      <c r="D17" t="s">
        <v>30</v>
      </c>
      <c r="E17">
        <v>1</v>
      </c>
      <c r="F17" s="2">
        <v>37</v>
      </c>
      <c r="G17">
        <v>2</v>
      </c>
    </row>
    <row r="18" spans="1:7" x14ac:dyDescent="0.35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23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447</v>
      </c>
      <c r="G19">
        <v>2</v>
      </c>
    </row>
    <row r="20" spans="1:7" x14ac:dyDescent="0.35">
      <c r="A20">
        <v>1</v>
      </c>
      <c r="B20" t="s">
        <v>122</v>
      </c>
      <c r="C20" s="2" t="s">
        <v>55</v>
      </c>
      <c r="D20" t="s">
        <v>10</v>
      </c>
      <c r="E20">
        <v>2</v>
      </c>
      <c r="F20" s="2">
        <v>962</v>
      </c>
      <c r="G20">
        <v>2</v>
      </c>
    </row>
    <row r="21" spans="1:7" x14ac:dyDescent="0.35">
      <c r="A21">
        <v>2</v>
      </c>
      <c r="B21" t="s">
        <v>153</v>
      </c>
      <c r="C21" s="2" t="s">
        <v>55</v>
      </c>
      <c r="D21" t="s">
        <v>10</v>
      </c>
      <c r="E21">
        <v>2</v>
      </c>
      <c r="F21" s="2">
        <v>790</v>
      </c>
      <c r="G21">
        <v>2</v>
      </c>
    </row>
    <row r="22" spans="1:7" x14ac:dyDescent="0.35">
      <c r="A22">
        <v>3</v>
      </c>
      <c r="B22" t="s">
        <v>123</v>
      </c>
      <c r="C22" s="2" t="s">
        <v>55</v>
      </c>
      <c r="D22" t="s">
        <v>10</v>
      </c>
      <c r="E22">
        <v>2</v>
      </c>
      <c r="F22" s="2">
        <v>227</v>
      </c>
      <c r="G22">
        <v>2</v>
      </c>
    </row>
    <row r="23" spans="1:7" x14ac:dyDescent="0.35">
      <c r="A23">
        <v>4</v>
      </c>
      <c r="B23" t="s">
        <v>135</v>
      </c>
      <c r="C23" s="2" t="s">
        <v>55</v>
      </c>
      <c r="D23" t="s">
        <v>10</v>
      </c>
      <c r="E23">
        <v>2</v>
      </c>
      <c r="F23" s="2">
        <v>61</v>
      </c>
      <c r="G23">
        <v>2</v>
      </c>
    </row>
    <row r="24" spans="1:7" x14ac:dyDescent="0.35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29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514</v>
      </c>
      <c r="G25">
        <v>2</v>
      </c>
    </row>
    <row r="26" spans="1:7" x14ac:dyDescent="0.35">
      <c r="A26">
        <v>1</v>
      </c>
      <c r="B26" t="s">
        <v>122</v>
      </c>
      <c r="C26" t="s">
        <v>103</v>
      </c>
      <c r="D26" t="s">
        <v>30</v>
      </c>
      <c r="E26">
        <v>1</v>
      </c>
      <c r="F26">
        <v>24</v>
      </c>
      <c r="G26">
        <v>3</v>
      </c>
    </row>
    <row r="27" spans="1:7" x14ac:dyDescent="0.35">
      <c r="A27">
        <v>2</v>
      </c>
      <c r="B27" t="s">
        <v>153</v>
      </c>
      <c r="C27" t="s">
        <v>103</v>
      </c>
      <c r="D27" t="s">
        <v>30</v>
      </c>
      <c r="E27">
        <v>1</v>
      </c>
      <c r="F27">
        <v>23</v>
      </c>
      <c r="G27">
        <v>3</v>
      </c>
    </row>
    <row r="28" spans="1:7" x14ac:dyDescent="0.35">
      <c r="A28">
        <v>3</v>
      </c>
      <c r="B28" t="s">
        <v>123</v>
      </c>
      <c r="C28" t="s">
        <v>103</v>
      </c>
      <c r="D28" t="s">
        <v>30</v>
      </c>
      <c r="E28">
        <v>1</v>
      </c>
      <c r="F28">
        <v>12</v>
      </c>
      <c r="G28">
        <v>3</v>
      </c>
    </row>
    <row r="29" spans="1:7" x14ac:dyDescent="0.35">
      <c r="A29">
        <v>4</v>
      </c>
      <c r="B29" t="s">
        <v>135</v>
      </c>
      <c r="C29" t="s">
        <v>103</v>
      </c>
      <c r="D29" t="s">
        <v>30</v>
      </c>
      <c r="E29">
        <v>1</v>
      </c>
      <c r="F29">
        <v>3</v>
      </c>
      <c r="G29">
        <v>3</v>
      </c>
    </row>
    <row r="30" spans="1:7" x14ac:dyDescent="0.35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3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34</v>
      </c>
      <c r="G31">
        <v>3</v>
      </c>
    </row>
    <row r="32" spans="1:7" x14ac:dyDescent="0.35">
      <c r="A32">
        <v>1</v>
      </c>
      <c r="B32" t="s">
        <v>122</v>
      </c>
      <c r="C32" t="s">
        <v>103</v>
      </c>
      <c r="D32" t="s">
        <v>10</v>
      </c>
      <c r="E32">
        <v>2</v>
      </c>
      <c r="F32">
        <v>29</v>
      </c>
      <c r="G32">
        <v>3</v>
      </c>
    </row>
    <row r="33" spans="1:7" x14ac:dyDescent="0.35">
      <c r="A33">
        <v>2</v>
      </c>
      <c r="B33" t="s">
        <v>153</v>
      </c>
      <c r="C33" t="s">
        <v>103</v>
      </c>
      <c r="D33" t="s">
        <v>10</v>
      </c>
      <c r="E33">
        <v>2</v>
      </c>
      <c r="F33">
        <v>26</v>
      </c>
      <c r="G33">
        <v>3</v>
      </c>
    </row>
    <row r="34" spans="1:7" x14ac:dyDescent="0.35">
      <c r="A34">
        <v>3</v>
      </c>
      <c r="B34" t="s">
        <v>123</v>
      </c>
      <c r="C34" t="s">
        <v>103</v>
      </c>
      <c r="D34" t="s">
        <v>10</v>
      </c>
      <c r="E34">
        <v>2</v>
      </c>
      <c r="F34">
        <v>12</v>
      </c>
      <c r="G34">
        <v>3</v>
      </c>
    </row>
    <row r="35" spans="1:7" x14ac:dyDescent="0.35">
      <c r="A35">
        <v>4</v>
      </c>
      <c r="B35" t="s">
        <v>135</v>
      </c>
      <c r="C35" t="s">
        <v>103</v>
      </c>
      <c r="D35" t="s">
        <v>10</v>
      </c>
      <c r="E35">
        <v>2</v>
      </c>
      <c r="F35">
        <v>5</v>
      </c>
      <c r="G35">
        <v>3</v>
      </c>
    </row>
    <row r="36" spans="1:7" x14ac:dyDescent="0.35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3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37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.26953125" bestFit="1" customWidth="1"/>
    <col min="2" max="2" width="16.26953125" bestFit="1" customWidth="1"/>
    <col min="3" max="3" width="13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5">
      <c r="A2">
        <v>1</v>
      </c>
      <c r="B2" t="s">
        <v>124</v>
      </c>
      <c r="C2">
        <v>296</v>
      </c>
      <c r="D2">
        <v>262</v>
      </c>
      <c r="E2">
        <v>40</v>
      </c>
    </row>
    <row r="3" spans="1:5" x14ac:dyDescent="0.35">
      <c r="A3">
        <v>2</v>
      </c>
      <c r="B3" t="s">
        <v>125</v>
      </c>
      <c r="C3">
        <v>130</v>
      </c>
      <c r="D3">
        <v>95</v>
      </c>
      <c r="E3">
        <v>13</v>
      </c>
    </row>
    <row r="4" spans="1:5" x14ac:dyDescent="0.35">
      <c r="A4">
        <v>3</v>
      </c>
      <c r="B4" t="s">
        <v>137</v>
      </c>
      <c r="C4">
        <v>33</v>
      </c>
      <c r="D4">
        <v>28</v>
      </c>
      <c r="E4">
        <v>6</v>
      </c>
    </row>
    <row r="5" spans="1:5" x14ac:dyDescent="0.35">
      <c r="A5" s="2">
        <v>4</v>
      </c>
      <c r="B5" s="2" t="s">
        <v>156</v>
      </c>
      <c r="C5" s="2">
        <v>28</v>
      </c>
      <c r="D5" s="2">
        <v>14</v>
      </c>
      <c r="E5" s="2">
        <v>0</v>
      </c>
    </row>
    <row r="6" spans="1:5" x14ac:dyDescent="0.35">
      <c r="A6" s="2">
        <v>5</v>
      </c>
      <c r="B6" s="2" t="s">
        <v>138</v>
      </c>
      <c r="C6" s="2">
        <v>25</v>
      </c>
      <c r="D6" s="2">
        <v>24</v>
      </c>
      <c r="E6" s="2">
        <v>0</v>
      </c>
    </row>
    <row r="7" spans="1:5" x14ac:dyDescent="0.35">
      <c r="A7" s="2">
        <v>6</v>
      </c>
      <c r="B7" s="2" t="s">
        <v>102</v>
      </c>
      <c r="C7" s="2">
        <v>166</v>
      </c>
      <c r="D7" s="2">
        <v>124</v>
      </c>
      <c r="E7" s="2">
        <v>59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.26953125" bestFit="1" customWidth="1"/>
    <col min="2" max="2" width="16.26953125" bestFit="1" customWidth="1"/>
    <col min="3" max="3" width="15.54296875" bestFit="1" customWidth="1"/>
    <col min="4" max="4" width="20.54296875" bestFit="1" customWidth="1"/>
    <col min="5" max="5" width="10.54296875" bestFit="1" customWidth="1"/>
  </cols>
  <sheetData>
    <row r="1" spans="1:5" x14ac:dyDescent="0.3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5">
      <c r="A2" s="2">
        <v>1</v>
      </c>
      <c r="B2" s="2" t="s">
        <v>157</v>
      </c>
      <c r="C2" s="2">
        <v>21</v>
      </c>
      <c r="D2" s="2">
        <v>14</v>
      </c>
      <c r="E2" s="2">
        <v>1</v>
      </c>
    </row>
    <row r="3" spans="1:5" x14ac:dyDescent="0.35">
      <c r="A3" s="2">
        <v>2</v>
      </c>
      <c r="B3" s="2" t="s">
        <v>124</v>
      </c>
      <c r="C3" s="2">
        <v>19</v>
      </c>
      <c r="D3" s="2">
        <v>14</v>
      </c>
      <c r="E3" s="2">
        <v>9</v>
      </c>
    </row>
    <row r="4" spans="1:5" x14ac:dyDescent="0.35">
      <c r="A4" s="2">
        <v>3</v>
      </c>
      <c r="B4" s="2" t="s">
        <v>158</v>
      </c>
      <c r="C4" s="2">
        <v>15</v>
      </c>
      <c r="D4" s="2">
        <v>14</v>
      </c>
      <c r="E4" s="2">
        <v>3</v>
      </c>
    </row>
    <row r="5" spans="1:5" x14ac:dyDescent="0.35">
      <c r="A5" s="2">
        <v>4</v>
      </c>
      <c r="B5" s="2" t="s">
        <v>159</v>
      </c>
      <c r="C5" s="2">
        <v>13</v>
      </c>
      <c r="D5" s="2">
        <v>14</v>
      </c>
      <c r="E5" s="2">
        <v>15</v>
      </c>
    </row>
    <row r="6" spans="1:5" x14ac:dyDescent="0.35">
      <c r="A6" s="2">
        <v>5</v>
      </c>
      <c r="B6" s="2" t="s">
        <v>126</v>
      </c>
      <c r="C6" s="2">
        <v>11</v>
      </c>
      <c r="D6" s="2">
        <v>8</v>
      </c>
      <c r="E6" s="2">
        <v>2</v>
      </c>
    </row>
    <row r="7" spans="1:5" x14ac:dyDescent="0.35">
      <c r="A7" s="2">
        <v>6</v>
      </c>
      <c r="B7" s="2" t="s">
        <v>102</v>
      </c>
      <c r="C7" s="2">
        <v>58</v>
      </c>
      <c r="D7" s="2">
        <v>55</v>
      </c>
      <c r="E7" s="2">
        <v>23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2.1796875" bestFit="1" customWidth="1"/>
  </cols>
  <sheetData>
    <row r="1" spans="1:3" x14ac:dyDescent="0.35">
      <c r="A1" t="s">
        <v>119</v>
      </c>
      <c r="B1" t="s">
        <v>120</v>
      </c>
      <c r="C1" t="s">
        <v>121</v>
      </c>
    </row>
    <row r="2" spans="1:3" x14ac:dyDescent="0.35">
      <c r="A2" s="1" t="s">
        <v>150</v>
      </c>
      <c r="B2" s="1" t="s">
        <v>151</v>
      </c>
      <c r="C2" s="1" t="s">
        <v>152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5" x14ac:dyDescent="0.35"/>
  <cols>
    <col min="1" max="1" width="8.54296875" bestFit="1" customWidth="1"/>
    <col min="2" max="2" width="11.54296875" bestFit="1" customWidth="1"/>
    <col min="3" max="3" width="24.54296875" bestFit="1" customWidth="1"/>
    <col min="4" max="4" width="5.2695312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95</v>
      </c>
      <c r="B6" t="s">
        <v>51</v>
      </c>
      <c r="C6" t="s">
        <v>65</v>
      </c>
      <c r="D6">
        <v>1</v>
      </c>
    </row>
    <row r="7" spans="1:4" x14ac:dyDescent="0.35">
      <c r="A7">
        <v>1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23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Informacja o działalności UdSC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Siwak Katarzyna</cp:lastModifiedBy>
  <cp:lastPrinted>2015-01-07T11:10:02Z</cp:lastPrinted>
  <dcterms:created xsi:type="dcterms:W3CDTF">2014-07-29T18:33:30Z</dcterms:created>
  <dcterms:modified xsi:type="dcterms:W3CDTF">2026-06-17T11:54:09Z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