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Strona tytułowa" sheetId="1" r:id="rId1"/>
    <sheet name="0-1" sheetId="2" r:id="rId2"/>
    <sheet name="Budynki" sheetId="3" r:id="rId3"/>
    <sheet name="2-3" sheetId="4" r:id="rId4"/>
    <sheet name="4,5,6" sheetId="5" r:id="rId5"/>
    <sheet name="7-8" sheetId="6" r:id="rId6"/>
    <sheet name="9 i Podpisy" sheetId="7" r:id="rId7"/>
  </sheets>
  <definedNames>
    <definedName name="_xlnm.Print_Area" localSheetId="1">'0-1'!$A$1:$I$49</definedName>
    <definedName name="_xlnm.Print_Area" localSheetId="3">'2-3'!$A$1:$J$28</definedName>
    <definedName name="_xlnm.Print_Area" localSheetId="4">'4,5,6'!$A$1:$J$31</definedName>
    <definedName name="_xlnm.Print_Area" localSheetId="5">'7-8'!$A$1:$J$24</definedName>
    <definedName name="_xlnm.Print_Area" localSheetId="6">'9 i Podpisy'!$A$1:$J$33</definedName>
    <definedName name="_xlnm.Print_Area" localSheetId="2">Budynki!$A$1:$J$3577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0" i="3" l="1"/>
  <c r="B16" i="6"/>
  <c r="F402" i="3"/>
  <c r="F252" i="3"/>
  <c r="B15" i="6" l="1"/>
  <c r="B3573" i="3"/>
  <c r="B3523" i="3"/>
  <c r="B3473" i="3"/>
  <c r="B3423" i="3"/>
  <c r="B3373" i="3"/>
  <c r="B3323" i="3"/>
  <c r="B3273" i="3"/>
  <c r="B3223" i="3"/>
  <c r="B3173" i="3"/>
  <c r="B3123" i="3"/>
  <c r="B3073" i="3"/>
  <c r="B3023" i="3"/>
  <c r="B2973" i="3"/>
  <c r="B2923" i="3"/>
  <c r="B2873" i="3"/>
  <c r="B2823" i="3"/>
  <c r="B2773" i="3"/>
  <c r="B2723" i="3"/>
  <c r="B2673" i="3"/>
  <c r="B2623" i="3"/>
  <c r="B2573" i="3"/>
  <c r="B2523" i="3"/>
  <c r="B2473" i="3"/>
  <c r="B2423" i="3"/>
  <c r="B2373" i="3"/>
  <c r="B2323" i="3"/>
  <c r="B2273" i="3"/>
  <c r="B2223" i="3"/>
  <c r="B2173" i="3"/>
  <c r="B2123" i="3"/>
  <c r="B2073" i="3"/>
  <c r="B2023" i="3"/>
  <c r="B1973" i="3"/>
  <c r="B1923" i="3"/>
  <c r="B1873" i="3"/>
  <c r="B1823" i="3"/>
  <c r="B1773" i="3"/>
  <c r="B1723" i="3"/>
  <c r="B1673" i="3"/>
  <c r="B1623" i="3"/>
  <c r="B1573" i="3"/>
  <c r="B1523" i="3"/>
  <c r="B1473" i="3"/>
  <c r="B1423" i="3"/>
  <c r="B1373" i="3"/>
  <c r="B1323" i="3"/>
  <c r="B1273" i="3"/>
  <c r="B1223" i="3"/>
  <c r="B1173" i="3"/>
  <c r="B1123" i="3"/>
  <c r="B1073" i="3"/>
  <c r="B1023" i="3"/>
  <c r="B973" i="3"/>
  <c r="B923" i="3"/>
  <c r="B873" i="3"/>
  <c r="B823" i="3"/>
  <c r="B773" i="3"/>
  <c r="B723" i="3"/>
  <c r="B673" i="3"/>
  <c r="B623" i="3"/>
  <c r="B573" i="3"/>
  <c r="B523" i="3"/>
  <c r="B473" i="3"/>
  <c r="B423" i="3"/>
  <c r="B373" i="3"/>
  <c r="B323" i="3"/>
  <c r="B273" i="3"/>
  <c r="B223" i="3"/>
  <c r="B173" i="3"/>
  <c r="B123" i="3"/>
  <c r="F3563" i="3" l="1"/>
  <c r="F3513" i="3"/>
  <c r="F3463" i="3"/>
  <c r="F3413" i="3"/>
  <c r="F3363" i="3"/>
  <c r="F3313" i="3"/>
  <c r="F3263" i="3"/>
  <c r="F3213" i="3"/>
  <c r="F3163" i="3"/>
  <c r="F3113" i="3"/>
  <c r="F3063" i="3"/>
  <c r="F3013" i="3"/>
  <c r="F2963" i="3"/>
  <c r="F2913" i="3"/>
  <c r="F2863" i="3"/>
  <c r="F2813" i="3"/>
  <c r="F2763" i="3"/>
  <c r="F2713" i="3"/>
  <c r="F2663" i="3"/>
  <c r="F2613" i="3"/>
  <c r="F2563" i="3"/>
  <c r="F2513" i="3"/>
  <c r="F2463" i="3"/>
  <c r="F2413" i="3"/>
  <c r="F2363" i="3"/>
  <c r="F2313" i="3"/>
  <c r="F2263" i="3"/>
  <c r="F2213" i="3"/>
  <c r="F2163" i="3"/>
  <c r="F2113" i="3"/>
  <c r="F2063" i="3"/>
  <c r="F2013" i="3"/>
  <c r="F1963" i="3"/>
  <c r="F1913" i="3"/>
  <c r="F1863" i="3"/>
  <c r="F1813" i="3"/>
  <c r="F1763" i="3"/>
  <c r="F1713" i="3"/>
  <c r="F1663" i="3"/>
  <c r="F1613" i="3"/>
  <c r="F1563" i="3"/>
  <c r="F1513" i="3"/>
  <c r="F1463" i="3"/>
  <c r="F1413" i="3"/>
  <c r="F1363" i="3"/>
  <c r="F1313" i="3"/>
  <c r="F1263" i="3"/>
  <c r="F1213" i="3"/>
  <c r="F1163" i="3"/>
  <c r="F1113" i="3"/>
  <c r="F1063" i="3"/>
  <c r="F1013" i="3"/>
  <c r="F963" i="3"/>
  <c r="F913" i="3"/>
  <c r="F863" i="3"/>
  <c r="F813" i="3"/>
  <c r="F763" i="3"/>
  <c r="F713" i="3"/>
  <c r="F663" i="3"/>
  <c r="F613" i="3"/>
  <c r="F563" i="3"/>
  <c r="F513" i="3"/>
  <c r="F463" i="3"/>
  <c r="F413" i="3"/>
  <c r="F363" i="3"/>
  <c r="F313" i="3"/>
  <c r="F263" i="3"/>
  <c r="F213" i="3"/>
  <c r="F163" i="3"/>
  <c r="F113" i="3"/>
  <c r="C73" i="3" l="1"/>
  <c r="AA73" i="3" s="1"/>
  <c r="C72" i="3"/>
  <c r="AA72" i="3" s="1"/>
  <c r="C71" i="3"/>
  <c r="AA71" i="3" s="1"/>
  <c r="C70" i="3"/>
  <c r="AA70" i="3" s="1"/>
  <c r="C69" i="3"/>
  <c r="AA69" i="3" s="1"/>
  <c r="C68" i="3"/>
  <c r="AA68" i="3" s="1"/>
  <c r="C67" i="3"/>
  <c r="AA67" i="3" s="1"/>
  <c r="C66" i="3"/>
  <c r="AA66" i="3" s="1"/>
  <c r="C65" i="3"/>
  <c r="AA65" i="3" s="1"/>
  <c r="C64" i="3"/>
  <c r="AA64" i="3" s="1"/>
  <c r="C63" i="3"/>
  <c r="AA63" i="3" s="1"/>
  <c r="C62" i="3"/>
  <c r="AA62" i="3" s="1"/>
  <c r="C61" i="3"/>
  <c r="AA61" i="3" s="1"/>
  <c r="C60" i="3"/>
  <c r="AA60" i="3" s="1"/>
  <c r="C59" i="3"/>
  <c r="AA59" i="3" s="1"/>
  <c r="C58" i="3"/>
  <c r="AA58" i="3" s="1"/>
  <c r="C57" i="3"/>
  <c r="AA57" i="3" s="1"/>
  <c r="C56" i="3"/>
  <c r="AA56" i="3" s="1"/>
  <c r="C55" i="3"/>
  <c r="AA55" i="3" s="1"/>
  <c r="C54" i="3"/>
  <c r="AA54" i="3" s="1"/>
  <c r="C53" i="3"/>
  <c r="AA53" i="3" s="1"/>
  <c r="C52" i="3"/>
  <c r="AA52" i="3" s="1"/>
  <c r="C51" i="3"/>
  <c r="AA51" i="3" s="1"/>
  <c r="C50" i="3"/>
  <c r="AA50" i="3" s="1"/>
  <c r="C49" i="3"/>
  <c r="AA49" i="3" s="1"/>
  <c r="C48" i="3"/>
  <c r="AA48" i="3" s="1"/>
  <c r="C47" i="3"/>
  <c r="AA47" i="3" s="1"/>
  <c r="C46" i="3"/>
  <c r="AA46" i="3" s="1"/>
  <c r="C45" i="3"/>
  <c r="AA45" i="3" s="1"/>
  <c r="C44" i="3"/>
  <c r="AA44" i="3" s="1"/>
  <c r="C43" i="3"/>
  <c r="AA43" i="3" s="1"/>
  <c r="C42" i="3"/>
  <c r="AA42" i="3" s="1"/>
  <c r="C41" i="3"/>
  <c r="AA41" i="3" s="1"/>
  <c r="C40" i="3"/>
  <c r="AA40" i="3" s="1"/>
  <c r="C39" i="3"/>
  <c r="AA39" i="3" s="1"/>
  <c r="C38" i="3"/>
  <c r="AA38" i="3" s="1"/>
  <c r="C37" i="3"/>
  <c r="AA37" i="3" s="1"/>
  <c r="C36" i="3"/>
  <c r="AA36" i="3" s="1"/>
  <c r="C35" i="3"/>
  <c r="AA35" i="3" s="1"/>
  <c r="C34" i="3"/>
  <c r="AA34" i="3" s="1"/>
  <c r="C33" i="3"/>
  <c r="AA33" i="3" s="1"/>
  <c r="C32" i="3"/>
  <c r="AA32" i="3" s="1"/>
  <c r="C31" i="3"/>
  <c r="AA31" i="3" s="1"/>
  <c r="C30" i="3"/>
  <c r="AA30" i="3" s="1"/>
  <c r="C29" i="3"/>
  <c r="AA29" i="3" s="1"/>
  <c r="C28" i="3"/>
  <c r="AA28" i="3" s="1"/>
  <c r="C27" i="3"/>
  <c r="AA27" i="3" s="1"/>
  <c r="C26" i="3"/>
  <c r="AA26" i="3" s="1"/>
  <c r="C25" i="3"/>
  <c r="AA25" i="3" s="1"/>
  <c r="C24" i="3"/>
  <c r="AA24" i="3" s="1"/>
  <c r="C23" i="3"/>
  <c r="AA23" i="3" s="1"/>
  <c r="C22" i="3"/>
  <c r="AA22" i="3" s="1"/>
  <c r="C21" i="3"/>
  <c r="AA21" i="3" s="1"/>
  <c r="C20" i="3"/>
  <c r="AA20" i="3" s="1"/>
  <c r="C19" i="3"/>
  <c r="AA19" i="3" s="1"/>
  <c r="C18" i="3"/>
  <c r="AA18" i="3" s="1"/>
  <c r="C17" i="3"/>
  <c r="AA17" i="3" s="1"/>
  <c r="C16" i="3"/>
  <c r="AA16" i="3" s="1"/>
  <c r="C15" i="3"/>
  <c r="AA15" i="3" s="1"/>
  <c r="C14" i="3"/>
  <c r="AA14" i="3" s="1"/>
  <c r="C13" i="3"/>
  <c r="AA13" i="3" s="1"/>
  <c r="C12" i="3"/>
  <c r="AA12" i="3" s="1"/>
  <c r="C11" i="3"/>
  <c r="AA11" i="3" s="1"/>
  <c r="C10" i="3"/>
  <c r="AA10" i="3" s="1"/>
  <c r="C9" i="3"/>
  <c r="AA9" i="3" s="1"/>
  <c r="C8" i="3"/>
  <c r="AA8" i="3" s="1"/>
  <c r="C7" i="3"/>
  <c r="AA7" i="3" s="1"/>
  <c r="C6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AA6" i="3" l="1"/>
  <c r="F3572" i="3"/>
  <c r="F3571" i="3"/>
  <c r="AA3569" i="3"/>
  <c r="AA3568" i="3"/>
  <c r="AA3567" i="3"/>
  <c r="F3566" i="3"/>
  <c r="F3560" i="3"/>
  <c r="F3557" i="3"/>
  <c r="K3569" i="3" s="1"/>
  <c r="F3555" i="3"/>
  <c r="F3554" i="3"/>
  <c r="F3552" i="3"/>
  <c r="F3549" i="3"/>
  <c r="F3548" i="3"/>
  <c r="F3546" i="3"/>
  <c r="F3544" i="3"/>
  <c r="K3541" i="3"/>
  <c r="K3540" i="3"/>
  <c r="F3522" i="3"/>
  <c r="F3521" i="3"/>
  <c r="AA3519" i="3"/>
  <c r="AA3518" i="3"/>
  <c r="AA3517" i="3"/>
  <c r="F3516" i="3"/>
  <c r="F3510" i="3"/>
  <c r="F3507" i="3"/>
  <c r="K3519" i="3" s="1"/>
  <c r="F3505" i="3"/>
  <c r="F3504" i="3"/>
  <c r="F3502" i="3"/>
  <c r="F3499" i="3"/>
  <c r="F3498" i="3"/>
  <c r="F3496" i="3"/>
  <c r="F3494" i="3"/>
  <c r="K3491" i="3"/>
  <c r="K3490" i="3"/>
  <c r="F3472" i="3"/>
  <c r="F3471" i="3"/>
  <c r="AA3469" i="3"/>
  <c r="AA3468" i="3"/>
  <c r="AA3467" i="3"/>
  <c r="F3466" i="3"/>
  <c r="F3460" i="3"/>
  <c r="F3457" i="3"/>
  <c r="K3469" i="3" s="1"/>
  <c r="F3455" i="3"/>
  <c r="F3454" i="3"/>
  <c r="F3452" i="3"/>
  <c r="F3449" i="3"/>
  <c r="F3448" i="3"/>
  <c r="F3446" i="3"/>
  <c r="F3444" i="3"/>
  <c r="K3441" i="3"/>
  <c r="K3440" i="3"/>
  <c r="F3422" i="3"/>
  <c r="F3421" i="3"/>
  <c r="AA3419" i="3"/>
  <c r="AA3418" i="3"/>
  <c r="AA3417" i="3"/>
  <c r="F3416" i="3"/>
  <c r="F3410" i="3"/>
  <c r="F3407" i="3"/>
  <c r="K3419" i="3" s="1"/>
  <c r="F3405" i="3"/>
  <c r="F3404" i="3"/>
  <c r="F3402" i="3"/>
  <c r="F3399" i="3"/>
  <c r="F3398" i="3"/>
  <c r="F3396" i="3"/>
  <c r="F3394" i="3"/>
  <c r="K3391" i="3"/>
  <c r="K3390" i="3"/>
  <c r="F3372" i="3"/>
  <c r="F3371" i="3"/>
  <c r="AA3369" i="3"/>
  <c r="AA3368" i="3"/>
  <c r="AA3367" i="3"/>
  <c r="F3366" i="3"/>
  <c r="F3360" i="3"/>
  <c r="F3357" i="3"/>
  <c r="K3369" i="3" s="1"/>
  <c r="F3355" i="3"/>
  <c r="F3354" i="3"/>
  <c r="F3352" i="3"/>
  <c r="F3349" i="3"/>
  <c r="F3348" i="3"/>
  <c r="F3346" i="3"/>
  <c r="F3344" i="3"/>
  <c r="K3341" i="3"/>
  <c r="K3340" i="3"/>
  <c r="F3322" i="3"/>
  <c r="F3321" i="3"/>
  <c r="AA3319" i="3"/>
  <c r="AA3318" i="3"/>
  <c r="AA3317" i="3"/>
  <c r="F3316" i="3"/>
  <c r="F3310" i="3"/>
  <c r="F3307" i="3"/>
  <c r="K3319" i="3" s="1"/>
  <c r="F3305" i="3"/>
  <c r="F3304" i="3"/>
  <c r="F3302" i="3"/>
  <c r="F3299" i="3"/>
  <c r="F3298" i="3"/>
  <c r="F3296" i="3"/>
  <c r="F3294" i="3"/>
  <c r="K3291" i="3"/>
  <c r="K3290" i="3"/>
  <c r="F3272" i="3"/>
  <c r="F3271" i="3"/>
  <c r="AA3269" i="3"/>
  <c r="AA3268" i="3"/>
  <c r="AA3267" i="3"/>
  <c r="F3266" i="3"/>
  <c r="F3260" i="3"/>
  <c r="F3257" i="3"/>
  <c r="K3269" i="3" s="1"/>
  <c r="F3255" i="3"/>
  <c r="F3254" i="3"/>
  <c r="F3252" i="3"/>
  <c r="F3249" i="3"/>
  <c r="F3248" i="3"/>
  <c r="F3246" i="3"/>
  <c r="F3244" i="3"/>
  <c r="K3241" i="3"/>
  <c r="K3240" i="3"/>
  <c r="F3222" i="3"/>
  <c r="F3221" i="3"/>
  <c r="AA3219" i="3"/>
  <c r="AA3218" i="3"/>
  <c r="AA3217" i="3"/>
  <c r="F3216" i="3"/>
  <c r="F3210" i="3"/>
  <c r="F3207" i="3"/>
  <c r="K3219" i="3" s="1"/>
  <c r="F3205" i="3"/>
  <c r="F3204" i="3"/>
  <c r="F3202" i="3"/>
  <c r="F3199" i="3"/>
  <c r="F3198" i="3"/>
  <c r="F3196" i="3"/>
  <c r="F3194" i="3"/>
  <c r="K3191" i="3"/>
  <c r="K3190" i="3"/>
  <c r="F3172" i="3"/>
  <c r="F3171" i="3"/>
  <c r="AA3169" i="3"/>
  <c r="AA3168" i="3"/>
  <c r="AA3167" i="3"/>
  <c r="F3166" i="3"/>
  <c r="F3160" i="3"/>
  <c r="F3157" i="3"/>
  <c r="K3169" i="3" s="1"/>
  <c r="F3155" i="3"/>
  <c r="F3154" i="3"/>
  <c r="F3152" i="3"/>
  <c r="F3149" i="3"/>
  <c r="F3148" i="3"/>
  <c r="F3146" i="3"/>
  <c r="F3144" i="3"/>
  <c r="K3141" i="3"/>
  <c r="K3140" i="3"/>
  <c r="F3122" i="3"/>
  <c r="F3121" i="3"/>
  <c r="AA3119" i="3"/>
  <c r="AA3118" i="3"/>
  <c r="AA3117" i="3"/>
  <c r="F3116" i="3"/>
  <c r="F3110" i="3"/>
  <c r="F3107" i="3"/>
  <c r="K3119" i="3" s="1"/>
  <c r="F3105" i="3"/>
  <c r="F3104" i="3"/>
  <c r="F3102" i="3"/>
  <c r="F3099" i="3"/>
  <c r="F3098" i="3"/>
  <c r="F3096" i="3"/>
  <c r="F3094" i="3"/>
  <c r="K3091" i="3"/>
  <c r="K3090" i="3"/>
  <c r="F3072" i="3"/>
  <c r="F3071" i="3"/>
  <c r="AA3069" i="3"/>
  <c r="AA3068" i="3"/>
  <c r="AA3067" i="3"/>
  <c r="F3066" i="3"/>
  <c r="F3060" i="3"/>
  <c r="F3057" i="3"/>
  <c r="K3069" i="3" s="1"/>
  <c r="F3055" i="3"/>
  <c r="F3054" i="3"/>
  <c r="F3052" i="3"/>
  <c r="F3049" i="3"/>
  <c r="F3048" i="3"/>
  <c r="F3046" i="3"/>
  <c r="F3044" i="3"/>
  <c r="K3041" i="3"/>
  <c r="K3040" i="3"/>
  <c r="F3022" i="3"/>
  <c r="F3021" i="3"/>
  <c r="AA3019" i="3"/>
  <c r="AA3018" i="3"/>
  <c r="AA3017" i="3"/>
  <c r="F3016" i="3"/>
  <c r="F3010" i="3"/>
  <c r="F3007" i="3"/>
  <c r="K3019" i="3" s="1"/>
  <c r="F3005" i="3"/>
  <c r="F3004" i="3"/>
  <c r="F3002" i="3"/>
  <c r="F2999" i="3"/>
  <c r="F2998" i="3"/>
  <c r="F2996" i="3"/>
  <c r="F2994" i="3"/>
  <c r="K2991" i="3"/>
  <c r="K2990" i="3"/>
  <c r="F2972" i="3"/>
  <c r="F2971" i="3"/>
  <c r="AA2969" i="3"/>
  <c r="AA2968" i="3"/>
  <c r="AA2967" i="3"/>
  <c r="F2966" i="3"/>
  <c r="F2960" i="3"/>
  <c r="F2957" i="3"/>
  <c r="K2969" i="3" s="1"/>
  <c r="F2955" i="3"/>
  <c r="F2954" i="3"/>
  <c r="F2952" i="3"/>
  <c r="F2949" i="3"/>
  <c r="F2948" i="3"/>
  <c r="F2946" i="3"/>
  <c r="F2944" i="3"/>
  <c r="K2941" i="3"/>
  <c r="K2940" i="3"/>
  <c r="F2922" i="3"/>
  <c r="F2921" i="3"/>
  <c r="AA2919" i="3"/>
  <c r="AA2918" i="3"/>
  <c r="AA2917" i="3"/>
  <c r="F2916" i="3"/>
  <c r="F2910" i="3"/>
  <c r="F2907" i="3"/>
  <c r="K2919" i="3" s="1"/>
  <c r="F2905" i="3"/>
  <c r="F2904" i="3"/>
  <c r="F2902" i="3"/>
  <c r="F2899" i="3"/>
  <c r="F2898" i="3"/>
  <c r="F2896" i="3"/>
  <c r="F2894" i="3"/>
  <c r="K2891" i="3"/>
  <c r="K2890" i="3"/>
  <c r="F2872" i="3"/>
  <c r="F2871" i="3"/>
  <c r="AA2869" i="3"/>
  <c r="AA2868" i="3"/>
  <c r="AA2867" i="3"/>
  <c r="F2866" i="3"/>
  <c r="F2860" i="3"/>
  <c r="F2857" i="3"/>
  <c r="K2869" i="3" s="1"/>
  <c r="F2855" i="3"/>
  <c r="F2854" i="3"/>
  <c r="F2852" i="3"/>
  <c r="F2849" i="3"/>
  <c r="F2848" i="3"/>
  <c r="F2846" i="3"/>
  <c r="F2844" i="3"/>
  <c r="K2841" i="3"/>
  <c r="K2840" i="3"/>
  <c r="F2822" i="3"/>
  <c r="F2821" i="3"/>
  <c r="AA2819" i="3"/>
  <c r="AA2818" i="3"/>
  <c r="AA2817" i="3"/>
  <c r="F2816" i="3"/>
  <c r="F2810" i="3"/>
  <c r="F2807" i="3"/>
  <c r="K2819" i="3" s="1"/>
  <c r="F2805" i="3"/>
  <c r="F2804" i="3"/>
  <c r="F2802" i="3"/>
  <c r="F2799" i="3"/>
  <c r="F2798" i="3"/>
  <c r="F2796" i="3"/>
  <c r="F2794" i="3"/>
  <c r="K2791" i="3"/>
  <c r="K2790" i="3"/>
  <c r="F2772" i="3"/>
  <c r="F2771" i="3"/>
  <c r="AA2769" i="3"/>
  <c r="AA2768" i="3"/>
  <c r="AA2767" i="3"/>
  <c r="F2766" i="3"/>
  <c r="F2760" i="3"/>
  <c r="F2757" i="3"/>
  <c r="K2769" i="3" s="1"/>
  <c r="F2755" i="3"/>
  <c r="F2754" i="3"/>
  <c r="F2752" i="3"/>
  <c r="F2749" i="3"/>
  <c r="F2748" i="3"/>
  <c r="F2746" i="3"/>
  <c r="F2744" i="3"/>
  <c r="K2741" i="3"/>
  <c r="K2740" i="3"/>
  <c r="F2722" i="3"/>
  <c r="F2721" i="3"/>
  <c r="AA2719" i="3"/>
  <c r="AA2718" i="3"/>
  <c r="AA2717" i="3"/>
  <c r="F2716" i="3"/>
  <c r="F2710" i="3"/>
  <c r="F2707" i="3"/>
  <c r="K2719" i="3" s="1"/>
  <c r="F2705" i="3"/>
  <c r="F2704" i="3"/>
  <c r="F2702" i="3"/>
  <c r="F2699" i="3"/>
  <c r="F2698" i="3"/>
  <c r="F2696" i="3"/>
  <c r="F2694" i="3"/>
  <c r="K2691" i="3"/>
  <c r="K2690" i="3"/>
  <c r="F2672" i="3"/>
  <c r="F2671" i="3"/>
  <c r="AA2669" i="3"/>
  <c r="AA2668" i="3"/>
  <c r="AA2667" i="3"/>
  <c r="F2666" i="3"/>
  <c r="F2660" i="3"/>
  <c r="F2657" i="3"/>
  <c r="K2669" i="3" s="1"/>
  <c r="F2655" i="3"/>
  <c r="F2654" i="3"/>
  <c r="F2652" i="3"/>
  <c r="F2649" i="3"/>
  <c r="F2648" i="3"/>
  <c r="F2646" i="3"/>
  <c r="F2644" i="3"/>
  <c r="K2641" i="3"/>
  <c r="K2640" i="3"/>
  <c r="F2622" i="3"/>
  <c r="F2621" i="3"/>
  <c r="AA2619" i="3"/>
  <c r="AA2618" i="3"/>
  <c r="AA2617" i="3"/>
  <c r="F2616" i="3"/>
  <c r="F2610" i="3"/>
  <c r="F2607" i="3"/>
  <c r="K2619" i="3" s="1"/>
  <c r="F2605" i="3"/>
  <c r="F2604" i="3"/>
  <c r="F2602" i="3"/>
  <c r="F2599" i="3"/>
  <c r="F2598" i="3"/>
  <c r="F2596" i="3"/>
  <c r="F2594" i="3"/>
  <c r="K2591" i="3"/>
  <c r="K2590" i="3"/>
  <c r="F2572" i="3"/>
  <c r="F2571" i="3"/>
  <c r="AA2569" i="3"/>
  <c r="AA2568" i="3"/>
  <c r="AA2567" i="3"/>
  <c r="F2566" i="3"/>
  <c r="F2560" i="3"/>
  <c r="F2557" i="3"/>
  <c r="K2569" i="3" s="1"/>
  <c r="F2555" i="3"/>
  <c r="F2554" i="3"/>
  <c r="F2552" i="3"/>
  <c r="F2549" i="3"/>
  <c r="F2548" i="3"/>
  <c r="F2546" i="3"/>
  <c r="F2544" i="3"/>
  <c r="K2541" i="3"/>
  <c r="K2540" i="3"/>
  <c r="F2522" i="3"/>
  <c r="F2521" i="3"/>
  <c r="AA2519" i="3"/>
  <c r="AA2518" i="3"/>
  <c r="AA2517" i="3"/>
  <c r="F2516" i="3"/>
  <c r="F2510" i="3"/>
  <c r="F2507" i="3"/>
  <c r="K2519" i="3" s="1"/>
  <c r="F2505" i="3"/>
  <c r="F2504" i="3"/>
  <c r="F2502" i="3"/>
  <c r="F2499" i="3"/>
  <c r="F2498" i="3"/>
  <c r="F2496" i="3"/>
  <c r="F2494" i="3"/>
  <c r="K2491" i="3"/>
  <c r="K2490" i="3"/>
  <c r="F2472" i="3"/>
  <c r="F2471" i="3"/>
  <c r="AA2469" i="3"/>
  <c r="AA2468" i="3"/>
  <c r="AA2467" i="3"/>
  <c r="F2466" i="3"/>
  <c r="F2460" i="3"/>
  <c r="F2457" i="3"/>
  <c r="K2469" i="3" s="1"/>
  <c r="F2455" i="3"/>
  <c r="F2454" i="3"/>
  <c r="F2452" i="3"/>
  <c r="F2449" i="3"/>
  <c r="F2448" i="3"/>
  <c r="F2446" i="3"/>
  <c r="F2444" i="3"/>
  <c r="K2441" i="3"/>
  <c r="K2440" i="3"/>
  <c r="F2422" i="3"/>
  <c r="F2421" i="3"/>
  <c r="AA2419" i="3"/>
  <c r="AA2418" i="3"/>
  <c r="AA2417" i="3"/>
  <c r="F2416" i="3"/>
  <c r="F2410" i="3"/>
  <c r="F2407" i="3"/>
  <c r="K2419" i="3" s="1"/>
  <c r="F2405" i="3"/>
  <c r="F2404" i="3"/>
  <c r="F2402" i="3"/>
  <c r="F2399" i="3"/>
  <c r="F2398" i="3"/>
  <c r="F2396" i="3"/>
  <c r="F2394" i="3"/>
  <c r="K2391" i="3"/>
  <c r="K2390" i="3"/>
  <c r="F2372" i="3"/>
  <c r="F2371" i="3"/>
  <c r="AA2369" i="3"/>
  <c r="AA2368" i="3"/>
  <c r="AA2367" i="3"/>
  <c r="F2366" i="3"/>
  <c r="F2360" i="3"/>
  <c r="F2357" i="3"/>
  <c r="K2369" i="3" s="1"/>
  <c r="F2355" i="3"/>
  <c r="F2354" i="3"/>
  <c r="F2352" i="3"/>
  <c r="F2349" i="3"/>
  <c r="F2348" i="3"/>
  <c r="F2346" i="3"/>
  <c r="F2344" i="3"/>
  <c r="K2341" i="3"/>
  <c r="K2340" i="3"/>
  <c r="F2322" i="3"/>
  <c r="F2321" i="3"/>
  <c r="AA2319" i="3"/>
  <c r="AA2318" i="3"/>
  <c r="AA2317" i="3"/>
  <c r="F2316" i="3"/>
  <c r="F2310" i="3"/>
  <c r="F2307" i="3"/>
  <c r="K2319" i="3" s="1"/>
  <c r="F2305" i="3"/>
  <c r="F2304" i="3"/>
  <c r="F2302" i="3"/>
  <c r="F2299" i="3"/>
  <c r="F2298" i="3"/>
  <c r="F2296" i="3"/>
  <c r="F2294" i="3"/>
  <c r="K2291" i="3"/>
  <c r="K2290" i="3"/>
  <c r="F2272" i="3"/>
  <c r="F2271" i="3"/>
  <c r="AA2269" i="3"/>
  <c r="AA2268" i="3"/>
  <c r="AA2267" i="3"/>
  <c r="F2266" i="3"/>
  <c r="F2260" i="3"/>
  <c r="F2257" i="3"/>
  <c r="K2269" i="3" s="1"/>
  <c r="F2255" i="3"/>
  <c r="F2254" i="3"/>
  <c r="F2252" i="3"/>
  <c r="F2249" i="3"/>
  <c r="F2248" i="3"/>
  <c r="F2246" i="3"/>
  <c r="F2244" i="3"/>
  <c r="K2241" i="3"/>
  <c r="K2240" i="3"/>
  <c r="F2222" i="3"/>
  <c r="F2221" i="3"/>
  <c r="AA2219" i="3"/>
  <c r="AA2218" i="3"/>
  <c r="AA2217" i="3"/>
  <c r="F2216" i="3"/>
  <c r="F2210" i="3"/>
  <c r="F2207" i="3"/>
  <c r="K2219" i="3" s="1"/>
  <c r="F2205" i="3"/>
  <c r="F2204" i="3"/>
  <c r="F2202" i="3"/>
  <c r="F2199" i="3"/>
  <c r="F2198" i="3"/>
  <c r="F2196" i="3"/>
  <c r="F2194" i="3"/>
  <c r="K2191" i="3"/>
  <c r="K2190" i="3"/>
  <c r="F2172" i="3"/>
  <c r="F2171" i="3"/>
  <c r="AA2169" i="3"/>
  <c r="AA2168" i="3"/>
  <c r="AA2167" i="3"/>
  <c r="F2166" i="3"/>
  <c r="F2160" i="3"/>
  <c r="F2157" i="3"/>
  <c r="K2169" i="3" s="1"/>
  <c r="F2155" i="3"/>
  <c r="F2154" i="3"/>
  <c r="F2152" i="3"/>
  <c r="F2149" i="3"/>
  <c r="F2148" i="3"/>
  <c r="F2146" i="3"/>
  <c r="F2144" i="3"/>
  <c r="K2141" i="3"/>
  <c r="K2140" i="3"/>
  <c r="F2122" i="3"/>
  <c r="F2121" i="3"/>
  <c r="AA2119" i="3"/>
  <c r="AA2118" i="3"/>
  <c r="AA2117" i="3"/>
  <c r="F2116" i="3"/>
  <c r="F2110" i="3"/>
  <c r="F2107" i="3"/>
  <c r="K2119" i="3" s="1"/>
  <c r="F2105" i="3"/>
  <c r="F2104" i="3"/>
  <c r="F2102" i="3"/>
  <c r="F2099" i="3"/>
  <c r="F2098" i="3"/>
  <c r="F2096" i="3"/>
  <c r="F2094" i="3"/>
  <c r="K2091" i="3"/>
  <c r="K2090" i="3"/>
  <c r="F2072" i="3"/>
  <c r="F2071" i="3"/>
  <c r="AA2069" i="3"/>
  <c r="AA2068" i="3"/>
  <c r="AA2067" i="3"/>
  <c r="F2066" i="3"/>
  <c r="F2060" i="3"/>
  <c r="F2057" i="3"/>
  <c r="K2069" i="3" s="1"/>
  <c r="F2055" i="3"/>
  <c r="F2054" i="3"/>
  <c r="F2052" i="3"/>
  <c r="F2049" i="3"/>
  <c r="F2048" i="3"/>
  <c r="F2046" i="3"/>
  <c r="F2044" i="3"/>
  <c r="K2041" i="3"/>
  <c r="K2040" i="3"/>
  <c r="F2022" i="3"/>
  <c r="F2021" i="3"/>
  <c r="AA2019" i="3"/>
  <c r="AA2018" i="3"/>
  <c r="AA2017" i="3"/>
  <c r="F2016" i="3"/>
  <c r="F2010" i="3"/>
  <c r="F2007" i="3"/>
  <c r="K2019" i="3" s="1"/>
  <c r="F2005" i="3"/>
  <c r="F2004" i="3"/>
  <c r="F2002" i="3"/>
  <c r="F1999" i="3"/>
  <c r="F1998" i="3"/>
  <c r="F1996" i="3"/>
  <c r="F1994" i="3"/>
  <c r="K1991" i="3"/>
  <c r="K1990" i="3"/>
  <c r="F1972" i="3"/>
  <c r="F1971" i="3"/>
  <c r="AA1969" i="3"/>
  <c r="AA1968" i="3"/>
  <c r="AA1967" i="3"/>
  <c r="F1966" i="3"/>
  <c r="F1960" i="3"/>
  <c r="F1957" i="3"/>
  <c r="K1969" i="3" s="1"/>
  <c r="F1955" i="3"/>
  <c r="F1954" i="3"/>
  <c r="F1952" i="3"/>
  <c r="F1949" i="3"/>
  <c r="F1948" i="3"/>
  <c r="F1946" i="3"/>
  <c r="F1944" i="3"/>
  <c r="K1941" i="3"/>
  <c r="K1940" i="3"/>
  <c r="F1922" i="3"/>
  <c r="F1921" i="3"/>
  <c r="AA1919" i="3"/>
  <c r="AA1918" i="3"/>
  <c r="AA1917" i="3"/>
  <c r="F1916" i="3"/>
  <c r="F1910" i="3"/>
  <c r="F1907" i="3"/>
  <c r="K1919" i="3" s="1"/>
  <c r="F1905" i="3"/>
  <c r="F1904" i="3"/>
  <c r="F1902" i="3"/>
  <c r="F1899" i="3"/>
  <c r="F1898" i="3"/>
  <c r="F1896" i="3"/>
  <c r="F1894" i="3"/>
  <c r="K1891" i="3"/>
  <c r="K1890" i="3"/>
  <c r="F1872" i="3"/>
  <c r="F1871" i="3"/>
  <c r="AA1869" i="3"/>
  <c r="AA1868" i="3"/>
  <c r="AA1867" i="3"/>
  <c r="F1866" i="3"/>
  <c r="F1860" i="3"/>
  <c r="F1857" i="3"/>
  <c r="K1869" i="3" s="1"/>
  <c r="F1855" i="3"/>
  <c r="F1854" i="3"/>
  <c r="F1852" i="3"/>
  <c r="F1849" i="3"/>
  <c r="F1848" i="3"/>
  <c r="F1846" i="3"/>
  <c r="F1844" i="3"/>
  <c r="K1841" i="3"/>
  <c r="K1840" i="3"/>
  <c r="F1822" i="3"/>
  <c r="F1821" i="3"/>
  <c r="AA1819" i="3"/>
  <c r="AA1818" i="3"/>
  <c r="AA1817" i="3"/>
  <c r="F1816" i="3"/>
  <c r="F1810" i="3"/>
  <c r="F1807" i="3"/>
  <c r="K1818" i="3" s="1"/>
  <c r="F1805" i="3"/>
  <c r="F1804" i="3"/>
  <c r="F1802" i="3"/>
  <c r="F1799" i="3"/>
  <c r="F1798" i="3"/>
  <c r="F1796" i="3"/>
  <c r="F1794" i="3"/>
  <c r="K1791" i="3"/>
  <c r="K1790" i="3"/>
  <c r="F1772" i="3"/>
  <c r="F1771" i="3"/>
  <c r="AA1769" i="3"/>
  <c r="AA1768" i="3"/>
  <c r="AA1767" i="3"/>
  <c r="F1766" i="3"/>
  <c r="F1760" i="3"/>
  <c r="F1757" i="3"/>
  <c r="K1769" i="3" s="1"/>
  <c r="F1755" i="3"/>
  <c r="F1754" i="3"/>
  <c r="F1752" i="3"/>
  <c r="F1749" i="3"/>
  <c r="F1748" i="3"/>
  <c r="F1746" i="3"/>
  <c r="F1744" i="3"/>
  <c r="K1741" i="3"/>
  <c r="K1740" i="3"/>
  <c r="F1722" i="3"/>
  <c r="F1721" i="3"/>
  <c r="AA1719" i="3"/>
  <c r="AA1718" i="3"/>
  <c r="AA1717" i="3"/>
  <c r="F1716" i="3"/>
  <c r="F1710" i="3"/>
  <c r="F1707" i="3"/>
  <c r="K1719" i="3" s="1"/>
  <c r="F1705" i="3"/>
  <c r="F1704" i="3"/>
  <c r="F1702" i="3"/>
  <c r="F1699" i="3"/>
  <c r="F1698" i="3"/>
  <c r="F1696" i="3"/>
  <c r="F1694" i="3"/>
  <c r="K1691" i="3"/>
  <c r="K1690" i="3"/>
  <c r="F1672" i="3"/>
  <c r="F1671" i="3"/>
  <c r="AA1669" i="3"/>
  <c r="AA1668" i="3"/>
  <c r="AA1667" i="3"/>
  <c r="F1666" i="3"/>
  <c r="F1660" i="3"/>
  <c r="F1657" i="3"/>
  <c r="K1669" i="3" s="1"/>
  <c r="F1655" i="3"/>
  <c r="F1654" i="3"/>
  <c r="F1652" i="3"/>
  <c r="F1649" i="3"/>
  <c r="F1648" i="3"/>
  <c r="F1646" i="3"/>
  <c r="F1644" i="3"/>
  <c r="K1641" i="3"/>
  <c r="K1640" i="3"/>
  <c r="F1622" i="3"/>
  <c r="F1621" i="3"/>
  <c r="AA1619" i="3"/>
  <c r="AA1618" i="3"/>
  <c r="AA1617" i="3"/>
  <c r="F1616" i="3"/>
  <c r="F1610" i="3"/>
  <c r="F1607" i="3"/>
  <c r="K1619" i="3" s="1"/>
  <c r="F1605" i="3"/>
  <c r="F1604" i="3"/>
  <c r="F1602" i="3"/>
  <c r="F1599" i="3"/>
  <c r="F1598" i="3"/>
  <c r="F1596" i="3"/>
  <c r="F1594" i="3"/>
  <c r="K1591" i="3"/>
  <c r="K1590" i="3"/>
  <c r="F1572" i="3"/>
  <c r="F1571" i="3"/>
  <c r="AA1569" i="3"/>
  <c r="AA1568" i="3"/>
  <c r="AA1567" i="3"/>
  <c r="F1566" i="3"/>
  <c r="F1560" i="3"/>
  <c r="F1557" i="3"/>
  <c r="K1569" i="3" s="1"/>
  <c r="F1555" i="3"/>
  <c r="F1554" i="3"/>
  <c r="F1552" i="3"/>
  <c r="F1549" i="3"/>
  <c r="F1548" i="3"/>
  <c r="F1546" i="3"/>
  <c r="F1544" i="3"/>
  <c r="K1541" i="3"/>
  <c r="K1540" i="3"/>
  <c r="F1522" i="3"/>
  <c r="F1521" i="3"/>
  <c r="AA1519" i="3"/>
  <c r="AA1518" i="3"/>
  <c r="AA1517" i="3"/>
  <c r="F1516" i="3"/>
  <c r="F1510" i="3"/>
  <c r="F1507" i="3"/>
  <c r="K1519" i="3" s="1"/>
  <c r="F1505" i="3"/>
  <c r="F1504" i="3"/>
  <c r="F1502" i="3"/>
  <c r="F1499" i="3"/>
  <c r="F1498" i="3"/>
  <c r="F1496" i="3"/>
  <c r="F1494" i="3"/>
  <c r="K1491" i="3"/>
  <c r="K1490" i="3"/>
  <c r="F1472" i="3"/>
  <c r="F1471" i="3"/>
  <c r="AA1469" i="3"/>
  <c r="AA1468" i="3"/>
  <c r="AA1467" i="3"/>
  <c r="F1466" i="3"/>
  <c r="F1460" i="3"/>
  <c r="F1457" i="3"/>
  <c r="K1469" i="3" s="1"/>
  <c r="F1455" i="3"/>
  <c r="F1454" i="3"/>
  <c r="F1452" i="3"/>
  <c r="F1449" i="3"/>
  <c r="F1448" i="3"/>
  <c r="F1446" i="3"/>
  <c r="F1444" i="3"/>
  <c r="K1441" i="3"/>
  <c r="K1440" i="3"/>
  <c r="F1422" i="3"/>
  <c r="F1421" i="3"/>
  <c r="AA1419" i="3"/>
  <c r="AA1418" i="3"/>
  <c r="AA1417" i="3"/>
  <c r="F1416" i="3"/>
  <c r="F1410" i="3"/>
  <c r="F1407" i="3"/>
  <c r="K1419" i="3" s="1"/>
  <c r="F1405" i="3"/>
  <c r="F1404" i="3"/>
  <c r="F1402" i="3"/>
  <c r="F1399" i="3"/>
  <c r="F1398" i="3"/>
  <c r="F1396" i="3"/>
  <c r="F1394" i="3"/>
  <c r="K1391" i="3"/>
  <c r="K1390" i="3"/>
  <c r="F1372" i="3"/>
  <c r="F1371" i="3"/>
  <c r="AA1369" i="3"/>
  <c r="AA1368" i="3"/>
  <c r="AA1367" i="3"/>
  <c r="F1366" i="3"/>
  <c r="F1360" i="3"/>
  <c r="F1357" i="3"/>
  <c r="K1368" i="3" s="1"/>
  <c r="F1355" i="3"/>
  <c r="F1354" i="3"/>
  <c r="F1352" i="3"/>
  <c r="F1349" i="3"/>
  <c r="F1348" i="3"/>
  <c r="F1346" i="3"/>
  <c r="F1344" i="3"/>
  <c r="K1341" i="3"/>
  <c r="K1340" i="3"/>
  <c r="F1322" i="3"/>
  <c r="F1321" i="3"/>
  <c r="AA1319" i="3"/>
  <c r="AA1318" i="3"/>
  <c r="AA1317" i="3"/>
  <c r="F1316" i="3"/>
  <c r="F1310" i="3"/>
  <c r="F1307" i="3"/>
  <c r="K1319" i="3" s="1"/>
  <c r="F1305" i="3"/>
  <c r="F1304" i="3"/>
  <c r="F1302" i="3"/>
  <c r="F1299" i="3"/>
  <c r="F1298" i="3"/>
  <c r="F1296" i="3"/>
  <c r="F1294" i="3"/>
  <c r="K1291" i="3"/>
  <c r="K1290" i="3"/>
  <c r="F1272" i="3"/>
  <c r="F1271" i="3"/>
  <c r="AA1269" i="3"/>
  <c r="AA1268" i="3"/>
  <c r="AA1267" i="3"/>
  <c r="F1266" i="3"/>
  <c r="F1260" i="3"/>
  <c r="F1257" i="3"/>
  <c r="K1269" i="3" s="1"/>
  <c r="F1255" i="3"/>
  <c r="F1254" i="3"/>
  <c r="F1252" i="3"/>
  <c r="F1249" i="3"/>
  <c r="F1248" i="3"/>
  <c r="F1246" i="3"/>
  <c r="F1244" i="3"/>
  <c r="K1241" i="3"/>
  <c r="K1240" i="3"/>
  <c r="F1222" i="3"/>
  <c r="F1221" i="3"/>
  <c r="AA1219" i="3"/>
  <c r="AA1218" i="3"/>
  <c r="AA1217" i="3"/>
  <c r="F1216" i="3"/>
  <c r="F1210" i="3"/>
  <c r="F1207" i="3"/>
  <c r="K1219" i="3" s="1"/>
  <c r="F1205" i="3"/>
  <c r="F1204" i="3"/>
  <c r="F1202" i="3"/>
  <c r="F1199" i="3"/>
  <c r="F1198" i="3"/>
  <c r="F1196" i="3"/>
  <c r="F1194" i="3"/>
  <c r="K1191" i="3"/>
  <c r="K1190" i="3"/>
  <c r="F1172" i="3"/>
  <c r="F1171" i="3"/>
  <c r="AA1169" i="3"/>
  <c r="AA1168" i="3"/>
  <c r="AA1167" i="3"/>
  <c r="F1166" i="3"/>
  <c r="F1160" i="3"/>
  <c r="F1157" i="3"/>
  <c r="K1167" i="3" s="1"/>
  <c r="F1155" i="3"/>
  <c r="F1154" i="3"/>
  <c r="F1152" i="3"/>
  <c r="F1149" i="3"/>
  <c r="F1148" i="3"/>
  <c r="F1146" i="3"/>
  <c r="F1144" i="3"/>
  <c r="K1141" i="3"/>
  <c r="K1140" i="3"/>
  <c r="F1122" i="3"/>
  <c r="F1121" i="3"/>
  <c r="AA1119" i="3"/>
  <c r="AA1118" i="3"/>
  <c r="AA1117" i="3"/>
  <c r="F1116" i="3"/>
  <c r="F1110" i="3"/>
  <c r="F1107" i="3"/>
  <c r="K1118" i="3" s="1"/>
  <c r="F1105" i="3"/>
  <c r="F1104" i="3"/>
  <c r="F1102" i="3"/>
  <c r="F1099" i="3"/>
  <c r="F1098" i="3"/>
  <c r="F1096" i="3"/>
  <c r="F1094" i="3"/>
  <c r="K1091" i="3"/>
  <c r="K1090" i="3"/>
  <c r="F1072" i="3"/>
  <c r="F1071" i="3"/>
  <c r="AA1069" i="3"/>
  <c r="AA1068" i="3"/>
  <c r="AA1067" i="3"/>
  <c r="F1066" i="3"/>
  <c r="F1060" i="3"/>
  <c r="F1057" i="3"/>
  <c r="K1067" i="3" s="1"/>
  <c r="F1055" i="3"/>
  <c r="F1054" i="3"/>
  <c r="F1052" i="3"/>
  <c r="F1049" i="3"/>
  <c r="F1048" i="3"/>
  <c r="F1046" i="3"/>
  <c r="F1044" i="3"/>
  <c r="K1041" i="3"/>
  <c r="K1040" i="3"/>
  <c r="F1022" i="3"/>
  <c r="F1021" i="3"/>
  <c r="AA1019" i="3"/>
  <c r="AA1018" i="3"/>
  <c r="AA1017" i="3"/>
  <c r="F1016" i="3"/>
  <c r="F1010" i="3"/>
  <c r="F1007" i="3"/>
  <c r="K1019" i="3" s="1"/>
  <c r="F1005" i="3"/>
  <c r="F1004" i="3"/>
  <c r="F1002" i="3"/>
  <c r="F999" i="3"/>
  <c r="F998" i="3"/>
  <c r="F996" i="3"/>
  <c r="F994" i="3"/>
  <c r="K991" i="3"/>
  <c r="K990" i="3"/>
  <c r="F972" i="3"/>
  <c r="F971" i="3"/>
  <c r="AA969" i="3"/>
  <c r="AA968" i="3"/>
  <c r="AA967" i="3"/>
  <c r="F966" i="3"/>
  <c r="F960" i="3"/>
  <c r="F957" i="3"/>
  <c r="K969" i="3" s="1"/>
  <c r="F955" i="3"/>
  <c r="F954" i="3"/>
  <c r="F952" i="3"/>
  <c r="F949" i="3"/>
  <c r="F948" i="3"/>
  <c r="F946" i="3"/>
  <c r="F944" i="3"/>
  <c r="K941" i="3"/>
  <c r="K940" i="3"/>
  <c r="F922" i="3"/>
  <c r="F921" i="3"/>
  <c r="AA919" i="3"/>
  <c r="AA918" i="3"/>
  <c r="AA917" i="3"/>
  <c r="F916" i="3"/>
  <c r="F910" i="3"/>
  <c r="F907" i="3"/>
  <c r="K919" i="3" s="1"/>
  <c r="F905" i="3"/>
  <c r="F904" i="3"/>
  <c r="F902" i="3"/>
  <c r="F899" i="3"/>
  <c r="F898" i="3"/>
  <c r="F896" i="3"/>
  <c r="F894" i="3"/>
  <c r="K891" i="3"/>
  <c r="K890" i="3"/>
  <c r="F872" i="3"/>
  <c r="F871" i="3"/>
  <c r="AA869" i="3"/>
  <c r="AA868" i="3"/>
  <c r="AA867" i="3"/>
  <c r="F866" i="3"/>
  <c r="F860" i="3"/>
  <c r="F857" i="3"/>
  <c r="K868" i="3" s="1"/>
  <c r="F855" i="3"/>
  <c r="F854" i="3"/>
  <c r="F852" i="3"/>
  <c r="F849" i="3"/>
  <c r="F848" i="3"/>
  <c r="F846" i="3"/>
  <c r="F844" i="3"/>
  <c r="K841" i="3"/>
  <c r="K840" i="3"/>
  <c r="F822" i="3"/>
  <c r="F821" i="3"/>
  <c r="AA819" i="3"/>
  <c r="AA818" i="3"/>
  <c r="AA817" i="3"/>
  <c r="F816" i="3"/>
  <c r="F810" i="3"/>
  <c r="F807" i="3"/>
  <c r="K819" i="3" s="1"/>
  <c r="F805" i="3"/>
  <c r="F804" i="3"/>
  <c r="F802" i="3"/>
  <c r="F799" i="3"/>
  <c r="F798" i="3"/>
  <c r="F796" i="3"/>
  <c r="F794" i="3"/>
  <c r="K791" i="3"/>
  <c r="K790" i="3"/>
  <c r="F772" i="3"/>
  <c r="F771" i="3"/>
  <c r="AA769" i="3"/>
  <c r="AA768" i="3"/>
  <c r="AA767" i="3"/>
  <c r="F766" i="3"/>
  <c r="F760" i="3"/>
  <c r="F757" i="3"/>
  <c r="K768" i="3" s="1"/>
  <c r="F755" i="3"/>
  <c r="F754" i="3"/>
  <c r="F752" i="3"/>
  <c r="F749" i="3"/>
  <c r="F748" i="3"/>
  <c r="F746" i="3"/>
  <c r="F744" i="3"/>
  <c r="K741" i="3"/>
  <c r="K740" i="3"/>
  <c r="F722" i="3"/>
  <c r="F721" i="3"/>
  <c r="AA719" i="3"/>
  <c r="AA718" i="3"/>
  <c r="AA717" i="3"/>
  <c r="F716" i="3"/>
  <c r="F710" i="3"/>
  <c r="F707" i="3"/>
  <c r="K719" i="3" s="1"/>
  <c r="F705" i="3"/>
  <c r="F704" i="3"/>
  <c r="F702" i="3"/>
  <c r="F699" i="3"/>
  <c r="F698" i="3"/>
  <c r="F696" i="3"/>
  <c r="F694" i="3"/>
  <c r="K691" i="3"/>
  <c r="K690" i="3"/>
  <c r="F672" i="3"/>
  <c r="F671" i="3"/>
  <c r="AA669" i="3"/>
  <c r="AA668" i="3"/>
  <c r="AA667" i="3"/>
  <c r="F666" i="3"/>
  <c r="F660" i="3"/>
  <c r="F657" i="3"/>
  <c r="K669" i="3" s="1"/>
  <c r="F655" i="3"/>
  <c r="F654" i="3"/>
  <c r="F652" i="3"/>
  <c r="F649" i="3"/>
  <c r="F648" i="3"/>
  <c r="F646" i="3"/>
  <c r="F644" i="3"/>
  <c r="K641" i="3"/>
  <c r="K640" i="3"/>
  <c r="F622" i="3"/>
  <c r="F621" i="3"/>
  <c r="AA619" i="3"/>
  <c r="AA618" i="3"/>
  <c r="AA617" i="3"/>
  <c r="F616" i="3"/>
  <c r="F610" i="3"/>
  <c r="F607" i="3"/>
  <c r="K618" i="3" s="1"/>
  <c r="F605" i="3"/>
  <c r="F604" i="3"/>
  <c r="F602" i="3"/>
  <c r="F599" i="3"/>
  <c r="F598" i="3"/>
  <c r="F596" i="3"/>
  <c r="F594" i="3"/>
  <c r="K591" i="3"/>
  <c r="K590" i="3"/>
  <c r="F572" i="3"/>
  <c r="F571" i="3"/>
  <c r="AA569" i="3"/>
  <c r="AA568" i="3"/>
  <c r="AA567" i="3"/>
  <c r="F566" i="3"/>
  <c r="F560" i="3"/>
  <c r="F557" i="3"/>
  <c r="K569" i="3" s="1"/>
  <c r="F555" i="3"/>
  <c r="F554" i="3"/>
  <c r="F552" i="3"/>
  <c r="F549" i="3"/>
  <c r="F548" i="3"/>
  <c r="F546" i="3"/>
  <c r="F544" i="3"/>
  <c r="K541" i="3"/>
  <c r="K540" i="3"/>
  <c r="F522" i="3"/>
  <c r="AA519" i="3"/>
  <c r="AA518" i="3"/>
  <c r="AA517" i="3"/>
  <c r="F516" i="3"/>
  <c r="F510" i="3"/>
  <c r="F505" i="3"/>
  <c r="F507" i="3" s="1"/>
  <c r="K518" i="3" s="1"/>
  <c r="F504" i="3"/>
  <c r="F502" i="3"/>
  <c r="F499" i="3"/>
  <c r="F498" i="3"/>
  <c r="F496" i="3"/>
  <c r="F494" i="3"/>
  <c r="K491" i="3"/>
  <c r="K490" i="3"/>
  <c r="F472" i="3"/>
  <c r="AA469" i="3"/>
  <c r="AA468" i="3"/>
  <c r="AA467" i="3"/>
  <c r="F466" i="3"/>
  <c r="F460" i="3"/>
  <c r="F455" i="3"/>
  <c r="F457" i="3" s="1"/>
  <c r="K469" i="3" s="1"/>
  <c r="F454" i="3"/>
  <c r="F452" i="3"/>
  <c r="F449" i="3"/>
  <c r="F448" i="3"/>
  <c r="F446" i="3"/>
  <c r="F444" i="3"/>
  <c r="K441" i="3"/>
  <c r="K440" i="3"/>
  <c r="F422" i="3"/>
  <c r="AA419" i="3"/>
  <c r="AA418" i="3"/>
  <c r="AA417" i="3"/>
  <c r="F416" i="3"/>
  <c r="F410" i="3"/>
  <c r="F405" i="3"/>
  <c r="F407" i="3" s="1"/>
  <c r="K418" i="3" s="1"/>
  <c r="F404" i="3"/>
  <c r="F399" i="3"/>
  <c r="F398" i="3"/>
  <c r="F396" i="3"/>
  <c r="F394" i="3"/>
  <c r="K391" i="3"/>
  <c r="K390" i="3"/>
  <c r="F372" i="3"/>
  <c r="AA369" i="3"/>
  <c r="AA368" i="3"/>
  <c r="AA367" i="3"/>
  <c r="F366" i="3"/>
  <c r="F360" i="3"/>
  <c r="F355" i="3"/>
  <c r="F371" i="3" s="1"/>
  <c r="F354" i="3"/>
  <c r="F352" i="3"/>
  <c r="F349" i="3"/>
  <c r="F348" i="3"/>
  <c r="F346" i="3"/>
  <c r="F344" i="3"/>
  <c r="K341" i="3"/>
  <c r="K340" i="3"/>
  <c r="F322" i="3"/>
  <c r="AA319" i="3"/>
  <c r="AA318" i="3"/>
  <c r="AA317" i="3"/>
  <c r="F316" i="3"/>
  <c r="F310" i="3"/>
  <c r="F305" i="3"/>
  <c r="F307" i="3" s="1"/>
  <c r="K318" i="3" s="1"/>
  <c r="F304" i="3"/>
  <c r="F302" i="3"/>
  <c r="F299" i="3"/>
  <c r="F298" i="3"/>
  <c r="F296" i="3"/>
  <c r="F294" i="3"/>
  <c r="K291" i="3"/>
  <c r="K290" i="3"/>
  <c r="F272" i="3"/>
  <c r="AA269" i="3"/>
  <c r="AA268" i="3"/>
  <c r="AA267" i="3"/>
  <c r="F266" i="3"/>
  <c r="F260" i="3"/>
  <c r="F255" i="3"/>
  <c r="F257" i="3" s="1"/>
  <c r="K268" i="3" s="1"/>
  <c r="F254" i="3"/>
  <c r="F249" i="3"/>
  <c r="F248" i="3"/>
  <c r="F246" i="3"/>
  <c r="F244" i="3"/>
  <c r="K241" i="3"/>
  <c r="K240" i="3"/>
  <c r="F222" i="3"/>
  <c r="AA219" i="3"/>
  <c r="AA218" i="3"/>
  <c r="AA217" i="3"/>
  <c r="F216" i="3"/>
  <c r="F210" i="3"/>
  <c r="F205" i="3"/>
  <c r="F207" i="3" s="1"/>
  <c r="K219" i="3" s="1"/>
  <c r="F204" i="3"/>
  <c r="F202" i="3"/>
  <c r="F199" i="3"/>
  <c r="F198" i="3"/>
  <c r="F196" i="3"/>
  <c r="F194" i="3"/>
  <c r="K191" i="3"/>
  <c r="K190" i="3"/>
  <c r="F144" i="3"/>
  <c r="F94" i="3"/>
  <c r="K91" i="3"/>
  <c r="K141" i="3"/>
  <c r="F172" i="3"/>
  <c r="AA169" i="3"/>
  <c r="AA168" i="3"/>
  <c r="AA167" i="3"/>
  <c r="F166" i="3"/>
  <c r="F160" i="3"/>
  <c r="F155" i="3"/>
  <c r="F157" i="3" s="1"/>
  <c r="K169" i="3" s="1"/>
  <c r="F154" i="3"/>
  <c r="F152" i="3"/>
  <c r="F149" i="3"/>
  <c r="F148" i="3"/>
  <c r="F146" i="3"/>
  <c r="K140" i="3"/>
  <c r="F116" i="3"/>
  <c r="K90" i="3"/>
  <c r="F105" i="3"/>
  <c r="F350" i="3" l="1"/>
  <c r="F521" i="3"/>
  <c r="F471" i="3"/>
  <c r="F421" i="3"/>
  <c r="F357" i="3"/>
  <c r="K368" i="3" s="1"/>
  <c r="F321" i="3"/>
  <c r="F271" i="3"/>
  <c r="F3250" i="3"/>
  <c r="AA3420" i="3"/>
  <c r="F3424" i="3" s="1"/>
  <c r="F3456" i="3"/>
  <c r="F400" i="3"/>
  <c r="F1950" i="3"/>
  <c r="AA1220" i="3"/>
  <c r="F1224" i="3" s="1"/>
  <c r="F1223" i="3" s="1"/>
  <c r="J26" i="3" s="1"/>
  <c r="F406" i="3"/>
  <c r="F1406" i="3"/>
  <c r="F250" i="3"/>
  <c r="F656" i="3"/>
  <c r="F1200" i="3"/>
  <c r="F456" i="3"/>
  <c r="F300" i="3"/>
  <c r="F221" i="3"/>
  <c r="F2806" i="3"/>
  <c r="F3356" i="3"/>
  <c r="F3556" i="3"/>
  <c r="F606" i="3"/>
  <c r="F750" i="3"/>
  <c r="F3150" i="3"/>
  <c r="F650" i="3"/>
  <c r="AA870" i="3"/>
  <c r="F874" i="3" s="1"/>
  <c r="F873" i="3" s="1"/>
  <c r="J19" i="3" s="1"/>
  <c r="F906" i="3"/>
  <c r="F1306" i="3"/>
  <c r="F1356" i="3"/>
  <c r="F1500" i="3"/>
  <c r="F1700" i="3"/>
  <c r="F1756" i="3"/>
  <c r="F1906" i="3"/>
  <c r="F2356" i="3"/>
  <c r="F2450" i="3"/>
  <c r="F2556" i="3"/>
  <c r="AA2870" i="3"/>
  <c r="F2874" i="3" s="1"/>
  <c r="I59" i="3" s="1"/>
  <c r="F2906" i="3"/>
  <c r="F3050" i="3"/>
  <c r="F1150" i="3"/>
  <c r="AA1570" i="3"/>
  <c r="F1574" i="3" s="1"/>
  <c r="I33" i="3" s="1"/>
  <c r="F1600" i="3"/>
  <c r="F1800" i="3"/>
  <c r="F2000" i="3"/>
  <c r="F2600" i="3"/>
  <c r="AA570" i="3"/>
  <c r="F574" i="3" s="1"/>
  <c r="F573" i="3" s="1"/>
  <c r="J13" i="3" s="1"/>
  <c r="AA520" i="3"/>
  <c r="F524" i="3" s="1"/>
  <c r="I12" i="3" s="1"/>
  <c r="AA470" i="3"/>
  <c r="F474" i="3" s="1"/>
  <c r="I11" i="3" s="1"/>
  <c r="AA420" i="3"/>
  <c r="F424" i="3" s="1"/>
  <c r="I10" i="3" s="1"/>
  <c r="AA370" i="3"/>
  <c r="F374" i="3" s="1"/>
  <c r="F373" i="3" s="1"/>
  <c r="J9" i="3" s="1"/>
  <c r="AA320" i="3"/>
  <c r="F324" i="3" s="1"/>
  <c r="F323" i="3" s="1"/>
  <c r="J8" i="3" s="1"/>
  <c r="AA270" i="3"/>
  <c r="F274" i="3" s="1"/>
  <c r="I7" i="3" s="1"/>
  <c r="AA220" i="3"/>
  <c r="F224" i="3" s="1"/>
  <c r="I6" i="3" s="1"/>
  <c r="F700" i="3"/>
  <c r="F1250" i="3"/>
  <c r="F1450" i="3"/>
  <c r="F1656" i="3"/>
  <c r="F2200" i="3"/>
  <c r="F2306" i="3"/>
  <c r="K2368" i="3"/>
  <c r="F2550" i="3"/>
  <c r="F2606" i="3"/>
  <c r="K3068" i="3"/>
  <c r="F3106" i="3"/>
  <c r="F3506" i="3"/>
  <c r="AA620" i="3"/>
  <c r="F624" i="3" s="1"/>
  <c r="F623" i="3" s="1"/>
  <c r="F800" i="3"/>
  <c r="AA1170" i="3"/>
  <c r="F1174" i="3" s="1"/>
  <c r="I25" i="3" s="1"/>
  <c r="AA1470" i="3"/>
  <c r="F1474" i="3" s="1"/>
  <c r="I31" i="3" s="1"/>
  <c r="AA1870" i="3"/>
  <c r="F1874" i="3" s="1"/>
  <c r="I39" i="3" s="1"/>
  <c r="AA3520" i="3"/>
  <c r="F3524" i="3" s="1"/>
  <c r="I72" i="3" s="1"/>
  <c r="F850" i="3"/>
  <c r="F1050" i="3"/>
  <c r="F1350" i="3"/>
  <c r="F1550" i="3"/>
  <c r="F2006" i="3"/>
  <c r="F2100" i="3"/>
  <c r="F2400" i="3"/>
  <c r="F2506" i="3"/>
  <c r="F2850" i="3"/>
  <c r="F3200" i="3"/>
  <c r="F3256" i="3"/>
  <c r="F3406" i="3"/>
  <c r="F2500" i="3"/>
  <c r="F2756" i="3"/>
  <c r="F2856" i="3"/>
  <c r="K2968" i="3"/>
  <c r="F3006" i="3"/>
  <c r="F756" i="3"/>
  <c r="F856" i="3"/>
  <c r="F1156" i="3"/>
  <c r="F1206" i="3"/>
  <c r="F1456" i="3"/>
  <c r="F2050" i="3"/>
  <c r="F2250" i="3"/>
  <c r="AA2820" i="3"/>
  <c r="F2824" i="3" s="1"/>
  <c r="F2823" i="3" s="1"/>
  <c r="J58" i="3" s="1"/>
  <c r="AA720" i="3"/>
  <c r="F724" i="3" s="1"/>
  <c r="F723" i="3" s="1"/>
  <c r="J16" i="3" s="1"/>
  <c r="AA820" i="3"/>
  <c r="F824" i="3" s="1"/>
  <c r="F823" i="3" s="1"/>
  <c r="J18" i="3" s="1"/>
  <c r="AA1020" i="3"/>
  <c r="F1024" i="3" s="1"/>
  <c r="I22" i="3" s="1"/>
  <c r="AA1120" i="3"/>
  <c r="F1124" i="3" s="1"/>
  <c r="F1123" i="3" s="1"/>
  <c r="J24" i="3" s="1"/>
  <c r="AA1270" i="3"/>
  <c r="F1274" i="3" s="1"/>
  <c r="I27" i="3" s="1"/>
  <c r="AA1420" i="3"/>
  <c r="F1424" i="3" s="1"/>
  <c r="F1423" i="3" s="1"/>
  <c r="J30" i="3" s="1"/>
  <c r="AA1620" i="3"/>
  <c r="F1624" i="3" s="1"/>
  <c r="I34" i="3" s="1"/>
  <c r="F1750" i="3"/>
  <c r="F1850" i="3"/>
  <c r="F2206" i="3"/>
  <c r="F2300" i="3"/>
  <c r="F2656" i="3"/>
  <c r="K2668" i="3"/>
  <c r="F2706" i="3"/>
  <c r="F2950" i="3"/>
  <c r="AA3020" i="3"/>
  <c r="F3024" i="3" s="1"/>
  <c r="F3023" i="3" s="1"/>
  <c r="J62" i="3" s="1"/>
  <c r="F3156" i="3"/>
  <c r="F3306" i="3"/>
  <c r="F706" i="3"/>
  <c r="F806" i="3"/>
  <c r="F950" i="3"/>
  <c r="F1106" i="3"/>
  <c r="F1256" i="3"/>
  <c r="F1606" i="3"/>
  <c r="F1706" i="3"/>
  <c r="F1806" i="3"/>
  <c r="F2156" i="3"/>
  <c r="AA3220" i="3"/>
  <c r="F3224" i="3" s="1"/>
  <c r="I66" i="3" s="1"/>
  <c r="F550" i="3"/>
  <c r="F556" i="3"/>
  <c r="F500" i="3"/>
  <c r="F506" i="3"/>
  <c r="F450" i="3"/>
  <c r="F356" i="3"/>
  <c r="F306" i="3"/>
  <c r="F256" i="3"/>
  <c r="F206" i="3"/>
  <c r="F1300" i="3"/>
  <c r="F1556" i="3"/>
  <c r="F1650" i="3"/>
  <c r="F1856" i="3"/>
  <c r="F1900" i="3"/>
  <c r="AA1970" i="3"/>
  <c r="F1974" i="3" s="1"/>
  <c r="AA2020" i="3"/>
  <c r="F2024" i="3" s="1"/>
  <c r="F2056" i="3"/>
  <c r="AA2120" i="3"/>
  <c r="F2124" i="3" s="1"/>
  <c r="F2150" i="3"/>
  <c r="AA2320" i="3"/>
  <c r="F2324" i="3" s="1"/>
  <c r="F2350" i="3"/>
  <c r="F2406" i="3"/>
  <c r="AA2520" i="3"/>
  <c r="F2524" i="3" s="1"/>
  <c r="AA2570" i="3"/>
  <c r="F2574" i="3" s="1"/>
  <c r="AA2620" i="3"/>
  <c r="F2624" i="3" s="1"/>
  <c r="F2650" i="3"/>
  <c r="F2700" i="3"/>
  <c r="AA2770" i="3"/>
  <c r="F2774" i="3" s="1"/>
  <c r="F2900" i="3"/>
  <c r="AA2970" i="3"/>
  <c r="F2974" i="3" s="1"/>
  <c r="K3018" i="3"/>
  <c r="F3056" i="3"/>
  <c r="F3100" i="3"/>
  <c r="F3206" i="3"/>
  <c r="K3218" i="3"/>
  <c r="AA3270" i="3"/>
  <c r="F3274" i="3" s="1"/>
  <c r="F3300" i="3"/>
  <c r="F3350" i="3"/>
  <c r="F3450" i="3"/>
  <c r="F3550" i="3"/>
  <c r="AA970" i="3"/>
  <c r="F974" i="3" s="1"/>
  <c r="AA670" i="3"/>
  <c r="F674" i="3" s="1"/>
  <c r="AA920" i="3"/>
  <c r="F924" i="3" s="1"/>
  <c r="K968" i="3"/>
  <c r="F1006" i="3"/>
  <c r="AA1070" i="3"/>
  <c r="F1074" i="3" s="1"/>
  <c r="AA1320" i="3"/>
  <c r="F1324" i="3" s="1"/>
  <c r="AA1370" i="3"/>
  <c r="F1374" i="3" s="1"/>
  <c r="AA1520" i="3"/>
  <c r="F1524" i="3" s="1"/>
  <c r="AA1670" i="3"/>
  <c r="F1674" i="3" s="1"/>
  <c r="AA1720" i="3"/>
  <c r="F1724" i="3" s="1"/>
  <c r="AA1770" i="3"/>
  <c r="F1774" i="3" s="1"/>
  <c r="AA1820" i="3"/>
  <c r="F1824" i="3" s="1"/>
  <c r="AA1920" i="3"/>
  <c r="F1924" i="3" s="1"/>
  <c r="AA2270" i="3"/>
  <c r="F2274" i="3" s="1"/>
  <c r="AA2470" i="3"/>
  <c r="F2474" i="3" s="1"/>
  <c r="AA2920" i="3"/>
  <c r="F2924" i="3" s="1"/>
  <c r="AA3120" i="3"/>
  <c r="F3124" i="3" s="1"/>
  <c r="AA3170" i="3"/>
  <c r="F3174" i="3" s="1"/>
  <c r="AA3370" i="3"/>
  <c r="F3374" i="3" s="1"/>
  <c r="AA3470" i="3"/>
  <c r="F3474" i="3" s="1"/>
  <c r="F3423" i="3"/>
  <c r="J70" i="3" s="1"/>
  <c r="I70" i="3"/>
  <c r="F900" i="3"/>
  <c r="F600" i="3"/>
  <c r="AA770" i="3"/>
  <c r="F774" i="3" s="1"/>
  <c r="K918" i="3"/>
  <c r="F956" i="3"/>
  <c r="F1000" i="3"/>
  <c r="F1056" i="3"/>
  <c r="F1100" i="3"/>
  <c r="F1400" i="3"/>
  <c r="F1506" i="3"/>
  <c r="K1918" i="3"/>
  <c r="F1956" i="3"/>
  <c r="AA2070" i="3"/>
  <c r="F2074" i="3" s="1"/>
  <c r="F2106" i="3"/>
  <c r="AA2170" i="3"/>
  <c r="F2174" i="3" s="1"/>
  <c r="AA2220" i="3"/>
  <c r="F2224" i="3" s="1"/>
  <c r="F2256" i="3"/>
  <c r="AA2370" i="3"/>
  <c r="F2374" i="3" s="1"/>
  <c r="AA2420" i="3"/>
  <c r="F2424" i="3" s="1"/>
  <c r="F2456" i="3"/>
  <c r="AA2670" i="3"/>
  <c r="F2674" i="3" s="1"/>
  <c r="AA2720" i="3"/>
  <c r="F2724" i="3" s="1"/>
  <c r="F2750" i="3"/>
  <c r="F2800" i="3"/>
  <c r="K2918" i="3"/>
  <c r="F2956" i="3"/>
  <c r="F3000" i="3"/>
  <c r="AA3070" i="3"/>
  <c r="F3074" i="3" s="1"/>
  <c r="AA3320" i="3"/>
  <c r="F3324" i="3" s="1"/>
  <c r="F3400" i="3"/>
  <c r="F3500" i="3"/>
  <c r="K3568" i="3"/>
  <c r="AA3570" i="3"/>
  <c r="F3574" i="3" s="1"/>
  <c r="F3573" i="3" s="1"/>
  <c r="K3567" i="3"/>
  <c r="K3518" i="3"/>
  <c r="K3517" i="3"/>
  <c r="K3468" i="3"/>
  <c r="K3467" i="3"/>
  <c r="K3418" i="3"/>
  <c r="K3417" i="3"/>
  <c r="K3368" i="3"/>
  <c r="K3367" i="3"/>
  <c r="K3318" i="3"/>
  <c r="K3317" i="3"/>
  <c r="K3268" i="3"/>
  <c r="K3267" i="3"/>
  <c r="K3217" i="3"/>
  <c r="K3168" i="3"/>
  <c r="K3167" i="3"/>
  <c r="K3118" i="3"/>
  <c r="K3117" i="3"/>
  <c r="K3067" i="3"/>
  <c r="K3017" i="3"/>
  <c r="K2967" i="3"/>
  <c r="K2917" i="3"/>
  <c r="K2868" i="3"/>
  <c r="K2867" i="3"/>
  <c r="K2818" i="3"/>
  <c r="K2817" i="3"/>
  <c r="K2768" i="3"/>
  <c r="K2767" i="3"/>
  <c r="K2718" i="3"/>
  <c r="K2717" i="3"/>
  <c r="K2667" i="3"/>
  <c r="K2618" i="3"/>
  <c r="K2617" i="3"/>
  <c r="K2568" i="3"/>
  <c r="K2567" i="3"/>
  <c r="K2518" i="3"/>
  <c r="K2517" i="3"/>
  <c r="K2468" i="3"/>
  <c r="K2467" i="3"/>
  <c r="K2418" i="3"/>
  <c r="K2417" i="3"/>
  <c r="K2367" i="3"/>
  <c r="K2318" i="3"/>
  <c r="K2317" i="3"/>
  <c r="K2268" i="3"/>
  <c r="K2267" i="3"/>
  <c r="K2218" i="3"/>
  <c r="K2217" i="3"/>
  <c r="K2168" i="3"/>
  <c r="K2167" i="3"/>
  <c r="K2118" i="3"/>
  <c r="K2117" i="3"/>
  <c r="K2068" i="3"/>
  <c r="K2067" i="3"/>
  <c r="K2018" i="3"/>
  <c r="K2017" i="3"/>
  <c r="K1968" i="3"/>
  <c r="K1967" i="3"/>
  <c r="K1917" i="3"/>
  <c r="K1868" i="3"/>
  <c r="K1867" i="3"/>
  <c r="K1817" i="3"/>
  <c r="K1819" i="3"/>
  <c r="K1768" i="3"/>
  <c r="K1767" i="3"/>
  <c r="K1718" i="3"/>
  <c r="K1717" i="3"/>
  <c r="K1668" i="3"/>
  <c r="K1667" i="3"/>
  <c r="K1617" i="3"/>
  <c r="K1618" i="3"/>
  <c r="K1568" i="3"/>
  <c r="K1567" i="3"/>
  <c r="K1518" i="3"/>
  <c r="K1517" i="3"/>
  <c r="K1468" i="3"/>
  <c r="K1467" i="3"/>
  <c r="K1418" i="3"/>
  <c r="K1417" i="3"/>
  <c r="K1367" i="3"/>
  <c r="K1369" i="3"/>
  <c r="K1318" i="3"/>
  <c r="K1317" i="3"/>
  <c r="K1267" i="3"/>
  <c r="K1268" i="3"/>
  <c r="K1218" i="3"/>
  <c r="K1217" i="3"/>
  <c r="K1169" i="3"/>
  <c r="K1168" i="3"/>
  <c r="K1117" i="3"/>
  <c r="K1119" i="3"/>
  <c r="K1069" i="3"/>
  <c r="K1068" i="3"/>
  <c r="K1018" i="3"/>
  <c r="K1017" i="3"/>
  <c r="K967" i="3"/>
  <c r="K917" i="3"/>
  <c r="K867" i="3"/>
  <c r="K869" i="3"/>
  <c r="K818" i="3"/>
  <c r="K817" i="3"/>
  <c r="K767" i="3"/>
  <c r="K769" i="3"/>
  <c r="K718" i="3"/>
  <c r="K717" i="3"/>
  <c r="K667" i="3"/>
  <c r="K668" i="3"/>
  <c r="K617" i="3"/>
  <c r="K619" i="3"/>
  <c r="K568" i="3"/>
  <c r="K567" i="3"/>
  <c r="K517" i="3"/>
  <c r="K519" i="3"/>
  <c r="K468" i="3"/>
  <c r="K467" i="3"/>
  <c r="K417" i="3"/>
  <c r="K419" i="3"/>
  <c r="K367" i="3"/>
  <c r="K369" i="3"/>
  <c r="K317" i="3"/>
  <c r="K319" i="3"/>
  <c r="K267" i="3"/>
  <c r="K269" i="3"/>
  <c r="K217" i="3"/>
  <c r="K218" i="3"/>
  <c r="F150" i="3"/>
  <c r="F171" i="3"/>
  <c r="AA170" i="3"/>
  <c r="F174" i="3" s="1"/>
  <c r="I5" i="3" s="1"/>
  <c r="F156" i="3"/>
  <c r="K167" i="3"/>
  <c r="K168" i="3"/>
  <c r="F1273" i="3" l="1"/>
  <c r="J27" i="3" s="1"/>
  <c r="I26" i="3"/>
  <c r="F1573" i="3"/>
  <c r="J33" i="3" s="1"/>
  <c r="F1873" i="3"/>
  <c r="J39" i="3" s="1"/>
  <c r="F3523" i="3"/>
  <c r="J72" i="3" s="1"/>
  <c r="F1623" i="3"/>
  <c r="J34" i="3" s="1"/>
  <c r="I14" i="3"/>
  <c r="I18" i="3"/>
  <c r="I30" i="3"/>
  <c r="I19" i="3"/>
  <c r="F523" i="3"/>
  <c r="J12" i="3" s="1"/>
  <c r="F1023" i="3"/>
  <c r="J22" i="3" s="1"/>
  <c r="F1173" i="3"/>
  <c r="J25" i="3" s="1"/>
  <c r="F273" i="3"/>
  <c r="J7" i="3" s="1"/>
  <c r="F423" i="3"/>
  <c r="J10" i="3" s="1"/>
  <c r="F3223" i="3"/>
  <c r="J66" i="3" s="1"/>
  <c r="F223" i="3"/>
  <c r="J6" i="3" s="1"/>
  <c r="F2873" i="3"/>
  <c r="J59" i="3" s="1"/>
  <c r="J14" i="3"/>
  <c r="I13" i="3"/>
  <c r="F473" i="3"/>
  <c r="J11" i="3" s="1"/>
  <c r="I9" i="3"/>
  <c r="I8" i="3"/>
  <c r="I16" i="3"/>
  <c r="F1473" i="3"/>
  <c r="J31" i="3" s="1"/>
  <c r="I58" i="3"/>
  <c r="I24" i="3"/>
  <c r="I62" i="3"/>
  <c r="F2223" i="3"/>
  <c r="J46" i="3" s="1"/>
  <c r="I46" i="3"/>
  <c r="F3473" i="3"/>
  <c r="J71" i="3" s="1"/>
  <c r="I71" i="3"/>
  <c r="F1823" i="3"/>
  <c r="J38" i="3" s="1"/>
  <c r="I38" i="3"/>
  <c r="F1973" i="3"/>
  <c r="J41" i="3" s="1"/>
  <c r="I41" i="3"/>
  <c r="F2423" i="3"/>
  <c r="J50" i="3" s="1"/>
  <c r="I50" i="3"/>
  <c r="F2173" i="3"/>
  <c r="J45" i="3" s="1"/>
  <c r="I45" i="3"/>
  <c r="F773" i="3"/>
  <c r="J17" i="3" s="1"/>
  <c r="I17" i="3"/>
  <c r="F3373" i="3"/>
  <c r="J69" i="3" s="1"/>
  <c r="I69" i="3"/>
  <c r="F2473" i="3"/>
  <c r="J51" i="3" s="1"/>
  <c r="I51" i="3"/>
  <c r="F1773" i="3"/>
  <c r="J37" i="3" s="1"/>
  <c r="I37" i="3"/>
  <c r="F1373" i="3"/>
  <c r="J29" i="3" s="1"/>
  <c r="I29" i="3"/>
  <c r="F2973" i="3"/>
  <c r="J61" i="3" s="1"/>
  <c r="I61" i="3"/>
  <c r="F2123" i="3"/>
  <c r="J44" i="3" s="1"/>
  <c r="I44" i="3"/>
  <c r="F3073" i="3"/>
  <c r="J63" i="3" s="1"/>
  <c r="I63" i="3"/>
  <c r="F2923" i="3"/>
  <c r="J60" i="3" s="1"/>
  <c r="I60" i="3"/>
  <c r="F1523" i="3"/>
  <c r="J32" i="3" s="1"/>
  <c r="I32" i="3"/>
  <c r="F2523" i="3"/>
  <c r="J52" i="3" s="1"/>
  <c r="I52" i="3"/>
  <c r="F2723" i="3"/>
  <c r="J56" i="3" s="1"/>
  <c r="I56" i="3"/>
  <c r="F2373" i="3"/>
  <c r="J49" i="3" s="1"/>
  <c r="I49" i="3"/>
  <c r="F3173" i="3"/>
  <c r="J65" i="3" s="1"/>
  <c r="I65" i="3"/>
  <c r="F2273" i="3"/>
  <c r="J47" i="3" s="1"/>
  <c r="I47" i="3"/>
  <c r="F1723" i="3"/>
  <c r="J36" i="3" s="1"/>
  <c r="I36" i="3"/>
  <c r="F1323" i="3"/>
  <c r="J28" i="3" s="1"/>
  <c r="I28" i="3"/>
  <c r="F923" i="3"/>
  <c r="J20" i="3" s="1"/>
  <c r="I20" i="3"/>
  <c r="F973" i="3"/>
  <c r="J21" i="3" s="1"/>
  <c r="I21" i="3"/>
  <c r="F2623" i="3"/>
  <c r="J54" i="3" s="1"/>
  <c r="I54" i="3"/>
  <c r="F3323" i="3"/>
  <c r="J68" i="3" s="1"/>
  <c r="I68" i="3"/>
  <c r="F2673" i="3"/>
  <c r="J55" i="3" s="1"/>
  <c r="I55" i="3"/>
  <c r="F2073" i="3"/>
  <c r="J43" i="3" s="1"/>
  <c r="I43" i="3"/>
  <c r="F3123" i="3"/>
  <c r="J64" i="3" s="1"/>
  <c r="I64" i="3"/>
  <c r="F1923" i="3"/>
  <c r="J40" i="3" s="1"/>
  <c r="I40" i="3"/>
  <c r="F1673" i="3"/>
  <c r="J35" i="3" s="1"/>
  <c r="I35" i="3"/>
  <c r="F1073" i="3"/>
  <c r="J23" i="3" s="1"/>
  <c r="I23" i="3"/>
  <c r="F673" i="3"/>
  <c r="J15" i="3" s="1"/>
  <c r="I15" i="3"/>
  <c r="F3273" i="3"/>
  <c r="J67" i="3" s="1"/>
  <c r="I67" i="3"/>
  <c r="F2773" i="3"/>
  <c r="J57" i="3" s="1"/>
  <c r="I57" i="3"/>
  <c r="F2573" i="3"/>
  <c r="J53" i="3" s="1"/>
  <c r="I53" i="3"/>
  <c r="F2323" i="3"/>
  <c r="J48" i="3" s="1"/>
  <c r="I48" i="3"/>
  <c r="F2023" i="3"/>
  <c r="J42" i="3" s="1"/>
  <c r="I42" i="3"/>
  <c r="I73" i="3"/>
  <c r="J73" i="3"/>
  <c r="F173" i="3"/>
  <c r="J5" i="3" s="1"/>
  <c r="AA118" i="3" l="1"/>
  <c r="AA119" i="3"/>
  <c r="AA117" i="3"/>
  <c r="F110" i="3"/>
  <c r="AA120" i="3" l="1"/>
  <c r="F99" i="3"/>
  <c r="F98" i="3"/>
  <c r="F96" i="3"/>
  <c r="F124" i="3" l="1"/>
  <c r="I4" i="3" s="1"/>
  <c r="F100" i="3"/>
  <c r="F102" i="3"/>
  <c r="F123" i="3" l="1"/>
  <c r="F122" i="3"/>
  <c r="F107" i="3"/>
  <c r="K117" i="3" s="1"/>
  <c r="F104" i="3"/>
  <c r="F106" i="3" s="1"/>
  <c r="J4" i="3" l="1"/>
  <c r="K119" i="3"/>
  <c r="K118" i="3"/>
  <c r="F121" i="3"/>
  <c r="C5" i="3" l="1"/>
  <c r="AA5" i="3" s="1"/>
  <c r="C4" i="3" l="1"/>
  <c r="AA4" i="3" l="1"/>
  <c r="I8" i="4"/>
  <c r="I6" i="4"/>
  <c r="I9" i="4"/>
  <c r="I7" i="4"/>
  <c r="I5" i="4"/>
  <c r="G23" i="2"/>
  <c r="H41" i="2" s="1"/>
  <c r="H45" i="2"/>
  <c r="G29" i="2"/>
  <c r="F13" i="6"/>
  <c r="F18" i="6" s="1"/>
  <c r="G32" i="2"/>
  <c r="F23" i="5"/>
  <c r="G24" i="2"/>
  <c r="H42" i="2" s="1"/>
  <c r="H44" i="2"/>
  <c r="G22" i="2"/>
  <c r="F14" i="6"/>
  <c r="I4" i="4"/>
  <c r="F24" i="5"/>
  <c r="F19" i="4"/>
  <c r="F20" i="4" s="1"/>
  <c r="G30" i="2"/>
  <c r="F17" i="4"/>
  <c r="G25" i="2"/>
  <c r="G31" i="2"/>
  <c r="G26" i="2"/>
  <c r="G27" i="2"/>
  <c r="F4" i="6" s="1"/>
  <c r="G28" i="2"/>
  <c r="F14" i="5" s="1"/>
  <c r="F15" i="6"/>
  <c r="F3" i="5"/>
  <c r="F13" i="5" s="1"/>
  <c r="H46" i="2" l="1"/>
  <c r="F25" i="5"/>
  <c r="F26" i="5" s="1"/>
  <c r="F19" i="6"/>
  <c r="F15" i="5"/>
  <c r="F3" i="6"/>
  <c r="F5" i="6" s="1"/>
  <c r="F21" i="4"/>
  <c r="F18" i="4"/>
  <c r="F22" i="4" s="1"/>
  <c r="AA75" i="3"/>
  <c r="G21" i="2" s="1"/>
  <c r="H40" i="2" s="1"/>
  <c r="F4" i="5" l="1"/>
  <c r="F5" i="5" s="1"/>
  <c r="F23" i="4"/>
</calcChain>
</file>

<file path=xl/sharedStrings.xml><?xml version="1.0" encoding="utf-8"?>
<sst xmlns="http://schemas.openxmlformats.org/spreadsheetml/2006/main" count="6717" uniqueCount="294">
  <si>
    <t>Załącznik nr 2 do programu priorytetowego</t>
  </si>
  <si>
    <t>Budownictwo energooszczędne</t>
  </si>
  <si>
    <t>Część 1) Zmniejszenie zużycia energii w budownictwie</t>
  </si>
  <si>
    <t>ZAŁĄCZNIK  EKOLOGICZNO – TECHNICZNY</t>
  </si>
  <si>
    <t>DO  WNIOSKU  O  DOFINANSOWANIE  PROJEKTU</t>
  </si>
  <si>
    <t>ZE  ŚRODKÓW  KRAJOWYCH</t>
  </si>
  <si>
    <t>NARODOWY FUNDUSZ</t>
  </si>
  <si>
    <t>OCHRONY ŚRODOWISKA i GOSPODARKI WODNEJ</t>
  </si>
  <si>
    <t>0.</t>
  </si>
  <si>
    <t>Streszczenie</t>
  </si>
  <si>
    <t>• Planowane efekty zgodnie z programem priorytetowym</t>
  </si>
  <si>
    <t>• Przedmiot projektu</t>
  </si>
  <si>
    <t>• Cel projektu</t>
  </si>
  <si>
    <t>Lp.</t>
  </si>
  <si>
    <t>Wielkość</t>
  </si>
  <si>
    <t>Jednostka</t>
  </si>
  <si>
    <t>Lokalizacja</t>
  </si>
  <si>
    <t>-</t>
  </si>
  <si>
    <t>Liczba budynków</t>
  </si>
  <si>
    <t>szt.</t>
  </si>
  <si>
    <t>Powierzchnia użytkowa ogółem</t>
  </si>
  <si>
    <r>
      <t>m</t>
    </r>
    <r>
      <rPr>
        <vertAlign val="superscript"/>
        <sz val="11"/>
        <color theme="1"/>
        <rFont val="Calibri"/>
        <family val="2"/>
        <charset val="238"/>
      </rPr>
      <t>2</t>
    </r>
  </si>
  <si>
    <t>MWh/rok</t>
  </si>
  <si>
    <t>Zużycie energii elektrycznej przed modernizacją ogółem</t>
  </si>
  <si>
    <t>Mg/rok</t>
  </si>
  <si>
    <t>Liczba źródeł energii opalanych węglem przed modernizacją</t>
  </si>
  <si>
    <t>Liczba źródeł energii opalanych olejem przed modernizacją</t>
  </si>
  <si>
    <t>Liczba źródeł energii opalanych gazem przed modernizacją</t>
  </si>
  <si>
    <t>Liczba węzłów cieplnych zasilanych ciepłem z zewnętrznej sieci ciepłowniczej przed modernizacją</t>
  </si>
  <si>
    <t>Dane</t>
  </si>
  <si>
    <t>Uwagi</t>
  </si>
  <si>
    <t xml:space="preserve">1. </t>
  </si>
  <si>
    <t>Efekty rzeczowe planowane do osiągnięcia w ramach realizacji projektu:</t>
  </si>
  <si>
    <t>Nazwa wskaźnika</t>
  </si>
  <si>
    <t>Powierzchnia użytkowa budynków poddanych modernizacji energetycznej</t>
  </si>
  <si>
    <t>MW</t>
  </si>
  <si>
    <t>Wartość</t>
  </si>
  <si>
    <t>Liczba zmodernizowanych energetycznie budynków</t>
  </si>
  <si>
    <t>Liczba zmodernizowanych energetycznie źródeł ciepła</t>
  </si>
  <si>
    <t>Zestawienie budynków poddanych modernizacji energetycznej</t>
  </si>
  <si>
    <t>Oznaczenie budynku</t>
  </si>
  <si>
    <t>Powierzchnia użytkowa</t>
  </si>
  <si>
    <t>Informacje szczegółowe o budynkach poddanych modernizacji energetycznej</t>
  </si>
  <si>
    <t>Nazwa  budynku</t>
  </si>
  <si>
    <t>Adres</t>
  </si>
  <si>
    <t>Powierzchnia całkowita</t>
  </si>
  <si>
    <t>Powierzchnia służąca prowadzeniu działalności gospodarczej lub mieszkaniowej</t>
  </si>
  <si>
    <t>%</t>
  </si>
  <si>
    <r>
      <t>Planowane zmniejszenie emisji CO</t>
    </r>
    <r>
      <rPr>
        <vertAlign val="subscript"/>
        <sz val="11"/>
        <color theme="1"/>
        <rFont val="Calibri"/>
        <family val="2"/>
        <charset val="238"/>
      </rPr>
      <t>2</t>
    </r>
  </si>
  <si>
    <t>Opis</t>
  </si>
  <si>
    <t>Planowana oszczędność nieodnawialnej energii pierwotnej</t>
  </si>
  <si>
    <t>Dodatkowa ilość energii wytwarzanej ze źródeł odnawialnych (OZE)</t>
  </si>
  <si>
    <t>Wykaz podstawowych działań w zakresie modernizacji energetycznej</t>
  </si>
  <si>
    <t>I</t>
  </si>
  <si>
    <t>L</t>
  </si>
  <si>
    <t>Dodatkowe wyjaśnienia:</t>
  </si>
  <si>
    <t>2.</t>
  </si>
  <si>
    <t xml:space="preserve"> </t>
  </si>
  <si>
    <t>3.</t>
  </si>
  <si>
    <t>Wyszczególnienie</t>
  </si>
  <si>
    <t>Informacja o dokumencie źródłowym, w którym znajdują się obliczenia</t>
  </si>
  <si>
    <t>Zużycie nieodnawialnej energii pierwotnej przed modernizacją</t>
  </si>
  <si>
    <t>Zużycie nieodnawialnej energii pierwotnej po modernizacji</t>
  </si>
  <si>
    <t>Zmniejszenie zużycia nieodnawialnej energii pierwotnej</t>
  </si>
  <si>
    <t xml:space="preserve">Zmniejszenie zużycia energii końcowej </t>
  </si>
  <si>
    <t xml:space="preserve">Procentowe zmniejszenie zużycia nieodnawialnej energii pierwotnej </t>
  </si>
  <si>
    <t>Zużycie energii końcowej przed modernizacją</t>
  </si>
  <si>
    <t>Zużycie energii końcowej po modernizacji</t>
  </si>
  <si>
    <t xml:space="preserve">4. </t>
  </si>
  <si>
    <t>zł</t>
  </si>
  <si>
    <t>zł/(MWh/rok)</t>
  </si>
  <si>
    <t>Wnioskowana kwota kosztów kwalifikowanych</t>
  </si>
  <si>
    <t xml:space="preserve">Zmniejszenie zużycia nieodnawialnej energii pierwotnej </t>
  </si>
  <si>
    <t>5.</t>
  </si>
  <si>
    <t xml:space="preserve">Kwota rocznych oszczędności kosztów eksploatacyjnych </t>
  </si>
  <si>
    <t>zł/rok</t>
  </si>
  <si>
    <t>SPBT</t>
  </si>
  <si>
    <t>6.</t>
  </si>
  <si>
    <r>
      <t>Emisja CO</t>
    </r>
    <r>
      <rPr>
        <vertAlign val="subscript"/>
        <sz val="11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 xml:space="preserve"> przed modernizacją</t>
    </r>
  </si>
  <si>
    <r>
      <t>Emisja CO</t>
    </r>
    <r>
      <rPr>
        <vertAlign val="subscript"/>
        <sz val="11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 xml:space="preserve"> po modernizacji</t>
    </r>
  </si>
  <si>
    <r>
      <t>Zmniejszenie emisji CO</t>
    </r>
    <r>
      <rPr>
        <vertAlign val="subscript"/>
        <sz val="11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 xml:space="preserve"> </t>
    </r>
  </si>
  <si>
    <r>
      <t>Procentowe zmniejszenie emisji CO</t>
    </r>
    <r>
      <rPr>
        <vertAlign val="subscript"/>
        <sz val="11"/>
        <color theme="1"/>
        <rFont val="Calibri"/>
        <family val="2"/>
        <charset val="238"/>
      </rPr>
      <t>2</t>
    </r>
  </si>
  <si>
    <t>7.</t>
  </si>
  <si>
    <r>
      <t>Zmniejszenie emisji CO</t>
    </r>
    <r>
      <rPr>
        <vertAlign val="subscript"/>
        <sz val="11"/>
        <color theme="1"/>
        <rFont val="Calibri"/>
        <family val="2"/>
        <charset val="238"/>
      </rPr>
      <t>2</t>
    </r>
  </si>
  <si>
    <t>8.</t>
  </si>
  <si>
    <t>Planowane koszty całkowite projektu</t>
  </si>
  <si>
    <t>Planowane koszty kwalifikowane projektu</t>
  </si>
  <si>
    <t>9.</t>
  </si>
  <si>
    <t>Informacja w sprawie możliwości podłączenia do zewnętrznej sieci ciepłowniczej</t>
  </si>
  <si>
    <t>Podpisy osób uprawnionych do reprezentacji Wnioskodawcy</t>
  </si>
  <si>
    <t>(data, podpis, pieczęć)</t>
  </si>
  <si>
    <t>(pieczęć Wnioskodawcy)</t>
  </si>
  <si>
    <t>zł /(Mg/rok)</t>
  </si>
  <si>
    <t>GJ/rok</t>
  </si>
  <si>
    <t>V</t>
  </si>
  <si>
    <t>X</t>
  </si>
  <si>
    <t>II</t>
  </si>
  <si>
    <t>III</t>
  </si>
  <si>
    <t>IV</t>
  </si>
  <si>
    <t>VI</t>
  </si>
  <si>
    <t>VII</t>
  </si>
  <si>
    <t>VIII</t>
  </si>
  <si>
    <t>IX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</si>
  <si>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</si>
  <si>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</si>
  <si>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</si>
  <si>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</si>
  <si>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</si>
  <si>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</si>
  <si>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</si>
  <si>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</si>
  <si>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</si>
  <si>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</si>
  <si>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</si>
  <si>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</si>
  <si>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</si>
  <si>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</si>
  <si>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</si>
  <si>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</si>
  <si>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</si>
  <si>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</si>
  <si>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</si>
  <si>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</si>
  <si>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</si>
  <si>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</si>
  <si>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</si>
  <si>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</si>
  <si>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</si>
  <si>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</si>
  <si>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</si>
  <si>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</si>
  <si>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</si>
  <si>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</si>
  <si>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</si>
  <si>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</si>
  <si>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</si>
  <si>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</si>
  <si>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</si>
  <si>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</si>
  <si>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</si>
  <si>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</si>
  <si>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XLIX</t>
  </si>
  <si>
    <t>LI</t>
  </si>
  <si>
    <t>LII</t>
  </si>
  <si>
    <t>LIII</t>
  </si>
  <si>
    <t>LIV</t>
  </si>
  <si>
    <t>LV</t>
  </si>
  <si>
    <t>LVI</t>
  </si>
  <si>
    <t>LVII</t>
  </si>
  <si>
    <t>LVIII</t>
  </si>
  <si>
    <t>LIX</t>
  </si>
  <si>
    <t>LX</t>
  </si>
  <si>
    <t>Budynek zabytkowy</t>
  </si>
  <si>
    <t>Tak/Nie</t>
  </si>
  <si>
    <t>Tak</t>
  </si>
  <si>
    <t>Nie</t>
  </si>
  <si>
    <t>Koszt całkowity planowanych modernizacji w budynku</t>
  </si>
  <si>
    <t xml:space="preserve">Jednostkowy koszt osiągnięcia efektu ekologicznego </t>
  </si>
  <si>
    <t>zł/(GJ/rok)</t>
  </si>
  <si>
    <t>Maksymalny prosty okres zwrotu nakładów SPBT</t>
  </si>
  <si>
    <t>lata</t>
  </si>
  <si>
    <t>Procentowe zmniejszenie zużycia nieodnawialnej energii pierwotnej</t>
  </si>
  <si>
    <t>Wnioskodawca:</t>
  </si>
  <si>
    <t>Powierzchnia o regulowanej temperaturze powietrza</t>
  </si>
  <si>
    <t>Roczne koszty eksploatacyjne po modernizacji</t>
  </si>
  <si>
    <t>Roczne koszty eksploatacyjne przed modernizacją</t>
  </si>
  <si>
    <t>Dodatkowa ilość energii elektrycznej wytwarzanej ze źródeł odnawialnych</t>
  </si>
  <si>
    <t xml:space="preserve">Planowany koszt kwalifikowany robót termomodernizacyjnych (wraz z pracami przygotowawczymi, dokumentacją techniczną,  robotami towarzyszącymi, kosztami zarządzania przedsięwzięciem, odbioru oraz promocji)  </t>
  </si>
  <si>
    <r>
      <t>m</t>
    </r>
    <r>
      <rPr>
        <vertAlign val="superscript"/>
        <sz val="11"/>
        <rFont val="Calibri"/>
        <family val="2"/>
        <charset val="238"/>
      </rPr>
      <t>2</t>
    </r>
  </si>
  <si>
    <t>Dodatkowa ilość energii cieplnej wytwarzanej ze źródeł odnawialnych</t>
  </si>
  <si>
    <t xml:space="preserve">Zmniejszenie kosztów eksploatacyjnych </t>
  </si>
  <si>
    <t xml:space="preserve">Powierzchnia o regulowanej temperaturze powietrza w budynkach </t>
  </si>
  <si>
    <t>Zużycie energii elektrycznej po modernizacji ogółem</t>
  </si>
  <si>
    <t>Zmniejszenie zużycia energii elektrycznej</t>
  </si>
  <si>
    <t xml:space="preserve">Istniejące źródło ciepła </t>
  </si>
  <si>
    <t xml:space="preserve">Planowane źródło </t>
  </si>
  <si>
    <t>Planowana zamiana/nowe źródło ciepła</t>
  </si>
  <si>
    <t>Forma dofinansowania:</t>
  </si>
  <si>
    <t>Dotacja</t>
  </si>
  <si>
    <t>Pożyczka</t>
  </si>
  <si>
    <t>Czy Wnioskodawca złożył Wniosek o dofinansowanie ww. przedsięwzięcia w formie pożyczki?</t>
  </si>
  <si>
    <t>Tytuł przedsięwzięcia:</t>
  </si>
  <si>
    <t>- roboty termomodernizacyjne:</t>
  </si>
  <si>
    <t>- zastosowanie odnawialnych źródeł energii (OZE):</t>
  </si>
  <si>
    <t>- zastosowanie systemów zarządzania energią:</t>
  </si>
  <si>
    <t>Emisja CO2 przed modernizacją</t>
  </si>
  <si>
    <t>Emisja CO2 po modernizacji</t>
  </si>
  <si>
    <t>Procentowa wartość dofinansowania w formie dotacji</t>
  </si>
  <si>
    <t>Planowany koszt kwalifikowany dla budynku</t>
  </si>
  <si>
    <t>Wyliczony % dofinansowania w formie dotacji</t>
  </si>
  <si>
    <t>LXI</t>
  </si>
  <si>
    <t>LXII</t>
  </si>
  <si>
    <t>LXIII</t>
  </si>
  <si>
    <t>LXIV</t>
  </si>
  <si>
    <t>LXV</t>
  </si>
  <si>
    <t>LXVI</t>
  </si>
  <si>
    <t>LXVII</t>
  </si>
  <si>
    <t>LXVIII</t>
  </si>
  <si>
    <t>LXIX</t>
  </si>
  <si>
    <t>LXX</t>
  </si>
  <si>
    <t>BUDYNEK I</t>
  </si>
  <si>
    <t>BUDYNEK II</t>
  </si>
  <si>
    <t>BUDYNEK III</t>
  </si>
  <si>
    <t>BUDYNEK IV</t>
  </si>
  <si>
    <t>BUDYNEK V</t>
  </si>
  <si>
    <t>Dodatkowy opis/uwagi/komentarze</t>
  </si>
  <si>
    <t>BUDYNEK VI</t>
  </si>
  <si>
    <t>BUDYNEK VII</t>
  </si>
  <si>
    <t>BUDYNEK VIII</t>
  </si>
  <si>
    <t>BUDYNEK IX</t>
  </si>
  <si>
    <t>BUDYNEK X</t>
  </si>
  <si>
    <t>BUDYNEK XI</t>
  </si>
  <si>
    <t>BUDYNEK XII</t>
  </si>
  <si>
    <t>BUDYNEK XIII</t>
  </si>
  <si>
    <t>BUDYNEK XIV</t>
  </si>
  <si>
    <t>BUDYNEK XV</t>
  </si>
  <si>
    <t>BUDYNEK XVI</t>
  </si>
  <si>
    <t>BUDYNEK XVII</t>
  </si>
  <si>
    <t>BUDYNEK XVIII</t>
  </si>
  <si>
    <t>BUDYNEK XIX</t>
  </si>
  <si>
    <t>BUDYNEK XX</t>
  </si>
  <si>
    <t>BUDYNEK XXI</t>
  </si>
  <si>
    <t>BUDYNEK XXII</t>
  </si>
  <si>
    <t>BUDYNEK XXIII</t>
  </si>
  <si>
    <t>BUDYNEK XXIV</t>
  </si>
  <si>
    <t>BUDYNEK XXV</t>
  </si>
  <si>
    <t>BUDYNEK XXVI</t>
  </si>
  <si>
    <t>BUDYNEK XXVII</t>
  </si>
  <si>
    <t>BUDYNEK XXVIII</t>
  </si>
  <si>
    <t>BUDYNEK XXIX</t>
  </si>
  <si>
    <t>BUDYNEK XXX</t>
  </si>
  <si>
    <t>BUDYNEK XXXI</t>
  </si>
  <si>
    <t>BUDYNEK XXXII</t>
  </si>
  <si>
    <t>BUDYNEK XXXIII</t>
  </si>
  <si>
    <t>BUDYNEK XXXIV</t>
  </si>
  <si>
    <t>BUDYNEK XXXV</t>
  </si>
  <si>
    <t>BUDYNEK XXXVI</t>
  </si>
  <si>
    <t>BUDYNEK XXXVII</t>
  </si>
  <si>
    <t>BUDYNEK XXXVIII</t>
  </si>
  <si>
    <t>BUDYNEK XXXIX</t>
  </si>
  <si>
    <t>BUDYNEK XL</t>
  </si>
  <si>
    <t>BUDYNEK XLI</t>
  </si>
  <si>
    <t>BUDYNEK XLII</t>
  </si>
  <si>
    <t>BUDYNEK XLIII</t>
  </si>
  <si>
    <t>BUDYNEK XLIV</t>
  </si>
  <si>
    <t>BUDYNEK XLV</t>
  </si>
  <si>
    <t>BUDYNEK XLVI</t>
  </si>
  <si>
    <t>BUDYNEK XLVII</t>
  </si>
  <si>
    <t>BUDYNEK XLVIII</t>
  </si>
  <si>
    <t>BUDYNEK XLIX</t>
  </si>
  <si>
    <t>BUDYNEK L</t>
  </si>
  <si>
    <t>BUDYNEK LI</t>
  </si>
  <si>
    <t>BUDYNEK LII</t>
  </si>
  <si>
    <t>BUDYNEK LIII</t>
  </si>
  <si>
    <t>BUDYNEK LIV</t>
  </si>
  <si>
    <t>BUDYNEK LV</t>
  </si>
  <si>
    <t>BUDYNEK LVI</t>
  </si>
  <si>
    <t>BUDYNEK LVII</t>
  </si>
  <si>
    <t>BUDYNEK LVIII</t>
  </si>
  <si>
    <t>BUDYNEK LIX</t>
  </si>
  <si>
    <t>BUDYNEK LX</t>
  </si>
  <si>
    <t>BUDYNEK LXI</t>
  </si>
  <si>
    <t>BUDYNEK LXII</t>
  </si>
  <si>
    <t>BUDYNEK LXIII</t>
  </si>
  <si>
    <t>BUDYNEK LXIV</t>
  </si>
  <si>
    <t>BUDYNEK LXV</t>
  </si>
  <si>
    <t>BUDYNEK LXVI</t>
  </si>
  <si>
    <t>BUDYNEK LXVII</t>
  </si>
  <si>
    <t>BUDYNEK LXVIII</t>
  </si>
  <si>
    <t>BUDYNEK LXIX</t>
  </si>
  <si>
    <t>BUDYNEK LXX</t>
  </si>
  <si>
    <t>Powierzchnia całkowita ogółem</t>
  </si>
  <si>
    <t>Powierzchnia o regulowanej temperaturze powietrza w budynkach</t>
  </si>
  <si>
    <t>Wartość zmniejszenia kosztów eksploatacyjnych</t>
  </si>
  <si>
    <t>Dodatkowa ilość energii elektrycznej wytwarzanej ze źródeł odnawialnych (OZE)</t>
  </si>
  <si>
    <t>Dodatkowa ilość energii cieplnej wytwarzanej ze źródeł odnawialnych (OZE)</t>
  </si>
  <si>
    <t>Ilość planowanych do zainstalowania liczników energii zapewniających pomiar efektów modernizacji energetycznej</t>
  </si>
  <si>
    <t>Montaż liczników energii zapewniających pomiar efektów modernizacji energetycznej</t>
  </si>
  <si>
    <t>Wyliczona maksymalna kwota dofinansowania w formie dotacji</t>
  </si>
  <si>
    <t>Ilość energii elektrycznej wytwarzanej ze źródeł odnawialnych</t>
  </si>
  <si>
    <t>Ilość energii cieplnej wytwarzanej ze źródeł odnawialnych</t>
  </si>
  <si>
    <t>Sumaryczna ilość energii wytwarzanej ze źródeł odnawialnych (OZE)</t>
  </si>
  <si>
    <t>Zmniejszenie zużycia energii końcowej dla całego projektu</t>
  </si>
  <si>
    <t>Zmniejszenie zużycia nieodnawialnej energii pierwotnej dla całego projektu</t>
  </si>
  <si>
    <t>Prosty okres zwrotu nakładów inwestycyjnych SPBT</t>
  </si>
  <si>
    <t>Lat</t>
  </si>
  <si>
    <r>
      <t>Zmniejszenie emisji CO2 dla całego projektu</t>
    </r>
    <r>
      <rPr>
        <b/>
        <vertAlign val="subscript"/>
        <sz val="11"/>
        <color theme="1"/>
        <rFont val="Calibri"/>
        <family val="2"/>
        <charset val="238"/>
        <scheme val="minor"/>
      </rPr>
      <t xml:space="preserve"> </t>
    </r>
  </si>
  <si>
    <t>Jednostkowy koszt redukcji emisji CO2</t>
  </si>
  <si>
    <t>Wysokość kosztów kwalifikowanych</t>
  </si>
  <si>
    <t>Jednostkowy koszt oszczędności nieodnawialnej energii pierwotnej</t>
  </si>
  <si>
    <t>Wnioskowana kwota dofinansowania - Pożyczka</t>
  </si>
  <si>
    <t>Gotowość do współfinansowania ze środków Wnioskodawcy odniesione do kosztów całkowitych projektu</t>
  </si>
  <si>
    <t xml:space="preserve">Środki Wnioskodawcy na finansowanie projektu </t>
  </si>
  <si>
    <t>Gotowość do współfinansowania ze środków Wnioskodawcy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</si>
</sst>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\ &quot;zł&quot;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rgb="FFEEECE1"/>
      <name val="Calibri"/>
      <family val="2"/>
      <charset val="238"/>
    </font>
    <font>
      <b/>
      <vertAlign val="sub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vertAlign val="superscript"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Fill="1"/>
    <xf numFmtId="0" fontId="1" fillId="0" borderId="0" xfId="0" applyFont="1" applyAlignment="1">
      <alignment horizontal="left" vertical="center"/>
    </xf>
    <xf numFmtId="0" fontId="0" fillId="0" borderId="1" xfId="0" applyBorder="1"/>
    <xf numFmtId="0" fontId="6" fillId="5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2" xfId="0" applyBorder="1"/>
    <xf numFmtId="0" fontId="0" fillId="0" borderId="6" xfId="0" applyBorder="1"/>
    <xf numFmtId="0" fontId="0" fillId="0" borderId="17" xfId="0" applyBorder="1"/>
    <xf numFmtId="0" fontId="0" fillId="0" borderId="18" xfId="0" applyBorder="1"/>
    <xf numFmtId="0" fontId="13" fillId="0" borderId="0" xfId="0" applyFont="1" applyBorder="1" applyAlignment="1">
      <alignment horizontal="left" vertical="center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3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/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4" borderId="3" xfId="0" applyFill="1" applyBorder="1" applyAlignment="1" applyProtection="1">
      <protection locked="0"/>
    </xf>
    <xf numFmtId="0" fontId="23" fillId="6" borderId="3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9" fontId="7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18" fillId="7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3" xfId="0" quotePrefix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7" borderId="0" xfId="0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Alignment="1" applyProtection="1">
      <alignment horizontal="center" vertical="center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14" fillId="0" borderId="2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21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22" fillId="0" borderId="0" xfId="0" applyFont="1" applyAlignment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0" fillId="0" borderId="0" xfId="0" applyBorder="1" applyAlignment="1"/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0" fillId="7" borderId="0" xfId="0" applyFill="1"/>
    <xf numFmtId="4" fontId="0" fillId="0" borderId="0" xfId="0" applyNumberFormat="1"/>
    <xf numFmtId="0" fontId="1" fillId="0" borderId="0" xfId="0" applyFont="1" applyFill="1"/>
    <xf numFmtId="0" fontId="6" fillId="2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0" fillId="4" borderId="3" xfId="0" applyFill="1" applyBorder="1" applyProtection="1">
      <protection locked="0"/>
    </xf>
    <xf numFmtId="0" fontId="27" fillId="0" borderId="3" xfId="0" applyFont="1" applyBorder="1" applyAlignment="1" applyProtection="1">
      <alignment vertical="center" wrapText="1"/>
    </xf>
    <xf numFmtId="9" fontId="7" fillId="7" borderId="5" xfId="0" applyNumberFormat="1" applyFont="1" applyFill="1" applyBorder="1" applyAlignment="1" applyProtection="1">
      <alignment horizontal="center" vertical="center" wrapText="1"/>
    </xf>
    <xf numFmtId="165" fontId="0" fillId="7" borderId="3" xfId="0" applyNumberForma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7" borderId="0" xfId="0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3" xfId="0" applyBorder="1" applyAlignment="1">
      <alignment horizontal="center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left" vertical="center" wrapText="1"/>
    </xf>
    <xf numFmtId="4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left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3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4" borderId="4" xfId="0" applyFont="1" applyFill="1" applyBorder="1" applyAlignment="1" applyProtection="1">
      <alignment horizontal="left" vertical="center" wrapText="1"/>
      <protection locked="0"/>
    </xf>
    <xf numFmtId="0" fontId="7" fillId="4" borderId="5" xfId="0" applyFont="1" applyFill="1" applyBorder="1" applyAlignment="1" applyProtection="1">
      <alignment horizontal="left" vertical="center" wrapText="1"/>
      <protection locked="0"/>
    </xf>
    <xf numFmtId="0" fontId="18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horizontal="left" vertical="center" wrapText="1"/>
    </xf>
    <xf numFmtId="0" fontId="18" fillId="0" borderId="5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0" fillId="0" borderId="4" xfId="0" applyBorder="1" applyAlignment="1">
      <alignment horizontal="center"/>
    </xf>
    <xf numFmtId="0" fontId="0" fillId="4" borderId="19" xfId="0" applyFill="1" applyBorder="1" applyAlignment="1" applyProtection="1">
      <alignment horizontal="left" vertical="center" wrapText="1"/>
      <protection locked="0"/>
    </xf>
    <xf numFmtId="0" fontId="0" fillId="4" borderId="7" xfId="0" applyFill="1" applyBorder="1" applyAlignment="1" applyProtection="1">
      <alignment horizontal="left" vertical="center" wrapText="1"/>
      <protection locked="0"/>
    </xf>
    <xf numFmtId="165" fontId="0" fillId="0" borderId="4" xfId="0" applyNumberFormat="1" applyFill="1" applyBorder="1" applyAlignment="1" applyProtection="1">
      <alignment horizontal="center" vertical="center"/>
    </xf>
    <xf numFmtId="165" fontId="0" fillId="0" borderId="5" xfId="0" applyNumberForma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9" fontId="0" fillId="0" borderId="4" xfId="0" applyNumberFormat="1" applyFill="1" applyBorder="1" applyAlignment="1" applyProtection="1">
      <alignment horizontal="center" vertical="center"/>
    </xf>
    <xf numFmtId="9" fontId="0" fillId="0" borderId="5" xfId="0" applyNumberForma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22" fillId="0" borderId="3" xfId="0" quotePrefix="1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18" fillId="0" borderId="3" xfId="0" quotePrefix="1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3" fontId="0" fillId="4" borderId="3" xfId="0" applyNumberForma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left" vertical="center" wrapText="1"/>
      <protection locked="0"/>
    </xf>
    <xf numFmtId="4" fontId="0" fillId="0" borderId="3" xfId="0" applyNumberForma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horizontal="left" vertical="center" wrapText="1"/>
    </xf>
    <xf numFmtId="4" fontId="0" fillId="4" borderId="4" xfId="0" applyNumberFormat="1" applyFill="1" applyBorder="1" applyAlignment="1" applyProtection="1">
      <alignment horizontal="center" vertical="center"/>
      <protection locked="0"/>
    </xf>
    <xf numFmtId="4" fontId="0" fillId="4" borderId="5" xfId="0" applyNumberFormat="1" applyFill="1" applyBorder="1" applyAlignment="1" applyProtection="1">
      <alignment horizontal="center" vertical="center"/>
      <protection locked="0"/>
    </xf>
    <xf numFmtId="4" fontId="0" fillId="7" borderId="3" xfId="0" applyNumberFormat="1" applyFill="1" applyBorder="1" applyAlignment="1" applyProtection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7" xfId="0" applyFont="1" applyBorder="1" applyAlignment="1" applyProtection="1">
      <alignment horizontal="left" vertical="center" wrapText="1"/>
    </xf>
    <xf numFmtId="0" fontId="18" fillId="0" borderId="12" xfId="0" applyFont="1" applyBorder="1" applyAlignment="1" applyProtection="1">
      <alignment horizontal="left" vertical="center" wrapText="1"/>
    </xf>
    <xf numFmtId="0" fontId="18" fillId="0" borderId="8" xfId="0" applyFont="1" applyBorder="1" applyAlignment="1" applyProtection="1">
      <alignment horizontal="left" vertical="center" wrapText="1"/>
    </xf>
    <xf numFmtId="0" fontId="18" fillId="0" borderId="9" xfId="0" applyFont="1" applyBorder="1" applyAlignment="1" applyProtection="1">
      <alignment horizontal="left" vertical="center" wrapText="1"/>
    </xf>
    <xf numFmtId="0" fontId="18" fillId="0" borderId="13" xfId="0" applyFont="1" applyBorder="1" applyAlignment="1" applyProtection="1">
      <alignment horizontal="left" vertical="center" wrapText="1"/>
    </xf>
    <xf numFmtId="0" fontId="18" fillId="0" borderId="10" xfId="0" applyFont="1" applyBorder="1" applyAlignment="1" applyProtection="1">
      <alignment horizontal="left" vertical="center" wrapText="1"/>
    </xf>
    <xf numFmtId="4" fontId="22" fillId="0" borderId="4" xfId="0" applyNumberFormat="1" applyFont="1" applyFill="1" applyBorder="1" applyAlignment="1" applyProtection="1">
      <alignment horizontal="center" vertical="center"/>
    </xf>
    <xf numFmtId="4" fontId="22" fillId="0" borderId="5" xfId="0" applyNumberFormat="1" applyFont="1" applyFill="1" applyBorder="1" applyAlignment="1" applyProtection="1">
      <alignment horizontal="center" vertical="center"/>
    </xf>
    <xf numFmtId="10" fontId="22" fillId="0" borderId="4" xfId="0" applyNumberFormat="1" applyFont="1" applyFill="1" applyBorder="1" applyAlignment="1" applyProtection="1">
      <alignment horizontal="center" vertical="center"/>
    </xf>
    <xf numFmtId="10" fontId="22" fillId="0" borderId="5" xfId="0" applyNumberFormat="1" applyFont="1" applyFill="1" applyBorder="1" applyAlignment="1" applyProtection="1">
      <alignment horizontal="center" vertical="center"/>
    </xf>
    <xf numFmtId="4" fontId="0" fillId="4" borderId="3" xfId="0" applyNumberForma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left" vertical="center" wrapText="1"/>
      <protection locked="0"/>
    </xf>
    <xf numFmtId="4" fontId="0" fillId="0" borderId="3" xfId="0" applyNumberFormat="1" applyBorder="1" applyAlignment="1" applyProtection="1">
      <alignment horizontal="center" vertical="center"/>
    </xf>
    <xf numFmtId="4" fontId="7" fillId="0" borderId="3" xfId="0" applyNumberFormat="1" applyFont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horizontal="left" vertical="center" wrapText="1"/>
      <protection locked="0"/>
    </xf>
    <xf numFmtId="0" fontId="11" fillId="4" borderId="11" xfId="0" applyFont="1" applyFill="1" applyBorder="1" applyAlignment="1" applyProtection="1">
      <alignment horizontal="left" vertical="center" wrapText="1"/>
      <protection locked="0"/>
    </xf>
    <xf numFmtId="0" fontId="11" fillId="4" borderId="3" xfId="0" applyFont="1" applyFill="1" applyBorder="1" applyAlignment="1" applyProtection="1">
      <alignment horizontal="left" vertical="center" wrapText="1"/>
      <protection locked="0"/>
    </xf>
    <xf numFmtId="4" fontId="0" fillId="0" borderId="4" xfId="0" applyNumberFormat="1" applyFill="1" applyBorder="1" applyAlignment="1" applyProtection="1">
      <alignment horizontal="center" vertical="center"/>
    </xf>
    <xf numFmtId="4" fontId="0" fillId="0" borderId="5" xfId="0" applyNumberFormat="1" applyFill="1" applyBorder="1" applyAlignment="1" applyProtection="1">
      <alignment horizontal="center" vertical="center"/>
    </xf>
    <xf numFmtId="165" fontId="0" fillId="4" borderId="4" xfId="0" applyNumberFormat="1" applyFill="1" applyBorder="1" applyAlignment="1" applyProtection="1">
      <alignment horizontal="center" vertical="center"/>
      <protection locked="0"/>
    </xf>
    <xf numFmtId="165" fontId="0" fillId="4" borderId="5" xfId="0" applyNumberFormat="1" applyFill="1" applyBorder="1" applyAlignment="1" applyProtection="1">
      <alignment horizontal="center" vertical="center"/>
      <protection locked="0"/>
    </xf>
    <xf numFmtId="165" fontId="0" fillId="7" borderId="4" xfId="0" applyNumberFormat="1" applyFill="1" applyBorder="1" applyAlignment="1" applyProtection="1">
      <alignment horizontal="center" vertical="center"/>
    </xf>
    <xf numFmtId="165" fontId="0" fillId="7" borderId="5" xfId="0" applyNumberFormat="1" applyFill="1" applyBorder="1" applyAlignment="1" applyProtection="1">
      <alignment horizontal="center" vertical="center"/>
    </xf>
    <xf numFmtId="4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164" fontId="0" fillId="4" borderId="4" xfId="0" applyNumberFormat="1" applyFill="1" applyBorder="1" applyAlignment="1" applyProtection="1">
      <alignment horizontal="center" vertical="center"/>
      <protection locked="0"/>
    </xf>
    <xf numFmtId="164" fontId="0" fillId="4" borderId="5" xfId="0" applyNumberFormat="1" applyFill="1" applyBorder="1" applyAlignment="1" applyProtection="1">
      <alignment horizontal="center" vertical="center"/>
      <protection locked="0"/>
    </xf>
    <xf numFmtId="0" fontId="2" fillId="0" borderId="3" xfId="0" quotePrefix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7" fillId="4" borderId="3" xfId="0" applyNumberFormat="1" applyFont="1" applyFill="1" applyBorder="1" applyAlignment="1" applyProtection="1">
      <alignment horizontal="left" vertical="center" wrapText="1"/>
      <protection locked="0"/>
    </xf>
    <xf numFmtId="0" fontId="7" fillId="4" borderId="4" xfId="0" applyNumberFormat="1" applyFont="1" applyFill="1" applyBorder="1" applyAlignment="1" applyProtection="1">
      <alignment horizontal="left" vertical="center" wrapText="1"/>
      <protection locked="0"/>
    </xf>
    <xf numFmtId="0" fontId="20" fillId="4" borderId="4" xfId="0" quotePrefix="1" applyFont="1" applyFill="1" applyBorder="1" applyAlignment="1" applyProtection="1">
      <alignment horizontal="center" vertical="center"/>
      <protection locked="0"/>
    </xf>
    <xf numFmtId="0" fontId="20" fillId="4" borderId="5" xfId="0" quotePrefix="1" applyFont="1" applyFill="1" applyBorder="1" applyAlignment="1" applyProtection="1">
      <alignment horizontal="center" vertical="center"/>
      <protection locked="0"/>
    </xf>
    <xf numFmtId="3" fontId="0" fillId="4" borderId="4" xfId="0" applyNumberFormat="1" applyFill="1" applyBorder="1" applyAlignment="1" applyProtection="1">
      <alignment horizontal="center" vertical="center"/>
      <protection locked="0"/>
    </xf>
    <xf numFmtId="3" fontId="0" fillId="4" borderId="5" xfId="0" applyNumberFormat="1" applyFill="1" applyBorder="1" applyAlignment="1" applyProtection="1">
      <alignment horizontal="center" vertical="center"/>
      <protection locked="0"/>
    </xf>
    <xf numFmtId="0" fontId="18" fillId="7" borderId="3" xfId="0" applyFont="1" applyFill="1" applyBorder="1" applyAlignment="1" applyProtection="1">
      <alignment horizontal="left" vertical="center" wrapText="1"/>
    </xf>
    <xf numFmtId="0" fontId="25" fillId="0" borderId="13" xfId="0" applyFont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left" vertical="center" wrapText="1"/>
    </xf>
    <xf numFmtId="0" fontId="18" fillId="0" borderId="11" xfId="0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165" fontId="7" fillId="0" borderId="4" xfId="0" applyNumberFormat="1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23" fillId="6" borderId="3" xfId="0" applyFont="1" applyFill="1" applyBorder="1" applyAlignment="1">
      <alignment horizontal="center" vertical="center" wrapText="1"/>
    </xf>
    <xf numFmtId="4" fontId="22" fillId="0" borderId="3" xfId="0" applyNumberFormat="1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65" fontId="0" fillId="7" borderId="3" xfId="0" applyNumberFormat="1" applyFill="1" applyBorder="1" applyAlignment="1" applyProtection="1">
      <alignment horizontal="center" vertical="center"/>
    </xf>
    <xf numFmtId="4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65" fontId="0" fillId="4" borderId="3" xfId="0" applyNumberFormat="1" applyFill="1" applyBorder="1" applyAlignment="1" applyProtection="1">
      <alignment horizontal="center" vertical="center"/>
      <protection locked="0"/>
    </xf>
    <xf numFmtId="0" fontId="20" fillId="4" borderId="3" xfId="0" quotePrefix="1" applyFont="1" applyFill="1" applyBorder="1" applyAlignment="1" applyProtection="1">
      <alignment horizontal="center" vertical="center"/>
      <protection locked="0"/>
    </xf>
    <xf numFmtId="165" fontId="0" fillId="0" borderId="3" xfId="0" applyNumberForma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 wrapText="1"/>
    </xf>
    <xf numFmtId="9" fontId="0" fillId="0" borderId="3" xfId="0" applyNumberFormat="1" applyFill="1" applyBorder="1" applyAlignment="1" applyProtection="1">
      <alignment horizontal="center" vertical="center"/>
    </xf>
    <xf numFmtId="10" fontId="22" fillId="0" borderId="3" xfId="0" applyNumberFormat="1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0" fillId="4" borderId="7" xfId="0" applyFill="1" applyBorder="1" applyAlignment="1" applyProtection="1">
      <alignment horizontal="left" vertical="center"/>
      <protection locked="0"/>
    </xf>
    <xf numFmtId="0" fontId="0" fillId="4" borderId="12" xfId="0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6" fillId="5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4" xfId="0" applyNumberFormat="1" applyFont="1" applyFill="1" applyBorder="1" applyAlignment="1" applyProtection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left" vertical="center" wrapText="1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 wrapText="1"/>
      <protection locked="0"/>
    </xf>
    <xf numFmtId="0" fontId="0" fillId="4" borderId="10" xfId="0" applyFill="1" applyBorder="1" applyAlignment="1" applyProtection="1">
      <alignment horizontal="left" vertical="center" wrapText="1"/>
      <protection locked="0"/>
    </xf>
    <xf numFmtId="10" fontId="7" fillId="0" borderId="3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10" fontId="7" fillId="0" borderId="3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left" vertical="center" wrapText="1"/>
      <protection locked="0"/>
    </xf>
    <xf numFmtId="0" fontId="7" fillId="4" borderId="12" xfId="0" applyFont="1" applyFill="1" applyBorder="1" applyAlignment="1" applyProtection="1">
      <alignment horizontal="left" vertical="center" wrapText="1"/>
      <protection locked="0"/>
    </xf>
    <xf numFmtId="0" fontId="7" fillId="4" borderId="8" xfId="0" applyFont="1" applyFill="1" applyBorder="1" applyAlignment="1" applyProtection="1">
      <alignment horizontal="left" vertical="center" wrapText="1"/>
      <protection locked="0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Protection="1"/>
    <xf numFmtId="0" fontId="6" fillId="2" borderId="5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/>
    </xf>
  </cellXfs>
  <cellStyles count="1">
    <cellStyle name="Normalny" xfId="0" builtinId="0"/>
  </cellStyles>
  <dxfs count="572">
    <dxf>
      <fill>
        <patternFill>
          <bgColor theme="2" tint="-0.24994659260841701"/>
        </patternFill>
      </fill>
    </dxf>
    <dxf>
      <font>
        <color theme="0" tint="-0.499984740745262"/>
      </font>
      <fill>
        <patternFill>
          <bgColor theme="1" tint="0.499984740745262"/>
        </patternFill>
      </fill>
    </dxf>
    <dxf>
      <font>
        <color theme="0" tint="-0.499984740745262"/>
      </font>
      <fill>
        <patternFill>
          <bgColor theme="1" tint="0.499984740745262"/>
        </patternFill>
      </fill>
    </dxf>
    <dxf>
      <fill>
        <patternFill>
          <bgColor theme="6"/>
        </patternFill>
      </fill>
    </dxf>
    <dxf>
      <font>
        <color theme="0" tint="-0.499984740745262"/>
      </font>
      <fill>
        <patternFill>
          <bgColor theme="1" tint="0.499984740745262"/>
        </patternFill>
      </fill>
    </dxf>
    <dxf>
      <font>
        <color theme="6"/>
      </font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</dxfs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504825</xdr:colOff>
          <xdr:row>38</xdr:row>
          <xdr:rowOff>66675</xdr:rowOff>
        </xdr:from>
        <xdr:to>
          <xdr:col>5</xdr:col>
          <xdr:colOff>85725</xdr:colOff>
          <xdr:row>43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E46"/>
  <sheetViews>
    <sheetView tabSelected="1" view="pageBreakPreview" zoomScaleNormal="100" zoomScaleSheetLayoutView="100" workbookViewId="0"/>
  </sheetViews>
  <sheetFormatPr defaultRowHeight="15" x14ac:dyDescent="0.25"/>
  <sheetData>
    <row r="1" spans="5:5" x14ac:dyDescent="0.25">
      <c r="E1" s="13" t="s">
        <v>0</v>
      </c>
    </row>
    <row r="2" spans="5:5" x14ac:dyDescent="0.25">
      <c r="E2" s="84" t="s">
        <v>1</v>
      </c>
    </row>
    <row r="3" spans="5:5" x14ac:dyDescent="0.25">
      <c r="E3" s="7" t="s">
        <v>2</v>
      </c>
    </row>
    <row r="14" spans="5:5" ht="21" x14ac:dyDescent="0.35">
      <c r="E14" s="4" t="s">
        <v>3</v>
      </c>
    </row>
    <row r="15" spans="5:5" ht="21" x14ac:dyDescent="0.35">
      <c r="E15" s="5"/>
    </row>
    <row r="16" spans="5:5" ht="21" x14ac:dyDescent="0.35">
      <c r="E16" s="6"/>
    </row>
    <row r="17" spans="4:5" ht="21" x14ac:dyDescent="0.35">
      <c r="E17" s="4" t="s">
        <v>4</v>
      </c>
    </row>
    <row r="18" spans="4:5" ht="21" x14ac:dyDescent="0.35">
      <c r="E18" s="6"/>
    </row>
    <row r="19" spans="4:5" ht="21" x14ac:dyDescent="0.35">
      <c r="E19" s="6"/>
    </row>
    <row r="20" spans="4:5" ht="21" x14ac:dyDescent="0.35">
      <c r="E20" s="4" t="s">
        <v>5</v>
      </c>
    </row>
    <row r="24" spans="4:5" x14ac:dyDescent="0.25">
      <c r="D24" s="82"/>
    </row>
    <row r="45" spans="5:5" ht="15.75" x14ac:dyDescent="0.25">
      <c r="E45" s="3" t="s">
        <v>6</v>
      </c>
    </row>
    <row r="46" spans="5:5" ht="15.75" x14ac:dyDescent="0.25">
      <c r="E46" s="3" t="s">
        <v>7</v>
      </c>
    </row>
  </sheetData>
  <sheetProtection password="CA3D" sheet="1" objects="1" scenario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3</xdr:col>
                <xdr:colOff>504825</xdr:colOff>
                <xdr:row>38</xdr:row>
                <xdr:rowOff>66675</xdr:rowOff>
              </from>
              <to>
                <xdr:col>5</xdr:col>
                <xdr:colOff>85725</xdr:colOff>
                <xdr:row>43</xdr:row>
                <xdr:rowOff>66675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view="pageBreakPreview" zoomScale="85" zoomScaleNormal="100" zoomScaleSheetLayoutView="85" workbookViewId="0">
      <selection activeCell="B34" sqref="B34:E34"/>
    </sheetView>
  </sheetViews>
  <sheetFormatPr defaultRowHeight="15" x14ac:dyDescent="0.25"/>
  <cols>
    <col min="1" max="1" width="3.7109375" customWidth="1"/>
    <col min="5" max="5" width="8.7109375" customWidth="1"/>
    <col min="6" max="6" width="10.140625" customWidth="1"/>
    <col min="7" max="7" width="14.7109375" customWidth="1"/>
    <col min="9" max="9" width="26.7109375" customWidth="1"/>
    <col min="11" max="11" width="50.140625" customWidth="1"/>
    <col min="12" max="12" width="17.5703125" customWidth="1"/>
    <col min="27" max="27" width="0" hidden="1" customWidth="1"/>
  </cols>
  <sheetData>
    <row r="1" spans="1:27" x14ac:dyDescent="0.25">
      <c r="A1" s="62"/>
      <c r="B1" s="275" t="s">
        <v>162</v>
      </c>
      <c r="C1" s="62"/>
      <c r="D1" s="62"/>
      <c r="E1" s="62"/>
      <c r="F1" s="62"/>
      <c r="G1" s="62"/>
      <c r="H1" s="62"/>
      <c r="I1" s="62"/>
    </row>
    <row r="2" spans="1:27" ht="32.25" customHeight="1" x14ac:dyDescent="0.25">
      <c r="A2" s="62"/>
      <c r="B2" s="107"/>
      <c r="C2" s="107"/>
      <c r="D2" s="107"/>
      <c r="E2" s="107"/>
      <c r="F2" s="107"/>
      <c r="G2" s="107"/>
      <c r="H2" s="107"/>
      <c r="I2" s="107"/>
      <c r="AA2" t="s">
        <v>178</v>
      </c>
    </row>
    <row r="3" spans="1:27" ht="6.7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L3" s="13"/>
      <c r="AA3" t="s">
        <v>179</v>
      </c>
    </row>
    <row r="4" spans="1:27" x14ac:dyDescent="0.25">
      <c r="A4" s="62"/>
      <c r="B4" s="275" t="s">
        <v>181</v>
      </c>
      <c r="C4" s="62"/>
      <c r="D4" s="62"/>
      <c r="E4" s="62"/>
      <c r="F4" s="62"/>
      <c r="G4" s="62"/>
      <c r="H4" s="62"/>
      <c r="I4" s="62"/>
    </row>
    <row r="5" spans="1:27" ht="36.75" customHeight="1" x14ac:dyDescent="0.25">
      <c r="A5" s="62"/>
      <c r="B5" s="107"/>
      <c r="C5" s="107"/>
      <c r="D5" s="107"/>
      <c r="E5" s="107"/>
      <c r="F5" s="107"/>
      <c r="G5" s="107"/>
      <c r="H5" s="107"/>
      <c r="I5" s="107"/>
      <c r="AA5" t="s">
        <v>154</v>
      </c>
    </row>
    <row r="6" spans="1:27" ht="6.75" customHeight="1" x14ac:dyDescent="0.25">
      <c r="A6" s="62"/>
      <c r="B6" s="62"/>
      <c r="C6" s="62"/>
      <c r="D6" s="62"/>
      <c r="E6" s="62"/>
      <c r="F6" s="62"/>
      <c r="G6" s="62"/>
      <c r="H6" s="62"/>
      <c r="I6" s="62"/>
      <c r="AA6" t="s">
        <v>155</v>
      </c>
    </row>
    <row r="7" spans="1:27" x14ac:dyDescent="0.25">
      <c r="A7" s="62"/>
      <c r="B7" s="275" t="s">
        <v>177</v>
      </c>
      <c r="C7" s="62"/>
      <c r="D7" s="62"/>
      <c r="E7" s="62"/>
      <c r="F7" s="62"/>
      <c r="G7" s="62"/>
      <c r="H7" s="62"/>
      <c r="I7" s="62"/>
      <c r="L7" s="13"/>
    </row>
    <row r="8" spans="1:27" x14ac:dyDescent="0.25">
      <c r="A8" s="62"/>
      <c r="B8" s="43"/>
      <c r="C8" s="278"/>
      <c r="D8" s="274"/>
      <c r="E8" s="274"/>
      <c r="F8" s="274"/>
      <c r="G8" s="62"/>
      <c r="H8" s="274"/>
      <c r="I8" s="274"/>
      <c r="L8" s="13"/>
    </row>
    <row r="9" spans="1:27" ht="7.5" customHeight="1" x14ac:dyDescent="0.25">
      <c r="A9" s="62"/>
      <c r="B9" s="62"/>
      <c r="C9" s="62"/>
      <c r="D9" s="62"/>
      <c r="E9" s="62"/>
      <c r="F9" s="62"/>
      <c r="G9" s="62"/>
      <c r="H9" s="62"/>
      <c r="I9" s="62"/>
    </row>
    <row r="10" spans="1:27" ht="16.5" customHeight="1" x14ac:dyDescent="0.25">
      <c r="A10" s="62"/>
      <c r="B10" s="275" t="s">
        <v>180</v>
      </c>
      <c r="C10" s="62"/>
      <c r="D10" s="62"/>
      <c r="E10" s="62"/>
      <c r="F10" s="62"/>
      <c r="G10" s="62"/>
      <c r="H10" s="62"/>
      <c r="I10" s="62"/>
    </row>
    <row r="11" spans="1:27" ht="17.25" customHeight="1" x14ac:dyDescent="0.25">
      <c r="A11" s="62"/>
      <c r="B11" s="94"/>
      <c r="C11" s="279"/>
      <c r="D11" s="62"/>
      <c r="E11" s="62"/>
      <c r="F11" s="62"/>
      <c r="G11" s="62"/>
      <c r="H11" s="62"/>
      <c r="I11" s="62"/>
    </row>
    <row r="12" spans="1:27" ht="7.5" customHeight="1" x14ac:dyDescent="0.25">
      <c r="A12" s="62"/>
      <c r="B12" s="62"/>
      <c r="C12" s="62"/>
      <c r="D12" s="62"/>
      <c r="E12" s="62"/>
      <c r="F12" s="62"/>
      <c r="G12" s="62"/>
      <c r="H12" s="62"/>
      <c r="I12" s="62"/>
    </row>
    <row r="13" spans="1:27" ht="7.5" customHeight="1" x14ac:dyDescent="0.25">
      <c r="A13" s="62"/>
      <c r="B13" s="62"/>
      <c r="C13" s="62"/>
      <c r="D13" s="62"/>
      <c r="E13" s="62"/>
      <c r="F13" s="62"/>
      <c r="G13" s="62"/>
      <c r="H13" s="62"/>
      <c r="I13" s="62"/>
    </row>
    <row r="14" spans="1:27" x14ac:dyDescent="0.25">
      <c r="A14" s="276" t="s">
        <v>8</v>
      </c>
      <c r="B14" s="275" t="s">
        <v>9</v>
      </c>
      <c r="C14" s="62"/>
      <c r="D14" s="62"/>
      <c r="E14" s="62"/>
      <c r="F14" s="62"/>
      <c r="G14" s="62"/>
      <c r="H14" s="62"/>
      <c r="I14" s="62"/>
    </row>
    <row r="15" spans="1:27" x14ac:dyDescent="0.25">
      <c r="A15" s="277"/>
      <c r="B15" s="62" t="s">
        <v>12</v>
      </c>
      <c r="C15" s="62"/>
      <c r="D15" s="62"/>
      <c r="E15" s="62"/>
      <c r="F15" s="62"/>
      <c r="G15" s="62"/>
      <c r="H15" s="62"/>
      <c r="I15" s="62"/>
    </row>
    <row r="16" spans="1:27" x14ac:dyDescent="0.25">
      <c r="A16" s="62"/>
      <c r="B16" s="62" t="s">
        <v>11</v>
      </c>
      <c r="C16" s="62"/>
      <c r="D16" s="62"/>
      <c r="E16" s="62"/>
      <c r="F16" s="62"/>
      <c r="G16" s="62"/>
      <c r="H16" s="62"/>
      <c r="I16" s="62"/>
    </row>
    <row r="17" spans="1:9" x14ac:dyDescent="0.25">
      <c r="A17" s="62"/>
      <c r="B17" s="62" t="s">
        <v>10</v>
      </c>
      <c r="C17" s="62"/>
      <c r="D17" s="62"/>
      <c r="E17" s="62"/>
      <c r="F17" s="62"/>
      <c r="G17" s="62"/>
      <c r="H17" s="62"/>
      <c r="I17" s="62"/>
    </row>
    <row r="18" spans="1:9" ht="7.5" customHeight="1" x14ac:dyDescent="0.25">
      <c r="A18" s="62"/>
      <c r="B18" s="62"/>
      <c r="C18" s="62"/>
      <c r="D18" s="62"/>
      <c r="E18" s="62"/>
      <c r="F18" s="62"/>
      <c r="G18" s="62"/>
      <c r="H18" s="62"/>
      <c r="I18" s="62"/>
    </row>
    <row r="19" spans="1:9" x14ac:dyDescent="0.25">
      <c r="A19" s="93" t="s">
        <v>13</v>
      </c>
      <c r="B19" s="208" t="s">
        <v>14</v>
      </c>
      <c r="C19" s="208"/>
      <c r="D19" s="208"/>
      <c r="E19" s="208"/>
      <c r="F19" s="93" t="s">
        <v>15</v>
      </c>
      <c r="G19" s="93" t="s">
        <v>29</v>
      </c>
      <c r="H19" s="209" t="s">
        <v>30</v>
      </c>
      <c r="I19" s="280"/>
    </row>
    <row r="20" spans="1:9" x14ac:dyDescent="0.25">
      <c r="A20" s="8">
        <v>1</v>
      </c>
      <c r="B20" s="112" t="s">
        <v>16</v>
      </c>
      <c r="C20" s="112"/>
      <c r="D20" s="112"/>
      <c r="E20" s="112"/>
      <c r="F20" s="8" t="s">
        <v>17</v>
      </c>
      <c r="G20" s="88"/>
      <c r="H20" s="120"/>
      <c r="I20" s="121"/>
    </row>
    <row r="21" spans="1:9" x14ac:dyDescent="0.25">
      <c r="A21" s="8">
        <v>2</v>
      </c>
      <c r="B21" s="112" t="s">
        <v>18</v>
      </c>
      <c r="C21" s="112"/>
      <c r="D21" s="112"/>
      <c r="E21" s="112"/>
      <c r="F21" s="8" t="s">
        <v>19</v>
      </c>
      <c r="G21" s="26" t="str">
        <f>IF(Budynki!AA75=0,"",Budynki!AA75)</f>
        <v/>
      </c>
      <c r="H21" s="120"/>
      <c r="I21" s="121"/>
    </row>
    <row r="22" spans="1:9" ht="17.25" x14ac:dyDescent="0.25">
      <c r="A22" s="42">
        <v>3</v>
      </c>
      <c r="B22" s="116" t="s">
        <v>271</v>
      </c>
      <c r="C22" s="117"/>
      <c r="D22" s="117"/>
      <c r="E22" s="118"/>
      <c r="F22" s="42" t="s">
        <v>21</v>
      </c>
      <c r="G22" s="74" t="str">
        <f>IF(Budynki!C4="","",SUM(Budynki!F83,Budynki!F133,Budynki!F183,Budynki!F233,Budynki!F283,Budynki!F333,Budynki!F383,Budynki!F433,Budynki!F483,Budynki!F533,Budynki!F583,Budynki!F633,Budynki!F683,Budynki!F733,Budynki!F783,Budynki!F833,Budynki!F883,Budynki!F933,Budynki!F983,Budynki!F1033,Budynki!F1083,Budynki!F1133,Budynki!F1183,Budynki!F1233,Budynki!F1283,Budynki!F1333,Budynki!F1383,Budynki!F1433,Budynki!F1483,Budynki!F1533,Budynki!F1583,Budynki!F1633,Budynki!F1683,Budynki!F1733,Budynki!F1783,Budynki!F1833,Budynki!F1883,Budynki!F1933,Budynki!F1983,Budynki!F2033,Budynki!F2083,Budynki!F2133,Budynki!F2183,Budynki!F2233,Budynki!F2283,Budynki!F2333,Budynki!F2383,Budynki!F2433,Budynki!F2483,Budynki!F2533,Budynki!F2583,Budynki!F2633,Budynki!F2683,Budynki!F2733,Budynki!F2783,Budynki!F2833,Budynki!F2883,Budynki!F2933,Budynki!F2983,Budynki!F3033,Budynki!F3083,Budynki!F3133,Budynki!F3183,Budynki!F3233,Budynki!F3283,Budynki!F3333,Budynki!F3383,Budynki!F3433,Budynki!F3483,Budynki!F3533))</f>
        <v/>
      </c>
      <c r="H22" s="120"/>
      <c r="I22" s="121"/>
    </row>
    <row r="23" spans="1:9" ht="17.25" x14ac:dyDescent="0.25">
      <c r="A23" s="8">
        <v>4</v>
      </c>
      <c r="B23" s="112" t="s">
        <v>20</v>
      </c>
      <c r="C23" s="112"/>
      <c r="D23" s="112"/>
      <c r="E23" s="112"/>
      <c r="F23" s="8" t="s">
        <v>21</v>
      </c>
      <c r="G23" s="77" t="str">
        <f>IF(Budynki!C4="","",SUM(Budynki!F84,Budynki!F134,Budynki!F184,Budynki!F234,Budynki!F284,Budynki!F334,Budynki!F384,Budynki!F434,Budynki!F484,Budynki!F534,Budynki!F584,Budynki!F634,Budynki!F684,Budynki!F734,Budynki!F784,Budynki!F834,Budynki!F884,Budynki!F934,Budynki!F984,Budynki!F1034,Budynki!F1084,Budynki!F1134,Budynki!F1184,Budynki!F1234,Budynki!F1284,Budynki!F1334,Budynki!F1384,Budynki!F1434,Budynki!F1484,Budynki!F1534,Budynki!F1584,Budynki!F1634,Budynki!F1684,Budynki!F1734,Budynki!F1784,Budynki!F1834,Budynki!F1884,Budynki!F1934,Budynki!F1984,Budynki!F2034,Budynki!F2084,Budynki!F2134,Budynki!F2184,Budynki!F2234,Budynki!F2284,Budynki!F2334,Budynki!F2384,Budynki!F2434,Budynki!F2484,Budynki!F2534,Budynki!F2584,Budynki!F2634,Budynki!F2684,Budynki!F2734,Budynki!F2784,Budynki!F2834,Budynki!F2884,Budynki!F2934,Budynki!F2984,Budynki!F3034,Budynki!F3084,Budynki!F3134,Budynki!F3184,Budynki!F3234,Budynki!F3284,Budynki!F3334,Budynki!F3384,Budynki!F3434,Budynki!F3484,Budynki!F3534))</f>
        <v/>
      </c>
      <c r="H23" s="120"/>
      <c r="I23" s="121"/>
    </row>
    <row r="24" spans="1:9" ht="29.25" customHeight="1" x14ac:dyDescent="0.25">
      <c r="A24" s="8">
        <v>5</v>
      </c>
      <c r="B24" s="122" t="s">
        <v>171</v>
      </c>
      <c r="C24" s="122"/>
      <c r="D24" s="122"/>
      <c r="E24" s="122"/>
      <c r="F24" s="35" t="s">
        <v>168</v>
      </c>
      <c r="G24" s="77" t="str">
        <f>IF(Budynki!C4="","",SUM(Budynki!F85,Budynki!F135,Budynki!F185,Budynki!F235,Budynki!F285,Budynki!F335,Budynki!F385,Budynki!F435,Budynki!F485,Budynki!F535,Budynki!F585,Budynki!F635,Budynki!F685,Budynki!F735,Budynki!F785,Budynki!F835,Budynki!F885,Budynki!F935,Budynki!F985,Budynki!F1035,Budynki!F1085,Budynki!F1135,Budynki!F1185,Budynki!F1235,Budynki!F1285,Budynki!F1335,Budynki!F1385,Budynki!F1435,Budynki!F1485,Budynki!F1535,Budynki!F1585,Budynki!F1635,Budynki!F1685,Budynki!F1735,Budynki!F1785,Budynki!F1835,Budynki!F1885,Budynki!F1935,Budynki!F1985,Budynki!F2035,Budynki!F2085,Budynki!F2135,Budynki!F2185,Budynki!F2235,Budynki!F2285,Budynki!F2335,Budynki!F2385,Budynki!F2435,Budynki!F2485,Budynki!F2535,Budynki!F2585,Budynki!F2635,Budynki!F2685,Budynki!F2735,Budynki!F2785,Budynki!F2835,Budynki!F2885,Budynki!F2935,Budynki!F2985,Budynki!F3035,Budynki!F3085,Budynki!F3135,Budynki!F3185,Budynki!F3235,Budynki!F3285,Budynki!F3335,Budynki!F3385,Budynki!F3435,Budynki!F3485,Budynki!F3535))</f>
        <v/>
      </c>
      <c r="H24" s="120"/>
      <c r="I24" s="121"/>
    </row>
    <row r="25" spans="1:9" ht="30" customHeight="1" x14ac:dyDescent="0.25">
      <c r="A25" s="8">
        <v>6</v>
      </c>
      <c r="B25" s="112" t="s">
        <v>63</v>
      </c>
      <c r="C25" s="112"/>
      <c r="D25" s="112"/>
      <c r="E25" s="112"/>
      <c r="F25" s="8" t="s">
        <v>22</v>
      </c>
      <c r="G25" s="77" t="str">
        <f>IF(Budynki!C4="","",SUM(Budynki!F106,Budynki!F156,Budynki!F206,Budynki!F256,Budynki!F306,Budynki!F356,Budynki!F406,Budynki!F456,Budynki!F506,Budynki!F556,Budynki!F606,Budynki!F656,Budynki!F706,Budynki!F756,Budynki!F806,Budynki!F856,Budynki!F906,Budynki!F956,Budynki!F1006,Budynki!F1056,Budynki!F1106,Budynki!F1156,Budynki!F1206,Budynki!F1256,Budynki!F1306,Budynki!F1356,Budynki!F1406,Budynki!F1456,Budynki!F1506,Budynki!F1556,Budynki!F1606,Budynki!F1656,Budynki!F1706,Budynki!F1756,Budynki!F1806,Budynki!F1856,Budynki!F1906,Budynki!F1956,Budynki!F2006,Budynki!F2056,Budynki!F2106,Budynki!F2156,Budynki!F2206,Budynki!F2256,Budynki!F2306,Budynki!F2356,Budynki!F2406,Budynki!F2456,Budynki!F2506,Budynki!F2556,Budynki!F2606,Budynki!F2656,Budynki!F2706,Budynki!F2756,Budynki!F2806,Budynki!F2856,Budynki!F2906,Budynki!F2956,Budynki!F3006,Budynki!F3056,Budynki!F3106,Budynki!F3156,Budynki!F3206,Budynki!F3256,Budynki!F3306,Budynki!F3356,Budynki!F3406,Budynki!F3456,Budynki!F3506,Budynki!F3556))</f>
        <v/>
      </c>
      <c r="H25" s="120"/>
      <c r="I25" s="121"/>
    </row>
    <row r="26" spans="1:9" ht="27.75" customHeight="1" x14ac:dyDescent="0.25">
      <c r="A26" s="8">
        <v>7</v>
      </c>
      <c r="B26" s="112" t="s">
        <v>173</v>
      </c>
      <c r="C26" s="112"/>
      <c r="D26" s="112"/>
      <c r="E26" s="112"/>
      <c r="F26" s="8" t="s">
        <v>22</v>
      </c>
      <c r="G26" s="73" t="str">
        <f>IF(Budynki!C4="","",SUM(Budynki!F110,Budynki!F160,Budynki!F210,Budynki!F260,Budynki!F310,Budynki!F360,Budynki!F410,Budynki!F460,Budynki!F510,Budynki!F560,Budynki!F610,Budynki!F660,Budynki!F710,Budynki!F760,Budynki!F810,Budynki!F860,Budynki!F910,Budynki!F960,Budynki!F1010,Budynki!F1060,Budynki!F1110,Budynki!F1160,Budynki!F1210,Budynki!F1260,Budynki!F1310,Budynki!F1360,Budynki!F1410,Budynki!F1460,Budynki!F1510,Budynki!F1560,Budynki!F1610,Budynki!F1660,Budynki!F1710,Budynki!F1760,Budynki!F1810,Budynki!F1860,Budynki!F1910,Budynki!F1960,Budynki!F2010,Budynki!F2060,Budynki!F2110,Budynki!F2160,Budynki!F2210,Budynki!F2260,Budynki!F2310,Budynki!F2360,Budynki!F2410,Budynki!F2460,Budynki!F2510,Budynki!F2560,Budynki!F2610,Budynki!F2660,Budynki!F2710,Budynki!F2760,Budynki!F2810,Budynki!F2860,Budynki!F2910,Budynki!F2960,Budynki!F3010,Budynki!F3060,Budynki!F3110,Budynki!F3160,Budynki!F3210,Budynki!F3260,Budynki!F3310,Budynki!F3360,Budynki!F3410,Budynki!F3460,Budynki!F3510,Budynki!F3560))</f>
        <v/>
      </c>
      <c r="H26" s="120"/>
      <c r="I26" s="121"/>
    </row>
    <row r="27" spans="1:9" x14ac:dyDescent="0.25">
      <c r="A27" s="8">
        <v>8</v>
      </c>
      <c r="B27" s="112" t="s">
        <v>48</v>
      </c>
      <c r="C27" s="112"/>
      <c r="D27" s="112"/>
      <c r="E27" s="112"/>
      <c r="F27" s="8" t="s">
        <v>24</v>
      </c>
      <c r="G27" s="64" t="str">
        <f>IF(Budynki!C4="","",SUM(Budynki!F116,Budynki!F166,Budynki!F216,Budynki!F266,Budynki!F316,Budynki!F366,Budynki!F416,Budynki!F466,Budynki!F516,Budynki!F566,Budynki!F616,Budynki!F666,Budynki!F716,Budynki!F766,Budynki!F816,Budynki!F866,Budynki!F916,Budynki!F966,Budynki!F1016,Budynki!F1066,Budynki!F1116,Budynki!F1166,Budynki!F1216,Budynki!F1266,Budynki!F1316,Budynki!F1366,Budynki!F1416,Budynki!F1466,Budynki!F1516,Budynki!F1566,Budynki!F1616,Budynki!F1666,Budynki!F1716,Budynki!F1766,Budynki!F1816,Budynki!F1866,Budynki!F1916,Budynki!F1966,Budynki!F2016,Budynki!F2066,Budynki!F2116,Budynki!F2166,Budynki!F2216,Budynki!F2266,Budynki!F2316,Budynki!F2366,Budynki!F2416,Budynki!F2466,Budynki!F2516,Budynki!F2566,Budynki!F2616,Budynki!F2666,Budynki!F2716,Budynki!F2766,Budynki!F2816,Budynki!F2866,Budynki!F2916,Budynki!F2966,Budynki!F3016,Budynki!F3066,Budynki!F3116,Budynki!F3166,Budynki!F3216,Budynki!F3266,Budynki!F3316,Budynki!F3366,Budynki!F3416,Budynki!F3466,Budynki!F3516,Budynki!F3566))</f>
        <v/>
      </c>
      <c r="H27" s="120"/>
      <c r="I27" s="121"/>
    </row>
    <row r="28" spans="1:9" ht="29.25" customHeight="1" x14ac:dyDescent="0.25">
      <c r="A28" s="42">
        <v>9</v>
      </c>
      <c r="B28" s="116" t="s">
        <v>273</v>
      </c>
      <c r="C28" s="117"/>
      <c r="D28" s="117"/>
      <c r="E28" s="118"/>
      <c r="F28" s="42" t="s">
        <v>69</v>
      </c>
      <c r="G28" s="64" t="str">
        <f>IF(Budynki!C4="","",SUM(Budynki!F94,Budynki!F144,Budynki!F194,Budynki!F244,Budynki!F294,Budynki!F344,Budynki!F394,Budynki!F444,Budynki!F494,Budynki!F544,Budynki!F594,Budynki!F644,Budynki!F694,Budynki!F744,Budynki!F794,Budynki!F844,Budynki!F894,Budynki!F944,Budynki!F994,Budynki!F1044,Budynki!F1094,Budynki!F1144,Budynki!F1194,Budynki!F1244,Budynki!F1294,Budynki!F1344,Budynki!F1394,Budynki!F1444,Budynki!F1494,Budynki!F1544,Budynki!F1594,Budynki!F1644,Budynki!F1694,Budynki!F1744,Budynki!F1794,Budynki!F1844,Budynki!F1894,Budynki!F1944,Budynki!F1994,Budynki!F2044,Budynki!F2094,Budynki!F2144,Budynki!F2194,Budynki!F2244,Budynki!F2294,Budynki!F2344,Budynki!F2394,Budynki!F2444,Budynki!F2494,Budynki!F2544,Budynki!F2594,Budynki!F2644,Budynki!F2694,Budynki!F2744,Budynki!F2794,Budynki!F2844,Budynki!F2894,Budynki!F2944,Budynki!F2994,Budynki!F3044,Budynki!F3094,Budynki!F3144,Budynki!F3194,Budynki!F3244,Budynki!F3294,Budynki!F3344,Budynki!F3394,Budynki!F3444,Budynki!F3494,Budynki!F3544))</f>
        <v/>
      </c>
      <c r="H28" s="124"/>
      <c r="I28" s="125"/>
    </row>
    <row r="29" spans="1:9" ht="44.25" customHeight="1" x14ac:dyDescent="0.25">
      <c r="A29" s="42">
        <v>10</v>
      </c>
      <c r="B29" s="126" t="s">
        <v>274</v>
      </c>
      <c r="C29" s="127"/>
      <c r="D29" s="127"/>
      <c r="E29" s="128"/>
      <c r="F29" s="57" t="s">
        <v>22</v>
      </c>
      <c r="G29" s="64" t="str">
        <f>IF(Budynki!C4="","",SUM(Budynki!F111,Budynki!F161,Budynki!F211,Budynki!F261,Budynki!F311,Budynki!F361,Budynki!F411,Budynki!F461,Budynki!F511,Budynki!F561,Budynki!F611,Budynki!F661,Budynki!F711,Budynki!F761,Budynki!F811,Budynki!F861,Budynki!F911,Budynki!F961,Budynki!F1011,Budynki!F1061,Budynki!F1111,Budynki!F1161,Budynki!F1211,Budynki!F1261,Budynki!F1311,Budynki!F1361,Budynki!F1411,Budynki!F1461,Budynki!F1511,Budynki!F1561,Budynki!F1611,Budynki!F1661,Budynki!F1711,Budynki!F1761,Budynki!F1811,Budynki!F1861,Budynki!F1911,Budynki!F1961,Budynki!F2011,Budynki!F2061,Budynki!F2111,Budynki!F2161,Budynki!F2211,Budynki!F2261,Budynki!F2311,Budynki!F2361,Budynki!F2411,Budynki!F2461,Budynki!F2511,Budynki!F2561,Budynki!F2611,Budynki!F2661,Budynki!F2711,Budynki!F2761,Budynki!F2811,Budynki!F2861,Budynki!F2911,Budynki!F2961,Budynki!F3011,Budynki!F3061,Budynki!F3111,Budynki!F3161,Budynki!F3211,Budynki!F3261,Budynki!F3311,Budynki!F3361,Budynki!F3411,Budynki!F3461,Budynki!F3511,Budynki!F3561))</f>
        <v/>
      </c>
      <c r="H29" s="120"/>
      <c r="I29" s="121"/>
    </row>
    <row r="30" spans="1:9" ht="43.5" customHeight="1" x14ac:dyDescent="0.25">
      <c r="A30" s="42">
        <v>11</v>
      </c>
      <c r="B30" s="126" t="s">
        <v>275</v>
      </c>
      <c r="C30" s="127"/>
      <c r="D30" s="127"/>
      <c r="E30" s="128"/>
      <c r="F30" s="57" t="s">
        <v>22</v>
      </c>
      <c r="G30" s="64" t="str">
        <f>IF(Budynki!C4="","",SUM(Budynki!F112,Budynki!F162,Budynki!F212,Budynki!F262,Budynki!F312,Budynki!F362,Budynki!F412,Budynki!F462,Budynki!F512,Budynki!F562,Budynki!F612,Budynki!F662,Budynki!F712,Budynki!F762,Budynki!F812,Budynki!F862,Budynki!F912,Budynki!F962,Budynki!F1012,Budynki!F1062,Budynki!F1112,Budynki!F1162,Budynki!F1212,Budynki!F1262,Budynki!F1312,Budynki!F1362,Budynki!F1412,Budynki!F1462,Budynki!F1512,Budynki!F1562,Budynki!F1612,Budynki!F1662,Budynki!F1712,Budynki!F1762,Budynki!F1812,Budynki!F1862,Budynki!F1912,Budynki!F1962,Budynki!F2012,Budynki!F2062,Budynki!F2112,Budynki!F2162,Budynki!F2212,Budynki!F2262,Budynki!F2312,Budynki!F2362,Budynki!F2412,Budynki!F2462,Budynki!F2512,Budynki!F2562,Budynki!F2612,Budynki!F2662,Budynki!F2712,Budynki!F2762,Budynki!F2812,Budynki!F2862,Budynki!F2912,Budynki!F2962,Budynki!F3012,Budynki!F3062,Budynki!F3112,Budynki!F3162,Budynki!F3212,Budynki!F3262,Budynki!F3312,Budynki!F3362,Budynki!F3412,Budynki!F3462,Budynki!F3512,Budynki!F3562))</f>
        <v/>
      </c>
      <c r="H30" s="120"/>
      <c r="I30" s="121"/>
    </row>
    <row r="31" spans="1:9" ht="31.5" customHeight="1" x14ac:dyDescent="0.25">
      <c r="A31" s="42">
        <v>12</v>
      </c>
      <c r="B31" s="129" t="s">
        <v>51</v>
      </c>
      <c r="C31" s="130"/>
      <c r="D31" s="130"/>
      <c r="E31" s="131"/>
      <c r="F31" s="54" t="s">
        <v>22</v>
      </c>
      <c r="G31" s="64" t="str">
        <f>IF(Budynki!C4="","",SUM(Budynki!F113,Budynki!F163,Budynki!F213,Budynki!F263,Budynki!F313,Budynki!F363,Budynki!F413,Budynki!F463,Budynki!F513,Budynki!F563,Budynki!F613,Budynki!F663,Budynki!F713,Budynki!F763,Budynki!F813,Budynki!F863,Budynki!F913,Budynki!F963,Budynki!F1013,Budynki!F1063,Budynki!F1113,Budynki!F1163,Budynki!F1213,Budynki!F1263,Budynki!F1313,Budynki!F1363,Budynki!F1413,Budynki!F1463,Budynki!F1513,Budynki!F1563,Budynki!F1613,Budynki!F1663,Budynki!F1713,Budynki!F1763,Budynki!F1813,Budynki!F1863,Budynki!F1913,Budynki!F1963,Budynki!F2013,Budynki!F2063,Budynki!F2113,Budynki!F2163,Budynki!F2213,Budynki!F2263,Budynki!F2313,Budynki!F2363,Budynki!F2413,Budynki!F2463,Budynki!F2513,Budynki!F2563,Budynki!F2613,Budynki!F2663,Budynki!F2713,Budynki!F2763,Budynki!F2813,Budynki!F2863,Budynki!F2913,Budynki!F2963,Budynki!F3013,Budynki!F3063,Budynki!F3113,Budynki!F3163,Budynki!F3213,Budynki!F3263,Budynki!F3313,Budynki!F3363,Budynki!F3413,Budynki!F3463,Budynki!F3513,Budynki!F3563))</f>
        <v/>
      </c>
      <c r="H31" s="120"/>
      <c r="I31" s="121"/>
    </row>
    <row r="32" spans="1:9" ht="60.75" customHeight="1" x14ac:dyDescent="0.25">
      <c r="A32" s="42">
        <v>13</v>
      </c>
      <c r="B32" s="129" t="s">
        <v>276</v>
      </c>
      <c r="C32" s="130"/>
      <c r="D32" s="130"/>
      <c r="E32" s="131"/>
      <c r="F32" s="54" t="s">
        <v>19</v>
      </c>
      <c r="G32" s="41" t="str">
        <f>IF(Budynki!C4="","",SUM(Budynki!F120,Budynki!F170,Budynki!F220,Budynki!F270,Budynki!F320,Budynki!F370,Budynki!F420,Budynki!F470,Budynki!F520,Budynki!F570,Budynki!F620,Budynki!F670,Budynki!F720,Budynki!F770,Budynki!F820,Budynki!F870,Budynki!F920,Budynki!F970,Budynki!F1020,Budynki!F1070,Budynki!F1120,Budynki!F1170,Budynki!F1220,Budynki!F1270,Budynki!F1320,Budynki!F1370,Budynki!F1420,Budynki!F1470,Budynki!F1520,Budynki!F1570,Budynki!F1620,Budynki!F1670,Budynki!F1720,Budynki!F1770,Budynki!F1820,Budynki!F1870,Budynki!F1920,Budynki!F1970,Budynki!F2020,Budynki!F2070,Budynki!F2120,Budynki!F2170,Budynki!F2220,Budynki!F2270,Budynki!F2320,Budynki!F2370,Budynki!F2420,Budynki!F2470,Budynki!F2520,Budynki!F2570,Budynki!F2620,Budynki!F2670,Budynki!F2720,Budynki!F2770,Budynki!F2820,Budynki!F2870,Budynki!F2920,Budynki!F2970,Budynki!F3020,Budynki!F3070,Budynki!F3120,Budynki!F3170,Budynki!F3220,Budynki!F3270,Budynki!F3320,Budynki!F3370,Budynki!F3420,Budynki!F3470,Budynki!F3520,Budynki!F3570))</f>
        <v/>
      </c>
      <c r="H32" s="120"/>
      <c r="I32" s="121"/>
    </row>
    <row r="33" spans="1:11" ht="30.75" customHeight="1" x14ac:dyDescent="0.25">
      <c r="A33" s="8">
        <v>14</v>
      </c>
      <c r="B33" s="123" t="s">
        <v>25</v>
      </c>
      <c r="C33" s="123"/>
      <c r="D33" s="123"/>
      <c r="E33" s="123"/>
      <c r="F33" s="30" t="s">
        <v>19</v>
      </c>
      <c r="G33" s="28"/>
      <c r="H33" s="120"/>
      <c r="I33" s="121"/>
    </row>
    <row r="34" spans="1:11" ht="29.25" customHeight="1" x14ac:dyDescent="0.25">
      <c r="A34" s="8">
        <v>15</v>
      </c>
      <c r="B34" s="123" t="s">
        <v>26</v>
      </c>
      <c r="C34" s="123"/>
      <c r="D34" s="123"/>
      <c r="E34" s="123"/>
      <c r="F34" s="30" t="s">
        <v>19</v>
      </c>
      <c r="G34" s="28"/>
      <c r="H34" s="120"/>
      <c r="I34" s="121"/>
    </row>
    <row r="35" spans="1:11" ht="30.75" customHeight="1" x14ac:dyDescent="0.25">
      <c r="A35" s="8">
        <v>16</v>
      </c>
      <c r="B35" s="123" t="s">
        <v>27</v>
      </c>
      <c r="C35" s="123"/>
      <c r="D35" s="123"/>
      <c r="E35" s="123"/>
      <c r="F35" s="30" t="s">
        <v>19</v>
      </c>
      <c r="G35" s="28"/>
      <c r="H35" s="120"/>
      <c r="I35" s="121"/>
    </row>
    <row r="36" spans="1:11" ht="44.25" customHeight="1" x14ac:dyDescent="0.25">
      <c r="A36" s="8">
        <v>17</v>
      </c>
      <c r="B36" s="123" t="s">
        <v>28</v>
      </c>
      <c r="C36" s="123"/>
      <c r="D36" s="123"/>
      <c r="E36" s="123"/>
      <c r="F36" s="30" t="s">
        <v>19</v>
      </c>
      <c r="G36" s="28"/>
      <c r="H36" s="120"/>
      <c r="I36" s="121"/>
    </row>
    <row r="37" spans="1:11" ht="30" customHeight="1" x14ac:dyDescent="0.25"/>
    <row r="38" spans="1:11" x14ac:dyDescent="0.25">
      <c r="A38" s="9" t="s">
        <v>31</v>
      </c>
      <c r="B38" s="7" t="s">
        <v>32</v>
      </c>
    </row>
    <row r="39" spans="1:11" x14ac:dyDescent="0.25">
      <c r="A39" s="10" t="s">
        <v>13</v>
      </c>
      <c r="B39" s="119" t="s">
        <v>33</v>
      </c>
      <c r="C39" s="119"/>
      <c r="D39" s="119"/>
      <c r="E39" s="119"/>
      <c r="F39" s="119"/>
      <c r="G39" s="10" t="s">
        <v>15</v>
      </c>
      <c r="H39" s="119" t="s">
        <v>36</v>
      </c>
      <c r="I39" s="119"/>
    </row>
    <row r="40" spans="1:11" ht="28.5" customHeight="1" x14ac:dyDescent="0.25">
      <c r="A40" s="8">
        <v>1</v>
      </c>
      <c r="B40" s="112" t="s">
        <v>37</v>
      </c>
      <c r="C40" s="112"/>
      <c r="D40" s="112"/>
      <c r="E40" s="112"/>
      <c r="F40" s="112"/>
      <c r="G40" s="8" t="s">
        <v>19</v>
      </c>
      <c r="H40" s="113" t="str">
        <f>IF(G21="","",G21)</f>
        <v/>
      </c>
      <c r="I40" s="113"/>
    </row>
    <row r="41" spans="1:11" ht="29.25" customHeight="1" x14ac:dyDescent="0.25">
      <c r="A41" s="8">
        <v>2</v>
      </c>
      <c r="B41" s="112" t="s">
        <v>34</v>
      </c>
      <c r="C41" s="112"/>
      <c r="D41" s="112"/>
      <c r="E41" s="112"/>
      <c r="F41" s="112"/>
      <c r="G41" s="8" t="s">
        <v>21</v>
      </c>
      <c r="H41" s="114" t="str">
        <f>IF(G23="","",G23)</f>
        <v/>
      </c>
      <c r="I41" s="114"/>
    </row>
    <row r="42" spans="1:11" ht="30.75" customHeight="1" x14ac:dyDescent="0.25">
      <c r="A42" s="31">
        <v>3</v>
      </c>
      <c r="B42" s="116" t="s">
        <v>272</v>
      </c>
      <c r="C42" s="117"/>
      <c r="D42" s="117"/>
      <c r="E42" s="117"/>
      <c r="F42" s="118"/>
      <c r="G42" s="31" t="s">
        <v>21</v>
      </c>
      <c r="H42" s="114" t="str">
        <f>IF(G24="","",G24)</f>
        <v/>
      </c>
      <c r="I42" s="114"/>
    </row>
    <row r="43" spans="1:11" ht="30" customHeight="1" x14ac:dyDescent="0.25">
      <c r="A43" s="8">
        <v>4</v>
      </c>
      <c r="B43" s="112" t="s">
        <v>38</v>
      </c>
      <c r="C43" s="112"/>
      <c r="D43" s="112"/>
      <c r="E43" s="112"/>
      <c r="F43" s="112"/>
      <c r="G43" s="8" t="s">
        <v>19</v>
      </c>
      <c r="H43" s="115"/>
      <c r="I43" s="115"/>
    </row>
    <row r="44" spans="1:11" ht="30" customHeight="1" x14ac:dyDescent="0.25">
      <c r="A44" s="76">
        <v>5</v>
      </c>
      <c r="B44" s="108" t="s">
        <v>279</v>
      </c>
      <c r="C44" s="108"/>
      <c r="D44" s="108"/>
      <c r="E44" s="108"/>
      <c r="F44" s="108"/>
      <c r="G44" s="57" t="s">
        <v>22</v>
      </c>
      <c r="H44" s="110" t="str">
        <f>IF(Budynki!C4="","",SUM(Budynki!F111,Budynki!F161,Budynki!F211,Budynki!F261,Budynki!F311,Budynki!F361,Budynki!F411,Budynki!F461,Budynki!F511,Budynki!F561,Budynki!F611,Budynki!F661,Budynki!F711,Budynki!F761,Budynki!F811,Budynki!F861,Budynki!F911,Budynki!F961,Budynki!F1011,Budynki!F1061,Budynki!F1111,Budynki!F1161,Budynki!F1211,Budynki!F1261,Budynki!F1311,Budynki!F1361,Budynki!F1411,Budynki!F1461,Budynki!F1511,Budynki!F1561,Budynki!F1611,Budynki!F1661,Budynki!F1711,Budynki!F1761,Budynki!F1811,Budynki!F1861,Budynki!F1911,Budynki!F1961,Budynki!F2011,Budynki!F2061,Budynki!F2111,Budynki!F2161,Budynki!F2211,Budynki!F2261,Budynki!F2311,Budynki!F2361,Budynki!F2411,Budynki!F2461,Budynki!F2511,Budynki!F2561,Budynki!F2611,Budynki!F2661,Budynki!F2711,Budynki!F2761,Budynki!F2811,Budynki!F2861,Budynki!F2911,Budynki!F2961,Budynki!F3011,Budynki!F3061,Budynki!F3111,Budynki!F3161,Budynki!F3211,Budynki!F3261,Budynki!F3311,Budynki!F3361,Budynki!F3411,Budynki!F3461,Budynki!F3511,Budynki!F3561))</f>
        <v/>
      </c>
      <c r="I44" s="110"/>
    </row>
    <row r="45" spans="1:11" ht="29.25" customHeight="1" x14ac:dyDescent="0.25">
      <c r="A45" s="76">
        <v>6</v>
      </c>
      <c r="B45" s="108" t="s">
        <v>280</v>
      </c>
      <c r="C45" s="108"/>
      <c r="D45" s="108"/>
      <c r="E45" s="108"/>
      <c r="F45" s="108"/>
      <c r="G45" s="57" t="s">
        <v>22</v>
      </c>
      <c r="H45" s="110" t="str">
        <f>IF(Budynki!C4="","",SUM(Budynki!F112,Budynki!F162,Budynki!F212,Budynki!F262,Budynki!F312,Budynki!F362,Budynki!F412,Budynki!F462,Budynki!F512,Budynki!F562,Budynki!F612,Budynki!F662,Budynki!F712,Budynki!F762,Budynki!F812,Budynki!F862,Budynki!F912,Budynki!F962,Budynki!F1012,Budynki!F1062,Budynki!F1112,Budynki!F1162,Budynki!F1212,Budynki!F1262,Budynki!F1312,Budynki!F1362,Budynki!F1412,Budynki!F1462,Budynki!F1512,Budynki!F1562,Budynki!F1612,Budynki!F1662,Budynki!F1712,Budynki!F1762,Budynki!F1812,Budynki!F1862,Budynki!F1912,Budynki!F1962,Budynki!F2012,Budynki!F2062,Budynki!F2112,Budynki!F2162,Budynki!F2212,Budynki!F2262,Budynki!F2312,Budynki!F2362,Budynki!F2412,Budynki!F2462,Budynki!F2512,Budynki!F2562,Budynki!F2612,Budynki!F2662,Budynki!F2712,Budynki!F2762,Budynki!F2812,Budynki!F2862,Budynki!F2912,Budynki!F2962,Budynki!F3012,Budynki!F3062,Budynki!F3112,Budynki!F3162,Budynki!F3212,Budynki!F3262,Budynki!F3312,Budynki!F3362,Budynki!F3412,Budynki!F3462,Budynki!F3512,Budynki!F3562))</f>
        <v/>
      </c>
      <c r="I45" s="110"/>
    </row>
    <row r="46" spans="1:11" ht="29.25" customHeight="1" x14ac:dyDescent="0.25">
      <c r="A46" s="75">
        <v>7</v>
      </c>
      <c r="B46" s="109" t="s">
        <v>281</v>
      </c>
      <c r="C46" s="109"/>
      <c r="D46" s="109"/>
      <c r="E46" s="109"/>
      <c r="F46" s="109"/>
      <c r="G46" s="78" t="s">
        <v>22</v>
      </c>
      <c r="H46" s="111" t="str">
        <f>IF(H44="","",H44+H45)</f>
        <v/>
      </c>
      <c r="I46" s="111"/>
    </row>
    <row r="47" spans="1:11" x14ac:dyDescent="0.25">
      <c r="A47" s="281" t="s">
        <v>205</v>
      </c>
      <c r="B47" s="281"/>
      <c r="C47" s="281"/>
      <c r="D47" s="281"/>
      <c r="E47" s="281"/>
      <c r="F47" s="281"/>
      <c r="G47" s="281"/>
      <c r="H47" s="281"/>
      <c r="I47" s="281"/>
      <c r="J47" s="79"/>
    </row>
    <row r="48" spans="1:11" ht="63.75" customHeight="1" x14ac:dyDescent="0.25">
      <c r="A48" s="107"/>
      <c r="B48" s="107"/>
      <c r="C48" s="107"/>
      <c r="D48" s="107"/>
      <c r="E48" s="107"/>
      <c r="F48" s="107"/>
      <c r="G48" s="107"/>
      <c r="H48" s="107"/>
      <c r="I48" s="107"/>
      <c r="J48" s="80"/>
      <c r="K48" s="81"/>
    </row>
    <row r="49" spans="1:10" x14ac:dyDescent="0.25">
      <c r="A49" s="102"/>
      <c r="B49" s="102"/>
      <c r="C49" s="102"/>
      <c r="D49" s="102"/>
      <c r="E49" s="102"/>
      <c r="F49" s="102"/>
      <c r="G49" s="102"/>
      <c r="H49" s="102"/>
      <c r="I49" s="102"/>
      <c r="J49" s="17"/>
    </row>
    <row r="50" spans="1:10" x14ac:dyDescent="0.25">
      <c r="A50" s="62"/>
      <c r="B50" s="62"/>
      <c r="C50" s="62"/>
      <c r="D50" s="62"/>
      <c r="E50" s="62"/>
      <c r="F50" s="62"/>
      <c r="G50" s="62"/>
      <c r="H50" s="62"/>
      <c r="I50" s="62"/>
    </row>
    <row r="51" spans="1:10" x14ac:dyDescent="0.25">
      <c r="A51" s="62"/>
      <c r="B51" s="62"/>
      <c r="C51" s="62"/>
      <c r="D51" s="62"/>
      <c r="E51" s="62"/>
      <c r="F51" s="62"/>
      <c r="G51" s="62"/>
      <c r="H51" s="62"/>
      <c r="I51" s="62"/>
    </row>
    <row r="52" spans="1:10" x14ac:dyDescent="0.25">
      <c r="A52" s="62"/>
      <c r="B52" s="62"/>
      <c r="C52" s="62"/>
      <c r="D52" s="62"/>
      <c r="E52" s="62"/>
      <c r="F52" s="62"/>
      <c r="G52" s="62"/>
      <c r="H52" s="62"/>
      <c r="I52" s="62"/>
    </row>
    <row r="53" spans="1:10" x14ac:dyDescent="0.25">
      <c r="A53" s="62"/>
      <c r="B53" s="62"/>
      <c r="C53" s="62"/>
      <c r="D53" s="62"/>
      <c r="E53" s="62"/>
      <c r="F53" s="62"/>
      <c r="G53" s="62"/>
      <c r="H53" s="62"/>
      <c r="I53" s="62"/>
    </row>
    <row r="54" spans="1:10" x14ac:dyDescent="0.25">
      <c r="A54" s="62"/>
      <c r="B54" s="62"/>
      <c r="C54" s="62"/>
      <c r="D54" s="62"/>
      <c r="E54" s="62"/>
      <c r="F54" s="62"/>
      <c r="G54" s="62"/>
      <c r="H54" s="62"/>
      <c r="I54" s="62"/>
    </row>
    <row r="55" spans="1:10" x14ac:dyDescent="0.25">
      <c r="A55" s="62"/>
      <c r="B55" s="62"/>
      <c r="C55" s="62"/>
      <c r="D55" s="62"/>
      <c r="E55" s="62"/>
      <c r="F55" s="62"/>
      <c r="G55" s="62"/>
      <c r="H55" s="62"/>
      <c r="I55" s="62"/>
    </row>
    <row r="56" spans="1:10" x14ac:dyDescent="0.25">
      <c r="A56" s="62"/>
      <c r="B56" s="62"/>
      <c r="C56" s="62"/>
      <c r="D56" s="62"/>
      <c r="E56" s="62"/>
      <c r="F56" s="62"/>
      <c r="G56" s="62"/>
      <c r="H56" s="62"/>
      <c r="I56" s="62"/>
    </row>
    <row r="57" spans="1:10" x14ac:dyDescent="0.25">
      <c r="A57" s="62"/>
      <c r="B57" s="62"/>
      <c r="C57" s="62"/>
      <c r="D57" s="62"/>
      <c r="E57" s="62"/>
      <c r="F57" s="62"/>
      <c r="G57" s="62"/>
      <c r="H57" s="62"/>
      <c r="I57" s="62"/>
    </row>
    <row r="58" spans="1:10" x14ac:dyDescent="0.25">
      <c r="A58" s="62"/>
      <c r="B58" s="62"/>
      <c r="C58" s="62"/>
      <c r="D58" s="62"/>
      <c r="E58" s="62"/>
      <c r="F58" s="62"/>
      <c r="G58" s="62"/>
      <c r="H58" s="62"/>
      <c r="I58" s="62"/>
    </row>
    <row r="59" spans="1:10" x14ac:dyDescent="0.25">
      <c r="A59" s="62"/>
      <c r="B59" s="62"/>
      <c r="C59" s="62"/>
      <c r="D59" s="62"/>
      <c r="E59" s="62"/>
      <c r="F59" s="62"/>
      <c r="G59" s="62"/>
      <c r="H59" s="62"/>
      <c r="I59" s="62"/>
    </row>
    <row r="60" spans="1:10" x14ac:dyDescent="0.25">
      <c r="A60" s="62"/>
      <c r="B60" s="62"/>
      <c r="C60" s="62"/>
      <c r="D60" s="62"/>
      <c r="E60" s="62"/>
      <c r="F60" s="62"/>
      <c r="G60" s="62"/>
      <c r="H60" s="62"/>
      <c r="I60" s="62"/>
    </row>
    <row r="61" spans="1:10" x14ac:dyDescent="0.25">
      <c r="A61" s="62"/>
      <c r="B61" s="62"/>
      <c r="C61" s="62"/>
      <c r="D61" s="62"/>
      <c r="E61" s="62"/>
      <c r="F61" s="62"/>
      <c r="G61" s="62"/>
      <c r="H61" s="62"/>
      <c r="I61" s="62"/>
    </row>
    <row r="62" spans="1:10" x14ac:dyDescent="0.25">
      <c r="A62" s="62"/>
      <c r="B62" s="62"/>
      <c r="C62" s="62"/>
      <c r="D62" s="62"/>
      <c r="E62" s="62"/>
      <c r="F62" s="62"/>
      <c r="G62" s="62"/>
      <c r="H62" s="62"/>
      <c r="I62" s="62"/>
    </row>
    <row r="63" spans="1:10" x14ac:dyDescent="0.25">
      <c r="A63" s="62"/>
      <c r="B63" s="62"/>
      <c r="C63" s="62"/>
      <c r="D63" s="62"/>
      <c r="E63" s="62"/>
      <c r="F63" s="62"/>
      <c r="G63" s="62"/>
      <c r="H63" s="62"/>
      <c r="I63" s="62"/>
    </row>
    <row r="64" spans="1:10" x14ac:dyDescent="0.25">
      <c r="A64" s="62"/>
      <c r="B64" s="62"/>
      <c r="C64" s="62"/>
      <c r="D64" s="62"/>
      <c r="E64" s="62"/>
      <c r="F64" s="62"/>
      <c r="G64" s="62"/>
      <c r="H64" s="62"/>
      <c r="I64" s="62"/>
    </row>
    <row r="65" spans="1:9" x14ac:dyDescent="0.25">
      <c r="A65" s="62"/>
      <c r="B65" s="62"/>
      <c r="C65" s="62"/>
      <c r="D65" s="62"/>
      <c r="E65" s="62"/>
      <c r="F65" s="62"/>
      <c r="G65" s="62"/>
      <c r="H65" s="62"/>
      <c r="I65" s="62"/>
    </row>
    <row r="66" spans="1:9" x14ac:dyDescent="0.25">
      <c r="A66" s="62"/>
      <c r="B66" s="62"/>
      <c r="C66" s="62"/>
      <c r="D66" s="62"/>
      <c r="E66" s="62"/>
      <c r="F66" s="62"/>
      <c r="G66" s="62"/>
      <c r="H66" s="62"/>
      <c r="I66" s="62"/>
    </row>
    <row r="67" spans="1:9" x14ac:dyDescent="0.25">
      <c r="A67" s="62"/>
      <c r="B67" s="62"/>
      <c r="C67" s="62"/>
      <c r="D67" s="62"/>
      <c r="E67" s="62"/>
      <c r="F67" s="62"/>
      <c r="G67" s="62"/>
      <c r="H67" s="62"/>
      <c r="I67" s="62"/>
    </row>
    <row r="68" spans="1:9" x14ac:dyDescent="0.25">
      <c r="A68" s="62"/>
      <c r="B68" s="62"/>
      <c r="C68" s="62"/>
      <c r="D68" s="62"/>
      <c r="E68" s="62"/>
      <c r="F68" s="62"/>
      <c r="G68" s="62"/>
      <c r="H68" s="62"/>
      <c r="I68" s="62"/>
    </row>
  </sheetData>
  <sheetProtection password="CA3D" sheet="1" objects="1" scenarios="1" formatCells="0" formatColumns="0" formatRows="0"/>
  <mergeCells count="56">
    <mergeCell ref="H36:I36"/>
    <mergeCell ref="B23:E23"/>
    <mergeCell ref="B34:E34"/>
    <mergeCell ref="B22:E22"/>
    <mergeCell ref="H22:I22"/>
    <mergeCell ref="B28:E28"/>
    <mergeCell ref="H28:I28"/>
    <mergeCell ref="B29:E29"/>
    <mergeCell ref="B30:E30"/>
    <mergeCell ref="B31:E31"/>
    <mergeCell ref="B32:E32"/>
    <mergeCell ref="B35:E35"/>
    <mergeCell ref="B36:E36"/>
    <mergeCell ref="B26:E26"/>
    <mergeCell ref="B27:E27"/>
    <mergeCell ref="B33:E33"/>
    <mergeCell ref="H26:I26"/>
    <mergeCell ref="H27:I27"/>
    <mergeCell ref="H33:I33"/>
    <mergeCell ref="H34:I34"/>
    <mergeCell ref="H35:I35"/>
    <mergeCell ref="H32:I32"/>
    <mergeCell ref="H31:I31"/>
    <mergeCell ref="H30:I30"/>
    <mergeCell ref="H29:I29"/>
    <mergeCell ref="B5:I5"/>
    <mergeCell ref="B2:I2"/>
    <mergeCell ref="B39:F39"/>
    <mergeCell ref="B40:F40"/>
    <mergeCell ref="H19:I19"/>
    <mergeCell ref="H20:I20"/>
    <mergeCell ref="H21:I21"/>
    <mergeCell ref="H23:I23"/>
    <mergeCell ref="H24:I24"/>
    <mergeCell ref="H25:I25"/>
    <mergeCell ref="B24:E24"/>
    <mergeCell ref="B25:E25"/>
    <mergeCell ref="B19:E19"/>
    <mergeCell ref="B20:E20"/>
    <mergeCell ref="B21:E21"/>
    <mergeCell ref="H39:I39"/>
    <mergeCell ref="B43:F43"/>
    <mergeCell ref="B44:F44"/>
    <mergeCell ref="H40:I40"/>
    <mergeCell ref="H41:I41"/>
    <mergeCell ref="H43:I43"/>
    <mergeCell ref="H44:I44"/>
    <mergeCell ref="B42:F42"/>
    <mergeCell ref="H42:I42"/>
    <mergeCell ref="B41:F41"/>
    <mergeCell ref="A47:I47"/>
    <mergeCell ref="A48:I48"/>
    <mergeCell ref="B45:F45"/>
    <mergeCell ref="B46:F46"/>
    <mergeCell ref="H45:I45"/>
    <mergeCell ref="H46:I46"/>
  </mergeCells>
  <conditionalFormatting sqref="B10">
    <cfRule type="expression" dxfId="571" priority="2">
      <formula>$B$8="Pożyczka"</formula>
    </cfRule>
  </conditionalFormatting>
  <conditionalFormatting sqref="B11">
    <cfRule type="expression" dxfId="570" priority="1">
      <formula>$B$8="Pożyczka"</formula>
    </cfRule>
  </conditionalFormatting>
  <dataValidations count="2">
    <dataValidation type="list" allowBlank="1" showInputMessage="1" showErrorMessage="1" sqref="B11">
      <formula1>$AA$5:$AA$6</formula1>
    </dataValidation>
    <dataValidation type="list" allowBlank="1" showInputMessage="1" showErrorMessage="1" sqref="B8">
      <formula1>$AA$2:$AA$3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33"/>
  <sheetViews>
    <sheetView view="pageBreakPreview" zoomScale="85" zoomScaleNormal="100" zoomScaleSheetLayoutView="85" workbookViewId="0">
      <selection activeCell="E124" sqref="E124"/>
    </sheetView>
  </sheetViews>
  <sheetFormatPr defaultRowHeight="15" x14ac:dyDescent="0.25"/>
  <cols>
    <col min="1" max="1" width="4.42578125" customWidth="1"/>
    <col min="2" max="2" width="9.140625" customWidth="1"/>
    <col min="5" max="5" width="10.7109375" customWidth="1"/>
    <col min="6" max="6" width="5.28515625" customWidth="1"/>
    <col min="7" max="7" width="10.42578125" customWidth="1"/>
    <col min="8" max="8" width="9.7109375" customWidth="1"/>
    <col min="9" max="9" width="13.7109375" customWidth="1"/>
    <col min="10" max="10" width="24.7109375" customWidth="1"/>
    <col min="11" max="11" width="16" style="2" customWidth="1"/>
    <col min="12" max="24" width="9.140625" customWidth="1"/>
    <col min="25" max="29" width="9.140625" hidden="1" customWidth="1"/>
    <col min="30" max="32" width="9.140625" customWidth="1"/>
  </cols>
  <sheetData>
    <row r="1" spans="1:27" x14ac:dyDescent="0.25">
      <c r="B1" s="7" t="s">
        <v>39</v>
      </c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7" x14ac:dyDescent="0.25"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7" ht="45" customHeight="1" x14ac:dyDescent="0.25">
      <c r="A3" s="11" t="s">
        <v>13</v>
      </c>
      <c r="B3" s="230" t="s">
        <v>40</v>
      </c>
      <c r="C3" s="230"/>
      <c r="D3" s="230"/>
      <c r="E3" s="230"/>
      <c r="F3" s="230"/>
      <c r="G3" s="217" t="s">
        <v>188</v>
      </c>
      <c r="H3" s="217"/>
      <c r="I3" s="45" t="s">
        <v>189</v>
      </c>
      <c r="J3" s="44" t="s">
        <v>278</v>
      </c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7" x14ac:dyDescent="0.25">
      <c r="A4" s="8">
        <v>1</v>
      </c>
      <c r="B4" s="95" t="s">
        <v>53</v>
      </c>
      <c r="C4" s="129" t="str">
        <f>IF(H80="","",H80)</f>
        <v/>
      </c>
      <c r="D4" s="130"/>
      <c r="E4" s="130"/>
      <c r="F4" s="131"/>
      <c r="G4" s="213" t="str">
        <f>IF(F91="","",F91)</f>
        <v/>
      </c>
      <c r="H4" s="214"/>
      <c r="I4" s="96" t="str">
        <f>IF(F124="","",F124)</f>
        <v/>
      </c>
      <c r="J4" s="97" t="str">
        <f>IF(F123="","",F123)</f>
        <v/>
      </c>
      <c r="L4" s="17"/>
      <c r="M4" s="17"/>
      <c r="N4" s="17"/>
      <c r="O4" s="17"/>
      <c r="P4" s="17"/>
      <c r="Q4" s="17"/>
      <c r="R4" s="17"/>
      <c r="S4" s="17"/>
      <c r="T4" s="17"/>
      <c r="U4" s="17"/>
      <c r="AA4">
        <f>IF(C4="",0,1)</f>
        <v>0</v>
      </c>
    </row>
    <row r="5" spans="1:27" x14ac:dyDescent="0.25">
      <c r="A5" s="8">
        <v>2</v>
      </c>
      <c r="B5" s="95" t="s">
        <v>96</v>
      </c>
      <c r="C5" s="129" t="str">
        <f>IF(H130="","",H130)</f>
        <v/>
      </c>
      <c r="D5" s="130"/>
      <c r="E5" s="130"/>
      <c r="F5" s="131"/>
      <c r="G5" s="213" t="str">
        <f>IF(F141="","",F141)</f>
        <v/>
      </c>
      <c r="H5" s="214"/>
      <c r="I5" s="96" t="str">
        <f>IF(F174="","",F174)</f>
        <v/>
      </c>
      <c r="J5" s="97" t="str">
        <f>IF(F173="","",F173)</f>
        <v/>
      </c>
      <c r="L5" s="17"/>
      <c r="M5" s="17"/>
      <c r="N5" s="17"/>
      <c r="O5" s="17"/>
      <c r="P5" s="17"/>
      <c r="Q5" s="17"/>
      <c r="R5" s="17"/>
      <c r="S5" s="17"/>
      <c r="T5" s="17"/>
      <c r="U5" s="17"/>
      <c r="AA5">
        <f t="shared" ref="AA5:AA68" si="0">IF(C5="",0,1)</f>
        <v>0</v>
      </c>
    </row>
    <row r="6" spans="1:27" x14ac:dyDescent="0.25">
      <c r="A6" s="8">
        <v>3</v>
      </c>
      <c r="B6" s="95" t="s">
        <v>97</v>
      </c>
      <c r="C6" s="129" t="str">
        <f>IF(H180="","",H180)</f>
        <v/>
      </c>
      <c r="D6" s="130"/>
      <c r="E6" s="130"/>
      <c r="F6" s="131"/>
      <c r="G6" s="213" t="str">
        <f>IF(F191="","",F191)</f>
        <v/>
      </c>
      <c r="H6" s="214"/>
      <c r="I6" s="96" t="str">
        <f>IF(F224="","",F224)</f>
        <v/>
      </c>
      <c r="J6" s="97" t="str">
        <f>IF(F223="","",F223)</f>
        <v/>
      </c>
      <c r="L6" s="17"/>
      <c r="M6" s="17"/>
      <c r="N6" s="17"/>
      <c r="O6" s="17"/>
      <c r="P6" s="17"/>
      <c r="Q6" s="17"/>
      <c r="R6" s="17"/>
      <c r="S6" s="17"/>
      <c r="T6" s="17"/>
      <c r="U6" s="17"/>
      <c r="AA6">
        <f t="shared" si="0"/>
        <v>0</v>
      </c>
    </row>
    <row r="7" spans="1:27" x14ac:dyDescent="0.25">
      <c r="A7" s="8">
        <v>4</v>
      </c>
      <c r="B7" s="95" t="s">
        <v>98</v>
      </c>
      <c r="C7" s="129" t="str">
        <f>IF(H230="","",H230)</f>
        <v/>
      </c>
      <c r="D7" s="130"/>
      <c r="E7" s="130"/>
      <c r="F7" s="131"/>
      <c r="G7" s="213" t="str">
        <f>IF(F241="","",F241)</f>
        <v/>
      </c>
      <c r="H7" s="214"/>
      <c r="I7" s="96" t="str">
        <f>IF(F274="","",F274)</f>
        <v/>
      </c>
      <c r="J7" s="97" t="str">
        <f>IF(F273="","",F273)</f>
        <v/>
      </c>
      <c r="L7" s="17"/>
      <c r="M7" s="17"/>
      <c r="N7" s="17"/>
      <c r="O7" s="17"/>
      <c r="P7" s="17"/>
      <c r="Q7" s="17"/>
      <c r="R7" s="17"/>
      <c r="S7" s="17"/>
      <c r="T7" s="17"/>
      <c r="U7" s="17"/>
      <c r="AA7">
        <f t="shared" si="0"/>
        <v>0</v>
      </c>
    </row>
    <row r="8" spans="1:27" x14ac:dyDescent="0.25">
      <c r="A8" s="8">
        <v>5</v>
      </c>
      <c r="B8" s="95" t="s">
        <v>94</v>
      </c>
      <c r="C8" s="129" t="str">
        <f>IF(H280="","",H280)</f>
        <v/>
      </c>
      <c r="D8" s="130"/>
      <c r="E8" s="130"/>
      <c r="F8" s="131"/>
      <c r="G8" s="213" t="str">
        <f>IF(F291="","",F291)</f>
        <v/>
      </c>
      <c r="H8" s="214"/>
      <c r="I8" s="96" t="str">
        <f>IF(F324="","",F324)</f>
        <v/>
      </c>
      <c r="J8" s="97" t="str">
        <f>IF(F323="","",F323)</f>
        <v/>
      </c>
      <c r="L8" s="17"/>
      <c r="M8" s="17"/>
      <c r="N8" s="17"/>
      <c r="O8" s="17"/>
      <c r="P8" s="17"/>
      <c r="Q8" s="17"/>
      <c r="R8" s="17"/>
      <c r="S8" s="17"/>
      <c r="T8" s="17"/>
      <c r="U8" s="17"/>
      <c r="AA8">
        <f t="shared" si="0"/>
        <v>0</v>
      </c>
    </row>
    <row r="9" spans="1:27" hidden="1" x14ac:dyDescent="0.25">
      <c r="A9" s="8">
        <v>6</v>
      </c>
      <c r="B9" s="95" t="s">
        <v>99</v>
      </c>
      <c r="C9" s="129" t="str">
        <f>IF(H330="","",H330)</f>
        <v/>
      </c>
      <c r="D9" s="130"/>
      <c r="E9" s="130"/>
      <c r="F9" s="131"/>
      <c r="G9" s="213" t="str">
        <f>IF(F341="","",F341)</f>
        <v/>
      </c>
      <c r="H9" s="214"/>
      <c r="I9" s="96" t="str">
        <f>IF(F374="","",F374)</f>
        <v/>
      </c>
      <c r="J9" s="97" t="str">
        <f>IF(F373="","",F373)</f>
        <v/>
      </c>
      <c r="L9" s="17"/>
      <c r="M9" s="17"/>
      <c r="N9" s="17"/>
      <c r="O9" s="17"/>
      <c r="P9" s="17"/>
      <c r="Q9" s="17"/>
      <c r="R9" s="17"/>
      <c r="S9" s="17"/>
      <c r="T9" s="17"/>
      <c r="U9" s="17"/>
      <c r="AA9">
        <f t="shared" si="0"/>
        <v>0</v>
      </c>
    </row>
    <row r="10" spans="1:27" hidden="1" x14ac:dyDescent="0.25">
      <c r="A10" s="8">
        <v>7</v>
      </c>
      <c r="B10" s="95" t="s">
        <v>100</v>
      </c>
      <c r="C10" s="129" t="str">
        <f>IF(H380="","",H380)</f>
        <v/>
      </c>
      <c r="D10" s="130"/>
      <c r="E10" s="130"/>
      <c r="F10" s="131"/>
      <c r="G10" s="213" t="str">
        <f>IF(F391="","",F391)</f>
        <v/>
      </c>
      <c r="H10" s="214"/>
      <c r="I10" s="96" t="str">
        <f>IF(F424="","",F424)</f>
        <v/>
      </c>
      <c r="J10" s="97" t="str">
        <f>IF(F423="","",F423)</f>
        <v/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AA10">
        <f t="shared" si="0"/>
        <v>0</v>
      </c>
    </row>
    <row r="11" spans="1:27" hidden="1" x14ac:dyDescent="0.25">
      <c r="A11" s="8">
        <v>8</v>
      </c>
      <c r="B11" s="95" t="s">
        <v>101</v>
      </c>
      <c r="C11" s="129" t="str">
        <f>IF(H430="","",H430)</f>
        <v/>
      </c>
      <c r="D11" s="130"/>
      <c r="E11" s="130"/>
      <c r="F11" s="131"/>
      <c r="G11" s="213" t="str">
        <f>IF(F441="","",F441)</f>
        <v/>
      </c>
      <c r="H11" s="214"/>
      <c r="I11" s="96" t="str">
        <f>IF(F474="","",F474)</f>
        <v/>
      </c>
      <c r="J11" s="97" t="str">
        <f>IF(F473="","",F473)</f>
        <v/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AA11">
        <f t="shared" si="0"/>
        <v>0</v>
      </c>
    </row>
    <row r="12" spans="1:27" hidden="1" x14ac:dyDescent="0.25">
      <c r="A12" s="8">
        <v>9</v>
      </c>
      <c r="B12" s="95" t="s">
        <v>102</v>
      </c>
      <c r="C12" s="129" t="str">
        <f>IF(H480="","",H480)</f>
        <v/>
      </c>
      <c r="D12" s="130"/>
      <c r="E12" s="130"/>
      <c r="F12" s="131"/>
      <c r="G12" s="213" t="str">
        <f>IF(F491="","",F491)</f>
        <v/>
      </c>
      <c r="H12" s="214"/>
      <c r="I12" s="96" t="str">
        <f>IF(F524="","",F524)</f>
        <v/>
      </c>
      <c r="J12" s="97" t="str">
        <f>IF(F523="","",F523)</f>
        <v/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AA12">
        <f t="shared" si="0"/>
        <v>0</v>
      </c>
    </row>
    <row r="13" spans="1:27" hidden="1" x14ac:dyDescent="0.25">
      <c r="A13" s="8">
        <v>10</v>
      </c>
      <c r="B13" s="95" t="s">
        <v>95</v>
      </c>
      <c r="C13" s="129" t="str">
        <f>IF(H530="","",H530)</f>
        <v/>
      </c>
      <c r="D13" s="130"/>
      <c r="E13" s="130"/>
      <c r="F13" s="131"/>
      <c r="G13" s="213" t="str">
        <f>IF(F541="","",F541)</f>
        <v/>
      </c>
      <c r="H13" s="214"/>
      <c r="I13" s="96" t="str">
        <f>IF(F574="","",F574)</f>
        <v/>
      </c>
      <c r="J13" s="97" t="str">
        <f>IF(F573="","",F573)</f>
        <v/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AA13">
        <f t="shared" si="0"/>
        <v>0</v>
      </c>
    </row>
    <row r="14" spans="1:27" hidden="1" x14ac:dyDescent="0.25">
      <c r="A14" s="8">
        <v>11</v>
      </c>
      <c r="B14" s="95" t="s">
        <v>103</v>
      </c>
      <c r="C14" s="129" t="str">
        <f>IF(H580="","",H580)</f>
        <v/>
      </c>
      <c r="D14" s="130"/>
      <c r="E14" s="130"/>
      <c r="F14" s="131"/>
      <c r="G14" s="213" t="str">
        <f>IF(F591="","",F591)</f>
        <v/>
      </c>
      <c r="H14" s="214"/>
      <c r="I14" s="96" t="str">
        <f>IF(F624="","",F624)</f>
        <v/>
      </c>
      <c r="J14" s="97" t="str">
        <f>IF(F623="","",F623)</f>
        <v/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AA14">
        <f t="shared" si="0"/>
        <v>0</v>
      </c>
    </row>
    <row r="15" spans="1:27" hidden="1" x14ac:dyDescent="0.25">
      <c r="A15" s="8">
        <v>12</v>
      </c>
      <c r="B15" s="95" t="s">
        <v>104</v>
      </c>
      <c r="C15" s="129" t="str">
        <f>IF(H630="","",H630)</f>
        <v/>
      </c>
      <c r="D15" s="130"/>
      <c r="E15" s="130"/>
      <c r="F15" s="131"/>
      <c r="G15" s="213" t="str">
        <f>IF(F641="","",F641)</f>
        <v/>
      </c>
      <c r="H15" s="214"/>
      <c r="I15" s="96" t="str">
        <f>IF(F674="","",F674)</f>
        <v/>
      </c>
      <c r="J15" s="97" t="str">
        <f>IF(F673="","",F673)</f>
        <v/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AA15">
        <f t="shared" si="0"/>
        <v>0</v>
      </c>
    </row>
    <row r="16" spans="1:27" hidden="1" x14ac:dyDescent="0.25">
      <c r="A16" s="8">
        <v>13</v>
      </c>
      <c r="B16" s="95" t="s">
        <v>105</v>
      </c>
      <c r="C16" s="129" t="str">
        <f>IF(H680="","",H680)</f>
        <v/>
      </c>
      <c r="D16" s="130"/>
      <c r="E16" s="130"/>
      <c r="F16" s="131"/>
      <c r="G16" s="213" t="str">
        <f>IF(F691="","",F691)</f>
        <v/>
      </c>
      <c r="H16" s="214"/>
      <c r="I16" s="96" t="str">
        <f>IF(F724="","",F724)</f>
        <v/>
      </c>
      <c r="J16" s="97" t="str">
        <f>IF(F723="","",F723)</f>
        <v/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AA16">
        <f t="shared" si="0"/>
        <v>0</v>
      </c>
    </row>
    <row r="17" spans="1:27" hidden="1" x14ac:dyDescent="0.25">
      <c r="A17" s="8">
        <v>14</v>
      </c>
      <c r="B17" s="95" t="s">
        <v>106</v>
      </c>
      <c r="C17" s="129" t="str">
        <f>IF(H730="","",H730)</f>
        <v/>
      </c>
      <c r="D17" s="130"/>
      <c r="E17" s="130"/>
      <c r="F17" s="131"/>
      <c r="G17" s="213" t="str">
        <f>IF(F741="","",F741)</f>
        <v/>
      </c>
      <c r="H17" s="214"/>
      <c r="I17" s="96" t="str">
        <f>IF(F774="","",F774)</f>
        <v/>
      </c>
      <c r="J17" s="97" t="str">
        <f>IF(F773="","",F773)</f>
        <v/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AA17">
        <f t="shared" si="0"/>
        <v>0</v>
      </c>
    </row>
    <row r="18" spans="1:27" hidden="1" x14ac:dyDescent="0.25">
      <c r="A18" s="8">
        <v>15</v>
      </c>
      <c r="B18" s="95" t="s">
        <v>107</v>
      </c>
      <c r="C18" s="129" t="str">
        <f>IF(H780="","",H780)</f>
        <v/>
      </c>
      <c r="D18" s="130"/>
      <c r="E18" s="130"/>
      <c r="F18" s="131"/>
      <c r="G18" s="213" t="str">
        <f>IF(F791="","",F791)</f>
        <v/>
      </c>
      <c r="H18" s="214"/>
      <c r="I18" s="96" t="str">
        <f>IF(F824="","",F824)</f>
        <v/>
      </c>
      <c r="J18" s="97" t="str">
        <f>IF(F823="","",F823)</f>
        <v/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AA18">
        <f t="shared" si="0"/>
        <v>0</v>
      </c>
    </row>
    <row r="19" spans="1:27" hidden="1" x14ac:dyDescent="0.25">
      <c r="A19" s="8">
        <v>16</v>
      </c>
      <c r="B19" s="95" t="s">
        <v>108</v>
      </c>
      <c r="C19" s="129" t="str">
        <f>IF(H830="","",H830)</f>
        <v/>
      </c>
      <c r="D19" s="130"/>
      <c r="E19" s="130"/>
      <c r="F19" s="131"/>
      <c r="G19" s="213" t="str">
        <f>IF(F841="","",F841)</f>
        <v/>
      </c>
      <c r="H19" s="214"/>
      <c r="I19" s="96" t="str">
        <f>IF(F874="","",F874)</f>
        <v/>
      </c>
      <c r="J19" s="97" t="str">
        <f>IF(F873="","",F873)</f>
        <v/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AA19">
        <f t="shared" si="0"/>
        <v>0</v>
      </c>
    </row>
    <row r="20" spans="1:27" hidden="1" x14ac:dyDescent="0.25">
      <c r="A20" s="8">
        <v>17</v>
      </c>
      <c r="B20" s="95" t="s">
        <v>109</v>
      </c>
      <c r="C20" s="129" t="str">
        <f>IF(H880="","",H880)</f>
        <v/>
      </c>
      <c r="D20" s="130"/>
      <c r="E20" s="130"/>
      <c r="F20" s="131"/>
      <c r="G20" s="213" t="str">
        <f>IF(F891="","",F891)</f>
        <v/>
      </c>
      <c r="H20" s="214"/>
      <c r="I20" s="96" t="str">
        <f>IF(F924="","",F924)</f>
        <v/>
      </c>
      <c r="J20" s="97" t="str">
        <f>IF(F923="","",F923)</f>
        <v/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AA20">
        <f t="shared" si="0"/>
        <v>0</v>
      </c>
    </row>
    <row r="21" spans="1:27" hidden="1" x14ac:dyDescent="0.25">
      <c r="A21" s="8">
        <v>18</v>
      </c>
      <c r="B21" s="95" t="s">
        <v>110</v>
      </c>
      <c r="C21" s="129" t="str">
        <f>IF(H930="","",H930)</f>
        <v/>
      </c>
      <c r="D21" s="130"/>
      <c r="E21" s="130"/>
      <c r="F21" s="131"/>
      <c r="G21" s="213" t="str">
        <f>IF(F941="","",F941)</f>
        <v/>
      </c>
      <c r="H21" s="214"/>
      <c r="I21" s="96" t="str">
        <f>IF(F974="","",F974)</f>
        <v/>
      </c>
      <c r="J21" s="97" t="str">
        <f>IF(F973="","",F973)</f>
        <v/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AA21">
        <f t="shared" si="0"/>
        <v>0</v>
      </c>
    </row>
    <row r="22" spans="1:27" hidden="1" x14ac:dyDescent="0.25">
      <c r="A22" s="8">
        <v>19</v>
      </c>
      <c r="B22" s="95" t="s">
        <v>111</v>
      </c>
      <c r="C22" s="129" t="str">
        <f>IF(H980="","",H980)</f>
        <v/>
      </c>
      <c r="D22" s="130"/>
      <c r="E22" s="130"/>
      <c r="F22" s="131"/>
      <c r="G22" s="213" t="str">
        <f>IF(F991="","",F991)</f>
        <v/>
      </c>
      <c r="H22" s="214"/>
      <c r="I22" s="96" t="str">
        <f>IF(F1024="","",F1024)</f>
        <v/>
      </c>
      <c r="J22" s="97" t="str">
        <f>IF(F1023="","",F1023)</f>
        <v/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AA22">
        <f t="shared" si="0"/>
        <v>0</v>
      </c>
    </row>
    <row r="23" spans="1:27" hidden="1" x14ac:dyDescent="0.25">
      <c r="A23" s="8">
        <v>20</v>
      </c>
      <c r="B23" s="95" t="s">
        <v>112</v>
      </c>
      <c r="C23" s="129" t="str">
        <f>IF(H1030="","",H1030)</f>
        <v/>
      </c>
      <c r="D23" s="130"/>
      <c r="E23" s="130"/>
      <c r="F23" s="131"/>
      <c r="G23" s="213" t="str">
        <f>IF(F1041="","",F1041)</f>
        <v/>
      </c>
      <c r="H23" s="214"/>
      <c r="I23" s="96" t="str">
        <f>IF(F1074="","",F1074)</f>
        <v/>
      </c>
      <c r="J23" s="97" t="str">
        <f>IF(F1073="","",F1073)</f>
        <v/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AA23">
        <f t="shared" si="0"/>
        <v>0</v>
      </c>
    </row>
    <row r="24" spans="1:27" hidden="1" x14ac:dyDescent="0.25">
      <c r="A24" s="29">
        <v>21</v>
      </c>
      <c r="B24" s="95" t="s">
        <v>113</v>
      </c>
      <c r="C24" s="129" t="str">
        <f>IF(H1080="","",H1080)</f>
        <v/>
      </c>
      <c r="D24" s="130"/>
      <c r="E24" s="130"/>
      <c r="F24" s="131"/>
      <c r="G24" s="213" t="str">
        <f>IF(F1091="","",F1091)</f>
        <v/>
      </c>
      <c r="H24" s="214"/>
      <c r="I24" s="96" t="str">
        <f>IF(F1124="","",F1124)</f>
        <v/>
      </c>
      <c r="J24" s="97" t="str">
        <f>IF(F1123="","",F1123)</f>
        <v/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AA24">
        <f t="shared" si="0"/>
        <v>0</v>
      </c>
    </row>
    <row r="25" spans="1:27" hidden="1" x14ac:dyDescent="0.25">
      <c r="A25" s="29">
        <v>22</v>
      </c>
      <c r="B25" s="95" t="s">
        <v>114</v>
      </c>
      <c r="C25" s="129" t="str">
        <f>IF(H1130="","",H1130)</f>
        <v/>
      </c>
      <c r="D25" s="130"/>
      <c r="E25" s="130"/>
      <c r="F25" s="131"/>
      <c r="G25" s="213" t="str">
        <f>IF(F1141="","",F1141)</f>
        <v/>
      </c>
      <c r="H25" s="214"/>
      <c r="I25" s="96" t="str">
        <f>IF(F1174="","",F1174)</f>
        <v/>
      </c>
      <c r="J25" s="97" t="str">
        <f>IF(F1173="","",F1173)</f>
        <v/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AA25">
        <f t="shared" si="0"/>
        <v>0</v>
      </c>
    </row>
    <row r="26" spans="1:27" hidden="1" x14ac:dyDescent="0.25">
      <c r="A26" s="29">
        <v>23</v>
      </c>
      <c r="B26" s="95" t="s">
        <v>115</v>
      </c>
      <c r="C26" s="129" t="str">
        <f>IF(H1180="","",H1180)</f>
        <v/>
      </c>
      <c r="D26" s="130"/>
      <c r="E26" s="130"/>
      <c r="F26" s="131"/>
      <c r="G26" s="213" t="str">
        <f>IF(F1191="","",F1191)</f>
        <v/>
      </c>
      <c r="H26" s="214"/>
      <c r="I26" s="96" t="str">
        <f>IF(F1224="","",F1224)</f>
        <v/>
      </c>
      <c r="J26" s="97" t="str">
        <f>IF(F1223="","",F223)</f>
        <v/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AA26">
        <f t="shared" si="0"/>
        <v>0</v>
      </c>
    </row>
    <row r="27" spans="1:27" hidden="1" x14ac:dyDescent="0.25">
      <c r="A27" s="29">
        <v>24</v>
      </c>
      <c r="B27" s="95" t="s">
        <v>116</v>
      </c>
      <c r="C27" s="129" t="str">
        <f>IF(H1230="","",H1230)</f>
        <v/>
      </c>
      <c r="D27" s="130"/>
      <c r="E27" s="130"/>
      <c r="F27" s="131"/>
      <c r="G27" s="213" t="str">
        <f>IF(F1241="","",F1241)</f>
        <v/>
      </c>
      <c r="H27" s="214"/>
      <c r="I27" s="96" t="str">
        <f>IF(F1274="","",F1274)</f>
        <v/>
      </c>
      <c r="J27" s="97" t="str">
        <f>IF(F1273="","",F273)</f>
        <v/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AA27">
        <f t="shared" si="0"/>
        <v>0</v>
      </c>
    </row>
    <row r="28" spans="1:27" hidden="1" x14ac:dyDescent="0.25">
      <c r="A28" s="29">
        <v>25</v>
      </c>
      <c r="B28" s="95" t="s">
        <v>117</v>
      </c>
      <c r="C28" s="129" t="str">
        <f>IF(H1280="","",H1280)</f>
        <v/>
      </c>
      <c r="D28" s="130"/>
      <c r="E28" s="130"/>
      <c r="F28" s="131"/>
      <c r="G28" s="213" t="str">
        <f>IF(F1291="","",F1291)</f>
        <v/>
      </c>
      <c r="H28" s="214"/>
      <c r="I28" s="96" t="str">
        <f>IF(F1324="","",F1324)</f>
        <v/>
      </c>
      <c r="J28" s="97" t="str">
        <f>IF(F1323="","",F1323)</f>
        <v/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AA28">
        <f t="shared" si="0"/>
        <v>0</v>
      </c>
    </row>
    <row r="29" spans="1:27" hidden="1" x14ac:dyDescent="0.25">
      <c r="A29" s="29">
        <v>26</v>
      </c>
      <c r="B29" s="95" t="s">
        <v>118</v>
      </c>
      <c r="C29" s="129" t="str">
        <f>IF(H1330="","",H1330)</f>
        <v/>
      </c>
      <c r="D29" s="130"/>
      <c r="E29" s="130"/>
      <c r="F29" s="131"/>
      <c r="G29" s="213" t="str">
        <f>IF(F1341="","",F1341)</f>
        <v/>
      </c>
      <c r="H29" s="214"/>
      <c r="I29" s="96" t="str">
        <f>IF(F1374="","",F1374)</f>
        <v/>
      </c>
      <c r="J29" s="97" t="str">
        <f>IF(F1373="","",F1373)</f>
        <v/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AA29">
        <f t="shared" si="0"/>
        <v>0</v>
      </c>
    </row>
    <row r="30" spans="1:27" hidden="1" x14ac:dyDescent="0.25">
      <c r="A30" s="29">
        <v>27</v>
      </c>
      <c r="B30" s="95" t="s">
        <v>119</v>
      </c>
      <c r="C30" s="129" t="str">
        <f>IF(H1380="","",H1380)</f>
        <v/>
      </c>
      <c r="D30" s="130"/>
      <c r="E30" s="130"/>
      <c r="F30" s="131"/>
      <c r="G30" s="213" t="str">
        <f>IF(F1391="","",F1391)</f>
        <v/>
      </c>
      <c r="H30" s="214"/>
      <c r="I30" s="96" t="str">
        <f>IF(F1424="","",F1424)</f>
        <v/>
      </c>
      <c r="J30" s="97" t="str">
        <f>IF(F1423="","",F1423)</f>
        <v/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AA30">
        <f t="shared" si="0"/>
        <v>0</v>
      </c>
    </row>
    <row r="31" spans="1:27" hidden="1" x14ac:dyDescent="0.25">
      <c r="A31" s="29">
        <v>28</v>
      </c>
      <c r="B31" s="95" t="s">
        <v>120</v>
      </c>
      <c r="C31" s="129" t="str">
        <f>IF(H1430="","",H1430)</f>
        <v/>
      </c>
      <c r="D31" s="130"/>
      <c r="E31" s="130"/>
      <c r="F31" s="131"/>
      <c r="G31" s="213" t="str">
        <f>IF(F1441="","",F1441)</f>
        <v/>
      </c>
      <c r="H31" s="214"/>
      <c r="I31" s="96" t="str">
        <f>IF(F1474="","",F1474)</f>
        <v/>
      </c>
      <c r="J31" s="97" t="str">
        <f>IF(F1473="","",F1473)</f>
        <v/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AA31">
        <f t="shared" si="0"/>
        <v>0</v>
      </c>
    </row>
    <row r="32" spans="1:27" hidden="1" x14ac:dyDescent="0.25">
      <c r="A32" s="29">
        <v>29</v>
      </c>
      <c r="B32" s="95" t="s">
        <v>121</v>
      </c>
      <c r="C32" s="129" t="str">
        <f>IF(H1480="","",H1480)</f>
        <v/>
      </c>
      <c r="D32" s="130"/>
      <c r="E32" s="130"/>
      <c r="F32" s="131"/>
      <c r="G32" s="213" t="str">
        <f>IF(F1491="","",F1491)</f>
        <v/>
      </c>
      <c r="H32" s="214"/>
      <c r="I32" s="96" t="str">
        <f>IF(F1524="","",F1524)</f>
        <v/>
      </c>
      <c r="J32" s="97" t="str">
        <f>IF(F1523="","",F1523)</f>
        <v/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AA32">
        <f t="shared" si="0"/>
        <v>0</v>
      </c>
    </row>
    <row r="33" spans="1:27" hidden="1" x14ac:dyDescent="0.25">
      <c r="A33" s="29">
        <v>30</v>
      </c>
      <c r="B33" s="95" t="s">
        <v>122</v>
      </c>
      <c r="C33" s="129" t="str">
        <f>IF(H1530="","",H1530)</f>
        <v/>
      </c>
      <c r="D33" s="130"/>
      <c r="E33" s="130"/>
      <c r="F33" s="131"/>
      <c r="G33" s="213" t="str">
        <f>IF(F1541="","",F1541)</f>
        <v/>
      </c>
      <c r="H33" s="214"/>
      <c r="I33" s="96" t="str">
        <f>IF(F1574="","",F1574)</f>
        <v/>
      </c>
      <c r="J33" s="97" t="str">
        <f>IF(F1573="","",F1573)</f>
        <v/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AA33">
        <f t="shared" si="0"/>
        <v>0</v>
      </c>
    </row>
    <row r="34" spans="1:27" hidden="1" x14ac:dyDescent="0.25">
      <c r="A34" s="29">
        <v>31</v>
      </c>
      <c r="B34" s="95" t="s">
        <v>123</v>
      </c>
      <c r="C34" s="129" t="str">
        <f>IF(H1580="","",H1580)</f>
        <v/>
      </c>
      <c r="D34" s="130"/>
      <c r="E34" s="130"/>
      <c r="F34" s="131"/>
      <c r="G34" s="213" t="str">
        <f>IF(F1591="","",F1591)</f>
        <v/>
      </c>
      <c r="H34" s="214"/>
      <c r="I34" s="96" t="str">
        <f>IF(F1624="","",F1624)</f>
        <v/>
      </c>
      <c r="J34" s="97" t="str">
        <f>IF(F1623="","",F1623)</f>
        <v/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AA34">
        <f t="shared" si="0"/>
        <v>0</v>
      </c>
    </row>
    <row r="35" spans="1:27" hidden="1" x14ac:dyDescent="0.25">
      <c r="A35" s="29">
        <v>32</v>
      </c>
      <c r="B35" s="95" t="s">
        <v>124</v>
      </c>
      <c r="C35" s="129" t="str">
        <f>IF(H1630="","",H1630)</f>
        <v/>
      </c>
      <c r="D35" s="130"/>
      <c r="E35" s="130"/>
      <c r="F35" s="131"/>
      <c r="G35" s="213" t="str">
        <f>IF(F1641="","",F1641)</f>
        <v/>
      </c>
      <c r="H35" s="214"/>
      <c r="I35" s="96" t="str">
        <f>IF(F1674="","",F1674)</f>
        <v/>
      </c>
      <c r="J35" s="97" t="str">
        <f>IF(F1673="","",F1673)</f>
        <v/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AA35">
        <f t="shared" si="0"/>
        <v>0</v>
      </c>
    </row>
    <row r="36" spans="1:27" hidden="1" x14ac:dyDescent="0.25">
      <c r="A36" s="29">
        <v>33</v>
      </c>
      <c r="B36" s="95" t="s">
        <v>125</v>
      </c>
      <c r="C36" s="129" t="str">
        <f>IF(H1680="","",H1680)</f>
        <v/>
      </c>
      <c r="D36" s="130"/>
      <c r="E36" s="130"/>
      <c r="F36" s="131"/>
      <c r="G36" s="213" t="str">
        <f>IF(F1691="","",F1691)</f>
        <v/>
      </c>
      <c r="H36" s="214"/>
      <c r="I36" s="96" t="str">
        <f>IF(F1724="","",F1724)</f>
        <v/>
      </c>
      <c r="J36" s="97" t="str">
        <f>IF(F1723="","",F1723)</f>
        <v/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AA36">
        <f t="shared" si="0"/>
        <v>0</v>
      </c>
    </row>
    <row r="37" spans="1:27" hidden="1" x14ac:dyDescent="0.25">
      <c r="A37" s="29">
        <v>34</v>
      </c>
      <c r="B37" s="95" t="s">
        <v>126</v>
      </c>
      <c r="C37" s="129" t="str">
        <f>IF(H1730="","",H1730)</f>
        <v/>
      </c>
      <c r="D37" s="130"/>
      <c r="E37" s="130"/>
      <c r="F37" s="131"/>
      <c r="G37" s="213" t="str">
        <f>IF(F1741="","",F1741)</f>
        <v/>
      </c>
      <c r="H37" s="214"/>
      <c r="I37" s="96" t="str">
        <f>IF(F1774="","",F1774)</f>
        <v/>
      </c>
      <c r="J37" s="97" t="str">
        <f>IF(F1773="","",F1773)</f>
        <v/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AA37">
        <f t="shared" si="0"/>
        <v>0</v>
      </c>
    </row>
    <row r="38" spans="1:27" hidden="1" x14ac:dyDescent="0.25">
      <c r="A38" s="29">
        <v>35</v>
      </c>
      <c r="B38" s="95" t="s">
        <v>127</v>
      </c>
      <c r="C38" s="129" t="str">
        <f>IF(H1780="","",H1780)</f>
        <v/>
      </c>
      <c r="D38" s="130"/>
      <c r="E38" s="130"/>
      <c r="F38" s="131"/>
      <c r="G38" s="213" t="str">
        <f>IF(F1791="","",F1791)</f>
        <v/>
      </c>
      <c r="H38" s="214"/>
      <c r="I38" s="96" t="str">
        <f>IF(F1824="","",F1824)</f>
        <v/>
      </c>
      <c r="J38" s="97" t="str">
        <f>IF(F1823="","",F1823)</f>
        <v/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AA38">
        <f t="shared" si="0"/>
        <v>0</v>
      </c>
    </row>
    <row r="39" spans="1:27" hidden="1" x14ac:dyDescent="0.25">
      <c r="A39" s="29">
        <v>36</v>
      </c>
      <c r="B39" s="95" t="s">
        <v>128</v>
      </c>
      <c r="C39" s="129" t="str">
        <f>IF(H1830="","",H1830)</f>
        <v/>
      </c>
      <c r="D39" s="130"/>
      <c r="E39" s="130"/>
      <c r="F39" s="131"/>
      <c r="G39" s="213" t="str">
        <f>IF(F1841="","",F1841)</f>
        <v/>
      </c>
      <c r="H39" s="214"/>
      <c r="I39" s="96" t="str">
        <f>IF(F1874="","",F1874)</f>
        <v/>
      </c>
      <c r="J39" s="97" t="str">
        <f>IF(F1873="","",F1873)</f>
        <v/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AA39">
        <f t="shared" si="0"/>
        <v>0</v>
      </c>
    </row>
    <row r="40" spans="1:27" hidden="1" x14ac:dyDescent="0.25">
      <c r="A40" s="29">
        <v>37</v>
      </c>
      <c r="B40" s="95" t="s">
        <v>129</v>
      </c>
      <c r="C40" s="129" t="str">
        <f>IF(H1880="","",H1880)</f>
        <v/>
      </c>
      <c r="D40" s="130"/>
      <c r="E40" s="130"/>
      <c r="F40" s="131"/>
      <c r="G40" s="213" t="str">
        <f>IF(F1891="","",F1891)</f>
        <v/>
      </c>
      <c r="H40" s="214"/>
      <c r="I40" s="96" t="str">
        <f>IF(F1924="","",F1924)</f>
        <v/>
      </c>
      <c r="J40" s="97" t="str">
        <f>IF(F1923="","",F1923)</f>
        <v/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AA40">
        <f t="shared" si="0"/>
        <v>0</v>
      </c>
    </row>
    <row r="41" spans="1:27" hidden="1" x14ac:dyDescent="0.25">
      <c r="A41" s="29">
        <v>38</v>
      </c>
      <c r="B41" s="95" t="s">
        <v>130</v>
      </c>
      <c r="C41" s="129" t="str">
        <f>IF(H1930="","",H1930)</f>
        <v/>
      </c>
      <c r="D41" s="130"/>
      <c r="E41" s="130"/>
      <c r="F41" s="131"/>
      <c r="G41" s="213" t="str">
        <f>IF(F1941="","",F1941)</f>
        <v/>
      </c>
      <c r="H41" s="214"/>
      <c r="I41" s="96" t="str">
        <f>IF(F1974="","",F1974)</f>
        <v/>
      </c>
      <c r="J41" s="97" t="str">
        <f>IF(F1973="","",F1973)</f>
        <v/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AA41">
        <f t="shared" si="0"/>
        <v>0</v>
      </c>
    </row>
    <row r="42" spans="1:27" hidden="1" x14ac:dyDescent="0.25">
      <c r="A42" s="29">
        <v>39</v>
      </c>
      <c r="B42" s="95" t="s">
        <v>131</v>
      </c>
      <c r="C42" s="129" t="str">
        <f>IF(H1980="","",H1980)</f>
        <v/>
      </c>
      <c r="D42" s="130"/>
      <c r="E42" s="130"/>
      <c r="F42" s="131"/>
      <c r="G42" s="213" t="str">
        <f>IF(F1991="","",F1991)</f>
        <v/>
      </c>
      <c r="H42" s="214"/>
      <c r="I42" s="96" t="str">
        <f>IF(F2024="","",F2024)</f>
        <v/>
      </c>
      <c r="J42" s="97" t="str">
        <f>IF(F2023="","",F2023)</f>
        <v/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AA42">
        <f t="shared" si="0"/>
        <v>0</v>
      </c>
    </row>
    <row r="43" spans="1:27" hidden="1" x14ac:dyDescent="0.25">
      <c r="A43" s="29">
        <v>40</v>
      </c>
      <c r="B43" s="95" t="s">
        <v>132</v>
      </c>
      <c r="C43" s="129" t="str">
        <f>IF(H2030="","",H2030)</f>
        <v/>
      </c>
      <c r="D43" s="130"/>
      <c r="E43" s="130"/>
      <c r="F43" s="131"/>
      <c r="G43" s="213" t="str">
        <f>IF(F2041="","",F2041)</f>
        <v/>
      </c>
      <c r="H43" s="214"/>
      <c r="I43" s="96" t="str">
        <f>IF(F2074="","",F2074)</f>
        <v/>
      </c>
      <c r="J43" s="97" t="str">
        <f>IF(F2073="","",F2073)</f>
        <v/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AA43">
        <f t="shared" si="0"/>
        <v>0</v>
      </c>
    </row>
    <row r="44" spans="1:27" hidden="1" x14ac:dyDescent="0.25">
      <c r="A44" s="29">
        <v>41</v>
      </c>
      <c r="B44" s="95" t="s">
        <v>133</v>
      </c>
      <c r="C44" s="129" t="str">
        <f>IF(H2080="","",H2080)</f>
        <v/>
      </c>
      <c r="D44" s="130"/>
      <c r="E44" s="130"/>
      <c r="F44" s="131"/>
      <c r="G44" s="213" t="str">
        <f>IF(F2091="","",F2091)</f>
        <v/>
      </c>
      <c r="H44" s="214"/>
      <c r="I44" s="96" t="str">
        <f>IF(F2124="","",F2124)</f>
        <v/>
      </c>
      <c r="J44" s="97" t="str">
        <f>IF(F2123="","",F2123)</f>
        <v/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AA44">
        <f t="shared" si="0"/>
        <v>0</v>
      </c>
    </row>
    <row r="45" spans="1:27" hidden="1" x14ac:dyDescent="0.25">
      <c r="A45" s="29">
        <v>42</v>
      </c>
      <c r="B45" s="95" t="s">
        <v>134</v>
      </c>
      <c r="C45" s="129" t="str">
        <f>IF(H2130="","",H2130)</f>
        <v/>
      </c>
      <c r="D45" s="130"/>
      <c r="E45" s="130"/>
      <c r="F45" s="131"/>
      <c r="G45" s="213" t="str">
        <f>IF(F2141="","",F2141)</f>
        <v/>
      </c>
      <c r="H45" s="214"/>
      <c r="I45" s="96" t="str">
        <f>IF(F2174="","",F2174)</f>
        <v/>
      </c>
      <c r="J45" s="97" t="str">
        <f>IF(F2173="","",F2173)</f>
        <v/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AA45">
        <f t="shared" si="0"/>
        <v>0</v>
      </c>
    </row>
    <row r="46" spans="1:27" hidden="1" x14ac:dyDescent="0.25">
      <c r="A46" s="29">
        <v>43</v>
      </c>
      <c r="B46" s="95" t="s">
        <v>135</v>
      </c>
      <c r="C46" s="129" t="str">
        <f>IF(H2180="","",H2180)</f>
        <v/>
      </c>
      <c r="D46" s="130"/>
      <c r="E46" s="130"/>
      <c r="F46" s="131"/>
      <c r="G46" s="213" t="str">
        <f>IF(F2191="","",F2191)</f>
        <v/>
      </c>
      <c r="H46" s="214"/>
      <c r="I46" s="96" t="str">
        <f>IF(F2224="","",F2224)</f>
        <v/>
      </c>
      <c r="J46" s="97" t="str">
        <f>IF(F2223="","",F2223)</f>
        <v/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AA46">
        <f t="shared" si="0"/>
        <v>0</v>
      </c>
    </row>
    <row r="47" spans="1:27" hidden="1" x14ac:dyDescent="0.25">
      <c r="A47" s="29">
        <v>44</v>
      </c>
      <c r="B47" s="95" t="s">
        <v>136</v>
      </c>
      <c r="C47" s="129" t="str">
        <f>IF(H2230="","",H2230)</f>
        <v/>
      </c>
      <c r="D47" s="130"/>
      <c r="E47" s="130"/>
      <c r="F47" s="131"/>
      <c r="G47" s="213" t="str">
        <f>IF(F2241="","",F2241)</f>
        <v/>
      </c>
      <c r="H47" s="214"/>
      <c r="I47" s="96" t="str">
        <f>IF(F2274="","",F2274)</f>
        <v/>
      </c>
      <c r="J47" s="97" t="str">
        <f>IF(F2273="","",F2273)</f>
        <v/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AA47">
        <f t="shared" si="0"/>
        <v>0</v>
      </c>
    </row>
    <row r="48" spans="1:27" hidden="1" x14ac:dyDescent="0.25">
      <c r="A48" s="29">
        <v>45</v>
      </c>
      <c r="B48" s="95" t="s">
        <v>137</v>
      </c>
      <c r="C48" s="129" t="str">
        <f>IF(H2280="","",H2280)</f>
        <v/>
      </c>
      <c r="D48" s="130"/>
      <c r="E48" s="130"/>
      <c r="F48" s="131"/>
      <c r="G48" s="213" t="str">
        <f>IF(F2291="","",F2291)</f>
        <v/>
      </c>
      <c r="H48" s="214"/>
      <c r="I48" s="96" t="str">
        <f>IF(F2324="","",F2324)</f>
        <v/>
      </c>
      <c r="J48" s="97" t="str">
        <f>IF(F2323="","",F2323)</f>
        <v/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AA48">
        <f t="shared" si="0"/>
        <v>0</v>
      </c>
    </row>
    <row r="49" spans="1:27" hidden="1" x14ac:dyDescent="0.25">
      <c r="A49" s="29">
        <v>46</v>
      </c>
      <c r="B49" s="95" t="s">
        <v>138</v>
      </c>
      <c r="C49" s="129" t="str">
        <f>IF(H2330="","",H2330)</f>
        <v/>
      </c>
      <c r="D49" s="130"/>
      <c r="E49" s="130"/>
      <c r="F49" s="131"/>
      <c r="G49" s="213" t="str">
        <f>IF(F2341="","",F2341)</f>
        <v/>
      </c>
      <c r="H49" s="214"/>
      <c r="I49" s="96" t="str">
        <f>IF(F2374="","",F2374)</f>
        <v/>
      </c>
      <c r="J49" s="97" t="str">
        <f>IF(F2373="","",F2373)</f>
        <v/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AA49">
        <f t="shared" si="0"/>
        <v>0</v>
      </c>
    </row>
    <row r="50" spans="1:27" hidden="1" x14ac:dyDescent="0.25">
      <c r="A50" s="29">
        <v>47</v>
      </c>
      <c r="B50" s="95" t="s">
        <v>139</v>
      </c>
      <c r="C50" s="129" t="str">
        <f>IF(H2380="","",H2380)</f>
        <v/>
      </c>
      <c r="D50" s="130"/>
      <c r="E50" s="130"/>
      <c r="F50" s="131"/>
      <c r="G50" s="213" t="str">
        <f>IF(F2391="","",F2391)</f>
        <v/>
      </c>
      <c r="H50" s="214"/>
      <c r="I50" s="96" t="str">
        <f>IF(F2424="","",F2424)</f>
        <v/>
      </c>
      <c r="J50" s="97" t="str">
        <f>IF(F2423="","",F2423)</f>
        <v/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AA50">
        <f t="shared" si="0"/>
        <v>0</v>
      </c>
    </row>
    <row r="51" spans="1:27" hidden="1" x14ac:dyDescent="0.25">
      <c r="A51" s="29">
        <v>48</v>
      </c>
      <c r="B51" s="95" t="s">
        <v>140</v>
      </c>
      <c r="C51" s="129" t="str">
        <f>IF(H2430="","",H2430)</f>
        <v/>
      </c>
      <c r="D51" s="130"/>
      <c r="E51" s="130"/>
      <c r="F51" s="131"/>
      <c r="G51" s="213" t="str">
        <f>IF(F2441="","",F2441)</f>
        <v/>
      </c>
      <c r="H51" s="214"/>
      <c r="I51" s="96" t="str">
        <f>IF(F2474="","",F2474)</f>
        <v/>
      </c>
      <c r="J51" s="97" t="str">
        <f>IF(F2473="","",F2473)</f>
        <v/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AA51">
        <f t="shared" si="0"/>
        <v>0</v>
      </c>
    </row>
    <row r="52" spans="1:27" hidden="1" x14ac:dyDescent="0.25">
      <c r="A52" s="29">
        <v>49</v>
      </c>
      <c r="B52" s="95" t="s">
        <v>141</v>
      </c>
      <c r="C52" s="129" t="str">
        <f>IF(H2480="","",H2480)</f>
        <v/>
      </c>
      <c r="D52" s="130"/>
      <c r="E52" s="130"/>
      <c r="F52" s="131"/>
      <c r="G52" s="213" t="str">
        <f>IF(F2491="","",F2491)</f>
        <v/>
      </c>
      <c r="H52" s="214"/>
      <c r="I52" s="96" t="str">
        <f>IF(F2524="","",F2524)</f>
        <v/>
      </c>
      <c r="J52" s="97" t="str">
        <f>IF(F2523="","",F2523)</f>
        <v/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AA52">
        <f t="shared" si="0"/>
        <v>0</v>
      </c>
    </row>
    <row r="53" spans="1:27" hidden="1" x14ac:dyDescent="0.25">
      <c r="A53" s="29">
        <v>50</v>
      </c>
      <c r="B53" s="95" t="s">
        <v>54</v>
      </c>
      <c r="C53" s="129" t="str">
        <f>IF(H2530="","",H2530)</f>
        <v/>
      </c>
      <c r="D53" s="130"/>
      <c r="E53" s="130"/>
      <c r="F53" s="131"/>
      <c r="G53" s="213" t="str">
        <f>IF(F2541="","",F2541)</f>
        <v/>
      </c>
      <c r="H53" s="214"/>
      <c r="I53" s="96" t="str">
        <f>IF(F2574="","",F2574)</f>
        <v/>
      </c>
      <c r="J53" s="97" t="str">
        <f>IF(F2573="","",F2573)</f>
        <v/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AA53">
        <f t="shared" si="0"/>
        <v>0</v>
      </c>
    </row>
    <row r="54" spans="1:27" hidden="1" x14ac:dyDescent="0.25">
      <c r="A54" s="40">
        <v>51</v>
      </c>
      <c r="B54" s="95" t="s">
        <v>142</v>
      </c>
      <c r="C54" s="129" t="str">
        <f>IF(H2580="","",H2580)</f>
        <v/>
      </c>
      <c r="D54" s="130"/>
      <c r="E54" s="130"/>
      <c r="F54" s="131"/>
      <c r="G54" s="213" t="str">
        <f>IF(F2591="","",F2591)</f>
        <v/>
      </c>
      <c r="H54" s="214"/>
      <c r="I54" s="96" t="str">
        <f>IF(F2624="","",F2624)</f>
        <v/>
      </c>
      <c r="J54" s="97" t="str">
        <f>IF(F2623="","",F2623)</f>
        <v/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AA54">
        <f t="shared" si="0"/>
        <v>0</v>
      </c>
    </row>
    <row r="55" spans="1:27" hidden="1" x14ac:dyDescent="0.25">
      <c r="A55" s="40">
        <v>52</v>
      </c>
      <c r="B55" s="95" t="s">
        <v>143</v>
      </c>
      <c r="C55" s="129" t="str">
        <f>IF(H2630="","",H2630)</f>
        <v/>
      </c>
      <c r="D55" s="130"/>
      <c r="E55" s="130"/>
      <c r="F55" s="131"/>
      <c r="G55" s="213" t="str">
        <f>IF(F2641="","",F2641)</f>
        <v/>
      </c>
      <c r="H55" s="214"/>
      <c r="I55" s="96" t="str">
        <f>IF(F2674="","",F2674)</f>
        <v/>
      </c>
      <c r="J55" s="97" t="str">
        <f>IF(F2673="","",F2673)</f>
        <v/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AA55">
        <f t="shared" si="0"/>
        <v>0</v>
      </c>
    </row>
    <row r="56" spans="1:27" hidden="1" x14ac:dyDescent="0.25">
      <c r="A56" s="40">
        <v>53</v>
      </c>
      <c r="B56" s="95" t="s">
        <v>144</v>
      </c>
      <c r="C56" s="129" t="str">
        <f>IF(H2680="","",H2680)</f>
        <v/>
      </c>
      <c r="D56" s="130"/>
      <c r="E56" s="130"/>
      <c r="F56" s="131"/>
      <c r="G56" s="213" t="str">
        <f>IF(F2691="","",F2691)</f>
        <v/>
      </c>
      <c r="H56" s="214"/>
      <c r="I56" s="96" t="str">
        <f>IF(F2724="","",F2724)</f>
        <v/>
      </c>
      <c r="J56" s="97" t="str">
        <f>IF(F2723="","",F2723)</f>
        <v/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AA56">
        <f t="shared" si="0"/>
        <v>0</v>
      </c>
    </row>
    <row r="57" spans="1:27" hidden="1" x14ac:dyDescent="0.25">
      <c r="A57" s="40">
        <v>54</v>
      </c>
      <c r="B57" s="95" t="s">
        <v>145</v>
      </c>
      <c r="C57" s="129" t="str">
        <f>IF(H2730="","",H2730)</f>
        <v/>
      </c>
      <c r="D57" s="130"/>
      <c r="E57" s="130"/>
      <c r="F57" s="131"/>
      <c r="G57" s="213" t="str">
        <f>IF(F2741="","",F2741)</f>
        <v/>
      </c>
      <c r="H57" s="214"/>
      <c r="I57" s="96" t="str">
        <f>IF(F2774="","",F2774)</f>
        <v/>
      </c>
      <c r="J57" s="97" t="str">
        <f>IF(F2773="","",F2773)</f>
        <v/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AA57">
        <f t="shared" si="0"/>
        <v>0</v>
      </c>
    </row>
    <row r="58" spans="1:27" hidden="1" x14ac:dyDescent="0.25">
      <c r="A58" s="40">
        <v>55</v>
      </c>
      <c r="B58" s="95" t="s">
        <v>146</v>
      </c>
      <c r="C58" s="129" t="str">
        <f>IF(H2780="","",H2780)</f>
        <v/>
      </c>
      <c r="D58" s="130"/>
      <c r="E58" s="130"/>
      <c r="F58" s="131"/>
      <c r="G58" s="213" t="str">
        <f>IF(F2791="","",F2791)</f>
        <v/>
      </c>
      <c r="H58" s="214"/>
      <c r="I58" s="96" t="str">
        <f>IF(F2824="","",F2824)</f>
        <v/>
      </c>
      <c r="J58" s="97" t="str">
        <f>IF(F2823="","",F2823)</f>
        <v/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AA58">
        <f t="shared" si="0"/>
        <v>0</v>
      </c>
    </row>
    <row r="59" spans="1:27" hidden="1" x14ac:dyDescent="0.25">
      <c r="A59" s="40">
        <v>56</v>
      </c>
      <c r="B59" s="95" t="s">
        <v>147</v>
      </c>
      <c r="C59" s="129" t="str">
        <f>IF(H2830="","",H2830)</f>
        <v/>
      </c>
      <c r="D59" s="130"/>
      <c r="E59" s="130"/>
      <c r="F59" s="131"/>
      <c r="G59" s="213" t="str">
        <f>IF(F2841="","",F2841)</f>
        <v/>
      </c>
      <c r="H59" s="214"/>
      <c r="I59" s="96" t="str">
        <f>IF(F2874="","",F2874)</f>
        <v/>
      </c>
      <c r="J59" s="97" t="str">
        <f>IF(F2873="","",F2873)</f>
        <v/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AA59">
        <f t="shared" si="0"/>
        <v>0</v>
      </c>
    </row>
    <row r="60" spans="1:27" hidden="1" x14ac:dyDescent="0.25">
      <c r="A60" s="40">
        <v>57</v>
      </c>
      <c r="B60" s="95" t="s">
        <v>148</v>
      </c>
      <c r="C60" s="129" t="str">
        <f>IF(H2880="","",H2880)</f>
        <v/>
      </c>
      <c r="D60" s="130"/>
      <c r="E60" s="130"/>
      <c r="F60" s="131"/>
      <c r="G60" s="213" t="str">
        <f>IF(F2891="","",F2891)</f>
        <v/>
      </c>
      <c r="H60" s="214"/>
      <c r="I60" s="96" t="str">
        <f>IF(F2924="","",F2924)</f>
        <v/>
      </c>
      <c r="J60" s="97" t="str">
        <f>IF(F2923="","",F2923)</f>
        <v/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AA60">
        <f t="shared" si="0"/>
        <v>0</v>
      </c>
    </row>
    <row r="61" spans="1:27" hidden="1" x14ac:dyDescent="0.25">
      <c r="A61" s="40">
        <v>58</v>
      </c>
      <c r="B61" s="95" t="s">
        <v>149</v>
      </c>
      <c r="C61" s="129" t="str">
        <f>IF(H2930="","",H2930)</f>
        <v/>
      </c>
      <c r="D61" s="130"/>
      <c r="E61" s="130"/>
      <c r="F61" s="131"/>
      <c r="G61" s="213" t="str">
        <f>IF(F2941="","",F2941)</f>
        <v/>
      </c>
      <c r="H61" s="214"/>
      <c r="I61" s="96" t="str">
        <f>IF(F2974="","",F2974)</f>
        <v/>
      </c>
      <c r="J61" s="97" t="str">
        <f>IF(F2973="","",F2973)</f>
        <v/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AA61">
        <f t="shared" si="0"/>
        <v>0</v>
      </c>
    </row>
    <row r="62" spans="1:27" hidden="1" x14ac:dyDescent="0.25">
      <c r="A62" s="40">
        <v>59</v>
      </c>
      <c r="B62" s="95" t="s">
        <v>150</v>
      </c>
      <c r="C62" s="129" t="str">
        <f>IF(H2980="","",H2980)</f>
        <v/>
      </c>
      <c r="D62" s="130"/>
      <c r="E62" s="130"/>
      <c r="F62" s="131"/>
      <c r="G62" s="213" t="str">
        <f>IF(F2991="","",F2991)</f>
        <v/>
      </c>
      <c r="H62" s="214"/>
      <c r="I62" s="96" t="str">
        <f>IF(F3024="","",F3024)</f>
        <v/>
      </c>
      <c r="J62" s="97" t="str">
        <f>IF(F3023="","",F3023)</f>
        <v/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AA62">
        <f t="shared" si="0"/>
        <v>0</v>
      </c>
    </row>
    <row r="63" spans="1:27" hidden="1" x14ac:dyDescent="0.25">
      <c r="A63" s="40">
        <v>60</v>
      </c>
      <c r="B63" s="95" t="s">
        <v>151</v>
      </c>
      <c r="C63" s="129" t="str">
        <f>IF(H3030="","",H3030)</f>
        <v/>
      </c>
      <c r="D63" s="130"/>
      <c r="E63" s="130"/>
      <c r="F63" s="131"/>
      <c r="G63" s="213" t="str">
        <f>IF(F3041="","",F3041)</f>
        <v/>
      </c>
      <c r="H63" s="214"/>
      <c r="I63" s="96" t="str">
        <f>IF(F3074="","",F3074)</f>
        <v/>
      </c>
      <c r="J63" s="97" t="str">
        <f>IF(F3073="","",F3073)</f>
        <v/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AA63">
        <f t="shared" si="0"/>
        <v>0</v>
      </c>
    </row>
    <row r="64" spans="1:27" hidden="1" x14ac:dyDescent="0.25">
      <c r="A64" s="40">
        <v>61</v>
      </c>
      <c r="B64" s="95" t="s">
        <v>190</v>
      </c>
      <c r="C64" s="129" t="str">
        <f>IF(H3080="","",H3080)</f>
        <v/>
      </c>
      <c r="D64" s="130"/>
      <c r="E64" s="130"/>
      <c r="F64" s="131"/>
      <c r="G64" s="213" t="str">
        <f>IF(F3091="","",F3091)</f>
        <v/>
      </c>
      <c r="H64" s="214"/>
      <c r="I64" s="96" t="str">
        <f>IF(F3124="","",F3124)</f>
        <v/>
      </c>
      <c r="J64" s="97" t="str">
        <f>IF(F3123="","",F3123)</f>
        <v/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AA64">
        <f t="shared" si="0"/>
        <v>0</v>
      </c>
    </row>
    <row r="65" spans="1:27" hidden="1" x14ac:dyDescent="0.25">
      <c r="A65" s="40">
        <v>62</v>
      </c>
      <c r="B65" s="95" t="s">
        <v>191</v>
      </c>
      <c r="C65" s="129" t="str">
        <f>IF(H3130="","",H3130)</f>
        <v/>
      </c>
      <c r="D65" s="130"/>
      <c r="E65" s="130"/>
      <c r="F65" s="131"/>
      <c r="G65" s="213" t="str">
        <f>IF(F3141="","",F13141)</f>
        <v/>
      </c>
      <c r="H65" s="214"/>
      <c r="I65" s="96" t="str">
        <f>IF(F3174="","",F3174)</f>
        <v/>
      </c>
      <c r="J65" s="97" t="str">
        <f>IF(F3173="","",F3173)</f>
        <v/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AA65">
        <f t="shared" si="0"/>
        <v>0</v>
      </c>
    </row>
    <row r="66" spans="1:27" hidden="1" x14ac:dyDescent="0.25">
      <c r="A66" s="40">
        <v>63</v>
      </c>
      <c r="B66" s="95" t="s">
        <v>192</v>
      </c>
      <c r="C66" s="129" t="str">
        <f>IF(H3180="","",H3180)</f>
        <v/>
      </c>
      <c r="D66" s="130"/>
      <c r="E66" s="130"/>
      <c r="F66" s="131"/>
      <c r="G66" s="213" t="str">
        <f>IF(F3191="","",F3191)</f>
        <v/>
      </c>
      <c r="H66" s="214"/>
      <c r="I66" s="96" t="str">
        <f>IF(F3224="","",F3224)</f>
        <v/>
      </c>
      <c r="J66" s="97" t="str">
        <f>IF(F3223="","",F3223)</f>
        <v/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AA66">
        <f t="shared" si="0"/>
        <v>0</v>
      </c>
    </row>
    <row r="67" spans="1:27" hidden="1" x14ac:dyDescent="0.25">
      <c r="A67" s="40">
        <v>64</v>
      </c>
      <c r="B67" s="95" t="s">
        <v>193</v>
      </c>
      <c r="C67" s="129" t="str">
        <f>IF(H3230="","",H3230)</f>
        <v/>
      </c>
      <c r="D67" s="130"/>
      <c r="E67" s="130"/>
      <c r="F67" s="131"/>
      <c r="G67" s="213" t="str">
        <f>IF(F3241="","",F3241)</f>
        <v/>
      </c>
      <c r="H67" s="214"/>
      <c r="I67" s="96" t="str">
        <f>IF(F3274="","",F3274)</f>
        <v/>
      </c>
      <c r="J67" s="97" t="str">
        <f>IF(F3273="","",F3273)</f>
        <v/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AA67">
        <f t="shared" si="0"/>
        <v>0</v>
      </c>
    </row>
    <row r="68" spans="1:27" hidden="1" x14ac:dyDescent="0.25">
      <c r="A68" s="40">
        <v>65</v>
      </c>
      <c r="B68" s="95" t="s">
        <v>194</v>
      </c>
      <c r="C68" s="129" t="str">
        <f>IF(H3280="","",H3280)</f>
        <v/>
      </c>
      <c r="D68" s="130"/>
      <c r="E68" s="130"/>
      <c r="F68" s="131"/>
      <c r="G68" s="213" t="str">
        <f>IF(F3291="","",F3291)</f>
        <v/>
      </c>
      <c r="H68" s="214"/>
      <c r="I68" s="96" t="str">
        <f>IF(F3324="","",F3324)</f>
        <v/>
      </c>
      <c r="J68" s="97" t="str">
        <f>IF(F3323="","",F3323)</f>
        <v/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AA68">
        <f t="shared" si="0"/>
        <v>0</v>
      </c>
    </row>
    <row r="69" spans="1:27" hidden="1" x14ac:dyDescent="0.25">
      <c r="A69" s="40">
        <v>66</v>
      </c>
      <c r="B69" s="95" t="s">
        <v>195</v>
      </c>
      <c r="C69" s="129" t="str">
        <f>IF(H3330="","",H3330)</f>
        <v/>
      </c>
      <c r="D69" s="130"/>
      <c r="E69" s="130"/>
      <c r="F69" s="131"/>
      <c r="G69" s="213" t="str">
        <f>IF(F3341="","",F3341)</f>
        <v/>
      </c>
      <c r="H69" s="214"/>
      <c r="I69" s="96" t="str">
        <f>IF(F3374="","",F3374)</f>
        <v/>
      </c>
      <c r="J69" s="97" t="str">
        <f>IF(F3373="","",F3373)</f>
        <v/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AA69">
        <f t="shared" ref="AA69:AA73" si="1">IF(C69="",0,1)</f>
        <v>0</v>
      </c>
    </row>
    <row r="70" spans="1:27" hidden="1" x14ac:dyDescent="0.25">
      <c r="A70" s="40">
        <v>67</v>
      </c>
      <c r="B70" s="95" t="s">
        <v>196</v>
      </c>
      <c r="C70" s="129" t="str">
        <f>IF(H3380="","",H3380)</f>
        <v/>
      </c>
      <c r="D70" s="130"/>
      <c r="E70" s="130"/>
      <c r="F70" s="131"/>
      <c r="G70" s="213" t="str">
        <f>IF(F3391="","",F3391)</f>
        <v/>
      </c>
      <c r="H70" s="214"/>
      <c r="I70" s="96" t="str">
        <f>IF(F3424="","",F3424)</f>
        <v/>
      </c>
      <c r="J70" s="97" t="str">
        <f>IF(F3423="","",F3423)</f>
        <v/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AA70">
        <f t="shared" si="1"/>
        <v>0</v>
      </c>
    </row>
    <row r="71" spans="1:27" hidden="1" x14ac:dyDescent="0.25">
      <c r="A71" s="40">
        <v>68</v>
      </c>
      <c r="B71" s="95" t="s">
        <v>197</v>
      </c>
      <c r="C71" s="129" t="str">
        <f>IF(H3430="","",H3430)</f>
        <v/>
      </c>
      <c r="D71" s="130"/>
      <c r="E71" s="130"/>
      <c r="F71" s="131"/>
      <c r="G71" s="213" t="str">
        <f>IF(F3441="","",F3441)</f>
        <v/>
      </c>
      <c r="H71" s="214"/>
      <c r="I71" s="96" t="str">
        <f>IF(F3474="","",F3474)</f>
        <v/>
      </c>
      <c r="J71" s="97" t="str">
        <f>IF(F3473="","",F3473)</f>
        <v/>
      </c>
      <c r="L71" s="17"/>
      <c r="M71" s="17"/>
      <c r="N71" s="17"/>
      <c r="O71" s="17"/>
      <c r="P71" s="17"/>
      <c r="Q71" s="17"/>
      <c r="R71" s="17"/>
      <c r="S71" s="17"/>
      <c r="T71" s="17"/>
      <c r="U71" s="17"/>
      <c r="AA71">
        <f t="shared" si="1"/>
        <v>0</v>
      </c>
    </row>
    <row r="72" spans="1:27" hidden="1" x14ac:dyDescent="0.25">
      <c r="A72" s="40">
        <v>69</v>
      </c>
      <c r="B72" s="95" t="s">
        <v>198</v>
      </c>
      <c r="C72" s="129" t="str">
        <f>IF(H3480="","",H3480)</f>
        <v/>
      </c>
      <c r="D72" s="130"/>
      <c r="E72" s="130"/>
      <c r="F72" s="131"/>
      <c r="G72" s="213" t="str">
        <f>IF(F3491="","",F3491)</f>
        <v/>
      </c>
      <c r="H72" s="214"/>
      <c r="I72" s="96" t="str">
        <f>IF(F3524="","",F3524)</f>
        <v/>
      </c>
      <c r="J72" s="97" t="str">
        <f>IF(F3523="","",F3523)</f>
        <v/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AA72">
        <f t="shared" si="1"/>
        <v>0</v>
      </c>
    </row>
    <row r="73" spans="1:27" hidden="1" x14ac:dyDescent="0.25">
      <c r="A73" s="40">
        <v>70</v>
      </c>
      <c r="B73" s="95" t="s">
        <v>199</v>
      </c>
      <c r="C73" s="129" t="str">
        <f>IF(H3530="","",H3530)</f>
        <v/>
      </c>
      <c r="D73" s="130"/>
      <c r="E73" s="130"/>
      <c r="F73" s="131"/>
      <c r="G73" s="213" t="str">
        <f>IF(F3541="","",F3541)</f>
        <v/>
      </c>
      <c r="H73" s="214"/>
      <c r="I73" s="96" t="str">
        <f>IF(F3574="","",F3574)</f>
        <v/>
      </c>
      <c r="J73" s="97" t="str">
        <f>IF(F3573="","",F3573)</f>
        <v/>
      </c>
      <c r="L73" s="17"/>
      <c r="M73" s="17"/>
      <c r="N73" s="17"/>
      <c r="O73" s="17"/>
      <c r="P73" s="17"/>
      <c r="Q73" s="17"/>
      <c r="R73" s="17"/>
      <c r="S73" s="17"/>
      <c r="T73" s="17"/>
      <c r="U73" s="17"/>
      <c r="AA73">
        <f t="shared" si="1"/>
        <v>0</v>
      </c>
    </row>
    <row r="74" spans="1:27" hidden="1" x14ac:dyDescent="0.25">
      <c r="A74" s="47"/>
      <c r="B74" s="48"/>
      <c r="C74" s="39"/>
      <c r="D74" s="39"/>
      <c r="E74" s="39"/>
      <c r="F74" s="39"/>
      <c r="G74" s="47"/>
      <c r="H74" s="47"/>
      <c r="I74" s="49"/>
      <c r="J74" s="50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7" x14ac:dyDescent="0.25">
      <c r="L75" s="17"/>
      <c r="M75" s="17"/>
      <c r="N75" s="17"/>
      <c r="O75" s="17"/>
      <c r="P75" s="17"/>
      <c r="Q75" s="17"/>
      <c r="R75" s="17"/>
      <c r="S75" s="17"/>
      <c r="T75" s="17"/>
      <c r="U75" s="17"/>
      <c r="AA75">
        <f>SUM(AA4:AA73)</f>
        <v>0</v>
      </c>
    </row>
    <row r="76" spans="1:27" ht="15.75" x14ac:dyDescent="0.25">
      <c r="B76" s="12" t="s">
        <v>42</v>
      </c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7" x14ac:dyDescent="0.25"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7" ht="18.75" x14ac:dyDescent="0.3">
      <c r="B78" s="207" t="s">
        <v>200</v>
      </c>
      <c r="C78" s="207"/>
      <c r="D78" s="207"/>
      <c r="E78" s="207"/>
      <c r="F78" s="207"/>
      <c r="G78" s="207"/>
      <c r="H78" s="207"/>
      <c r="I78" s="207"/>
      <c r="J78" s="20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7" x14ac:dyDescent="0.25">
      <c r="A79" s="85" t="s">
        <v>13</v>
      </c>
      <c r="B79" s="208" t="s">
        <v>33</v>
      </c>
      <c r="C79" s="208"/>
      <c r="D79" s="208"/>
      <c r="E79" s="89" t="s">
        <v>15</v>
      </c>
      <c r="F79" s="208" t="s">
        <v>36</v>
      </c>
      <c r="G79" s="208"/>
      <c r="H79" s="208" t="s">
        <v>49</v>
      </c>
      <c r="I79" s="208"/>
      <c r="J79" s="208"/>
      <c r="K79" s="60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1:27" ht="15.75" x14ac:dyDescent="0.25">
      <c r="A80" s="92">
        <v>1</v>
      </c>
      <c r="B80" s="157" t="s">
        <v>43</v>
      </c>
      <c r="C80" s="157"/>
      <c r="D80" s="157"/>
      <c r="E80" s="52" t="s">
        <v>17</v>
      </c>
      <c r="F80" s="198" t="s">
        <v>17</v>
      </c>
      <c r="G80" s="199"/>
      <c r="H80" s="200"/>
      <c r="I80" s="200"/>
      <c r="J80" s="200"/>
      <c r="K80" s="60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27" ht="15.75" x14ac:dyDescent="0.25">
      <c r="A81" s="92">
        <v>2</v>
      </c>
      <c r="B81" s="157" t="s">
        <v>44</v>
      </c>
      <c r="C81" s="157"/>
      <c r="D81" s="157"/>
      <c r="E81" s="52" t="s">
        <v>17</v>
      </c>
      <c r="F81" s="198" t="s">
        <v>17</v>
      </c>
      <c r="G81" s="199"/>
      <c r="H81" s="179"/>
      <c r="I81" s="179"/>
      <c r="J81" s="179"/>
      <c r="K81" s="61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7" ht="15.75" x14ac:dyDescent="0.25">
      <c r="A82" s="92">
        <v>3</v>
      </c>
      <c r="B82" s="219" t="s">
        <v>152</v>
      </c>
      <c r="C82" s="219"/>
      <c r="D82" s="219"/>
      <c r="E82" s="53" t="s">
        <v>153</v>
      </c>
      <c r="F82" s="225"/>
      <c r="G82" s="225"/>
      <c r="H82" s="179"/>
      <c r="I82" s="179"/>
      <c r="J82" s="179"/>
      <c r="K82" s="61"/>
      <c r="L82" s="17"/>
      <c r="M82" s="17"/>
      <c r="N82" s="17"/>
      <c r="O82" s="17"/>
      <c r="P82" s="17"/>
      <c r="Q82" s="17"/>
      <c r="R82" s="17"/>
      <c r="S82" s="17"/>
      <c r="T82" s="17"/>
      <c r="U82" s="17"/>
      <c r="AA82" t="s">
        <v>154</v>
      </c>
    </row>
    <row r="83" spans="1:27" ht="17.25" x14ac:dyDescent="0.25">
      <c r="A83" s="92">
        <v>4</v>
      </c>
      <c r="B83" s="157" t="s">
        <v>45</v>
      </c>
      <c r="C83" s="157"/>
      <c r="D83" s="157"/>
      <c r="E83" s="54" t="s">
        <v>21</v>
      </c>
      <c r="F83" s="158"/>
      <c r="G83" s="158"/>
      <c r="H83" s="179"/>
      <c r="I83" s="179"/>
      <c r="J83" s="179"/>
      <c r="K83" s="61"/>
      <c r="L83" s="17"/>
      <c r="M83" s="17"/>
      <c r="N83" s="17"/>
      <c r="O83" s="17"/>
      <c r="P83" s="17"/>
      <c r="Q83" s="17"/>
      <c r="R83" s="17"/>
      <c r="S83" s="17"/>
      <c r="T83" s="17"/>
      <c r="U83" s="17"/>
      <c r="AA83" t="s">
        <v>155</v>
      </c>
    </row>
    <row r="84" spans="1:27" ht="17.25" x14ac:dyDescent="0.25">
      <c r="A84" s="92">
        <v>5</v>
      </c>
      <c r="B84" s="157" t="s">
        <v>41</v>
      </c>
      <c r="C84" s="157"/>
      <c r="D84" s="157"/>
      <c r="E84" s="54" t="s">
        <v>21</v>
      </c>
      <c r="F84" s="158"/>
      <c r="G84" s="158"/>
      <c r="H84" s="179"/>
      <c r="I84" s="179"/>
      <c r="J84" s="179"/>
      <c r="K84" s="61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7" ht="29.25" customHeight="1" x14ac:dyDescent="0.25">
      <c r="A85" s="34">
        <v>6</v>
      </c>
      <c r="B85" s="206" t="s">
        <v>163</v>
      </c>
      <c r="C85" s="206"/>
      <c r="D85" s="206"/>
      <c r="E85" s="55" t="s">
        <v>168</v>
      </c>
      <c r="F85" s="158"/>
      <c r="G85" s="158"/>
      <c r="H85" s="179"/>
      <c r="I85" s="179"/>
      <c r="J85" s="179"/>
      <c r="K85" s="61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7" ht="62.25" customHeight="1" x14ac:dyDescent="0.25">
      <c r="A86" s="92">
        <v>7</v>
      </c>
      <c r="B86" s="215" t="s">
        <v>46</v>
      </c>
      <c r="C86" s="215"/>
      <c r="D86" s="215"/>
      <c r="E86" s="54" t="s">
        <v>21</v>
      </c>
      <c r="F86" s="158"/>
      <c r="G86" s="158"/>
      <c r="H86" s="179"/>
      <c r="I86" s="179"/>
      <c r="J86" s="179"/>
      <c r="K86" s="60"/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1:27" x14ac:dyDescent="0.25">
      <c r="A87" s="92">
        <v>8</v>
      </c>
      <c r="B87" s="215" t="s">
        <v>174</v>
      </c>
      <c r="C87" s="215"/>
      <c r="D87" s="215"/>
      <c r="E87" s="91" t="s">
        <v>35</v>
      </c>
      <c r="F87" s="216"/>
      <c r="G87" s="216"/>
      <c r="H87" s="179"/>
      <c r="I87" s="179"/>
      <c r="J87" s="179"/>
      <c r="K87" s="60"/>
      <c r="L87" s="17"/>
      <c r="M87" s="17"/>
      <c r="N87" s="17"/>
      <c r="O87" s="17"/>
      <c r="P87" s="17"/>
      <c r="Q87" s="17"/>
      <c r="R87" s="17"/>
      <c r="S87" s="17"/>
      <c r="T87" s="17"/>
      <c r="U87" s="17"/>
    </row>
    <row r="88" spans="1:27" ht="29.25" customHeight="1" x14ac:dyDescent="0.25">
      <c r="A88" s="92">
        <v>9</v>
      </c>
      <c r="B88" s="215" t="s">
        <v>176</v>
      </c>
      <c r="C88" s="215"/>
      <c r="D88" s="215"/>
      <c r="E88" s="91" t="s">
        <v>153</v>
      </c>
      <c r="F88" s="178"/>
      <c r="G88" s="178"/>
      <c r="H88" s="179"/>
      <c r="I88" s="179"/>
      <c r="J88" s="179"/>
      <c r="K88" s="60"/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1:27" x14ac:dyDescent="0.25">
      <c r="A89" s="92">
        <v>10</v>
      </c>
      <c r="B89" s="215" t="s">
        <v>175</v>
      </c>
      <c r="C89" s="215"/>
      <c r="D89" s="215"/>
      <c r="E89" s="91" t="s">
        <v>35</v>
      </c>
      <c r="F89" s="216"/>
      <c r="G89" s="216"/>
      <c r="H89" s="179"/>
      <c r="I89" s="179"/>
      <c r="J89" s="179"/>
      <c r="K89" s="60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1:27" ht="31.5" customHeight="1" x14ac:dyDescent="0.25">
      <c r="A90" s="92">
        <v>11</v>
      </c>
      <c r="B90" s="108" t="s">
        <v>156</v>
      </c>
      <c r="C90" s="108"/>
      <c r="D90" s="108"/>
      <c r="E90" s="57" t="s">
        <v>69</v>
      </c>
      <c r="F90" s="224"/>
      <c r="G90" s="224"/>
      <c r="H90" s="179"/>
      <c r="I90" s="179"/>
      <c r="J90" s="179"/>
      <c r="K90" s="87" t="str">
        <f>IF(F91&gt;F90,"Wartość kosztów kwalifikowanych przekracza koszt całkowity przedsięwzięcia !!!","")</f>
        <v/>
      </c>
      <c r="L90" s="17"/>
      <c r="M90" s="17"/>
      <c r="N90" s="17"/>
      <c r="O90" s="17"/>
      <c r="P90" s="17"/>
      <c r="Q90" s="17"/>
      <c r="R90" s="17"/>
      <c r="S90" s="17"/>
      <c r="T90" s="17"/>
      <c r="U90" s="17"/>
    </row>
    <row r="91" spans="1:27" ht="149.25" customHeight="1" x14ac:dyDescent="0.25">
      <c r="A91" s="92">
        <v>12</v>
      </c>
      <c r="B91" s="108" t="s">
        <v>167</v>
      </c>
      <c r="C91" s="108"/>
      <c r="D91" s="108"/>
      <c r="E91" s="57" t="s">
        <v>69</v>
      </c>
      <c r="F91" s="224"/>
      <c r="G91" s="224"/>
      <c r="H91" s="179"/>
      <c r="I91" s="179"/>
      <c r="J91" s="179"/>
      <c r="K91" s="104" t="str">
        <f>IF(F91="","",IF(F91&lt;100000,"Minimalny koszt kwalifikowany przedsięwzięcia to 100.000,00 zł !!!",""))</f>
        <v/>
      </c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1:27" ht="45.75" customHeight="1" x14ac:dyDescent="0.25">
      <c r="A92" s="92">
        <v>13</v>
      </c>
      <c r="B92" s="219" t="s">
        <v>165</v>
      </c>
      <c r="C92" s="219"/>
      <c r="D92" s="219"/>
      <c r="E92" s="57" t="s">
        <v>69</v>
      </c>
      <c r="F92" s="224"/>
      <c r="G92" s="224"/>
      <c r="H92" s="179"/>
      <c r="I92" s="179"/>
      <c r="J92" s="179"/>
      <c r="K92" s="60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7" ht="42.75" customHeight="1" x14ac:dyDescent="0.25">
      <c r="A93" s="92">
        <v>14</v>
      </c>
      <c r="B93" s="219" t="s">
        <v>164</v>
      </c>
      <c r="C93" s="219"/>
      <c r="D93" s="219"/>
      <c r="E93" s="57" t="s">
        <v>69</v>
      </c>
      <c r="F93" s="224"/>
      <c r="G93" s="224"/>
      <c r="H93" s="179"/>
      <c r="I93" s="179"/>
      <c r="J93" s="179"/>
      <c r="K93" s="60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7" ht="30.75" customHeight="1" x14ac:dyDescent="0.25">
      <c r="A94" s="92">
        <v>15</v>
      </c>
      <c r="B94" s="219" t="s">
        <v>170</v>
      </c>
      <c r="C94" s="219"/>
      <c r="D94" s="219"/>
      <c r="E94" s="57" t="s">
        <v>69</v>
      </c>
      <c r="F94" s="222" t="str">
        <f>IF(OR(F92="",F93=""),"",F92-F93)</f>
        <v/>
      </c>
      <c r="G94" s="222"/>
      <c r="H94" s="179"/>
      <c r="I94" s="179"/>
      <c r="J94" s="179"/>
      <c r="K94" s="60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7" x14ac:dyDescent="0.25">
      <c r="A95" s="220">
        <v>16</v>
      </c>
      <c r="B95" s="157" t="s">
        <v>66</v>
      </c>
      <c r="C95" s="157"/>
      <c r="D95" s="157"/>
      <c r="E95" s="91" t="s">
        <v>93</v>
      </c>
      <c r="F95" s="223"/>
      <c r="G95" s="223"/>
      <c r="H95" s="184"/>
      <c r="I95" s="184"/>
      <c r="J95" s="184"/>
      <c r="K95" s="62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7" ht="17.25" customHeight="1" x14ac:dyDescent="0.25">
      <c r="A96" s="220"/>
      <c r="B96" s="157"/>
      <c r="C96" s="157"/>
      <c r="D96" s="157"/>
      <c r="E96" s="54" t="s">
        <v>22</v>
      </c>
      <c r="F96" s="114" t="str">
        <f>IF(F95="","",F95*0.278)</f>
        <v/>
      </c>
      <c r="G96" s="114"/>
      <c r="H96" s="184"/>
      <c r="I96" s="184"/>
      <c r="J96" s="184"/>
      <c r="K96" s="62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x14ac:dyDescent="0.25">
      <c r="A97" s="220">
        <v>17</v>
      </c>
      <c r="B97" s="157" t="s">
        <v>67</v>
      </c>
      <c r="C97" s="157"/>
      <c r="D97" s="157"/>
      <c r="E97" s="91" t="s">
        <v>93</v>
      </c>
      <c r="F97" s="223"/>
      <c r="G97" s="223"/>
      <c r="H97" s="184"/>
      <c r="I97" s="184"/>
      <c r="J97" s="184"/>
      <c r="K97" s="62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x14ac:dyDescent="0.25">
      <c r="A98" s="220"/>
      <c r="B98" s="157"/>
      <c r="C98" s="157"/>
      <c r="D98" s="157"/>
      <c r="E98" s="54" t="s">
        <v>22</v>
      </c>
      <c r="F98" s="114" t="str">
        <f>IF(F97="","",F97*0.278)</f>
        <v/>
      </c>
      <c r="G98" s="114"/>
      <c r="H98" s="184"/>
      <c r="I98" s="184"/>
      <c r="J98" s="184"/>
      <c r="K98" s="62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x14ac:dyDescent="0.25">
      <c r="A99" s="220">
        <v>18</v>
      </c>
      <c r="B99" s="157" t="s">
        <v>64</v>
      </c>
      <c r="C99" s="157"/>
      <c r="D99" s="157"/>
      <c r="E99" s="91" t="s">
        <v>93</v>
      </c>
      <c r="F99" s="181" t="str">
        <f>IF(OR(F95="",F97=""),"",F95-F97)</f>
        <v/>
      </c>
      <c r="G99" s="181"/>
      <c r="H99" s="184"/>
      <c r="I99" s="184"/>
      <c r="J99" s="184"/>
      <c r="K99" s="62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x14ac:dyDescent="0.25">
      <c r="A100" s="220"/>
      <c r="B100" s="157"/>
      <c r="C100" s="157"/>
      <c r="D100" s="157"/>
      <c r="E100" s="54" t="s">
        <v>22</v>
      </c>
      <c r="F100" s="114" t="str">
        <f>IF(OR(F96="",F98=""),"",F96-F98)</f>
        <v/>
      </c>
      <c r="G100" s="114"/>
      <c r="H100" s="184"/>
      <c r="I100" s="184"/>
      <c r="J100" s="184"/>
      <c r="K100" s="62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1:21" ht="24" customHeight="1" x14ac:dyDescent="0.25">
      <c r="A101" s="220">
        <v>19</v>
      </c>
      <c r="B101" s="108" t="s">
        <v>61</v>
      </c>
      <c r="C101" s="108"/>
      <c r="D101" s="108"/>
      <c r="E101" s="58" t="s">
        <v>93</v>
      </c>
      <c r="F101" s="178"/>
      <c r="G101" s="178"/>
      <c r="H101" s="179"/>
      <c r="I101" s="179"/>
      <c r="J101" s="179"/>
      <c r="K101" s="60"/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1:21" ht="24" customHeight="1" x14ac:dyDescent="0.25">
      <c r="A102" s="220"/>
      <c r="B102" s="108"/>
      <c r="C102" s="108"/>
      <c r="D102" s="108"/>
      <c r="E102" s="57" t="s">
        <v>22</v>
      </c>
      <c r="F102" s="160" t="str">
        <f>IF(F101="","",F101*0.278)</f>
        <v/>
      </c>
      <c r="G102" s="160"/>
      <c r="H102" s="179"/>
      <c r="I102" s="179"/>
      <c r="J102" s="179"/>
      <c r="K102" s="60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1:21" ht="24" customHeight="1" x14ac:dyDescent="0.25">
      <c r="A103" s="220">
        <v>20</v>
      </c>
      <c r="B103" s="108" t="s">
        <v>62</v>
      </c>
      <c r="C103" s="108"/>
      <c r="D103" s="108"/>
      <c r="E103" s="58" t="s">
        <v>93</v>
      </c>
      <c r="F103" s="178"/>
      <c r="G103" s="178"/>
      <c r="H103" s="179"/>
      <c r="I103" s="179"/>
      <c r="J103" s="179"/>
      <c r="K103" s="60"/>
      <c r="L103" s="17"/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1:21" ht="22.5" customHeight="1" x14ac:dyDescent="0.25">
      <c r="A104" s="220"/>
      <c r="B104" s="108"/>
      <c r="C104" s="108"/>
      <c r="D104" s="108"/>
      <c r="E104" s="57" t="s">
        <v>22</v>
      </c>
      <c r="F104" s="160" t="str">
        <f>IF(F103="","",F103*0.278)</f>
        <v/>
      </c>
      <c r="G104" s="160"/>
      <c r="H104" s="179"/>
      <c r="I104" s="179"/>
      <c r="J104" s="179"/>
      <c r="K104" s="63"/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1:21" ht="23.25" customHeight="1" x14ac:dyDescent="0.25">
      <c r="A105" s="220">
        <v>21</v>
      </c>
      <c r="B105" s="108" t="s">
        <v>50</v>
      </c>
      <c r="C105" s="108"/>
      <c r="D105" s="108"/>
      <c r="E105" s="58" t="s">
        <v>93</v>
      </c>
      <c r="F105" s="218" t="str">
        <f>IF(OR(F101="",F103=""),"",F101-F103)</f>
        <v/>
      </c>
      <c r="G105" s="218"/>
      <c r="H105" s="179"/>
      <c r="I105" s="179"/>
      <c r="J105" s="179"/>
      <c r="K105" s="63"/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1:21" ht="23.25" customHeight="1" x14ac:dyDescent="0.25">
      <c r="A106" s="220"/>
      <c r="B106" s="108"/>
      <c r="C106" s="108"/>
      <c r="D106" s="108"/>
      <c r="E106" s="57" t="s">
        <v>22</v>
      </c>
      <c r="F106" s="218" t="str">
        <f>IF(OR(F102="",F104=""),"",F102-F104)</f>
        <v/>
      </c>
      <c r="G106" s="218"/>
      <c r="H106" s="179"/>
      <c r="I106" s="179"/>
      <c r="J106" s="179"/>
      <c r="K106" s="63"/>
      <c r="L106" s="17"/>
      <c r="M106" s="17"/>
      <c r="N106" s="17"/>
      <c r="O106" s="17"/>
      <c r="P106" s="17"/>
      <c r="Q106" s="17"/>
      <c r="R106" s="17"/>
      <c r="S106" s="17"/>
      <c r="T106" s="17"/>
      <c r="U106" s="17"/>
    </row>
    <row r="107" spans="1:21" ht="45.75" customHeight="1" x14ac:dyDescent="0.25">
      <c r="A107" s="92">
        <v>22</v>
      </c>
      <c r="B107" s="108" t="s">
        <v>161</v>
      </c>
      <c r="C107" s="108"/>
      <c r="D107" s="108"/>
      <c r="E107" s="57" t="s">
        <v>47</v>
      </c>
      <c r="F107" s="229" t="str">
        <f>IF(OR(F101="",F103=""),"",F105/F101)</f>
        <v/>
      </c>
      <c r="G107" s="229"/>
      <c r="H107" s="179"/>
      <c r="I107" s="179"/>
      <c r="J107" s="179"/>
      <c r="K107" s="63"/>
      <c r="L107" s="17"/>
      <c r="M107" s="17"/>
      <c r="N107" s="17"/>
      <c r="O107" s="17"/>
      <c r="P107" s="17"/>
      <c r="Q107" s="17"/>
      <c r="R107" s="17"/>
      <c r="S107" s="17"/>
      <c r="T107" s="17"/>
      <c r="U107" s="17"/>
    </row>
    <row r="108" spans="1:21" ht="30.75" customHeight="1" x14ac:dyDescent="0.25">
      <c r="A108" s="92">
        <v>23</v>
      </c>
      <c r="B108" s="157" t="s">
        <v>23</v>
      </c>
      <c r="C108" s="157"/>
      <c r="D108" s="157"/>
      <c r="E108" s="54" t="s">
        <v>22</v>
      </c>
      <c r="F108" s="178"/>
      <c r="G108" s="178"/>
      <c r="H108" s="179"/>
      <c r="I108" s="179"/>
      <c r="J108" s="179"/>
      <c r="K108" s="62"/>
      <c r="L108" s="17"/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1:21" ht="30.75" customHeight="1" x14ac:dyDescent="0.25">
      <c r="A109" s="92">
        <v>24</v>
      </c>
      <c r="B109" s="157" t="s">
        <v>172</v>
      </c>
      <c r="C109" s="157"/>
      <c r="D109" s="157"/>
      <c r="E109" s="54" t="s">
        <v>22</v>
      </c>
      <c r="F109" s="178"/>
      <c r="G109" s="178"/>
      <c r="H109" s="179"/>
      <c r="I109" s="179"/>
      <c r="J109" s="179"/>
      <c r="K109" s="62"/>
      <c r="L109" s="17"/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1:21" ht="30.75" customHeight="1" x14ac:dyDescent="0.25">
      <c r="A110" s="92">
        <v>25</v>
      </c>
      <c r="B110" s="157" t="s">
        <v>173</v>
      </c>
      <c r="C110" s="157"/>
      <c r="D110" s="157"/>
      <c r="E110" s="54" t="s">
        <v>22</v>
      </c>
      <c r="F110" s="180" t="str">
        <f>IF(OR(F108="",F109=""),"",F108-F109)</f>
        <v/>
      </c>
      <c r="G110" s="180"/>
      <c r="H110" s="179"/>
      <c r="I110" s="179"/>
      <c r="J110" s="179"/>
      <c r="K110" s="62"/>
      <c r="L110" s="17"/>
      <c r="M110" s="17"/>
      <c r="N110" s="17"/>
      <c r="O110" s="17"/>
      <c r="P110" s="17"/>
      <c r="Q110" s="17"/>
      <c r="R110" s="17"/>
      <c r="S110" s="17"/>
      <c r="T110" s="17"/>
      <c r="U110" s="17"/>
    </row>
    <row r="111" spans="1:21" ht="45.75" customHeight="1" x14ac:dyDescent="0.25">
      <c r="A111" s="34">
        <v>26</v>
      </c>
      <c r="B111" s="108" t="s">
        <v>166</v>
      </c>
      <c r="C111" s="108"/>
      <c r="D111" s="108"/>
      <c r="E111" s="57" t="s">
        <v>22</v>
      </c>
      <c r="F111" s="178"/>
      <c r="G111" s="178"/>
      <c r="H111" s="179"/>
      <c r="I111" s="179"/>
      <c r="J111" s="179"/>
      <c r="K111" s="63"/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1:21" ht="45.75" customHeight="1" x14ac:dyDescent="0.25">
      <c r="A112" s="34">
        <v>27</v>
      </c>
      <c r="B112" s="108" t="s">
        <v>169</v>
      </c>
      <c r="C112" s="108"/>
      <c r="D112" s="108"/>
      <c r="E112" s="57" t="s">
        <v>22</v>
      </c>
      <c r="F112" s="178"/>
      <c r="G112" s="178"/>
      <c r="H112" s="179"/>
      <c r="I112" s="179"/>
      <c r="J112" s="179"/>
      <c r="K112" s="63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1:27" ht="45" customHeight="1" x14ac:dyDescent="0.25">
      <c r="A113" s="34">
        <v>28</v>
      </c>
      <c r="B113" s="157" t="s">
        <v>51</v>
      </c>
      <c r="C113" s="157"/>
      <c r="D113" s="157"/>
      <c r="E113" s="54" t="s">
        <v>22</v>
      </c>
      <c r="F113" s="165" t="str">
        <f>IF(AND(F111="",F112=""),"",F111+F112)</f>
        <v/>
      </c>
      <c r="G113" s="165"/>
      <c r="H113" s="179"/>
      <c r="I113" s="179"/>
      <c r="J113" s="179"/>
      <c r="K113" s="60"/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:27" ht="30.75" customHeight="1" x14ac:dyDescent="0.25">
      <c r="A114" s="34">
        <v>29</v>
      </c>
      <c r="B114" s="157" t="s">
        <v>78</v>
      </c>
      <c r="C114" s="157"/>
      <c r="D114" s="157"/>
      <c r="E114" s="54" t="s">
        <v>24</v>
      </c>
      <c r="F114" s="178"/>
      <c r="G114" s="178"/>
      <c r="H114" s="179"/>
      <c r="I114" s="179"/>
      <c r="J114" s="179"/>
      <c r="K114" s="60"/>
      <c r="L114" s="17"/>
      <c r="M114" s="17"/>
      <c r="N114" s="17"/>
      <c r="O114" s="17"/>
      <c r="P114" s="17"/>
      <c r="Q114" s="17"/>
      <c r="R114" s="17"/>
      <c r="S114" s="17"/>
      <c r="T114" s="17"/>
      <c r="U114" s="17"/>
    </row>
    <row r="115" spans="1:27" x14ac:dyDescent="0.25">
      <c r="A115" s="34">
        <v>30</v>
      </c>
      <c r="B115" s="157" t="s">
        <v>79</v>
      </c>
      <c r="C115" s="157"/>
      <c r="D115" s="157"/>
      <c r="E115" s="54" t="s">
        <v>24</v>
      </c>
      <c r="F115" s="178"/>
      <c r="G115" s="178"/>
      <c r="H115" s="179"/>
      <c r="I115" s="179"/>
      <c r="J115" s="179"/>
      <c r="K115" s="60"/>
      <c r="L115" s="17"/>
      <c r="M115" s="17"/>
      <c r="N115" s="17"/>
      <c r="O115" s="17"/>
      <c r="P115" s="17"/>
      <c r="Q115" s="17"/>
      <c r="R115" s="17"/>
      <c r="S115" s="17"/>
      <c r="T115" s="17"/>
      <c r="U115" s="17"/>
    </row>
    <row r="116" spans="1:27" ht="31.5" customHeight="1" x14ac:dyDescent="0.25">
      <c r="A116" s="34">
        <v>31</v>
      </c>
      <c r="B116" s="157" t="s">
        <v>48</v>
      </c>
      <c r="C116" s="157"/>
      <c r="D116" s="157"/>
      <c r="E116" s="54" t="s">
        <v>24</v>
      </c>
      <c r="F116" s="165" t="str">
        <f>IF(OR(F114="",F115=""),"",F114-F115)</f>
        <v/>
      </c>
      <c r="G116" s="165"/>
      <c r="H116" s="179"/>
      <c r="I116" s="179"/>
      <c r="J116" s="179"/>
      <c r="K116" s="63"/>
      <c r="L116" s="17"/>
      <c r="M116" s="17"/>
      <c r="N116" s="17"/>
      <c r="O116" s="17"/>
      <c r="P116" s="17"/>
      <c r="Q116" s="17"/>
      <c r="R116" s="17"/>
      <c r="S116" s="17"/>
      <c r="T116" s="17"/>
      <c r="U116" s="17"/>
    </row>
    <row r="117" spans="1:27" x14ac:dyDescent="0.25">
      <c r="A117" s="221">
        <v>32</v>
      </c>
      <c r="B117" s="157" t="s">
        <v>52</v>
      </c>
      <c r="C117" s="157"/>
      <c r="D117" s="157"/>
      <c r="E117" s="154" t="s">
        <v>182</v>
      </c>
      <c r="F117" s="154"/>
      <c r="G117" s="154"/>
      <c r="H117" s="154"/>
      <c r="I117" s="154"/>
      <c r="J117" s="27"/>
      <c r="K117" s="155" t="str">
        <f>IF(AND(J117="Tak",F107&lt;0.25),"Nie został spełniony warunek zgodnie z punktem 1 Kryteriów jakościowych dopuszczających","")</f>
        <v/>
      </c>
      <c r="L117" s="155"/>
      <c r="M117" s="155"/>
      <c r="N117" s="155"/>
      <c r="O117" s="155"/>
      <c r="P117" s="155"/>
      <c r="Q117" s="155"/>
      <c r="R117" s="155"/>
      <c r="S117" s="155"/>
      <c r="T117" s="155"/>
      <c r="AA117">
        <f>IF(J117="Tak",1,0)</f>
        <v>0</v>
      </c>
    </row>
    <row r="118" spans="1:27" x14ac:dyDescent="0.25">
      <c r="A118" s="221"/>
      <c r="B118" s="157"/>
      <c r="C118" s="157"/>
      <c r="D118" s="157"/>
      <c r="E118" s="156" t="s">
        <v>183</v>
      </c>
      <c r="F118" s="156"/>
      <c r="G118" s="156"/>
      <c r="H118" s="156"/>
      <c r="I118" s="156"/>
      <c r="J118" s="27"/>
      <c r="K118" s="155" t="str">
        <f>IF(AND(J118="Tak",F107&lt;0.1),"Nie został spełniony warunek zgodnie z punktem 2 Kryteriów jakościowych dopuszczających","")</f>
        <v/>
      </c>
      <c r="L118" s="155"/>
      <c r="M118" s="155"/>
      <c r="N118" s="155"/>
      <c r="O118" s="155"/>
      <c r="P118" s="155"/>
      <c r="Q118" s="155"/>
      <c r="R118" s="155"/>
      <c r="S118" s="155"/>
      <c r="T118" s="155"/>
      <c r="AA118">
        <f t="shared" ref="AA118:AA119" si="2">IF(J118="Tak",1,0)</f>
        <v>0</v>
      </c>
    </row>
    <row r="119" spans="1:27" x14ac:dyDescent="0.25">
      <c r="A119" s="221"/>
      <c r="B119" s="157"/>
      <c r="C119" s="157"/>
      <c r="D119" s="157"/>
      <c r="E119" s="156" t="s">
        <v>184</v>
      </c>
      <c r="F119" s="156"/>
      <c r="G119" s="156"/>
      <c r="H119" s="156"/>
      <c r="I119" s="156"/>
      <c r="J119" s="27"/>
      <c r="K119" s="155" t="str">
        <f>IF(AND(J119="Tak",F107&lt;0.1),"Nie został spełniony warunek zgodnie z punktem 2 Kryteriów jakościowych dopuszczających","")</f>
        <v/>
      </c>
      <c r="L119" s="155"/>
      <c r="M119" s="155"/>
      <c r="N119" s="155"/>
      <c r="O119" s="155"/>
      <c r="P119" s="155"/>
      <c r="Q119" s="155"/>
      <c r="R119" s="155"/>
      <c r="S119" s="155"/>
      <c r="T119" s="155"/>
      <c r="AA119">
        <f t="shared" si="2"/>
        <v>0</v>
      </c>
    </row>
    <row r="120" spans="1:27" ht="60" customHeight="1" x14ac:dyDescent="0.25">
      <c r="A120" s="34">
        <v>33</v>
      </c>
      <c r="B120" s="157" t="s">
        <v>277</v>
      </c>
      <c r="C120" s="157"/>
      <c r="D120" s="157"/>
      <c r="E120" s="54" t="s">
        <v>19</v>
      </c>
      <c r="F120" s="158"/>
      <c r="G120" s="158"/>
      <c r="H120" s="179"/>
      <c r="I120" s="179"/>
      <c r="J120" s="179"/>
      <c r="K120" s="99"/>
      <c r="L120" s="17"/>
      <c r="M120" s="17"/>
      <c r="N120" s="17"/>
      <c r="O120" s="17"/>
      <c r="P120" s="17"/>
      <c r="Q120" s="17"/>
      <c r="R120" s="17"/>
      <c r="S120" s="17"/>
      <c r="T120" s="17"/>
      <c r="AA120">
        <f>SUM(AA117:AA119)</f>
        <v>0</v>
      </c>
    </row>
    <row r="121" spans="1:27" ht="46.5" customHeight="1" x14ac:dyDescent="0.25">
      <c r="A121" s="34">
        <v>34</v>
      </c>
      <c r="B121" s="108" t="s">
        <v>157</v>
      </c>
      <c r="C121" s="108"/>
      <c r="D121" s="108"/>
      <c r="E121" s="57" t="s">
        <v>158</v>
      </c>
      <c r="F121" s="218" t="str">
        <f>IF(OR(F92="",F93=""),"",F91/F105)</f>
        <v/>
      </c>
      <c r="G121" s="218"/>
      <c r="H121" s="161"/>
      <c r="I121" s="161"/>
      <c r="J121" s="161"/>
      <c r="K121" s="100"/>
      <c r="L121" s="17"/>
      <c r="M121" s="17"/>
      <c r="N121" s="17"/>
      <c r="O121" s="17"/>
      <c r="P121" s="17"/>
      <c r="Q121" s="17"/>
      <c r="R121" s="17"/>
      <c r="S121" s="17"/>
      <c r="T121" s="17"/>
    </row>
    <row r="122" spans="1:27" ht="28.5" customHeight="1" x14ac:dyDescent="0.25">
      <c r="A122" s="34">
        <v>35</v>
      </c>
      <c r="B122" s="108" t="s">
        <v>159</v>
      </c>
      <c r="C122" s="108"/>
      <c r="D122" s="108"/>
      <c r="E122" s="57" t="s">
        <v>160</v>
      </c>
      <c r="F122" s="160" t="str">
        <f>IF(OR(F91="",F92="",F101=""),"",F91/(F92-F93))</f>
        <v/>
      </c>
      <c r="G122" s="160"/>
      <c r="H122" s="161"/>
      <c r="I122" s="161"/>
      <c r="J122" s="161"/>
      <c r="K122" s="99"/>
      <c r="L122" s="17"/>
      <c r="M122" s="17"/>
      <c r="N122" s="17"/>
      <c r="O122" s="17"/>
      <c r="P122" s="17"/>
      <c r="Q122" s="17"/>
      <c r="R122" s="17"/>
      <c r="S122" s="17"/>
      <c r="T122" s="17"/>
    </row>
    <row r="123" spans="1:27" ht="32.25" customHeight="1" x14ac:dyDescent="0.25">
      <c r="A123" s="34">
        <v>36</v>
      </c>
      <c r="B123" s="108" t="str">
        <f>CONCATENATE("Maksymalna kwota dofinansowania - ",'0-1'!$B$8)</f>
        <v xml:space="preserve">Maksymalna kwota dofinansowania - </v>
      </c>
      <c r="C123" s="108"/>
      <c r="D123" s="108"/>
      <c r="E123" s="57" t="s">
        <v>69</v>
      </c>
      <c r="F123" s="226" t="str">
        <f>IF(F124="","",F124*F91)</f>
        <v/>
      </c>
      <c r="G123" s="226"/>
      <c r="H123" s="227"/>
      <c r="I123" s="227"/>
      <c r="J123" s="227"/>
      <c r="K123" s="99"/>
      <c r="L123" s="17"/>
      <c r="M123" s="17"/>
      <c r="N123" s="17"/>
      <c r="O123" s="17"/>
      <c r="P123" s="17"/>
      <c r="Q123" s="17"/>
      <c r="R123" s="17"/>
      <c r="S123" s="17"/>
      <c r="T123" s="17"/>
    </row>
    <row r="124" spans="1:27" ht="45.75" customHeight="1" x14ac:dyDescent="0.25">
      <c r="A124" s="34">
        <v>37</v>
      </c>
      <c r="B124" s="108" t="s">
        <v>187</v>
      </c>
      <c r="C124" s="108"/>
      <c r="D124" s="108"/>
      <c r="E124" s="59" t="s">
        <v>47</v>
      </c>
      <c r="F124" s="228" t="str">
        <f>IF(AA120=3,0.95,IF(AA120=2,0.9,IF(AA120=1,0.85,"")))</f>
        <v/>
      </c>
      <c r="G124" s="228"/>
      <c r="H124" s="227"/>
      <c r="I124" s="227"/>
      <c r="J124" s="227"/>
      <c r="K124" s="99"/>
      <c r="L124" s="17"/>
      <c r="M124" s="17"/>
      <c r="N124" s="17"/>
      <c r="O124" s="17"/>
      <c r="P124" s="17"/>
      <c r="Q124" s="17"/>
      <c r="R124" s="17"/>
      <c r="S124" s="17"/>
      <c r="T124" s="17"/>
    </row>
    <row r="125" spans="1:27" ht="15" customHeight="1" x14ac:dyDescent="0.25">
      <c r="A125" s="106" t="s">
        <v>205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98"/>
      <c r="L125" s="17"/>
      <c r="M125" s="17"/>
      <c r="N125" s="17"/>
      <c r="O125" s="17"/>
      <c r="P125" s="17"/>
      <c r="Q125" s="17"/>
      <c r="R125" s="17"/>
      <c r="S125" s="17"/>
      <c r="T125" s="17"/>
    </row>
    <row r="126" spans="1:27" ht="39.75" customHeight="1" x14ac:dyDescent="0.2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98"/>
      <c r="L126" s="17"/>
      <c r="M126" s="17"/>
      <c r="N126" s="17"/>
      <c r="O126" s="17"/>
      <c r="P126" s="17"/>
      <c r="Q126" s="17"/>
      <c r="R126" s="17"/>
      <c r="S126" s="17"/>
      <c r="T126" s="17"/>
    </row>
    <row r="127" spans="1:27" ht="32.25" customHeight="1" x14ac:dyDescent="0.25">
      <c r="K127" s="98"/>
      <c r="L127" s="17"/>
      <c r="M127" s="17"/>
      <c r="N127" s="17"/>
      <c r="O127" s="17"/>
      <c r="P127" s="17"/>
      <c r="Q127" s="17"/>
      <c r="R127" s="17"/>
      <c r="S127" s="17"/>
      <c r="T127" s="17"/>
    </row>
    <row r="128" spans="1:27" ht="18.75" x14ac:dyDescent="0.3">
      <c r="B128" s="207" t="s">
        <v>201</v>
      </c>
      <c r="C128" s="207"/>
      <c r="D128" s="207"/>
      <c r="E128" s="207"/>
      <c r="F128" s="207"/>
      <c r="G128" s="207"/>
      <c r="H128" s="207"/>
      <c r="I128" s="207"/>
      <c r="J128" s="207"/>
      <c r="K128" s="98"/>
      <c r="L128" s="17"/>
      <c r="M128" s="17"/>
      <c r="N128" s="17"/>
      <c r="O128" s="17"/>
      <c r="P128" s="17"/>
      <c r="Q128" s="17"/>
      <c r="R128" s="17"/>
      <c r="S128" s="17"/>
      <c r="T128" s="17"/>
    </row>
    <row r="129" spans="1:27" ht="45.75" customHeight="1" x14ac:dyDescent="0.25">
      <c r="A129" s="36" t="s">
        <v>13</v>
      </c>
      <c r="B129" s="208" t="s">
        <v>33</v>
      </c>
      <c r="C129" s="208"/>
      <c r="D129" s="208"/>
      <c r="E129" s="51" t="s">
        <v>15</v>
      </c>
      <c r="F129" s="208" t="s">
        <v>36</v>
      </c>
      <c r="G129" s="208"/>
      <c r="H129" s="208" t="s">
        <v>49</v>
      </c>
      <c r="I129" s="208"/>
      <c r="J129" s="209"/>
      <c r="K129" s="99"/>
      <c r="L129" s="17"/>
      <c r="M129" s="17"/>
      <c r="N129" s="17"/>
      <c r="O129" s="17"/>
      <c r="P129" s="17"/>
      <c r="Q129" s="17"/>
      <c r="R129" s="17"/>
      <c r="S129" s="17"/>
      <c r="T129" s="17"/>
    </row>
    <row r="130" spans="1:27" ht="31.5" customHeight="1" x14ac:dyDescent="0.25">
      <c r="A130" s="40">
        <v>1</v>
      </c>
      <c r="B130" s="157" t="s">
        <v>43</v>
      </c>
      <c r="C130" s="157"/>
      <c r="D130" s="157"/>
      <c r="E130" s="52" t="s">
        <v>17</v>
      </c>
      <c r="F130" s="198" t="s">
        <v>17</v>
      </c>
      <c r="G130" s="199"/>
      <c r="H130" s="200"/>
      <c r="I130" s="200"/>
      <c r="J130" s="201"/>
      <c r="K130" s="99"/>
      <c r="L130" s="17"/>
      <c r="M130" s="17"/>
      <c r="N130" s="17"/>
      <c r="O130" s="17"/>
      <c r="P130" s="17"/>
      <c r="Q130" s="17"/>
      <c r="R130" s="17"/>
      <c r="S130" s="17"/>
      <c r="T130" s="17"/>
    </row>
    <row r="131" spans="1:27" ht="30.75" customHeight="1" x14ac:dyDescent="0.25">
      <c r="A131" s="40">
        <v>2</v>
      </c>
      <c r="B131" s="157" t="s">
        <v>44</v>
      </c>
      <c r="C131" s="157"/>
      <c r="D131" s="157"/>
      <c r="E131" s="52" t="s">
        <v>17</v>
      </c>
      <c r="F131" s="198" t="s">
        <v>17</v>
      </c>
      <c r="G131" s="199"/>
      <c r="H131" s="120"/>
      <c r="I131" s="159"/>
      <c r="J131" s="159"/>
      <c r="K131" s="101"/>
      <c r="L131" s="17"/>
      <c r="M131" s="17"/>
      <c r="N131" s="17"/>
      <c r="O131" s="17"/>
      <c r="P131" s="17"/>
      <c r="Q131" s="17"/>
      <c r="R131" s="17"/>
      <c r="S131" s="17"/>
      <c r="T131" s="17"/>
    </row>
    <row r="132" spans="1:27" ht="15.75" x14ac:dyDescent="0.25">
      <c r="A132" s="40">
        <v>3</v>
      </c>
      <c r="B132" s="210" t="s">
        <v>152</v>
      </c>
      <c r="C132" s="211"/>
      <c r="D132" s="212"/>
      <c r="E132" s="53" t="s">
        <v>153</v>
      </c>
      <c r="F132" s="225"/>
      <c r="G132" s="225"/>
      <c r="H132" s="120"/>
      <c r="I132" s="159"/>
      <c r="J132" s="159"/>
      <c r="K132" s="101"/>
      <c r="L132" s="17"/>
      <c r="M132" s="17"/>
      <c r="N132" s="17"/>
      <c r="O132" s="17"/>
      <c r="P132" s="17"/>
      <c r="Q132" s="17"/>
      <c r="R132" s="17"/>
      <c r="S132" s="17"/>
      <c r="T132" s="17"/>
      <c r="AA132" t="s">
        <v>154</v>
      </c>
    </row>
    <row r="133" spans="1:27" ht="17.25" x14ac:dyDescent="0.25">
      <c r="A133" s="40">
        <v>4</v>
      </c>
      <c r="B133" s="157" t="s">
        <v>45</v>
      </c>
      <c r="C133" s="157"/>
      <c r="D133" s="157"/>
      <c r="E133" s="54" t="s">
        <v>21</v>
      </c>
      <c r="F133" s="158"/>
      <c r="G133" s="158"/>
      <c r="H133" s="120"/>
      <c r="I133" s="159"/>
      <c r="J133" s="159"/>
      <c r="K133" s="101"/>
      <c r="L133" s="17"/>
      <c r="M133" s="17"/>
      <c r="N133" s="17"/>
      <c r="O133" s="17"/>
      <c r="P133" s="17"/>
      <c r="Q133" s="17"/>
      <c r="R133" s="17"/>
      <c r="S133" s="17"/>
      <c r="T133" s="17"/>
      <c r="AA133" t="s">
        <v>155</v>
      </c>
    </row>
    <row r="134" spans="1:27" ht="18.75" customHeight="1" x14ac:dyDescent="0.25">
      <c r="A134" s="40">
        <v>5</v>
      </c>
      <c r="B134" s="157" t="s">
        <v>41</v>
      </c>
      <c r="C134" s="157"/>
      <c r="D134" s="157"/>
      <c r="E134" s="54" t="s">
        <v>21</v>
      </c>
      <c r="F134" s="158"/>
      <c r="G134" s="158"/>
      <c r="H134" s="120"/>
      <c r="I134" s="159"/>
      <c r="J134" s="159"/>
      <c r="K134" s="101"/>
      <c r="L134" s="17"/>
      <c r="M134" s="17"/>
      <c r="N134" s="17"/>
      <c r="O134" s="17"/>
      <c r="P134" s="17"/>
      <c r="Q134" s="17"/>
      <c r="R134" s="17"/>
      <c r="S134" s="17"/>
      <c r="T134" s="17"/>
    </row>
    <row r="135" spans="1:27" ht="29.25" customHeight="1" x14ac:dyDescent="0.25">
      <c r="A135" s="34">
        <v>6</v>
      </c>
      <c r="B135" s="206" t="s">
        <v>163</v>
      </c>
      <c r="C135" s="206"/>
      <c r="D135" s="206"/>
      <c r="E135" s="55" t="s">
        <v>168</v>
      </c>
      <c r="F135" s="158"/>
      <c r="G135" s="158"/>
      <c r="H135" s="120"/>
      <c r="I135" s="159"/>
      <c r="J135" s="159"/>
      <c r="K135" s="101"/>
      <c r="L135" s="17"/>
      <c r="M135" s="17"/>
      <c r="N135" s="17"/>
      <c r="O135" s="17"/>
      <c r="P135" s="17"/>
      <c r="Q135" s="17"/>
      <c r="R135" s="17"/>
      <c r="S135" s="17"/>
      <c r="T135" s="17"/>
    </row>
    <row r="136" spans="1:27" ht="62.25" customHeight="1" x14ac:dyDescent="0.25">
      <c r="A136" s="40">
        <v>7</v>
      </c>
      <c r="B136" s="157" t="s">
        <v>46</v>
      </c>
      <c r="C136" s="157"/>
      <c r="D136" s="157"/>
      <c r="E136" s="54" t="s">
        <v>21</v>
      </c>
      <c r="F136" s="158"/>
      <c r="G136" s="158"/>
      <c r="H136" s="120"/>
      <c r="I136" s="159"/>
      <c r="J136" s="159"/>
      <c r="K136" s="99"/>
      <c r="L136" s="17"/>
      <c r="M136" s="17"/>
      <c r="N136" s="17"/>
      <c r="O136" s="17"/>
      <c r="P136" s="17"/>
      <c r="Q136" s="17"/>
      <c r="R136" s="17"/>
      <c r="S136" s="17"/>
      <c r="T136" s="17"/>
    </row>
    <row r="137" spans="1:27" ht="28.5" customHeight="1" x14ac:dyDescent="0.25">
      <c r="A137" s="40">
        <v>8</v>
      </c>
      <c r="B137" s="193" t="s">
        <v>174</v>
      </c>
      <c r="C137" s="194"/>
      <c r="D137" s="195"/>
      <c r="E137" s="56" t="s">
        <v>35</v>
      </c>
      <c r="F137" s="216"/>
      <c r="G137" s="216"/>
      <c r="H137" s="120"/>
      <c r="I137" s="159"/>
      <c r="J137" s="159"/>
      <c r="K137" s="99"/>
      <c r="L137" s="17"/>
      <c r="M137" s="17"/>
      <c r="N137" s="17"/>
      <c r="O137" s="17"/>
      <c r="P137" s="17"/>
      <c r="Q137" s="17"/>
      <c r="R137" s="17"/>
      <c r="S137" s="17"/>
      <c r="T137" s="17"/>
    </row>
    <row r="138" spans="1:27" ht="29.25" customHeight="1" x14ac:dyDescent="0.25">
      <c r="A138" s="40">
        <v>9</v>
      </c>
      <c r="B138" s="193" t="s">
        <v>176</v>
      </c>
      <c r="C138" s="194"/>
      <c r="D138" s="195"/>
      <c r="E138" s="56" t="s">
        <v>153</v>
      </c>
      <c r="F138" s="178"/>
      <c r="G138" s="178"/>
      <c r="H138" s="120"/>
      <c r="I138" s="159"/>
      <c r="J138" s="159"/>
      <c r="K138" s="99"/>
      <c r="L138" s="17"/>
      <c r="M138" s="17"/>
      <c r="N138" s="17"/>
      <c r="O138" s="17"/>
      <c r="P138" s="17"/>
      <c r="Q138" s="17"/>
      <c r="R138" s="17"/>
      <c r="S138" s="17"/>
      <c r="T138" s="17"/>
    </row>
    <row r="139" spans="1:27" x14ac:dyDescent="0.25">
      <c r="A139" s="40">
        <v>10</v>
      </c>
      <c r="B139" s="193" t="s">
        <v>175</v>
      </c>
      <c r="C139" s="194"/>
      <c r="D139" s="195"/>
      <c r="E139" s="56" t="s">
        <v>35</v>
      </c>
      <c r="F139" s="216"/>
      <c r="G139" s="216"/>
      <c r="H139" s="120"/>
      <c r="I139" s="159"/>
      <c r="J139" s="159"/>
      <c r="K139" s="99"/>
      <c r="L139" s="17"/>
      <c r="M139" s="17"/>
      <c r="N139" s="17"/>
      <c r="O139" s="17"/>
      <c r="P139" s="17"/>
      <c r="Q139" s="17"/>
      <c r="R139" s="17"/>
      <c r="S139" s="17"/>
      <c r="T139" s="17"/>
    </row>
    <row r="140" spans="1:27" ht="33.75" customHeight="1" x14ac:dyDescent="0.25">
      <c r="A140" s="40">
        <v>11</v>
      </c>
      <c r="B140" s="126" t="s">
        <v>156</v>
      </c>
      <c r="C140" s="127"/>
      <c r="D140" s="128"/>
      <c r="E140" s="57" t="s">
        <v>69</v>
      </c>
      <c r="F140" s="224"/>
      <c r="G140" s="224"/>
      <c r="H140" s="120"/>
      <c r="I140" s="159"/>
      <c r="J140" s="159"/>
      <c r="K140" s="100" t="str">
        <f>IF(F141&gt;F140,"Wartość kosztów kwalifikowanych przekracza koszt całkowity przedsięwzięcia !!!","")</f>
        <v/>
      </c>
      <c r="L140" s="17"/>
      <c r="M140" s="17"/>
      <c r="N140" s="17"/>
      <c r="O140" s="17"/>
      <c r="P140" s="17"/>
      <c r="Q140" s="17"/>
      <c r="R140" s="17"/>
      <c r="S140" s="17"/>
      <c r="T140" s="17"/>
    </row>
    <row r="141" spans="1:27" ht="141.75" customHeight="1" x14ac:dyDescent="0.25">
      <c r="A141" s="40">
        <v>12</v>
      </c>
      <c r="B141" s="126" t="s">
        <v>167</v>
      </c>
      <c r="C141" s="127"/>
      <c r="D141" s="128"/>
      <c r="E141" s="57" t="s">
        <v>69</v>
      </c>
      <c r="F141" s="224"/>
      <c r="G141" s="224"/>
      <c r="H141" s="120"/>
      <c r="I141" s="159"/>
      <c r="J141" s="159"/>
      <c r="K141" s="105" t="str">
        <f>IF(F141="","",IF(F141&lt;100000,"Minimalny koszt kwalifikowany przedsięwzięcia to 100.000,00 zł !!!",""))</f>
        <v/>
      </c>
      <c r="L141" s="17"/>
      <c r="M141" s="17"/>
      <c r="N141" s="17"/>
      <c r="O141" s="17"/>
      <c r="P141" s="17"/>
      <c r="Q141" s="17"/>
      <c r="R141" s="17"/>
      <c r="S141" s="17"/>
      <c r="T141" s="17"/>
    </row>
    <row r="142" spans="1:27" ht="30.75" customHeight="1" x14ac:dyDescent="0.25">
      <c r="A142" s="37">
        <v>13</v>
      </c>
      <c r="B142" s="126" t="s">
        <v>165</v>
      </c>
      <c r="C142" s="127"/>
      <c r="D142" s="128"/>
      <c r="E142" s="57" t="s">
        <v>69</v>
      </c>
      <c r="F142" s="224"/>
      <c r="G142" s="224"/>
      <c r="H142" s="120"/>
      <c r="I142" s="159"/>
      <c r="J142" s="159"/>
      <c r="K142" s="99"/>
      <c r="L142" s="17"/>
      <c r="M142" s="17"/>
      <c r="N142" s="17"/>
      <c r="O142" s="17"/>
      <c r="P142" s="17"/>
      <c r="Q142" s="17"/>
      <c r="R142" s="17"/>
      <c r="S142" s="17"/>
      <c r="T142" s="17"/>
    </row>
    <row r="143" spans="1:27" ht="30.75" customHeight="1" x14ac:dyDescent="0.25">
      <c r="A143" s="37">
        <v>14</v>
      </c>
      <c r="B143" s="126" t="s">
        <v>164</v>
      </c>
      <c r="C143" s="127"/>
      <c r="D143" s="128"/>
      <c r="E143" s="57" t="s">
        <v>69</v>
      </c>
      <c r="F143" s="224"/>
      <c r="G143" s="224"/>
      <c r="H143" s="120"/>
      <c r="I143" s="159"/>
      <c r="J143" s="159"/>
      <c r="K143" s="99"/>
      <c r="L143" s="17"/>
      <c r="M143" s="17"/>
      <c r="N143" s="17"/>
      <c r="O143" s="17"/>
      <c r="P143" s="17"/>
      <c r="Q143" s="17"/>
      <c r="R143" s="17"/>
      <c r="S143" s="17"/>
      <c r="T143" s="17"/>
    </row>
    <row r="144" spans="1:27" ht="30.75" customHeight="1" x14ac:dyDescent="0.25">
      <c r="A144" s="37">
        <v>15</v>
      </c>
      <c r="B144" s="126" t="s">
        <v>170</v>
      </c>
      <c r="C144" s="127"/>
      <c r="D144" s="128"/>
      <c r="E144" s="57" t="s">
        <v>69</v>
      </c>
      <c r="F144" s="189" t="str">
        <f>IF(OR(F142="",F143=""),"",F142-F143)</f>
        <v/>
      </c>
      <c r="G144" s="190"/>
      <c r="H144" s="120"/>
      <c r="I144" s="159"/>
      <c r="J144" s="159"/>
      <c r="K144" s="99"/>
      <c r="L144" s="17"/>
      <c r="M144" s="17"/>
      <c r="N144" s="17"/>
      <c r="O144" s="17"/>
      <c r="P144" s="17"/>
      <c r="Q144" s="17"/>
      <c r="R144" s="17"/>
      <c r="S144" s="17"/>
      <c r="T144" s="17"/>
    </row>
    <row r="145" spans="1:20" x14ac:dyDescent="0.25">
      <c r="A145" s="166">
        <v>16</v>
      </c>
      <c r="B145" s="145" t="s">
        <v>66</v>
      </c>
      <c r="C145" s="146"/>
      <c r="D145" s="147"/>
      <c r="E145" s="56" t="s">
        <v>93</v>
      </c>
      <c r="F145" s="191"/>
      <c r="G145" s="192"/>
      <c r="H145" s="182"/>
      <c r="I145" s="183"/>
      <c r="J145" s="183"/>
      <c r="K145" s="102"/>
      <c r="L145" s="17"/>
      <c r="M145" s="17"/>
      <c r="N145" s="17"/>
      <c r="O145" s="17"/>
      <c r="P145" s="17"/>
      <c r="Q145" s="17"/>
      <c r="R145" s="17"/>
      <c r="S145" s="17"/>
      <c r="T145" s="17"/>
    </row>
    <row r="146" spans="1:20" ht="17.25" customHeight="1" x14ac:dyDescent="0.25">
      <c r="A146" s="167"/>
      <c r="B146" s="151"/>
      <c r="C146" s="152"/>
      <c r="D146" s="153"/>
      <c r="E146" s="54" t="s">
        <v>22</v>
      </c>
      <c r="F146" s="114" t="str">
        <f>IF(F145="","",F145*0.278)</f>
        <v/>
      </c>
      <c r="G146" s="114"/>
      <c r="H146" s="184"/>
      <c r="I146" s="184"/>
      <c r="J146" s="182"/>
      <c r="K146" s="102"/>
      <c r="L146" s="17"/>
      <c r="M146" s="17"/>
      <c r="N146" s="17"/>
      <c r="O146" s="17"/>
      <c r="P146" s="17"/>
      <c r="Q146" s="17"/>
      <c r="R146" s="17"/>
      <c r="S146" s="17"/>
      <c r="T146" s="17"/>
    </row>
    <row r="147" spans="1:20" x14ac:dyDescent="0.25">
      <c r="A147" s="166">
        <v>17</v>
      </c>
      <c r="B147" s="145" t="s">
        <v>67</v>
      </c>
      <c r="C147" s="146"/>
      <c r="D147" s="147"/>
      <c r="E147" s="56" t="s">
        <v>93</v>
      </c>
      <c r="F147" s="191"/>
      <c r="G147" s="192"/>
      <c r="H147" s="182"/>
      <c r="I147" s="183"/>
      <c r="J147" s="183"/>
      <c r="K147" s="102"/>
      <c r="L147" s="17"/>
      <c r="M147" s="17"/>
      <c r="N147" s="17"/>
      <c r="O147" s="17"/>
      <c r="P147" s="17"/>
      <c r="Q147" s="17"/>
      <c r="R147" s="17"/>
      <c r="S147" s="17"/>
      <c r="T147" s="17"/>
    </row>
    <row r="148" spans="1:20" x14ac:dyDescent="0.25">
      <c r="A148" s="167"/>
      <c r="B148" s="151"/>
      <c r="C148" s="152"/>
      <c r="D148" s="153"/>
      <c r="E148" s="54" t="s">
        <v>22</v>
      </c>
      <c r="F148" s="114" t="str">
        <f>IF(F147="","",F147*0.278)</f>
        <v/>
      </c>
      <c r="G148" s="114"/>
      <c r="H148" s="184"/>
      <c r="I148" s="184"/>
      <c r="J148" s="182"/>
      <c r="K148" s="102"/>
      <c r="L148" s="17"/>
      <c r="M148" s="17"/>
      <c r="N148" s="17"/>
      <c r="O148" s="17"/>
      <c r="P148" s="17"/>
      <c r="Q148" s="17"/>
      <c r="R148" s="17"/>
      <c r="S148" s="17"/>
      <c r="T148" s="17"/>
    </row>
    <row r="149" spans="1:20" x14ac:dyDescent="0.25">
      <c r="A149" s="166">
        <v>18</v>
      </c>
      <c r="B149" s="145" t="s">
        <v>64</v>
      </c>
      <c r="C149" s="146"/>
      <c r="D149" s="147"/>
      <c r="E149" s="56" t="s">
        <v>93</v>
      </c>
      <c r="F149" s="181" t="str">
        <f>IF(OR(F145="",F147=""),"",F145-F147)</f>
        <v/>
      </c>
      <c r="G149" s="181"/>
      <c r="H149" s="182"/>
      <c r="I149" s="183"/>
      <c r="J149" s="183"/>
      <c r="K149" s="102"/>
      <c r="L149" s="17"/>
      <c r="M149" s="17"/>
      <c r="N149" s="17"/>
      <c r="O149" s="17"/>
      <c r="P149" s="17"/>
      <c r="Q149" s="17"/>
      <c r="R149" s="17"/>
      <c r="S149" s="17"/>
      <c r="T149" s="17"/>
    </row>
    <row r="150" spans="1:20" x14ac:dyDescent="0.25">
      <c r="A150" s="167"/>
      <c r="B150" s="151"/>
      <c r="C150" s="152"/>
      <c r="D150" s="153"/>
      <c r="E150" s="54" t="s">
        <v>22</v>
      </c>
      <c r="F150" s="114" t="str">
        <f>IF(OR(F146="",F148=""),"",F146-F148)</f>
        <v/>
      </c>
      <c r="G150" s="114"/>
      <c r="H150" s="184"/>
      <c r="I150" s="184"/>
      <c r="J150" s="182"/>
      <c r="K150" s="102"/>
      <c r="L150" s="17"/>
      <c r="M150" s="17"/>
      <c r="N150" s="17"/>
      <c r="O150" s="17"/>
      <c r="P150" s="17"/>
      <c r="Q150" s="17"/>
      <c r="R150" s="17"/>
      <c r="S150" s="17"/>
      <c r="T150" s="17"/>
    </row>
    <row r="151" spans="1:20" ht="24" customHeight="1" x14ac:dyDescent="0.25">
      <c r="A151" s="166">
        <v>19</v>
      </c>
      <c r="B151" s="168" t="s">
        <v>61</v>
      </c>
      <c r="C151" s="169"/>
      <c r="D151" s="170"/>
      <c r="E151" s="58" t="s">
        <v>93</v>
      </c>
      <c r="F151" s="163"/>
      <c r="G151" s="164"/>
      <c r="H151" s="120"/>
      <c r="I151" s="159"/>
      <c r="J151" s="159"/>
      <c r="K151" s="99"/>
      <c r="L151" s="17"/>
      <c r="M151" s="17"/>
      <c r="N151" s="17"/>
      <c r="O151" s="17"/>
      <c r="P151" s="17"/>
      <c r="Q151" s="17"/>
      <c r="R151" s="17"/>
      <c r="S151" s="17"/>
      <c r="T151" s="17"/>
    </row>
    <row r="152" spans="1:20" ht="24" customHeight="1" x14ac:dyDescent="0.25">
      <c r="A152" s="167"/>
      <c r="B152" s="171"/>
      <c r="C152" s="172"/>
      <c r="D152" s="173"/>
      <c r="E152" s="57" t="s">
        <v>22</v>
      </c>
      <c r="F152" s="185" t="str">
        <f>IF(F151="","",F151*0.278)</f>
        <v/>
      </c>
      <c r="G152" s="186"/>
      <c r="H152" s="120"/>
      <c r="I152" s="159"/>
      <c r="J152" s="159"/>
      <c r="K152" s="99"/>
      <c r="L152" s="17"/>
      <c r="M152" s="17"/>
      <c r="N152" s="17"/>
      <c r="O152" s="17"/>
      <c r="P152" s="17"/>
      <c r="Q152" s="17"/>
      <c r="R152" s="17"/>
      <c r="S152" s="17"/>
      <c r="T152" s="17"/>
    </row>
    <row r="153" spans="1:20" ht="24" customHeight="1" x14ac:dyDescent="0.25">
      <c r="A153" s="166">
        <v>20</v>
      </c>
      <c r="B153" s="168" t="s">
        <v>62</v>
      </c>
      <c r="C153" s="169"/>
      <c r="D153" s="170"/>
      <c r="E153" s="58" t="s">
        <v>93</v>
      </c>
      <c r="F153" s="163"/>
      <c r="G153" s="164"/>
      <c r="H153" s="120"/>
      <c r="I153" s="159"/>
      <c r="J153" s="159"/>
      <c r="K153" s="99"/>
      <c r="L153" s="17"/>
      <c r="M153" s="17"/>
      <c r="N153" s="17"/>
      <c r="O153" s="17"/>
      <c r="P153" s="17"/>
      <c r="Q153" s="17"/>
      <c r="R153" s="17"/>
      <c r="S153" s="17"/>
      <c r="T153" s="17"/>
    </row>
    <row r="154" spans="1:20" ht="24" customHeight="1" x14ac:dyDescent="0.25">
      <c r="A154" s="167"/>
      <c r="B154" s="171"/>
      <c r="C154" s="172"/>
      <c r="D154" s="173"/>
      <c r="E154" s="57" t="s">
        <v>22</v>
      </c>
      <c r="F154" s="185" t="str">
        <f>IF(F153="","",F153*0.278)</f>
        <v/>
      </c>
      <c r="G154" s="186"/>
      <c r="H154" s="120"/>
      <c r="I154" s="159"/>
      <c r="J154" s="159"/>
      <c r="K154" s="103"/>
      <c r="L154" s="17"/>
      <c r="M154" s="17"/>
      <c r="N154" s="17"/>
      <c r="O154" s="17"/>
      <c r="P154" s="17"/>
      <c r="Q154" s="17"/>
      <c r="R154" s="17"/>
      <c r="S154" s="17"/>
      <c r="T154" s="17"/>
    </row>
    <row r="155" spans="1:20" ht="23.25" customHeight="1" x14ac:dyDescent="0.25">
      <c r="A155" s="166">
        <v>21</v>
      </c>
      <c r="B155" s="168" t="s">
        <v>50</v>
      </c>
      <c r="C155" s="169"/>
      <c r="D155" s="170"/>
      <c r="E155" s="58" t="s">
        <v>93</v>
      </c>
      <c r="F155" s="174" t="str">
        <f>IF(OR(F151="",F153=""),"",F151-F153)</f>
        <v/>
      </c>
      <c r="G155" s="175"/>
      <c r="H155" s="120"/>
      <c r="I155" s="159"/>
      <c r="J155" s="159"/>
      <c r="K155" s="103"/>
      <c r="L155" s="17"/>
      <c r="M155" s="17"/>
      <c r="N155" s="17"/>
      <c r="O155" s="17"/>
      <c r="P155" s="17"/>
      <c r="Q155" s="17"/>
      <c r="R155" s="17"/>
      <c r="S155" s="17"/>
      <c r="T155" s="17"/>
    </row>
    <row r="156" spans="1:20" ht="23.25" customHeight="1" x14ac:dyDescent="0.25">
      <c r="A156" s="167"/>
      <c r="B156" s="171"/>
      <c r="C156" s="172"/>
      <c r="D156" s="173"/>
      <c r="E156" s="57" t="s">
        <v>22</v>
      </c>
      <c r="F156" s="174" t="str">
        <f>IF(OR(F152="",F154=""),"",F152-F154)</f>
        <v/>
      </c>
      <c r="G156" s="175"/>
      <c r="H156" s="120"/>
      <c r="I156" s="159"/>
      <c r="J156" s="159"/>
      <c r="K156" s="103"/>
      <c r="L156" s="17"/>
      <c r="M156" s="17"/>
      <c r="N156" s="17"/>
      <c r="O156" s="17"/>
      <c r="P156" s="17"/>
      <c r="Q156" s="17"/>
      <c r="R156" s="17"/>
      <c r="S156" s="17"/>
      <c r="T156" s="17"/>
    </row>
    <row r="157" spans="1:20" ht="45.75" customHeight="1" x14ac:dyDescent="0.25">
      <c r="A157" s="38">
        <v>22</v>
      </c>
      <c r="B157" s="126" t="s">
        <v>161</v>
      </c>
      <c r="C157" s="127"/>
      <c r="D157" s="128"/>
      <c r="E157" s="57" t="s">
        <v>47</v>
      </c>
      <c r="F157" s="176" t="str">
        <f>IF(OR(F151="",F153=""),"",F155/F151)</f>
        <v/>
      </c>
      <c r="G157" s="177"/>
      <c r="H157" s="120"/>
      <c r="I157" s="159"/>
      <c r="J157" s="159"/>
      <c r="K157" s="103"/>
      <c r="L157" s="17"/>
      <c r="M157" s="17"/>
      <c r="N157" s="17"/>
      <c r="O157" s="17"/>
      <c r="P157" s="17"/>
      <c r="Q157" s="17"/>
      <c r="R157" s="17"/>
      <c r="S157" s="17"/>
      <c r="T157" s="17"/>
    </row>
    <row r="158" spans="1:20" ht="30.75" customHeight="1" x14ac:dyDescent="0.25">
      <c r="A158" s="40">
        <v>23</v>
      </c>
      <c r="B158" s="129" t="s">
        <v>23</v>
      </c>
      <c r="C158" s="130"/>
      <c r="D158" s="131"/>
      <c r="E158" s="54" t="s">
        <v>22</v>
      </c>
      <c r="F158" s="178"/>
      <c r="G158" s="178"/>
      <c r="H158" s="179"/>
      <c r="I158" s="179"/>
      <c r="J158" s="120"/>
      <c r="K158" s="102"/>
      <c r="L158" s="17"/>
      <c r="M158" s="17"/>
      <c r="N158" s="17"/>
      <c r="O158" s="17"/>
      <c r="P158" s="17"/>
      <c r="Q158" s="17"/>
      <c r="R158" s="17"/>
      <c r="S158" s="17"/>
      <c r="T158" s="17"/>
    </row>
    <row r="159" spans="1:20" ht="30.75" customHeight="1" x14ac:dyDescent="0.25">
      <c r="A159" s="38">
        <v>24</v>
      </c>
      <c r="B159" s="129" t="s">
        <v>172</v>
      </c>
      <c r="C159" s="130"/>
      <c r="D159" s="131"/>
      <c r="E159" s="54" t="s">
        <v>22</v>
      </c>
      <c r="F159" s="178"/>
      <c r="G159" s="178"/>
      <c r="H159" s="179"/>
      <c r="I159" s="179"/>
      <c r="J159" s="120"/>
      <c r="K159" s="102"/>
      <c r="L159" s="17"/>
      <c r="M159" s="17"/>
      <c r="N159" s="17"/>
      <c r="O159" s="17"/>
      <c r="P159" s="17"/>
      <c r="Q159" s="17"/>
      <c r="R159" s="17"/>
      <c r="S159" s="17"/>
      <c r="T159" s="17"/>
    </row>
    <row r="160" spans="1:20" ht="30.75" customHeight="1" x14ac:dyDescent="0.25">
      <c r="A160" s="38">
        <v>25</v>
      </c>
      <c r="B160" s="129" t="s">
        <v>173</v>
      </c>
      <c r="C160" s="130"/>
      <c r="D160" s="131"/>
      <c r="E160" s="54" t="s">
        <v>22</v>
      </c>
      <c r="F160" s="180" t="str">
        <f>IF(OR(F158="",F159=""),"",F158-F159)</f>
        <v/>
      </c>
      <c r="G160" s="180"/>
      <c r="H160" s="120"/>
      <c r="I160" s="159"/>
      <c r="J160" s="159"/>
      <c r="K160" s="102"/>
      <c r="L160" s="17"/>
      <c r="M160" s="17"/>
      <c r="N160" s="17"/>
      <c r="O160" s="17"/>
      <c r="P160" s="17"/>
      <c r="Q160" s="17"/>
      <c r="R160" s="17"/>
      <c r="S160" s="17"/>
      <c r="T160" s="17"/>
    </row>
    <row r="161" spans="1:27" ht="45.75" customHeight="1" x14ac:dyDescent="0.25">
      <c r="A161" s="46">
        <v>26</v>
      </c>
      <c r="B161" s="108" t="s">
        <v>166</v>
      </c>
      <c r="C161" s="108"/>
      <c r="D161" s="108"/>
      <c r="E161" s="57" t="s">
        <v>22</v>
      </c>
      <c r="F161" s="163"/>
      <c r="G161" s="164"/>
      <c r="H161" s="120"/>
      <c r="I161" s="159"/>
      <c r="J161" s="159"/>
      <c r="K161" s="103"/>
      <c r="L161" s="17"/>
      <c r="M161" s="17"/>
      <c r="N161" s="17"/>
      <c r="O161" s="17"/>
      <c r="P161" s="17"/>
      <c r="Q161" s="17"/>
      <c r="R161" s="17"/>
      <c r="S161" s="17"/>
      <c r="T161" s="17"/>
    </row>
    <row r="162" spans="1:27" ht="45.75" customHeight="1" x14ac:dyDescent="0.25">
      <c r="A162" s="46">
        <v>27</v>
      </c>
      <c r="B162" s="108" t="s">
        <v>169</v>
      </c>
      <c r="C162" s="108"/>
      <c r="D162" s="108"/>
      <c r="E162" s="57" t="s">
        <v>22</v>
      </c>
      <c r="F162" s="163"/>
      <c r="G162" s="164"/>
      <c r="H162" s="120"/>
      <c r="I162" s="159"/>
      <c r="J162" s="159"/>
      <c r="K162" s="103"/>
      <c r="L162" s="17"/>
      <c r="M162" s="17"/>
      <c r="N162" s="17"/>
      <c r="O162" s="17"/>
      <c r="P162" s="17"/>
      <c r="Q162" s="17"/>
      <c r="R162" s="17"/>
      <c r="S162" s="17"/>
      <c r="T162" s="17"/>
    </row>
    <row r="163" spans="1:27" ht="45" customHeight="1" x14ac:dyDescent="0.25">
      <c r="A163" s="34">
        <v>28</v>
      </c>
      <c r="B163" s="157" t="s">
        <v>51</v>
      </c>
      <c r="C163" s="157"/>
      <c r="D163" s="157"/>
      <c r="E163" s="54" t="s">
        <v>22</v>
      </c>
      <c r="F163" s="165" t="str">
        <f>IF(AND(F161="",F162=""),"",F161+F162)</f>
        <v/>
      </c>
      <c r="G163" s="165"/>
      <c r="H163" s="120"/>
      <c r="I163" s="159"/>
      <c r="J163" s="159"/>
      <c r="K163" s="99"/>
      <c r="L163" s="17"/>
      <c r="M163" s="17"/>
      <c r="N163" s="17"/>
      <c r="O163" s="17"/>
      <c r="P163" s="17"/>
      <c r="Q163" s="17"/>
      <c r="R163" s="17"/>
      <c r="S163" s="17"/>
      <c r="T163" s="17"/>
    </row>
    <row r="164" spans="1:27" ht="30.75" customHeight="1" x14ac:dyDescent="0.25">
      <c r="A164" s="34">
        <v>29</v>
      </c>
      <c r="B164" s="129" t="s">
        <v>185</v>
      </c>
      <c r="C164" s="130"/>
      <c r="D164" s="131"/>
      <c r="E164" s="54" t="s">
        <v>24</v>
      </c>
      <c r="F164" s="163"/>
      <c r="G164" s="164"/>
      <c r="H164" s="120"/>
      <c r="I164" s="159"/>
      <c r="J164" s="159"/>
      <c r="K164" s="99"/>
      <c r="L164" s="17"/>
      <c r="M164" s="17"/>
      <c r="N164" s="17"/>
      <c r="O164" s="17"/>
      <c r="P164" s="17"/>
      <c r="Q164" s="17"/>
      <c r="R164" s="17"/>
      <c r="S164" s="17"/>
      <c r="T164" s="17"/>
    </row>
    <row r="165" spans="1:27" x14ac:dyDescent="0.25">
      <c r="A165" s="34">
        <v>30</v>
      </c>
      <c r="B165" s="129" t="s">
        <v>186</v>
      </c>
      <c r="C165" s="130"/>
      <c r="D165" s="131"/>
      <c r="E165" s="54" t="s">
        <v>24</v>
      </c>
      <c r="F165" s="163"/>
      <c r="G165" s="164"/>
      <c r="H165" s="120"/>
      <c r="I165" s="159"/>
      <c r="J165" s="159"/>
      <c r="K165" s="99"/>
      <c r="L165" s="17"/>
      <c r="M165" s="17"/>
      <c r="N165" s="17"/>
      <c r="O165" s="17"/>
      <c r="P165" s="17"/>
      <c r="Q165" s="17"/>
      <c r="R165" s="17"/>
      <c r="S165" s="17"/>
      <c r="T165" s="17"/>
    </row>
    <row r="166" spans="1:27" ht="31.5" customHeight="1" x14ac:dyDescent="0.25">
      <c r="A166" s="34">
        <v>31</v>
      </c>
      <c r="B166" s="157" t="s">
        <v>48</v>
      </c>
      <c r="C166" s="157"/>
      <c r="D166" s="157"/>
      <c r="E166" s="54" t="s">
        <v>24</v>
      </c>
      <c r="F166" s="165" t="str">
        <f>IF(OR(F164="",F165=""),"",F164-F165)</f>
        <v/>
      </c>
      <c r="G166" s="165"/>
      <c r="H166" s="120"/>
      <c r="I166" s="159"/>
      <c r="J166" s="159"/>
      <c r="K166" s="103"/>
      <c r="L166" s="17"/>
      <c r="M166" s="17"/>
      <c r="N166" s="17"/>
      <c r="O166" s="17"/>
      <c r="P166" s="17"/>
      <c r="Q166" s="17"/>
      <c r="R166" s="17"/>
      <c r="S166" s="17"/>
      <c r="T166" s="17"/>
    </row>
    <row r="167" spans="1:27" x14ac:dyDescent="0.25">
      <c r="A167" s="142">
        <v>32</v>
      </c>
      <c r="B167" s="145" t="s">
        <v>52</v>
      </c>
      <c r="C167" s="146"/>
      <c r="D167" s="147"/>
      <c r="E167" s="154" t="s">
        <v>182</v>
      </c>
      <c r="F167" s="154"/>
      <c r="G167" s="154"/>
      <c r="H167" s="154"/>
      <c r="I167" s="154"/>
      <c r="J167" s="86"/>
      <c r="K167" s="155" t="str">
        <f>IF(AND(J167="Tak",F157&lt;0.25),"Nie został spełniony warunek zgodnie z punktem 1 Kryteriów jakościowych dopuszczających","")</f>
        <v/>
      </c>
      <c r="L167" s="155"/>
      <c r="M167" s="155"/>
      <c r="N167" s="155"/>
      <c r="O167" s="155"/>
      <c r="P167" s="155"/>
      <c r="Q167" s="155"/>
      <c r="R167" s="155"/>
      <c r="S167" s="155"/>
      <c r="T167" s="155"/>
      <c r="AA167">
        <f>IF(J167="Tak",1,0)</f>
        <v>0</v>
      </c>
    </row>
    <row r="168" spans="1:27" x14ac:dyDescent="0.25">
      <c r="A168" s="143"/>
      <c r="B168" s="148"/>
      <c r="C168" s="149"/>
      <c r="D168" s="150"/>
      <c r="E168" s="156" t="s">
        <v>183</v>
      </c>
      <c r="F168" s="156"/>
      <c r="G168" s="156"/>
      <c r="H168" s="156"/>
      <c r="I168" s="156"/>
      <c r="J168" s="86"/>
      <c r="K168" s="155" t="str">
        <f>IF(AND(J168="Tak",F157&lt;0.1),"Nie został spełniony warunek zgodnie z punktem 2 Kryteriów jakościowych dopuszczających","")</f>
        <v/>
      </c>
      <c r="L168" s="155"/>
      <c r="M168" s="155"/>
      <c r="N168" s="155"/>
      <c r="O168" s="155"/>
      <c r="P168" s="155"/>
      <c r="Q168" s="155"/>
      <c r="R168" s="155"/>
      <c r="S168" s="155"/>
      <c r="T168" s="155"/>
      <c r="AA168">
        <f t="shared" ref="AA168:AA169" si="3">IF(J168="Tak",1,0)</f>
        <v>0</v>
      </c>
    </row>
    <row r="169" spans="1:27" x14ac:dyDescent="0.25">
      <c r="A169" s="144"/>
      <c r="B169" s="151"/>
      <c r="C169" s="152"/>
      <c r="D169" s="153"/>
      <c r="E169" s="156" t="s">
        <v>184</v>
      </c>
      <c r="F169" s="156"/>
      <c r="G169" s="156"/>
      <c r="H169" s="156"/>
      <c r="I169" s="156"/>
      <c r="J169" s="86"/>
      <c r="K169" s="155" t="str">
        <f>IF(AND(J169="Tak",F157&lt;0.1),"Nie został spełniony warunek zgodnie z punktem 2 Kryteriów jakościowych dopuszczających","")</f>
        <v/>
      </c>
      <c r="L169" s="155"/>
      <c r="M169" s="155"/>
      <c r="N169" s="155"/>
      <c r="O169" s="155"/>
      <c r="P169" s="155"/>
      <c r="Q169" s="155"/>
      <c r="R169" s="155"/>
      <c r="S169" s="155"/>
      <c r="T169" s="155"/>
      <c r="AA169">
        <f t="shared" si="3"/>
        <v>0</v>
      </c>
    </row>
    <row r="170" spans="1:27" ht="66.75" customHeight="1" x14ac:dyDescent="0.25">
      <c r="A170" s="34">
        <v>33</v>
      </c>
      <c r="B170" s="157" t="s">
        <v>277</v>
      </c>
      <c r="C170" s="157"/>
      <c r="D170" s="157"/>
      <c r="E170" s="54" t="s">
        <v>19</v>
      </c>
      <c r="F170" s="158"/>
      <c r="G170" s="158"/>
      <c r="H170" s="120"/>
      <c r="I170" s="159"/>
      <c r="J170" s="159"/>
      <c r="K170" s="99"/>
      <c r="L170" s="17"/>
      <c r="M170" s="17"/>
      <c r="N170" s="17"/>
      <c r="O170" s="17"/>
      <c r="P170" s="17"/>
      <c r="Q170" s="17"/>
      <c r="R170" s="17"/>
      <c r="S170" s="17"/>
      <c r="T170" s="17"/>
      <c r="AA170">
        <f>SUM(AA167:AA169)</f>
        <v>0</v>
      </c>
    </row>
    <row r="171" spans="1:27" ht="41.25" customHeight="1" x14ac:dyDescent="0.25">
      <c r="A171" s="34">
        <v>34</v>
      </c>
      <c r="B171" s="108" t="s">
        <v>157</v>
      </c>
      <c r="C171" s="108"/>
      <c r="D171" s="108"/>
      <c r="E171" s="57" t="s">
        <v>158</v>
      </c>
      <c r="F171" s="160" t="str">
        <f>IF(OR(F142="",F143=""),"",F141/F155)</f>
        <v/>
      </c>
      <c r="G171" s="160"/>
      <c r="H171" s="161"/>
      <c r="I171" s="161"/>
      <c r="J171" s="162"/>
      <c r="K171" s="100"/>
      <c r="L171" s="17"/>
      <c r="M171" s="17"/>
      <c r="N171" s="17"/>
      <c r="O171" s="17"/>
      <c r="P171" s="17"/>
      <c r="Q171" s="17"/>
      <c r="R171" s="17"/>
      <c r="S171" s="17"/>
      <c r="T171" s="17"/>
    </row>
    <row r="172" spans="1:27" ht="40.5" customHeight="1" x14ac:dyDescent="0.25">
      <c r="A172" s="34">
        <v>35</v>
      </c>
      <c r="B172" s="108" t="s">
        <v>159</v>
      </c>
      <c r="C172" s="108"/>
      <c r="D172" s="108"/>
      <c r="E172" s="57" t="s">
        <v>160</v>
      </c>
      <c r="F172" s="160" t="str">
        <f>IF(OR(F141="",F142="",F151=""),"",F141/(F142-F143))</f>
        <v/>
      </c>
      <c r="G172" s="160"/>
      <c r="H172" s="161"/>
      <c r="I172" s="161"/>
      <c r="J172" s="162"/>
      <c r="K172" s="99"/>
      <c r="L172" s="17"/>
      <c r="M172" s="17"/>
      <c r="N172" s="17"/>
      <c r="O172" s="17"/>
      <c r="P172" s="17"/>
      <c r="Q172" s="17"/>
      <c r="R172" s="17"/>
      <c r="S172" s="17"/>
      <c r="T172" s="17"/>
    </row>
    <row r="173" spans="1:27" ht="30" customHeight="1" x14ac:dyDescent="0.25">
      <c r="A173" s="34">
        <v>36</v>
      </c>
      <c r="B173" s="126" t="str">
        <f>CONCATENATE("Maksymalna kwota dofinansowania - ",'0-1'!$B$8)</f>
        <v xml:space="preserve">Maksymalna kwota dofinansowania - </v>
      </c>
      <c r="C173" s="127"/>
      <c r="D173" s="128"/>
      <c r="E173" s="57" t="s">
        <v>69</v>
      </c>
      <c r="F173" s="135" t="str">
        <f>IF(F174="","",F174*F141)</f>
        <v/>
      </c>
      <c r="G173" s="136"/>
      <c r="H173" s="137"/>
      <c r="I173" s="138"/>
      <c r="J173" s="138"/>
      <c r="K173" s="99"/>
      <c r="L173" s="17"/>
      <c r="M173" s="17"/>
      <c r="N173" s="17"/>
      <c r="O173" s="17"/>
      <c r="P173" s="17"/>
      <c r="Q173" s="17"/>
      <c r="R173" s="17"/>
      <c r="S173" s="17"/>
      <c r="T173" s="17"/>
    </row>
    <row r="174" spans="1:27" ht="45.75" customHeight="1" x14ac:dyDescent="0.25">
      <c r="A174" s="34">
        <v>37</v>
      </c>
      <c r="B174" s="126" t="s">
        <v>187</v>
      </c>
      <c r="C174" s="127"/>
      <c r="D174" s="128"/>
      <c r="E174" s="59" t="s">
        <v>47</v>
      </c>
      <c r="F174" s="139" t="str">
        <f>IF(AA170=3,0.95,IF(AA170=2,0.9,IF(AA170=1,0.85,"")))</f>
        <v/>
      </c>
      <c r="G174" s="140"/>
      <c r="H174" s="137"/>
      <c r="I174" s="138"/>
      <c r="J174" s="138"/>
      <c r="K174" s="99"/>
      <c r="L174" s="17"/>
      <c r="M174" s="17"/>
      <c r="N174" s="17"/>
      <c r="O174" s="17"/>
      <c r="P174" s="17"/>
      <c r="Q174" s="17"/>
      <c r="R174" s="17"/>
      <c r="S174" s="17"/>
      <c r="T174" s="17"/>
    </row>
    <row r="175" spans="1:27" ht="15" customHeight="1" x14ac:dyDescent="0.25">
      <c r="A175" s="106" t="s">
        <v>205</v>
      </c>
      <c r="B175" s="106"/>
      <c r="C175" s="106"/>
      <c r="D175" s="106"/>
      <c r="E175" s="106"/>
      <c r="F175" s="106"/>
      <c r="G175" s="106"/>
      <c r="H175" s="106"/>
      <c r="I175" s="106"/>
      <c r="J175" s="132"/>
      <c r="K175" s="98"/>
      <c r="L175" s="17"/>
      <c r="M175" s="17"/>
      <c r="N175" s="17"/>
      <c r="O175" s="17"/>
      <c r="P175" s="17"/>
      <c r="Q175" s="17"/>
      <c r="R175" s="17"/>
      <c r="S175" s="17"/>
      <c r="T175" s="17"/>
    </row>
    <row r="176" spans="1:27" ht="39.75" customHeight="1" x14ac:dyDescent="0.25">
      <c r="A176" s="107"/>
      <c r="B176" s="107"/>
      <c r="C176" s="107"/>
      <c r="D176" s="107"/>
      <c r="E176" s="107"/>
      <c r="F176" s="107"/>
      <c r="G176" s="107"/>
      <c r="H176" s="107"/>
      <c r="I176" s="107"/>
      <c r="J176" s="141"/>
      <c r="K176" s="98"/>
      <c r="L176" s="17"/>
      <c r="M176" s="17"/>
      <c r="N176" s="17"/>
      <c r="O176" s="17"/>
      <c r="P176" s="17"/>
      <c r="Q176" s="17"/>
      <c r="R176" s="17"/>
      <c r="S176" s="17"/>
      <c r="T176" s="17"/>
    </row>
    <row r="177" spans="1:27" ht="35.25" customHeight="1" x14ac:dyDescent="0.25">
      <c r="K177" s="98"/>
      <c r="L177" s="17"/>
      <c r="M177" s="17"/>
      <c r="N177" s="17"/>
      <c r="O177" s="17"/>
      <c r="P177" s="17"/>
      <c r="Q177" s="17"/>
      <c r="R177" s="17"/>
      <c r="S177" s="17"/>
      <c r="T177" s="17"/>
    </row>
    <row r="178" spans="1:27" ht="18.75" x14ac:dyDescent="0.3">
      <c r="B178" s="207" t="s">
        <v>202</v>
      </c>
      <c r="C178" s="207"/>
      <c r="D178" s="207"/>
      <c r="E178" s="207"/>
      <c r="F178" s="207"/>
      <c r="G178" s="207"/>
      <c r="H178" s="207"/>
      <c r="I178" s="207"/>
      <c r="J178" s="207"/>
      <c r="K178" s="98"/>
      <c r="L178" s="17"/>
      <c r="M178" s="17"/>
      <c r="N178" s="17"/>
      <c r="O178" s="17"/>
      <c r="P178" s="17"/>
      <c r="Q178" s="17"/>
      <c r="R178" s="17"/>
      <c r="S178" s="17"/>
      <c r="T178" s="17"/>
    </row>
    <row r="179" spans="1:27" ht="45.75" customHeight="1" x14ac:dyDescent="0.25">
      <c r="A179" s="36" t="s">
        <v>13</v>
      </c>
      <c r="B179" s="208" t="s">
        <v>33</v>
      </c>
      <c r="C179" s="208"/>
      <c r="D179" s="208"/>
      <c r="E179" s="51" t="s">
        <v>15</v>
      </c>
      <c r="F179" s="208" t="s">
        <v>36</v>
      </c>
      <c r="G179" s="208"/>
      <c r="H179" s="208" t="s">
        <v>49</v>
      </c>
      <c r="I179" s="208"/>
      <c r="J179" s="209"/>
      <c r="K179" s="99"/>
      <c r="L179" s="17"/>
      <c r="M179" s="17"/>
      <c r="N179" s="17"/>
      <c r="O179" s="17"/>
      <c r="P179" s="17"/>
      <c r="Q179" s="17"/>
      <c r="R179" s="17"/>
      <c r="S179" s="17"/>
      <c r="T179" s="17"/>
    </row>
    <row r="180" spans="1:27" ht="31.5" customHeight="1" x14ac:dyDescent="0.25">
      <c r="A180" s="40">
        <v>1</v>
      </c>
      <c r="B180" s="157" t="s">
        <v>43</v>
      </c>
      <c r="C180" s="157"/>
      <c r="D180" s="157"/>
      <c r="E180" s="52" t="s">
        <v>17</v>
      </c>
      <c r="F180" s="198" t="s">
        <v>17</v>
      </c>
      <c r="G180" s="199"/>
      <c r="H180" s="200"/>
      <c r="I180" s="200"/>
      <c r="J180" s="201"/>
      <c r="K180" s="99"/>
      <c r="L180" s="17"/>
      <c r="M180" s="17"/>
      <c r="N180" s="17"/>
      <c r="O180" s="17"/>
      <c r="P180" s="17"/>
      <c r="Q180" s="17"/>
      <c r="R180" s="17"/>
      <c r="S180" s="17"/>
      <c r="T180" s="17"/>
    </row>
    <row r="181" spans="1:27" ht="30.75" customHeight="1" x14ac:dyDescent="0.25">
      <c r="A181" s="40">
        <v>2</v>
      </c>
      <c r="B181" s="157" t="s">
        <v>44</v>
      </c>
      <c r="C181" s="157"/>
      <c r="D181" s="157"/>
      <c r="E181" s="52" t="s">
        <v>17</v>
      </c>
      <c r="F181" s="198" t="s">
        <v>17</v>
      </c>
      <c r="G181" s="199"/>
      <c r="H181" s="120"/>
      <c r="I181" s="159"/>
      <c r="J181" s="159"/>
      <c r="K181" s="101"/>
      <c r="L181" s="17"/>
      <c r="M181" s="17"/>
      <c r="N181" s="17"/>
      <c r="O181" s="17"/>
      <c r="P181" s="17"/>
      <c r="Q181" s="17"/>
      <c r="R181" s="17"/>
      <c r="S181" s="17"/>
      <c r="T181" s="17"/>
    </row>
    <row r="182" spans="1:27" ht="15.75" x14ac:dyDescent="0.25">
      <c r="A182" s="40">
        <v>3</v>
      </c>
      <c r="B182" s="126" t="s">
        <v>152</v>
      </c>
      <c r="C182" s="127"/>
      <c r="D182" s="128"/>
      <c r="E182" s="53" t="s">
        <v>153</v>
      </c>
      <c r="F182" s="202"/>
      <c r="G182" s="203"/>
      <c r="H182" s="120"/>
      <c r="I182" s="159"/>
      <c r="J182" s="159"/>
      <c r="K182" s="101"/>
      <c r="L182" s="17"/>
      <c r="M182" s="17"/>
      <c r="N182" s="17"/>
      <c r="O182" s="17"/>
      <c r="P182" s="17"/>
      <c r="Q182" s="17"/>
      <c r="R182" s="17"/>
      <c r="S182" s="17"/>
      <c r="T182" s="17"/>
      <c r="AA182" t="s">
        <v>154</v>
      </c>
    </row>
    <row r="183" spans="1:27" ht="17.25" x14ac:dyDescent="0.25">
      <c r="A183" s="40">
        <v>4</v>
      </c>
      <c r="B183" s="157" t="s">
        <v>45</v>
      </c>
      <c r="C183" s="157"/>
      <c r="D183" s="157"/>
      <c r="E183" s="54" t="s">
        <v>21</v>
      </c>
      <c r="F183" s="158"/>
      <c r="G183" s="158"/>
      <c r="H183" s="120"/>
      <c r="I183" s="159"/>
      <c r="J183" s="159"/>
      <c r="K183" s="101"/>
      <c r="L183" s="17"/>
      <c r="M183" s="17"/>
      <c r="N183" s="17"/>
      <c r="O183" s="17"/>
      <c r="P183" s="17"/>
      <c r="Q183" s="17"/>
      <c r="R183" s="17"/>
      <c r="S183" s="17"/>
      <c r="T183" s="17"/>
      <c r="AA183" t="s">
        <v>155</v>
      </c>
    </row>
    <row r="184" spans="1:27" ht="18.75" customHeight="1" x14ac:dyDescent="0.25">
      <c r="A184" s="40">
        <v>5</v>
      </c>
      <c r="B184" s="157" t="s">
        <v>41</v>
      </c>
      <c r="C184" s="157"/>
      <c r="D184" s="157"/>
      <c r="E184" s="54" t="s">
        <v>21</v>
      </c>
      <c r="F184" s="204"/>
      <c r="G184" s="205"/>
      <c r="H184" s="120"/>
      <c r="I184" s="159"/>
      <c r="J184" s="159"/>
      <c r="K184" s="101"/>
      <c r="L184" s="17"/>
      <c r="M184" s="17"/>
      <c r="N184" s="17"/>
      <c r="O184" s="17"/>
      <c r="P184" s="17"/>
      <c r="Q184" s="17"/>
      <c r="R184" s="17"/>
      <c r="S184" s="17"/>
      <c r="T184" s="17"/>
    </row>
    <row r="185" spans="1:27" ht="29.25" customHeight="1" x14ac:dyDescent="0.25">
      <c r="A185" s="34">
        <v>6</v>
      </c>
      <c r="B185" s="206" t="s">
        <v>163</v>
      </c>
      <c r="C185" s="206"/>
      <c r="D185" s="206"/>
      <c r="E185" s="55" t="s">
        <v>168</v>
      </c>
      <c r="F185" s="158"/>
      <c r="G185" s="158"/>
      <c r="H185" s="120"/>
      <c r="I185" s="159"/>
      <c r="J185" s="159"/>
      <c r="K185" s="101"/>
      <c r="L185" s="17"/>
      <c r="M185" s="17"/>
      <c r="N185" s="17"/>
      <c r="O185" s="17"/>
      <c r="P185" s="17"/>
      <c r="Q185" s="17"/>
      <c r="R185" s="17"/>
      <c r="S185" s="17"/>
      <c r="T185" s="17"/>
    </row>
    <row r="186" spans="1:27" ht="62.25" customHeight="1" x14ac:dyDescent="0.25">
      <c r="A186" s="40">
        <v>7</v>
      </c>
      <c r="B186" s="157" t="s">
        <v>46</v>
      </c>
      <c r="C186" s="157"/>
      <c r="D186" s="157"/>
      <c r="E186" s="54" t="s">
        <v>21</v>
      </c>
      <c r="F186" s="158"/>
      <c r="G186" s="158"/>
      <c r="H186" s="120"/>
      <c r="I186" s="159"/>
      <c r="J186" s="159"/>
      <c r="K186" s="99"/>
      <c r="L186" s="17"/>
      <c r="M186" s="17"/>
      <c r="N186" s="17"/>
      <c r="O186" s="17"/>
      <c r="P186" s="17"/>
      <c r="Q186" s="17"/>
      <c r="R186" s="17"/>
      <c r="S186" s="17"/>
      <c r="T186" s="17"/>
    </row>
    <row r="187" spans="1:27" ht="28.5" customHeight="1" x14ac:dyDescent="0.25">
      <c r="A187" s="40">
        <v>8</v>
      </c>
      <c r="B187" s="193" t="s">
        <v>174</v>
      </c>
      <c r="C187" s="194"/>
      <c r="D187" s="195"/>
      <c r="E187" s="56" t="s">
        <v>35</v>
      </c>
      <c r="F187" s="196"/>
      <c r="G187" s="197"/>
      <c r="H187" s="120"/>
      <c r="I187" s="159"/>
      <c r="J187" s="159"/>
      <c r="K187" s="99"/>
      <c r="L187" s="17"/>
      <c r="M187" s="17"/>
      <c r="N187" s="17"/>
      <c r="O187" s="17"/>
      <c r="P187" s="17"/>
      <c r="Q187" s="17"/>
      <c r="R187" s="17"/>
      <c r="S187" s="17"/>
      <c r="T187" s="17"/>
    </row>
    <row r="188" spans="1:27" ht="29.25" customHeight="1" x14ac:dyDescent="0.25">
      <c r="A188" s="40">
        <v>9</v>
      </c>
      <c r="B188" s="193" t="s">
        <v>176</v>
      </c>
      <c r="C188" s="194"/>
      <c r="D188" s="195"/>
      <c r="E188" s="56" t="s">
        <v>153</v>
      </c>
      <c r="F188" s="163"/>
      <c r="G188" s="164"/>
      <c r="H188" s="120"/>
      <c r="I188" s="159"/>
      <c r="J188" s="159"/>
      <c r="K188" s="99"/>
      <c r="L188" s="17"/>
      <c r="M188" s="17"/>
      <c r="N188" s="17"/>
      <c r="O188" s="17"/>
      <c r="P188" s="17"/>
      <c r="Q188" s="17"/>
      <c r="R188" s="17"/>
      <c r="S188" s="17"/>
      <c r="T188" s="17"/>
    </row>
    <row r="189" spans="1:27" x14ac:dyDescent="0.25">
      <c r="A189" s="40">
        <v>10</v>
      </c>
      <c r="B189" s="193" t="s">
        <v>175</v>
      </c>
      <c r="C189" s="194"/>
      <c r="D189" s="195"/>
      <c r="E189" s="56" t="s">
        <v>35</v>
      </c>
      <c r="F189" s="196"/>
      <c r="G189" s="197"/>
      <c r="H189" s="120"/>
      <c r="I189" s="159"/>
      <c r="J189" s="159"/>
      <c r="K189" s="99"/>
      <c r="L189" s="17"/>
      <c r="M189" s="17"/>
      <c r="N189" s="17"/>
      <c r="O189" s="17"/>
      <c r="P189" s="17"/>
      <c r="Q189" s="17"/>
      <c r="R189" s="17"/>
      <c r="S189" s="17"/>
      <c r="T189" s="17"/>
    </row>
    <row r="190" spans="1:27" ht="33.75" customHeight="1" x14ac:dyDescent="0.25">
      <c r="A190" s="40">
        <v>11</v>
      </c>
      <c r="B190" s="126" t="s">
        <v>156</v>
      </c>
      <c r="C190" s="127"/>
      <c r="D190" s="128"/>
      <c r="E190" s="57" t="s">
        <v>69</v>
      </c>
      <c r="F190" s="187"/>
      <c r="G190" s="188"/>
      <c r="H190" s="120"/>
      <c r="I190" s="159"/>
      <c r="J190" s="159"/>
      <c r="K190" s="100" t="str">
        <f>IF(F191&gt;F190,"Wartość kosztów kwalifikowanych przekracza koszt całkowity przedsięwzięcia !!!","")</f>
        <v/>
      </c>
      <c r="L190" s="17"/>
      <c r="M190" s="17"/>
      <c r="N190" s="17"/>
      <c r="O190" s="17"/>
      <c r="P190" s="17"/>
      <c r="Q190" s="17"/>
      <c r="R190" s="17"/>
      <c r="S190" s="17"/>
      <c r="T190" s="17"/>
    </row>
    <row r="191" spans="1:27" ht="141.75" customHeight="1" x14ac:dyDescent="0.25">
      <c r="A191" s="40">
        <v>12</v>
      </c>
      <c r="B191" s="126" t="s">
        <v>167</v>
      </c>
      <c r="C191" s="127"/>
      <c r="D191" s="128"/>
      <c r="E191" s="57" t="s">
        <v>69</v>
      </c>
      <c r="F191" s="187"/>
      <c r="G191" s="188"/>
      <c r="H191" s="120"/>
      <c r="I191" s="159"/>
      <c r="J191" s="159"/>
      <c r="K191" s="105" t="str">
        <f>IF(F191="","",IF(F191&lt;100000,"Minimalny koszt kwalifikowany przedsięwzięcia to 100.000,00 zł !!!",""))</f>
        <v/>
      </c>
      <c r="L191" s="17"/>
      <c r="M191" s="17"/>
      <c r="N191" s="17"/>
      <c r="O191" s="17"/>
      <c r="P191" s="17"/>
      <c r="Q191" s="17"/>
      <c r="R191" s="17"/>
      <c r="S191" s="17"/>
      <c r="T191" s="17"/>
    </row>
    <row r="192" spans="1:27" ht="30.75" customHeight="1" x14ac:dyDescent="0.25">
      <c r="A192" s="37">
        <v>13</v>
      </c>
      <c r="B192" s="126" t="s">
        <v>165</v>
      </c>
      <c r="C192" s="127"/>
      <c r="D192" s="128"/>
      <c r="E192" s="57" t="s">
        <v>69</v>
      </c>
      <c r="F192" s="187"/>
      <c r="G192" s="188"/>
      <c r="H192" s="120"/>
      <c r="I192" s="159"/>
      <c r="J192" s="159"/>
      <c r="K192" s="99"/>
      <c r="L192" s="17"/>
      <c r="M192" s="17"/>
      <c r="N192" s="17"/>
      <c r="O192" s="17"/>
      <c r="P192" s="17"/>
      <c r="Q192" s="17"/>
      <c r="R192" s="17"/>
      <c r="S192" s="17"/>
      <c r="T192" s="17"/>
    </row>
    <row r="193" spans="1:20" ht="30.75" customHeight="1" x14ac:dyDescent="0.25">
      <c r="A193" s="37">
        <v>14</v>
      </c>
      <c r="B193" s="126" t="s">
        <v>164</v>
      </c>
      <c r="C193" s="127"/>
      <c r="D193" s="128"/>
      <c r="E193" s="57" t="s">
        <v>69</v>
      </c>
      <c r="F193" s="187"/>
      <c r="G193" s="188"/>
      <c r="H193" s="120"/>
      <c r="I193" s="159"/>
      <c r="J193" s="159"/>
      <c r="K193" s="99"/>
      <c r="L193" s="17"/>
      <c r="M193" s="17"/>
      <c r="N193" s="17"/>
      <c r="O193" s="17"/>
      <c r="P193" s="17"/>
      <c r="Q193" s="17"/>
      <c r="R193" s="17"/>
      <c r="S193" s="17"/>
      <c r="T193" s="17"/>
    </row>
    <row r="194" spans="1:20" ht="30.75" customHeight="1" x14ac:dyDescent="0.25">
      <c r="A194" s="37">
        <v>15</v>
      </c>
      <c r="B194" s="126" t="s">
        <v>170</v>
      </c>
      <c r="C194" s="127"/>
      <c r="D194" s="128"/>
      <c r="E194" s="57" t="s">
        <v>69</v>
      </c>
      <c r="F194" s="189" t="str">
        <f>IF(OR(F192="",F193=""),"",F192-F193)</f>
        <v/>
      </c>
      <c r="G194" s="190"/>
      <c r="H194" s="120"/>
      <c r="I194" s="159"/>
      <c r="J194" s="159"/>
      <c r="K194" s="99"/>
      <c r="L194" s="17"/>
      <c r="M194" s="17"/>
      <c r="N194" s="17"/>
      <c r="O194" s="17"/>
      <c r="P194" s="17"/>
      <c r="Q194" s="17"/>
      <c r="R194" s="17"/>
      <c r="S194" s="17"/>
      <c r="T194" s="17"/>
    </row>
    <row r="195" spans="1:20" x14ac:dyDescent="0.25">
      <c r="A195" s="166">
        <v>16</v>
      </c>
      <c r="B195" s="145" t="s">
        <v>66</v>
      </c>
      <c r="C195" s="146"/>
      <c r="D195" s="147"/>
      <c r="E195" s="56" t="s">
        <v>93</v>
      </c>
      <c r="F195" s="191"/>
      <c r="G195" s="192"/>
      <c r="H195" s="182"/>
      <c r="I195" s="183"/>
      <c r="J195" s="183"/>
      <c r="K195" s="102"/>
      <c r="L195" s="17"/>
      <c r="M195" s="17"/>
      <c r="N195" s="17"/>
      <c r="O195" s="17"/>
      <c r="P195" s="17"/>
      <c r="Q195" s="17"/>
      <c r="R195" s="17"/>
      <c r="S195" s="17"/>
      <c r="T195" s="17"/>
    </row>
    <row r="196" spans="1:20" ht="17.25" customHeight="1" x14ac:dyDescent="0.25">
      <c r="A196" s="167"/>
      <c r="B196" s="151"/>
      <c r="C196" s="152"/>
      <c r="D196" s="153"/>
      <c r="E196" s="54" t="s">
        <v>22</v>
      </c>
      <c r="F196" s="114" t="str">
        <f>IF(F195="","",F195*0.278)</f>
        <v/>
      </c>
      <c r="G196" s="114"/>
      <c r="H196" s="184"/>
      <c r="I196" s="184"/>
      <c r="J196" s="182"/>
      <c r="K196" s="102"/>
      <c r="L196" s="17"/>
      <c r="M196" s="17"/>
      <c r="N196" s="17"/>
      <c r="O196" s="17"/>
      <c r="P196" s="17"/>
      <c r="Q196" s="17"/>
      <c r="R196" s="17"/>
      <c r="S196" s="17"/>
      <c r="T196" s="17"/>
    </row>
    <row r="197" spans="1:20" x14ac:dyDescent="0.25">
      <c r="A197" s="166">
        <v>17</v>
      </c>
      <c r="B197" s="145" t="s">
        <v>67</v>
      </c>
      <c r="C197" s="146"/>
      <c r="D197" s="147"/>
      <c r="E197" s="56" t="s">
        <v>93</v>
      </c>
      <c r="F197" s="191"/>
      <c r="G197" s="192"/>
      <c r="H197" s="182"/>
      <c r="I197" s="183"/>
      <c r="J197" s="183"/>
      <c r="K197" s="102"/>
      <c r="L197" s="17"/>
      <c r="M197" s="17"/>
      <c r="N197" s="17"/>
      <c r="O197" s="17"/>
      <c r="P197" s="17"/>
      <c r="Q197" s="17"/>
      <c r="R197" s="17"/>
      <c r="S197" s="17"/>
      <c r="T197" s="17"/>
    </row>
    <row r="198" spans="1:20" x14ac:dyDescent="0.25">
      <c r="A198" s="167"/>
      <c r="B198" s="151"/>
      <c r="C198" s="152"/>
      <c r="D198" s="153"/>
      <c r="E198" s="54" t="s">
        <v>22</v>
      </c>
      <c r="F198" s="114" t="str">
        <f>IF(F197="","",F197*0.278)</f>
        <v/>
      </c>
      <c r="G198" s="114"/>
      <c r="H198" s="184"/>
      <c r="I198" s="184"/>
      <c r="J198" s="182"/>
      <c r="K198" s="102"/>
      <c r="L198" s="17"/>
      <c r="M198" s="17"/>
      <c r="N198" s="17"/>
      <c r="O198" s="17"/>
      <c r="P198" s="17"/>
      <c r="Q198" s="17"/>
      <c r="R198" s="17"/>
      <c r="S198" s="17"/>
      <c r="T198" s="17"/>
    </row>
    <row r="199" spans="1:20" x14ac:dyDescent="0.25">
      <c r="A199" s="166">
        <v>18</v>
      </c>
      <c r="B199" s="145" t="s">
        <v>64</v>
      </c>
      <c r="C199" s="146"/>
      <c r="D199" s="147"/>
      <c r="E199" s="56" t="s">
        <v>93</v>
      </c>
      <c r="F199" s="181" t="str">
        <f>IF(OR(F195="",F197=""),"",F195-F197)</f>
        <v/>
      </c>
      <c r="G199" s="181"/>
      <c r="H199" s="182"/>
      <c r="I199" s="183"/>
      <c r="J199" s="183"/>
      <c r="K199" s="102"/>
      <c r="L199" s="17"/>
      <c r="M199" s="17"/>
      <c r="N199" s="17"/>
      <c r="O199" s="17"/>
      <c r="P199" s="17"/>
      <c r="Q199" s="17"/>
      <c r="R199" s="17"/>
      <c r="S199" s="17"/>
      <c r="T199" s="17"/>
    </row>
    <row r="200" spans="1:20" x14ac:dyDescent="0.25">
      <c r="A200" s="167"/>
      <c r="B200" s="151"/>
      <c r="C200" s="152"/>
      <c r="D200" s="153"/>
      <c r="E200" s="54" t="s">
        <v>22</v>
      </c>
      <c r="F200" s="114" t="str">
        <f>IF(OR(F196="",F198=""),"",F196-F198)</f>
        <v/>
      </c>
      <c r="G200" s="114"/>
      <c r="H200" s="184"/>
      <c r="I200" s="184"/>
      <c r="J200" s="182"/>
      <c r="K200" s="102"/>
      <c r="L200" s="17"/>
      <c r="M200" s="17"/>
      <c r="N200" s="17"/>
      <c r="O200" s="17"/>
      <c r="P200" s="17"/>
      <c r="Q200" s="17"/>
      <c r="R200" s="17"/>
      <c r="S200" s="17"/>
      <c r="T200" s="17"/>
    </row>
    <row r="201" spans="1:20" ht="24" customHeight="1" x14ac:dyDescent="0.25">
      <c r="A201" s="166">
        <v>19</v>
      </c>
      <c r="B201" s="168" t="s">
        <v>61</v>
      </c>
      <c r="C201" s="169"/>
      <c r="D201" s="170"/>
      <c r="E201" s="58" t="s">
        <v>93</v>
      </c>
      <c r="F201" s="163"/>
      <c r="G201" s="164"/>
      <c r="H201" s="120"/>
      <c r="I201" s="159"/>
      <c r="J201" s="159"/>
      <c r="K201" s="99"/>
      <c r="L201" s="17"/>
      <c r="M201" s="17"/>
      <c r="N201" s="17"/>
      <c r="O201" s="17"/>
      <c r="P201" s="17"/>
      <c r="Q201" s="17"/>
      <c r="R201" s="17"/>
      <c r="S201" s="17"/>
      <c r="T201" s="17"/>
    </row>
    <row r="202" spans="1:20" ht="24" customHeight="1" x14ac:dyDescent="0.25">
      <c r="A202" s="167"/>
      <c r="B202" s="171"/>
      <c r="C202" s="172"/>
      <c r="D202" s="173"/>
      <c r="E202" s="57" t="s">
        <v>22</v>
      </c>
      <c r="F202" s="185" t="str">
        <f>IF(F201="","",F201*0.278)</f>
        <v/>
      </c>
      <c r="G202" s="186"/>
      <c r="H202" s="120"/>
      <c r="I202" s="159"/>
      <c r="J202" s="159"/>
      <c r="K202" s="99"/>
      <c r="L202" s="17"/>
      <c r="M202" s="17"/>
      <c r="N202" s="17"/>
      <c r="O202" s="17"/>
      <c r="P202" s="17"/>
      <c r="Q202" s="17"/>
      <c r="R202" s="17"/>
      <c r="S202" s="17"/>
      <c r="T202" s="17"/>
    </row>
    <row r="203" spans="1:20" ht="24" customHeight="1" x14ac:dyDescent="0.25">
      <c r="A203" s="166">
        <v>20</v>
      </c>
      <c r="B203" s="168" t="s">
        <v>62</v>
      </c>
      <c r="C203" s="169"/>
      <c r="D203" s="170"/>
      <c r="E203" s="58" t="s">
        <v>93</v>
      </c>
      <c r="F203" s="163"/>
      <c r="G203" s="164"/>
      <c r="H203" s="120"/>
      <c r="I203" s="159"/>
      <c r="J203" s="159"/>
      <c r="K203" s="99"/>
      <c r="L203" s="17"/>
      <c r="M203" s="17"/>
      <c r="N203" s="17"/>
      <c r="O203" s="17"/>
      <c r="P203" s="17"/>
      <c r="Q203" s="17"/>
      <c r="R203" s="17"/>
      <c r="S203" s="17"/>
      <c r="T203" s="17"/>
    </row>
    <row r="204" spans="1:20" ht="24" customHeight="1" x14ac:dyDescent="0.25">
      <c r="A204" s="167"/>
      <c r="B204" s="171"/>
      <c r="C204" s="172"/>
      <c r="D204" s="173"/>
      <c r="E204" s="57" t="s">
        <v>22</v>
      </c>
      <c r="F204" s="185" t="str">
        <f>IF(F203="","",F203*0.278)</f>
        <v/>
      </c>
      <c r="G204" s="186"/>
      <c r="H204" s="120"/>
      <c r="I204" s="159"/>
      <c r="J204" s="159"/>
      <c r="K204" s="103"/>
      <c r="L204" s="17"/>
      <c r="M204" s="17"/>
      <c r="N204" s="17"/>
      <c r="O204" s="17"/>
      <c r="P204" s="17"/>
      <c r="Q204" s="17"/>
      <c r="R204" s="17"/>
      <c r="S204" s="17"/>
      <c r="T204" s="17"/>
    </row>
    <row r="205" spans="1:20" ht="23.25" customHeight="1" x14ac:dyDescent="0.25">
      <c r="A205" s="166">
        <v>21</v>
      </c>
      <c r="B205" s="168" t="s">
        <v>50</v>
      </c>
      <c r="C205" s="169"/>
      <c r="D205" s="170"/>
      <c r="E205" s="58" t="s">
        <v>93</v>
      </c>
      <c r="F205" s="174" t="str">
        <f>IF(OR(F201="",F203=""),"",F201-F203)</f>
        <v/>
      </c>
      <c r="G205" s="175"/>
      <c r="H205" s="120"/>
      <c r="I205" s="159"/>
      <c r="J205" s="159"/>
      <c r="K205" s="103"/>
      <c r="L205" s="17"/>
      <c r="M205" s="17"/>
      <c r="N205" s="17"/>
      <c r="O205" s="17"/>
      <c r="P205" s="17"/>
      <c r="Q205" s="17"/>
      <c r="R205" s="17"/>
      <c r="S205" s="17"/>
      <c r="T205" s="17"/>
    </row>
    <row r="206" spans="1:20" ht="23.25" customHeight="1" x14ac:dyDescent="0.25">
      <c r="A206" s="167"/>
      <c r="B206" s="171"/>
      <c r="C206" s="172"/>
      <c r="D206" s="173"/>
      <c r="E206" s="57" t="s">
        <v>22</v>
      </c>
      <c r="F206" s="174" t="str">
        <f>IF(OR(F202="",F204=""),"",F202-F204)</f>
        <v/>
      </c>
      <c r="G206" s="175"/>
      <c r="H206" s="120"/>
      <c r="I206" s="159"/>
      <c r="J206" s="159"/>
      <c r="K206" s="103"/>
      <c r="L206" s="17"/>
      <c r="M206" s="17"/>
      <c r="N206" s="17"/>
      <c r="O206" s="17"/>
      <c r="P206" s="17"/>
      <c r="Q206" s="17"/>
      <c r="R206" s="17"/>
      <c r="S206" s="17"/>
      <c r="T206" s="17"/>
    </row>
    <row r="207" spans="1:20" ht="45.75" customHeight="1" x14ac:dyDescent="0.25">
      <c r="A207" s="38">
        <v>22</v>
      </c>
      <c r="B207" s="126" t="s">
        <v>161</v>
      </c>
      <c r="C207" s="127"/>
      <c r="D207" s="128"/>
      <c r="E207" s="57" t="s">
        <v>47</v>
      </c>
      <c r="F207" s="176" t="str">
        <f>IF(OR(F201="",F203=""),"",F205/F201)</f>
        <v/>
      </c>
      <c r="G207" s="177"/>
      <c r="H207" s="120"/>
      <c r="I207" s="159"/>
      <c r="J207" s="159"/>
      <c r="K207" s="103"/>
      <c r="L207" s="17"/>
      <c r="M207" s="17"/>
      <c r="N207" s="17"/>
      <c r="O207" s="17"/>
      <c r="P207" s="17"/>
      <c r="Q207" s="17"/>
      <c r="R207" s="17"/>
      <c r="S207" s="17"/>
      <c r="T207" s="17"/>
    </row>
    <row r="208" spans="1:20" ht="30.75" customHeight="1" x14ac:dyDescent="0.25">
      <c r="A208" s="40">
        <v>23</v>
      </c>
      <c r="B208" s="129" t="s">
        <v>23</v>
      </c>
      <c r="C208" s="130"/>
      <c r="D208" s="131"/>
      <c r="E208" s="54" t="s">
        <v>22</v>
      </c>
      <c r="F208" s="178"/>
      <c r="G208" s="178"/>
      <c r="H208" s="179"/>
      <c r="I208" s="179"/>
      <c r="J208" s="120"/>
      <c r="K208" s="102"/>
      <c r="L208" s="17"/>
      <c r="M208" s="17"/>
      <c r="N208" s="17"/>
      <c r="O208" s="17"/>
      <c r="P208" s="17"/>
      <c r="Q208" s="17"/>
      <c r="R208" s="17"/>
      <c r="S208" s="17"/>
      <c r="T208" s="17"/>
    </row>
    <row r="209" spans="1:27" ht="30.75" customHeight="1" x14ac:dyDescent="0.25">
      <c r="A209" s="38">
        <v>24</v>
      </c>
      <c r="B209" s="129" t="s">
        <v>172</v>
      </c>
      <c r="C209" s="130"/>
      <c r="D209" s="131"/>
      <c r="E209" s="54" t="s">
        <v>22</v>
      </c>
      <c r="F209" s="178"/>
      <c r="G209" s="178"/>
      <c r="H209" s="179"/>
      <c r="I209" s="179"/>
      <c r="J209" s="120"/>
      <c r="K209" s="102"/>
      <c r="L209" s="17"/>
      <c r="M209" s="17"/>
      <c r="N209" s="17"/>
      <c r="O209" s="17"/>
      <c r="P209" s="17"/>
      <c r="Q209" s="17"/>
      <c r="R209" s="17"/>
      <c r="S209" s="17"/>
      <c r="T209" s="17"/>
    </row>
    <row r="210" spans="1:27" ht="30.75" customHeight="1" x14ac:dyDescent="0.25">
      <c r="A210" s="38">
        <v>25</v>
      </c>
      <c r="B210" s="129" t="s">
        <v>173</v>
      </c>
      <c r="C210" s="130"/>
      <c r="D210" s="131"/>
      <c r="E210" s="54" t="s">
        <v>22</v>
      </c>
      <c r="F210" s="180" t="str">
        <f>IF(OR(F208="",F209=""),"",F208-F209)</f>
        <v/>
      </c>
      <c r="G210" s="180"/>
      <c r="H210" s="120"/>
      <c r="I210" s="159"/>
      <c r="J210" s="159"/>
      <c r="K210" s="102"/>
      <c r="L210" s="17"/>
      <c r="M210" s="17"/>
      <c r="N210" s="17"/>
      <c r="O210" s="17"/>
      <c r="P210" s="17"/>
      <c r="Q210" s="17"/>
      <c r="R210" s="17"/>
      <c r="S210" s="17"/>
      <c r="T210" s="17"/>
    </row>
    <row r="211" spans="1:27" ht="45.75" customHeight="1" x14ac:dyDescent="0.25">
      <c r="A211" s="46">
        <v>26</v>
      </c>
      <c r="B211" s="108" t="s">
        <v>166</v>
      </c>
      <c r="C211" s="108"/>
      <c r="D211" s="108"/>
      <c r="E211" s="57" t="s">
        <v>22</v>
      </c>
      <c r="F211" s="163"/>
      <c r="G211" s="164"/>
      <c r="H211" s="120"/>
      <c r="I211" s="159"/>
      <c r="J211" s="159"/>
      <c r="K211" s="103"/>
      <c r="L211" s="17"/>
      <c r="M211" s="17"/>
      <c r="N211" s="17"/>
      <c r="O211" s="17"/>
      <c r="P211" s="17"/>
      <c r="Q211" s="17"/>
      <c r="R211" s="17"/>
      <c r="S211" s="17"/>
      <c r="T211" s="17"/>
    </row>
    <row r="212" spans="1:27" ht="45.75" customHeight="1" x14ac:dyDescent="0.25">
      <c r="A212" s="46">
        <v>27</v>
      </c>
      <c r="B212" s="108" t="s">
        <v>169</v>
      </c>
      <c r="C212" s="108"/>
      <c r="D212" s="108"/>
      <c r="E212" s="57" t="s">
        <v>22</v>
      </c>
      <c r="F212" s="163"/>
      <c r="G212" s="164"/>
      <c r="H212" s="120"/>
      <c r="I212" s="159"/>
      <c r="J212" s="159"/>
      <c r="K212" s="103"/>
      <c r="L212" s="17"/>
      <c r="M212" s="17"/>
      <c r="N212" s="17"/>
      <c r="O212" s="17"/>
      <c r="P212" s="17"/>
      <c r="Q212" s="17"/>
      <c r="R212" s="17"/>
      <c r="S212" s="17"/>
      <c r="T212" s="17"/>
    </row>
    <row r="213" spans="1:27" ht="45" customHeight="1" x14ac:dyDescent="0.25">
      <c r="A213" s="34">
        <v>28</v>
      </c>
      <c r="B213" s="157" t="s">
        <v>51</v>
      </c>
      <c r="C213" s="157"/>
      <c r="D213" s="157"/>
      <c r="E213" s="54" t="s">
        <v>22</v>
      </c>
      <c r="F213" s="165" t="str">
        <f>IF(AND(F211="",F212=""),"",F211+F212)</f>
        <v/>
      </c>
      <c r="G213" s="165"/>
      <c r="H213" s="120"/>
      <c r="I213" s="159"/>
      <c r="J213" s="159"/>
      <c r="K213" s="99"/>
      <c r="L213" s="17"/>
      <c r="M213" s="17"/>
      <c r="N213" s="17"/>
      <c r="O213" s="17"/>
      <c r="P213" s="17"/>
      <c r="Q213" s="17"/>
      <c r="R213" s="17"/>
      <c r="S213" s="17"/>
      <c r="T213" s="17"/>
    </row>
    <row r="214" spans="1:27" ht="30.75" customHeight="1" x14ac:dyDescent="0.25">
      <c r="A214" s="34">
        <v>29</v>
      </c>
      <c r="B214" s="129" t="s">
        <v>185</v>
      </c>
      <c r="C214" s="130"/>
      <c r="D214" s="131"/>
      <c r="E214" s="54" t="s">
        <v>24</v>
      </c>
      <c r="F214" s="163"/>
      <c r="G214" s="164"/>
      <c r="H214" s="120"/>
      <c r="I214" s="159"/>
      <c r="J214" s="159"/>
      <c r="K214" s="99"/>
      <c r="L214" s="17"/>
      <c r="M214" s="17"/>
      <c r="N214" s="17"/>
      <c r="O214" s="17"/>
      <c r="P214" s="17"/>
      <c r="Q214" s="17"/>
      <c r="R214" s="17"/>
      <c r="S214" s="17"/>
      <c r="T214" s="17"/>
    </row>
    <row r="215" spans="1:27" x14ac:dyDescent="0.25">
      <c r="A215" s="34">
        <v>30</v>
      </c>
      <c r="B215" s="129" t="s">
        <v>186</v>
      </c>
      <c r="C215" s="130"/>
      <c r="D215" s="131"/>
      <c r="E215" s="54" t="s">
        <v>24</v>
      </c>
      <c r="F215" s="163"/>
      <c r="G215" s="164"/>
      <c r="H215" s="120"/>
      <c r="I215" s="159"/>
      <c r="J215" s="159"/>
      <c r="K215" s="99"/>
      <c r="L215" s="17"/>
      <c r="M215" s="17"/>
      <c r="N215" s="17"/>
      <c r="O215" s="17"/>
      <c r="P215" s="17"/>
      <c r="Q215" s="17"/>
      <c r="R215" s="17"/>
      <c r="S215" s="17"/>
      <c r="T215" s="17"/>
    </row>
    <row r="216" spans="1:27" ht="31.5" customHeight="1" x14ac:dyDescent="0.25">
      <c r="A216" s="34">
        <v>31</v>
      </c>
      <c r="B216" s="157" t="s">
        <v>48</v>
      </c>
      <c r="C216" s="157"/>
      <c r="D216" s="157"/>
      <c r="E216" s="54" t="s">
        <v>24</v>
      </c>
      <c r="F216" s="165" t="str">
        <f>IF(OR(F214="",F215=""),"",F214-F215)</f>
        <v/>
      </c>
      <c r="G216" s="165"/>
      <c r="H216" s="120"/>
      <c r="I216" s="159"/>
      <c r="J216" s="159"/>
      <c r="K216" s="103"/>
      <c r="L216" s="17"/>
      <c r="M216" s="17"/>
      <c r="N216" s="17"/>
      <c r="O216" s="17"/>
      <c r="P216" s="17"/>
      <c r="Q216" s="17"/>
      <c r="R216" s="17"/>
      <c r="S216" s="17"/>
      <c r="T216" s="17"/>
    </row>
    <row r="217" spans="1:27" x14ac:dyDescent="0.25">
      <c r="A217" s="142">
        <v>32</v>
      </c>
      <c r="B217" s="145" t="s">
        <v>52</v>
      </c>
      <c r="C217" s="146"/>
      <c r="D217" s="147"/>
      <c r="E217" s="154" t="s">
        <v>182</v>
      </c>
      <c r="F217" s="154"/>
      <c r="G217" s="154"/>
      <c r="H217" s="154"/>
      <c r="I217" s="154"/>
      <c r="J217" s="86"/>
      <c r="K217" s="155" t="str">
        <f>IF(AND(J217="Tak",F207&lt;0.25),"Nie został spełniony warunek zgodnie z punktem 1 Kryteriów jakościowych dopuszczających","")</f>
        <v/>
      </c>
      <c r="L217" s="155"/>
      <c r="M217" s="155"/>
      <c r="N217" s="155"/>
      <c r="O217" s="155"/>
      <c r="P217" s="155"/>
      <c r="Q217" s="155"/>
      <c r="R217" s="155"/>
      <c r="S217" s="155"/>
      <c r="T217" s="155"/>
      <c r="AA217">
        <f>IF(J217="Tak",1,0)</f>
        <v>0</v>
      </c>
    </row>
    <row r="218" spans="1:27" x14ac:dyDescent="0.25">
      <c r="A218" s="143"/>
      <c r="B218" s="148"/>
      <c r="C218" s="149"/>
      <c r="D218" s="150"/>
      <c r="E218" s="156" t="s">
        <v>183</v>
      </c>
      <c r="F218" s="156"/>
      <c r="G218" s="156"/>
      <c r="H218" s="156"/>
      <c r="I218" s="156"/>
      <c r="J218" s="86"/>
      <c r="K218" s="155" t="str">
        <f>IF(AND(J218="Tak",F207&lt;0.1),"Nie został spełniony warunek zgodnie z punktem 2 Kryteriów jakościowych dopuszczających","")</f>
        <v/>
      </c>
      <c r="L218" s="155"/>
      <c r="M218" s="155"/>
      <c r="N218" s="155"/>
      <c r="O218" s="155"/>
      <c r="P218" s="155"/>
      <c r="Q218" s="155"/>
      <c r="R218" s="155"/>
      <c r="S218" s="155"/>
      <c r="T218" s="155"/>
      <c r="AA218">
        <f t="shared" ref="AA218:AA219" si="4">IF(J218="Tak",1,0)</f>
        <v>0</v>
      </c>
    </row>
    <row r="219" spans="1:27" x14ac:dyDescent="0.25">
      <c r="A219" s="144"/>
      <c r="B219" s="151"/>
      <c r="C219" s="152"/>
      <c r="D219" s="153"/>
      <c r="E219" s="156" t="s">
        <v>184</v>
      </c>
      <c r="F219" s="156"/>
      <c r="G219" s="156"/>
      <c r="H219" s="156"/>
      <c r="I219" s="156"/>
      <c r="J219" s="86"/>
      <c r="K219" s="155" t="str">
        <f>IF(AND(J219="Tak",F207&lt;0.1),"Nie został spełniony warunek zgodnie z punktem 2 Kryteriów jakościowych dopuszczających","")</f>
        <v/>
      </c>
      <c r="L219" s="155"/>
      <c r="M219" s="155"/>
      <c r="N219" s="155"/>
      <c r="O219" s="155"/>
      <c r="P219" s="155"/>
      <c r="Q219" s="155"/>
      <c r="R219" s="155"/>
      <c r="S219" s="155"/>
      <c r="T219" s="155"/>
      <c r="AA219">
        <f t="shared" si="4"/>
        <v>0</v>
      </c>
    </row>
    <row r="220" spans="1:27" ht="59.25" customHeight="1" x14ac:dyDescent="0.25">
      <c r="A220" s="34">
        <v>33</v>
      </c>
      <c r="B220" s="157" t="s">
        <v>277</v>
      </c>
      <c r="C220" s="157"/>
      <c r="D220" s="157"/>
      <c r="E220" s="54" t="s">
        <v>19</v>
      </c>
      <c r="F220" s="158"/>
      <c r="G220" s="158"/>
      <c r="H220" s="120"/>
      <c r="I220" s="159"/>
      <c r="J220" s="159"/>
      <c r="K220" s="99"/>
      <c r="L220" s="17"/>
      <c r="M220" s="17"/>
      <c r="N220" s="17"/>
      <c r="O220" s="17"/>
      <c r="P220" s="17"/>
      <c r="Q220" s="17"/>
      <c r="R220" s="17"/>
      <c r="S220" s="17"/>
      <c r="T220" s="17"/>
      <c r="AA220">
        <f>SUM(AA217:AA219)</f>
        <v>0</v>
      </c>
    </row>
    <row r="221" spans="1:27" ht="41.25" customHeight="1" x14ac:dyDescent="0.25">
      <c r="A221" s="34">
        <v>34</v>
      </c>
      <c r="B221" s="108" t="s">
        <v>157</v>
      </c>
      <c r="C221" s="108"/>
      <c r="D221" s="108"/>
      <c r="E221" s="57" t="s">
        <v>158</v>
      </c>
      <c r="F221" s="160" t="str">
        <f>IF(OR(F192="",F193=""),"",F191/F205)</f>
        <v/>
      </c>
      <c r="G221" s="160"/>
      <c r="H221" s="161"/>
      <c r="I221" s="161"/>
      <c r="J221" s="162"/>
      <c r="K221" s="100"/>
      <c r="L221" s="17"/>
      <c r="M221" s="17"/>
      <c r="N221" s="17"/>
      <c r="O221" s="17"/>
      <c r="P221" s="17"/>
      <c r="Q221" s="17"/>
      <c r="R221" s="17"/>
      <c r="S221" s="17"/>
      <c r="T221" s="17"/>
    </row>
    <row r="222" spans="1:27" ht="40.5" customHeight="1" x14ac:dyDescent="0.25">
      <c r="A222" s="34">
        <v>35</v>
      </c>
      <c r="B222" s="108" t="s">
        <v>159</v>
      </c>
      <c r="C222" s="108"/>
      <c r="D222" s="108"/>
      <c r="E222" s="57" t="s">
        <v>160</v>
      </c>
      <c r="F222" s="160" t="str">
        <f>IF(OR(F191="",F192="",F201=""),"",F191/(F192-F193))</f>
        <v/>
      </c>
      <c r="G222" s="160"/>
      <c r="H222" s="161"/>
      <c r="I222" s="161"/>
      <c r="J222" s="162"/>
      <c r="K222" s="99"/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1:27" ht="30" customHeight="1" x14ac:dyDescent="0.25">
      <c r="A223" s="34">
        <v>36</v>
      </c>
      <c r="B223" s="126" t="str">
        <f>CONCATENATE("Maksymalna kwota dofinansowania - ",'0-1'!$B$8)</f>
        <v xml:space="preserve">Maksymalna kwota dofinansowania - </v>
      </c>
      <c r="C223" s="127"/>
      <c r="D223" s="128"/>
      <c r="E223" s="57" t="s">
        <v>69</v>
      </c>
      <c r="F223" s="135" t="str">
        <f>IF(F224="","",F224*F191)</f>
        <v/>
      </c>
      <c r="G223" s="136"/>
      <c r="H223" s="137"/>
      <c r="I223" s="138"/>
      <c r="J223" s="138"/>
      <c r="K223" s="99"/>
      <c r="L223" s="17"/>
      <c r="M223" s="17"/>
      <c r="N223" s="17"/>
      <c r="O223" s="17"/>
      <c r="P223" s="17"/>
      <c r="Q223" s="17"/>
      <c r="R223" s="17"/>
      <c r="S223" s="17"/>
      <c r="T223" s="17"/>
    </row>
    <row r="224" spans="1:27" ht="45.75" customHeight="1" x14ac:dyDescent="0.25">
      <c r="A224" s="34">
        <v>37</v>
      </c>
      <c r="B224" s="126" t="s">
        <v>187</v>
      </c>
      <c r="C224" s="127"/>
      <c r="D224" s="128"/>
      <c r="E224" s="59" t="s">
        <v>47</v>
      </c>
      <c r="F224" s="139" t="str">
        <f>IF(AA220=3,0.95,IF(AA220=2,0.9,IF(AA220=1,0.85,"")))</f>
        <v/>
      </c>
      <c r="G224" s="140"/>
      <c r="H224" s="137"/>
      <c r="I224" s="138"/>
      <c r="J224" s="138"/>
      <c r="K224" s="99"/>
      <c r="L224" s="17"/>
      <c r="M224" s="17"/>
      <c r="N224" s="17"/>
      <c r="O224" s="17"/>
      <c r="P224" s="17"/>
      <c r="Q224" s="17"/>
      <c r="R224" s="17"/>
      <c r="S224" s="17"/>
      <c r="T224" s="17"/>
    </row>
    <row r="225" spans="1:27" ht="15" customHeight="1" x14ac:dyDescent="0.25">
      <c r="A225" s="106" t="s">
        <v>205</v>
      </c>
      <c r="B225" s="106"/>
      <c r="C225" s="106"/>
      <c r="D225" s="106"/>
      <c r="E225" s="106"/>
      <c r="F225" s="106"/>
      <c r="G225" s="106"/>
      <c r="H225" s="106"/>
      <c r="I225" s="106"/>
      <c r="J225" s="132"/>
      <c r="K225" s="98"/>
      <c r="L225" s="17"/>
      <c r="M225" s="17"/>
      <c r="N225" s="17"/>
      <c r="O225" s="17"/>
      <c r="P225" s="17"/>
      <c r="Q225" s="17"/>
      <c r="R225" s="17"/>
      <c r="S225" s="17"/>
      <c r="T225" s="17"/>
    </row>
    <row r="226" spans="1:27" ht="39.75" customHeight="1" x14ac:dyDescent="0.25">
      <c r="A226" s="107"/>
      <c r="B226" s="107"/>
      <c r="C226" s="107"/>
      <c r="D226" s="107"/>
      <c r="E226" s="107"/>
      <c r="F226" s="107"/>
      <c r="G226" s="107"/>
      <c r="H226" s="107"/>
      <c r="I226" s="107"/>
      <c r="J226" s="141"/>
      <c r="K226" s="98"/>
      <c r="L226" s="17"/>
      <c r="M226" s="17"/>
      <c r="N226" s="17"/>
      <c r="O226" s="17"/>
      <c r="P226" s="17"/>
      <c r="Q226" s="17"/>
      <c r="R226" s="17"/>
      <c r="S226" s="17"/>
      <c r="T226" s="17"/>
    </row>
    <row r="227" spans="1:27" ht="34.5" customHeight="1" x14ac:dyDescent="0.25">
      <c r="K227" s="98"/>
      <c r="L227" s="17"/>
      <c r="M227" s="17"/>
      <c r="N227" s="17"/>
      <c r="O227" s="17"/>
      <c r="P227" s="17"/>
      <c r="Q227" s="17"/>
      <c r="R227" s="17"/>
      <c r="S227" s="17"/>
      <c r="T227" s="17"/>
    </row>
    <row r="228" spans="1:27" ht="18.75" x14ac:dyDescent="0.3">
      <c r="B228" s="207" t="s">
        <v>203</v>
      </c>
      <c r="C228" s="207"/>
      <c r="D228" s="207"/>
      <c r="E228" s="207"/>
      <c r="F228" s="207"/>
      <c r="G228" s="207"/>
      <c r="H228" s="207"/>
      <c r="I228" s="207"/>
      <c r="J228" s="207"/>
      <c r="K228" s="98"/>
      <c r="L228" s="17"/>
      <c r="M228" s="17"/>
      <c r="N228" s="17"/>
      <c r="O228" s="17"/>
      <c r="P228" s="17"/>
      <c r="Q228" s="17"/>
      <c r="R228" s="17"/>
      <c r="S228" s="17"/>
      <c r="T228" s="17"/>
    </row>
    <row r="229" spans="1:27" ht="45.75" customHeight="1" x14ac:dyDescent="0.25">
      <c r="A229" s="36" t="s">
        <v>13</v>
      </c>
      <c r="B229" s="208" t="s">
        <v>33</v>
      </c>
      <c r="C229" s="208"/>
      <c r="D229" s="208"/>
      <c r="E229" s="51" t="s">
        <v>15</v>
      </c>
      <c r="F229" s="208" t="s">
        <v>36</v>
      </c>
      <c r="G229" s="208"/>
      <c r="H229" s="208" t="s">
        <v>49</v>
      </c>
      <c r="I229" s="208"/>
      <c r="J229" s="209"/>
      <c r="K229" s="99"/>
      <c r="L229" s="17"/>
      <c r="M229" s="17"/>
      <c r="N229" s="17"/>
      <c r="O229" s="17"/>
      <c r="P229" s="17"/>
      <c r="Q229" s="17"/>
      <c r="R229" s="17"/>
      <c r="S229" s="17"/>
      <c r="T229" s="17"/>
    </row>
    <row r="230" spans="1:27" ht="31.5" customHeight="1" x14ac:dyDescent="0.25">
      <c r="A230" s="40">
        <v>1</v>
      </c>
      <c r="B230" s="157" t="s">
        <v>43</v>
      </c>
      <c r="C230" s="157"/>
      <c r="D230" s="157"/>
      <c r="E230" s="52" t="s">
        <v>17</v>
      </c>
      <c r="F230" s="198" t="s">
        <v>17</v>
      </c>
      <c r="G230" s="199"/>
      <c r="H230" s="200"/>
      <c r="I230" s="200"/>
      <c r="J230" s="201"/>
      <c r="K230" s="99"/>
      <c r="L230" s="17"/>
      <c r="M230" s="17"/>
      <c r="N230" s="17"/>
      <c r="O230" s="17"/>
      <c r="P230" s="17"/>
      <c r="Q230" s="17"/>
      <c r="R230" s="17"/>
      <c r="S230" s="17"/>
      <c r="T230" s="17"/>
    </row>
    <row r="231" spans="1:27" ht="30.75" customHeight="1" x14ac:dyDescent="0.25">
      <c r="A231" s="40">
        <v>2</v>
      </c>
      <c r="B231" s="157" t="s">
        <v>44</v>
      </c>
      <c r="C231" s="157"/>
      <c r="D231" s="157"/>
      <c r="E231" s="52" t="s">
        <v>17</v>
      </c>
      <c r="F231" s="198" t="s">
        <v>17</v>
      </c>
      <c r="G231" s="199"/>
      <c r="H231" s="120"/>
      <c r="I231" s="159"/>
      <c r="J231" s="159"/>
      <c r="K231" s="101"/>
      <c r="L231" s="17"/>
      <c r="M231" s="17"/>
      <c r="N231" s="17"/>
      <c r="O231" s="17"/>
      <c r="P231" s="17"/>
      <c r="Q231" s="17"/>
      <c r="R231" s="17"/>
      <c r="S231" s="17"/>
      <c r="T231" s="17"/>
    </row>
    <row r="232" spans="1:27" ht="15.75" x14ac:dyDescent="0.25">
      <c r="A232" s="40">
        <v>3</v>
      </c>
      <c r="B232" s="210" t="s">
        <v>152</v>
      </c>
      <c r="C232" s="211"/>
      <c r="D232" s="212"/>
      <c r="E232" s="53" t="s">
        <v>153</v>
      </c>
      <c r="F232" s="202"/>
      <c r="G232" s="203"/>
      <c r="H232" s="120"/>
      <c r="I232" s="159"/>
      <c r="J232" s="159"/>
      <c r="K232" s="101"/>
      <c r="L232" s="17"/>
      <c r="M232" s="17"/>
      <c r="N232" s="17"/>
      <c r="O232" s="17"/>
      <c r="P232" s="17"/>
      <c r="Q232" s="17"/>
      <c r="R232" s="17"/>
      <c r="S232" s="17"/>
      <c r="T232" s="17"/>
      <c r="AA232" t="s">
        <v>154</v>
      </c>
    </row>
    <row r="233" spans="1:27" ht="17.25" x14ac:dyDescent="0.25">
      <c r="A233" s="40">
        <v>4</v>
      </c>
      <c r="B233" s="157" t="s">
        <v>45</v>
      </c>
      <c r="C233" s="157"/>
      <c r="D233" s="157"/>
      <c r="E233" s="54" t="s">
        <v>21</v>
      </c>
      <c r="F233" s="158"/>
      <c r="G233" s="158"/>
      <c r="H233" s="120"/>
      <c r="I233" s="159"/>
      <c r="J233" s="159"/>
      <c r="K233" s="101"/>
      <c r="L233" s="17"/>
      <c r="M233" s="17"/>
      <c r="N233" s="17"/>
      <c r="O233" s="17"/>
      <c r="P233" s="17"/>
      <c r="Q233" s="17"/>
      <c r="R233" s="17"/>
      <c r="S233" s="17"/>
      <c r="T233" s="17"/>
      <c r="AA233" t="s">
        <v>155</v>
      </c>
    </row>
    <row r="234" spans="1:27" ht="18.75" customHeight="1" x14ac:dyDescent="0.25">
      <c r="A234" s="40">
        <v>5</v>
      </c>
      <c r="B234" s="157" t="s">
        <v>41</v>
      </c>
      <c r="C234" s="157"/>
      <c r="D234" s="157"/>
      <c r="E234" s="54" t="s">
        <v>21</v>
      </c>
      <c r="F234" s="204"/>
      <c r="G234" s="205"/>
      <c r="H234" s="120"/>
      <c r="I234" s="159"/>
      <c r="J234" s="159"/>
      <c r="K234" s="101"/>
      <c r="L234" s="17"/>
      <c r="M234" s="17"/>
      <c r="N234" s="17"/>
      <c r="O234" s="17"/>
      <c r="P234" s="17"/>
      <c r="Q234" s="17"/>
      <c r="R234" s="17"/>
      <c r="S234" s="17"/>
      <c r="T234" s="17"/>
    </row>
    <row r="235" spans="1:27" ht="29.25" customHeight="1" x14ac:dyDescent="0.25">
      <c r="A235" s="34">
        <v>6</v>
      </c>
      <c r="B235" s="206" t="s">
        <v>163</v>
      </c>
      <c r="C235" s="206"/>
      <c r="D235" s="206"/>
      <c r="E235" s="55" t="s">
        <v>168</v>
      </c>
      <c r="F235" s="158"/>
      <c r="G235" s="158"/>
      <c r="H235" s="120"/>
      <c r="I235" s="159"/>
      <c r="J235" s="159"/>
      <c r="K235" s="101"/>
      <c r="L235" s="17"/>
      <c r="M235" s="17"/>
      <c r="N235" s="17"/>
      <c r="O235" s="17"/>
      <c r="P235" s="17"/>
      <c r="Q235" s="17"/>
      <c r="R235" s="17"/>
      <c r="S235" s="17"/>
      <c r="T235" s="17"/>
    </row>
    <row r="236" spans="1:27" ht="62.25" customHeight="1" x14ac:dyDescent="0.25">
      <c r="A236" s="40">
        <v>7</v>
      </c>
      <c r="B236" s="157" t="s">
        <v>46</v>
      </c>
      <c r="C236" s="157"/>
      <c r="D236" s="157"/>
      <c r="E236" s="54" t="s">
        <v>21</v>
      </c>
      <c r="F236" s="158"/>
      <c r="G236" s="158"/>
      <c r="H236" s="120"/>
      <c r="I236" s="159"/>
      <c r="J236" s="159"/>
      <c r="K236" s="99"/>
      <c r="L236" s="17"/>
      <c r="M236" s="17"/>
      <c r="N236" s="17"/>
      <c r="O236" s="17"/>
      <c r="P236" s="17"/>
      <c r="Q236" s="17"/>
      <c r="R236" s="17"/>
      <c r="S236" s="17"/>
      <c r="T236" s="17"/>
    </row>
    <row r="237" spans="1:27" ht="28.5" customHeight="1" x14ac:dyDescent="0.25">
      <c r="A237" s="40">
        <v>8</v>
      </c>
      <c r="B237" s="193" t="s">
        <v>174</v>
      </c>
      <c r="C237" s="194"/>
      <c r="D237" s="195"/>
      <c r="E237" s="56" t="s">
        <v>35</v>
      </c>
      <c r="F237" s="196"/>
      <c r="G237" s="197"/>
      <c r="H237" s="120"/>
      <c r="I237" s="159"/>
      <c r="J237" s="159"/>
      <c r="K237" s="99"/>
      <c r="L237" s="17"/>
      <c r="M237" s="17"/>
      <c r="N237" s="17"/>
      <c r="O237" s="17"/>
      <c r="P237" s="17"/>
      <c r="Q237" s="17"/>
      <c r="R237" s="17"/>
      <c r="S237" s="17"/>
      <c r="T237" s="17"/>
    </row>
    <row r="238" spans="1:27" ht="29.25" customHeight="1" x14ac:dyDescent="0.25">
      <c r="A238" s="40">
        <v>9</v>
      </c>
      <c r="B238" s="193" t="s">
        <v>176</v>
      </c>
      <c r="C238" s="194"/>
      <c r="D238" s="195"/>
      <c r="E238" s="56" t="s">
        <v>153</v>
      </c>
      <c r="F238" s="163"/>
      <c r="G238" s="164"/>
      <c r="H238" s="120"/>
      <c r="I238" s="159"/>
      <c r="J238" s="159"/>
      <c r="K238" s="99"/>
      <c r="L238" s="17"/>
      <c r="M238" s="17"/>
      <c r="N238" s="17"/>
      <c r="O238" s="17"/>
      <c r="P238" s="17"/>
      <c r="Q238" s="17"/>
      <c r="R238" s="17"/>
      <c r="S238" s="17"/>
      <c r="T238" s="17"/>
    </row>
    <row r="239" spans="1:27" x14ac:dyDescent="0.25">
      <c r="A239" s="40">
        <v>10</v>
      </c>
      <c r="B239" s="193" t="s">
        <v>175</v>
      </c>
      <c r="C239" s="194"/>
      <c r="D239" s="195"/>
      <c r="E239" s="56" t="s">
        <v>35</v>
      </c>
      <c r="F239" s="196"/>
      <c r="G239" s="197"/>
      <c r="H239" s="120"/>
      <c r="I239" s="159"/>
      <c r="J239" s="159"/>
      <c r="K239" s="99"/>
      <c r="L239" s="17"/>
      <c r="M239" s="17"/>
      <c r="N239" s="17"/>
      <c r="O239" s="17"/>
      <c r="P239" s="17"/>
      <c r="Q239" s="17"/>
      <c r="R239" s="17"/>
      <c r="S239" s="17"/>
      <c r="T239" s="17"/>
    </row>
    <row r="240" spans="1:27" ht="33.75" customHeight="1" x14ac:dyDescent="0.25">
      <c r="A240" s="40">
        <v>11</v>
      </c>
      <c r="B240" s="126" t="s">
        <v>156</v>
      </c>
      <c r="C240" s="127"/>
      <c r="D240" s="128"/>
      <c r="E240" s="57" t="s">
        <v>69</v>
      </c>
      <c r="F240" s="187"/>
      <c r="G240" s="188"/>
      <c r="H240" s="120"/>
      <c r="I240" s="159"/>
      <c r="J240" s="159"/>
      <c r="K240" s="100" t="str">
        <f>IF(F241&gt;F240,"Wartość kosztów kwalifikowanych przekracza koszt całkowity przedsięwzięcia !!!","")</f>
        <v/>
      </c>
      <c r="L240" s="17"/>
      <c r="M240" s="17"/>
      <c r="N240" s="17"/>
      <c r="O240" s="17"/>
      <c r="P240" s="17"/>
      <c r="Q240" s="17"/>
      <c r="R240" s="17"/>
      <c r="S240" s="17"/>
      <c r="T240" s="17"/>
    </row>
    <row r="241" spans="1:20" ht="141.75" customHeight="1" x14ac:dyDescent="0.25">
      <c r="A241" s="40">
        <v>12</v>
      </c>
      <c r="B241" s="126" t="s">
        <v>167</v>
      </c>
      <c r="C241" s="127"/>
      <c r="D241" s="128"/>
      <c r="E241" s="57" t="s">
        <v>69</v>
      </c>
      <c r="F241" s="187"/>
      <c r="G241" s="188"/>
      <c r="H241" s="120"/>
      <c r="I241" s="159"/>
      <c r="J241" s="159"/>
      <c r="K241" s="105" t="str">
        <f>IF(F241="","",IF(F241&lt;100000,"Minimalny koszt kwalifikowany przedsięwzięcia to 100.000,00 zł !!!",""))</f>
        <v/>
      </c>
      <c r="L241" s="17"/>
      <c r="M241" s="17"/>
      <c r="N241" s="17"/>
      <c r="O241" s="17"/>
      <c r="P241" s="17"/>
      <c r="Q241" s="17"/>
      <c r="R241" s="17"/>
      <c r="S241" s="17"/>
      <c r="T241" s="17"/>
    </row>
    <row r="242" spans="1:20" ht="30.75" customHeight="1" x14ac:dyDescent="0.25">
      <c r="A242" s="37">
        <v>13</v>
      </c>
      <c r="B242" s="126" t="s">
        <v>165</v>
      </c>
      <c r="C242" s="127"/>
      <c r="D242" s="128"/>
      <c r="E242" s="57" t="s">
        <v>69</v>
      </c>
      <c r="F242" s="187"/>
      <c r="G242" s="188"/>
      <c r="H242" s="120"/>
      <c r="I242" s="159"/>
      <c r="J242" s="159"/>
      <c r="K242" s="99"/>
      <c r="L242" s="17"/>
      <c r="M242" s="17"/>
      <c r="N242" s="17"/>
      <c r="O242" s="17"/>
      <c r="P242" s="17"/>
      <c r="Q242" s="17"/>
      <c r="R242" s="17"/>
      <c r="S242" s="17"/>
      <c r="T242" s="17"/>
    </row>
    <row r="243" spans="1:20" ht="30.75" customHeight="1" x14ac:dyDescent="0.25">
      <c r="A243" s="37">
        <v>14</v>
      </c>
      <c r="B243" s="126" t="s">
        <v>164</v>
      </c>
      <c r="C243" s="127"/>
      <c r="D243" s="128"/>
      <c r="E243" s="57" t="s">
        <v>69</v>
      </c>
      <c r="F243" s="187"/>
      <c r="G243" s="188"/>
      <c r="H243" s="120"/>
      <c r="I243" s="159"/>
      <c r="J243" s="159"/>
      <c r="K243" s="99"/>
      <c r="L243" s="17"/>
      <c r="M243" s="17"/>
      <c r="N243" s="17"/>
      <c r="O243" s="17"/>
      <c r="P243" s="17"/>
      <c r="Q243" s="17"/>
      <c r="R243" s="17"/>
      <c r="S243" s="17"/>
      <c r="T243" s="17"/>
    </row>
    <row r="244" spans="1:20" ht="30.75" customHeight="1" x14ac:dyDescent="0.25">
      <c r="A244" s="37">
        <v>15</v>
      </c>
      <c r="B244" s="126" t="s">
        <v>170</v>
      </c>
      <c r="C244" s="127"/>
      <c r="D244" s="128"/>
      <c r="E244" s="57" t="s">
        <v>69</v>
      </c>
      <c r="F244" s="189" t="str">
        <f>IF(OR(F242="",F243=""),"",F242-F243)</f>
        <v/>
      </c>
      <c r="G244" s="190"/>
      <c r="H244" s="120"/>
      <c r="I244" s="159"/>
      <c r="J244" s="159"/>
      <c r="K244" s="99"/>
      <c r="L244" s="17"/>
      <c r="M244" s="17"/>
      <c r="N244" s="17"/>
      <c r="O244" s="17"/>
      <c r="P244" s="17"/>
      <c r="Q244" s="17"/>
      <c r="R244" s="17"/>
      <c r="S244" s="17"/>
      <c r="T244" s="17"/>
    </row>
    <row r="245" spans="1:20" x14ac:dyDescent="0.25">
      <c r="A245" s="166">
        <v>16</v>
      </c>
      <c r="B245" s="145" t="s">
        <v>66</v>
      </c>
      <c r="C245" s="146"/>
      <c r="D245" s="147"/>
      <c r="E245" s="56" t="s">
        <v>93</v>
      </c>
      <c r="F245" s="191"/>
      <c r="G245" s="192"/>
      <c r="H245" s="182"/>
      <c r="I245" s="183"/>
      <c r="J245" s="183"/>
      <c r="K245" s="102"/>
      <c r="L245" s="17"/>
      <c r="M245" s="17"/>
      <c r="N245" s="17"/>
      <c r="O245" s="17"/>
      <c r="P245" s="17"/>
      <c r="Q245" s="17"/>
      <c r="R245" s="17"/>
      <c r="S245" s="17"/>
      <c r="T245" s="17"/>
    </row>
    <row r="246" spans="1:20" ht="17.25" customHeight="1" x14ac:dyDescent="0.25">
      <c r="A246" s="167"/>
      <c r="B246" s="151"/>
      <c r="C246" s="152"/>
      <c r="D246" s="153"/>
      <c r="E246" s="54" t="s">
        <v>22</v>
      </c>
      <c r="F246" s="114" t="str">
        <f>IF(F245="","",F245*0.278)</f>
        <v/>
      </c>
      <c r="G246" s="114"/>
      <c r="H246" s="184"/>
      <c r="I246" s="184"/>
      <c r="J246" s="182"/>
      <c r="K246" s="102"/>
      <c r="L246" s="17"/>
      <c r="M246" s="17"/>
      <c r="N246" s="17"/>
      <c r="O246" s="17"/>
      <c r="P246" s="17"/>
      <c r="Q246" s="17"/>
      <c r="R246" s="17"/>
      <c r="S246" s="17"/>
      <c r="T246" s="17"/>
    </row>
    <row r="247" spans="1:20" x14ac:dyDescent="0.25">
      <c r="A247" s="166">
        <v>17</v>
      </c>
      <c r="B247" s="145" t="s">
        <v>67</v>
      </c>
      <c r="C247" s="146"/>
      <c r="D247" s="147"/>
      <c r="E247" s="56" t="s">
        <v>93</v>
      </c>
      <c r="F247" s="191"/>
      <c r="G247" s="192"/>
      <c r="H247" s="182"/>
      <c r="I247" s="183"/>
      <c r="J247" s="183"/>
      <c r="K247" s="102"/>
      <c r="L247" s="17"/>
      <c r="M247" s="17"/>
      <c r="N247" s="17"/>
      <c r="O247" s="17"/>
      <c r="P247" s="17"/>
      <c r="Q247" s="17"/>
      <c r="R247" s="17"/>
      <c r="S247" s="17"/>
      <c r="T247" s="17"/>
    </row>
    <row r="248" spans="1:20" x14ac:dyDescent="0.25">
      <c r="A248" s="167"/>
      <c r="B248" s="151"/>
      <c r="C248" s="152"/>
      <c r="D248" s="153"/>
      <c r="E248" s="54" t="s">
        <v>22</v>
      </c>
      <c r="F248" s="114" t="str">
        <f>IF(F247="","",F247*0.278)</f>
        <v/>
      </c>
      <c r="G248" s="114"/>
      <c r="H248" s="184"/>
      <c r="I248" s="184"/>
      <c r="J248" s="182"/>
      <c r="K248" s="102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1:20" x14ac:dyDescent="0.25">
      <c r="A249" s="166">
        <v>18</v>
      </c>
      <c r="B249" s="145" t="s">
        <v>64</v>
      </c>
      <c r="C249" s="146"/>
      <c r="D249" s="147"/>
      <c r="E249" s="56" t="s">
        <v>93</v>
      </c>
      <c r="F249" s="181" t="str">
        <f>IF(OR(F245="",F247=""),"",F245-F247)</f>
        <v/>
      </c>
      <c r="G249" s="181"/>
      <c r="H249" s="182"/>
      <c r="I249" s="183"/>
      <c r="J249" s="183"/>
      <c r="K249" s="102"/>
      <c r="L249" s="17"/>
      <c r="M249" s="17"/>
      <c r="N249" s="17"/>
      <c r="O249" s="17"/>
      <c r="P249" s="17"/>
      <c r="Q249" s="17"/>
      <c r="R249" s="17"/>
      <c r="S249" s="17"/>
      <c r="T249" s="17"/>
    </row>
    <row r="250" spans="1:20" x14ac:dyDescent="0.25">
      <c r="A250" s="167"/>
      <c r="B250" s="151"/>
      <c r="C250" s="152"/>
      <c r="D250" s="153"/>
      <c r="E250" s="54" t="s">
        <v>22</v>
      </c>
      <c r="F250" s="114" t="str">
        <f>IF(OR(F246="",F248=""),"",F246-F248)</f>
        <v/>
      </c>
      <c r="G250" s="114"/>
      <c r="H250" s="184"/>
      <c r="I250" s="184"/>
      <c r="J250" s="182"/>
      <c r="K250" s="102"/>
      <c r="L250" s="17"/>
      <c r="M250" s="17"/>
      <c r="N250" s="17"/>
      <c r="O250" s="17"/>
      <c r="P250" s="17"/>
      <c r="Q250" s="17"/>
      <c r="R250" s="17"/>
      <c r="S250" s="17"/>
      <c r="T250" s="17"/>
    </row>
    <row r="251" spans="1:20" ht="24" customHeight="1" x14ac:dyDescent="0.25">
      <c r="A251" s="166">
        <v>19</v>
      </c>
      <c r="B251" s="168" t="s">
        <v>61</v>
      </c>
      <c r="C251" s="169"/>
      <c r="D251" s="170"/>
      <c r="E251" s="58" t="s">
        <v>93</v>
      </c>
      <c r="F251" s="163"/>
      <c r="G251" s="164"/>
      <c r="H251" s="120"/>
      <c r="I251" s="159"/>
      <c r="J251" s="159"/>
      <c r="K251" s="99"/>
      <c r="L251" s="17"/>
      <c r="M251" s="17"/>
      <c r="N251" s="17"/>
      <c r="O251" s="17"/>
      <c r="P251" s="17"/>
      <c r="Q251" s="17"/>
      <c r="R251" s="17"/>
      <c r="S251" s="17"/>
      <c r="T251" s="17"/>
    </row>
    <row r="252" spans="1:20" ht="24" customHeight="1" x14ac:dyDescent="0.25">
      <c r="A252" s="167"/>
      <c r="B252" s="171"/>
      <c r="C252" s="172"/>
      <c r="D252" s="173"/>
      <c r="E252" s="57" t="s">
        <v>22</v>
      </c>
      <c r="F252" s="185" t="str">
        <f>IF(F251="","",F251*0.278)</f>
        <v/>
      </c>
      <c r="G252" s="186"/>
      <c r="H252" s="120"/>
      <c r="I252" s="159"/>
      <c r="J252" s="159"/>
      <c r="K252" s="99"/>
      <c r="L252" s="17"/>
      <c r="M252" s="17"/>
      <c r="N252" s="17"/>
      <c r="O252" s="17"/>
      <c r="P252" s="17"/>
      <c r="Q252" s="17"/>
      <c r="R252" s="17"/>
      <c r="S252" s="17"/>
      <c r="T252" s="17"/>
    </row>
    <row r="253" spans="1:20" ht="24" customHeight="1" x14ac:dyDescent="0.25">
      <c r="A253" s="166">
        <v>20</v>
      </c>
      <c r="B253" s="168" t="s">
        <v>62</v>
      </c>
      <c r="C253" s="169"/>
      <c r="D253" s="170"/>
      <c r="E253" s="58" t="s">
        <v>93</v>
      </c>
      <c r="F253" s="163"/>
      <c r="G253" s="164"/>
      <c r="H253" s="120"/>
      <c r="I253" s="159"/>
      <c r="J253" s="159"/>
      <c r="K253" s="99"/>
      <c r="L253" s="17"/>
      <c r="M253" s="17"/>
      <c r="N253" s="17"/>
      <c r="O253" s="17"/>
      <c r="P253" s="17"/>
      <c r="Q253" s="17"/>
      <c r="R253" s="17"/>
      <c r="S253" s="17"/>
      <c r="T253" s="17"/>
    </row>
    <row r="254" spans="1:20" ht="24" customHeight="1" x14ac:dyDescent="0.25">
      <c r="A254" s="167"/>
      <c r="B254" s="171"/>
      <c r="C254" s="172"/>
      <c r="D254" s="173"/>
      <c r="E254" s="57" t="s">
        <v>22</v>
      </c>
      <c r="F254" s="185" t="str">
        <f>IF(F253="","",F253*0.278)</f>
        <v/>
      </c>
      <c r="G254" s="186"/>
      <c r="H254" s="120"/>
      <c r="I254" s="159"/>
      <c r="J254" s="159"/>
      <c r="K254" s="103"/>
      <c r="L254" s="17"/>
      <c r="M254" s="17"/>
      <c r="N254" s="17"/>
      <c r="O254" s="17"/>
      <c r="P254" s="17"/>
      <c r="Q254" s="17"/>
      <c r="R254" s="17"/>
      <c r="S254" s="17"/>
      <c r="T254" s="17"/>
    </row>
    <row r="255" spans="1:20" ht="23.25" customHeight="1" x14ac:dyDescent="0.25">
      <c r="A255" s="166">
        <v>21</v>
      </c>
      <c r="B255" s="168" t="s">
        <v>50</v>
      </c>
      <c r="C255" s="169"/>
      <c r="D255" s="170"/>
      <c r="E255" s="58" t="s">
        <v>93</v>
      </c>
      <c r="F255" s="174" t="str">
        <f>IF(OR(F251="",F253=""),"",F251-F253)</f>
        <v/>
      </c>
      <c r="G255" s="175"/>
      <c r="H255" s="120"/>
      <c r="I255" s="159"/>
      <c r="J255" s="159"/>
      <c r="K255" s="103"/>
      <c r="L255" s="17"/>
      <c r="M255" s="17"/>
      <c r="N255" s="17"/>
      <c r="O255" s="17"/>
      <c r="P255" s="17"/>
      <c r="Q255" s="17"/>
      <c r="R255" s="17"/>
      <c r="S255" s="17"/>
      <c r="T255" s="17"/>
    </row>
    <row r="256" spans="1:20" ht="23.25" customHeight="1" x14ac:dyDescent="0.25">
      <c r="A256" s="167"/>
      <c r="B256" s="171"/>
      <c r="C256" s="172"/>
      <c r="D256" s="173"/>
      <c r="E256" s="57" t="s">
        <v>22</v>
      </c>
      <c r="F256" s="174" t="str">
        <f>IF(OR(F252="",F254=""),"",F252-F254)</f>
        <v/>
      </c>
      <c r="G256" s="175"/>
      <c r="H256" s="120"/>
      <c r="I256" s="159"/>
      <c r="J256" s="159"/>
      <c r="K256" s="103"/>
      <c r="L256" s="17"/>
      <c r="M256" s="17"/>
      <c r="N256" s="17"/>
      <c r="O256" s="17"/>
      <c r="P256" s="17"/>
      <c r="Q256" s="17"/>
      <c r="R256" s="17"/>
      <c r="S256" s="17"/>
      <c r="T256" s="17"/>
    </row>
    <row r="257" spans="1:27" ht="45.75" customHeight="1" x14ac:dyDescent="0.25">
      <c r="A257" s="38">
        <v>22</v>
      </c>
      <c r="B257" s="126" t="s">
        <v>161</v>
      </c>
      <c r="C257" s="127"/>
      <c r="D257" s="128"/>
      <c r="E257" s="57" t="s">
        <v>47</v>
      </c>
      <c r="F257" s="176" t="str">
        <f>IF(OR(F251="",F253=""),"",F255/F251)</f>
        <v/>
      </c>
      <c r="G257" s="177"/>
      <c r="H257" s="120"/>
      <c r="I257" s="159"/>
      <c r="J257" s="159"/>
      <c r="K257" s="103"/>
      <c r="L257" s="17"/>
      <c r="M257" s="17"/>
      <c r="N257" s="17"/>
      <c r="O257" s="17"/>
      <c r="P257" s="17"/>
      <c r="Q257" s="17"/>
      <c r="R257" s="17"/>
      <c r="S257" s="17"/>
      <c r="T257" s="17"/>
    </row>
    <row r="258" spans="1:27" ht="30.75" customHeight="1" x14ac:dyDescent="0.25">
      <c r="A258" s="40">
        <v>23</v>
      </c>
      <c r="B258" s="129" t="s">
        <v>23</v>
      </c>
      <c r="C258" s="130"/>
      <c r="D258" s="131"/>
      <c r="E258" s="54" t="s">
        <v>22</v>
      </c>
      <c r="F258" s="178"/>
      <c r="G258" s="178"/>
      <c r="H258" s="179"/>
      <c r="I258" s="179"/>
      <c r="J258" s="120"/>
      <c r="K258" s="102"/>
      <c r="L258" s="17"/>
      <c r="M258" s="17"/>
      <c r="N258" s="17"/>
      <c r="O258" s="17"/>
      <c r="P258" s="17"/>
      <c r="Q258" s="17"/>
      <c r="R258" s="17"/>
      <c r="S258" s="17"/>
      <c r="T258" s="17"/>
    </row>
    <row r="259" spans="1:27" ht="30.75" customHeight="1" x14ac:dyDescent="0.25">
      <c r="A259" s="38">
        <v>24</v>
      </c>
      <c r="B259" s="129" t="s">
        <v>172</v>
      </c>
      <c r="C259" s="130"/>
      <c r="D259" s="131"/>
      <c r="E259" s="54" t="s">
        <v>22</v>
      </c>
      <c r="F259" s="178"/>
      <c r="G259" s="178"/>
      <c r="H259" s="179"/>
      <c r="I259" s="179"/>
      <c r="J259" s="120"/>
      <c r="K259" s="102"/>
      <c r="L259" s="17"/>
      <c r="M259" s="17"/>
      <c r="N259" s="17"/>
      <c r="O259" s="17"/>
      <c r="P259" s="17"/>
      <c r="Q259" s="17"/>
      <c r="R259" s="17"/>
      <c r="S259" s="17"/>
      <c r="T259" s="17"/>
    </row>
    <row r="260" spans="1:27" ht="30.75" customHeight="1" x14ac:dyDescent="0.25">
      <c r="A260" s="38">
        <v>25</v>
      </c>
      <c r="B260" s="129" t="s">
        <v>173</v>
      </c>
      <c r="C260" s="130"/>
      <c r="D260" s="131"/>
      <c r="E260" s="54" t="s">
        <v>22</v>
      </c>
      <c r="F260" s="180" t="str">
        <f>IF(OR(F258="",F259=""),"",F258-F259)</f>
        <v/>
      </c>
      <c r="G260" s="180"/>
      <c r="H260" s="120"/>
      <c r="I260" s="159"/>
      <c r="J260" s="159"/>
      <c r="K260" s="102"/>
      <c r="L260" s="17"/>
      <c r="M260" s="17"/>
      <c r="N260" s="17"/>
      <c r="O260" s="17"/>
      <c r="P260" s="17"/>
      <c r="Q260" s="17"/>
      <c r="R260" s="17"/>
      <c r="S260" s="17"/>
      <c r="T260" s="17"/>
    </row>
    <row r="261" spans="1:27" ht="45.75" customHeight="1" x14ac:dyDescent="0.25">
      <c r="A261" s="46">
        <v>26</v>
      </c>
      <c r="B261" s="108" t="s">
        <v>166</v>
      </c>
      <c r="C261" s="108"/>
      <c r="D261" s="108"/>
      <c r="E261" s="57" t="s">
        <v>22</v>
      </c>
      <c r="F261" s="163"/>
      <c r="G261" s="164"/>
      <c r="H261" s="120"/>
      <c r="I261" s="159"/>
      <c r="J261" s="159"/>
      <c r="K261" s="103"/>
      <c r="L261" s="17"/>
      <c r="M261" s="17"/>
      <c r="N261" s="17"/>
      <c r="O261" s="17"/>
      <c r="P261" s="17"/>
      <c r="Q261" s="17"/>
      <c r="R261" s="17"/>
      <c r="S261" s="17"/>
      <c r="T261" s="17"/>
    </row>
    <row r="262" spans="1:27" ht="45.75" customHeight="1" x14ac:dyDescent="0.25">
      <c r="A262" s="46">
        <v>27</v>
      </c>
      <c r="B262" s="108" t="s">
        <v>169</v>
      </c>
      <c r="C262" s="108"/>
      <c r="D262" s="108"/>
      <c r="E262" s="57" t="s">
        <v>22</v>
      </c>
      <c r="F262" s="163"/>
      <c r="G262" s="164"/>
      <c r="H262" s="120"/>
      <c r="I262" s="159"/>
      <c r="J262" s="159"/>
      <c r="K262" s="103"/>
      <c r="L262" s="17"/>
      <c r="M262" s="17"/>
      <c r="N262" s="17"/>
      <c r="O262" s="17"/>
      <c r="P262" s="17"/>
      <c r="Q262" s="17"/>
      <c r="R262" s="17"/>
      <c r="S262" s="17"/>
      <c r="T262" s="17"/>
    </row>
    <row r="263" spans="1:27" ht="45" customHeight="1" x14ac:dyDescent="0.25">
      <c r="A263" s="34">
        <v>28</v>
      </c>
      <c r="B263" s="157" t="s">
        <v>51</v>
      </c>
      <c r="C263" s="157"/>
      <c r="D263" s="157"/>
      <c r="E263" s="54" t="s">
        <v>22</v>
      </c>
      <c r="F263" s="165" t="str">
        <f>IF(AND(F261="",F262=""),"",F261+F262)</f>
        <v/>
      </c>
      <c r="G263" s="165"/>
      <c r="H263" s="120"/>
      <c r="I263" s="159"/>
      <c r="J263" s="159"/>
      <c r="K263" s="99"/>
      <c r="L263" s="17"/>
      <c r="M263" s="17"/>
      <c r="N263" s="17"/>
      <c r="O263" s="17"/>
      <c r="P263" s="17"/>
      <c r="Q263" s="17"/>
      <c r="R263" s="17"/>
      <c r="S263" s="17"/>
      <c r="T263" s="17"/>
    </row>
    <row r="264" spans="1:27" ht="30.75" customHeight="1" x14ac:dyDescent="0.25">
      <c r="A264" s="34">
        <v>29</v>
      </c>
      <c r="B264" s="129" t="s">
        <v>185</v>
      </c>
      <c r="C264" s="130"/>
      <c r="D264" s="131"/>
      <c r="E264" s="54" t="s">
        <v>24</v>
      </c>
      <c r="F264" s="163"/>
      <c r="G264" s="164"/>
      <c r="H264" s="120"/>
      <c r="I264" s="159"/>
      <c r="J264" s="159"/>
      <c r="K264" s="99"/>
      <c r="L264" s="17"/>
      <c r="M264" s="17"/>
      <c r="N264" s="17"/>
      <c r="O264" s="17"/>
      <c r="P264" s="17"/>
      <c r="Q264" s="17"/>
      <c r="R264" s="17"/>
      <c r="S264" s="17"/>
      <c r="T264" s="17"/>
    </row>
    <row r="265" spans="1:27" x14ac:dyDescent="0.25">
      <c r="A265" s="34">
        <v>30</v>
      </c>
      <c r="B265" s="129" t="s">
        <v>186</v>
      </c>
      <c r="C265" s="130"/>
      <c r="D265" s="131"/>
      <c r="E265" s="54" t="s">
        <v>24</v>
      </c>
      <c r="F265" s="163"/>
      <c r="G265" s="164"/>
      <c r="H265" s="120"/>
      <c r="I265" s="159"/>
      <c r="J265" s="159"/>
      <c r="K265" s="99"/>
      <c r="L265" s="17"/>
      <c r="M265" s="17"/>
      <c r="N265" s="17"/>
      <c r="O265" s="17"/>
      <c r="P265" s="17"/>
      <c r="Q265" s="17"/>
      <c r="R265" s="17"/>
      <c r="S265" s="17"/>
      <c r="T265" s="17"/>
    </row>
    <row r="266" spans="1:27" ht="31.5" customHeight="1" x14ac:dyDescent="0.25">
      <c r="A266" s="34">
        <v>31</v>
      </c>
      <c r="B266" s="157" t="s">
        <v>48</v>
      </c>
      <c r="C266" s="157"/>
      <c r="D266" s="157"/>
      <c r="E266" s="54" t="s">
        <v>24</v>
      </c>
      <c r="F266" s="165" t="str">
        <f>IF(OR(F264="",F265=""),"",F264-F265)</f>
        <v/>
      </c>
      <c r="G266" s="165"/>
      <c r="H266" s="120"/>
      <c r="I266" s="159"/>
      <c r="J266" s="159"/>
      <c r="K266" s="103"/>
      <c r="L266" s="17"/>
      <c r="M266" s="17"/>
      <c r="N266" s="17"/>
      <c r="O266" s="17"/>
      <c r="P266" s="17"/>
      <c r="Q266" s="17"/>
      <c r="R266" s="17"/>
      <c r="S266" s="17"/>
      <c r="T266" s="17"/>
    </row>
    <row r="267" spans="1:27" x14ac:dyDescent="0.25">
      <c r="A267" s="142">
        <v>32</v>
      </c>
      <c r="B267" s="145" t="s">
        <v>52</v>
      </c>
      <c r="C267" s="146"/>
      <c r="D267" s="147"/>
      <c r="E267" s="154" t="s">
        <v>182</v>
      </c>
      <c r="F267" s="154"/>
      <c r="G267" s="154"/>
      <c r="H267" s="154"/>
      <c r="I267" s="154"/>
      <c r="J267" s="86"/>
      <c r="K267" s="155" t="str">
        <f>IF(AND(J267="Tak",F257&lt;0.25),"Nie został spełniony warunek zgodnie z punktem 1 Kryteriów jakościowych dopuszczających","")</f>
        <v/>
      </c>
      <c r="L267" s="155"/>
      <c r="M267" s="155"/>
      <c r="N267" s="155"/>
      <c r="O267" s="155"/>
      <c r="P267" s="155"/>
      <c r="Q267" s="155"/>
      <c r="R267" s="155"/>
      <c r="S267" s="155"/>
      <c r="T267" s="155"/>
      <c r="AA267">
        <f>IF(J267="Tak",1,0)</f>
        <v>0</v>
      </c>
    </row>
    <row r="268" spans="1:27" x14ac:dyDescent="0.25">
      <c r="A268" s="143"/>
      <c r="B268" s="148"/>
      <c r="C268" s="149"/>
      <c r="D268" s="150"/>
      <c r="E268" s="156" t="s">
        <v>183</v>
      </c>
      <c r="F268" s="156"/>
      <c r="G268" s="156"/>
      <c r="H268" s="156"/>
      <c r="I268" s="156"/>
      <c r="J268" s="86"/>
      <c r="K268" s="155" t="str">
        <f>IF(AND(J268="Tak",F257&lt;0.1),"Nie został spełniony warunek zgodnie z punktem 2 Kryteriów jakościowych dopuszczających","")</f>
        <v/>
      </c>
      <c r="L268" s="155"/>
      <c r="M268" s="155"/>
      <c r="N268" s="155"/>
      <c r="O268" s="155"/>
      <c r="P268" s="155"/>
      <c r="Q268" s="155"/>
      <c r="R268" s="155"/>
      <c r="S268" s="155"/>
      <c r="T268" s="155"/>
      <c r="AA268">
        <f t="shared" ref="AA268:AA269" si="5">IF(J268="Tak",1,0)</f>
        <v>0</v>
      </c>
    </row>
    <row r="269" spans="1:27" x14ac:dyDescent="0.25">
      <c r="A269" s="144"/>
      <c r="B269" s="151"/>
      <c r="C269" s="152"/>
      <c r="D269" s="153"/>
      <c r="E269" s="156" t="s">
        <v>184</v>
      </c>
      <c r="F269" s="156"/>
      <c r="G269" s="156"/>
      <c r="H269" s="156"/>
      <c r="I269" s="156"/>
      <c r="J269" s="86"/>
      <c r="K269" s="155" t="str">
        <f>IF(AND(J269="Tak",F257&lt;0.1),"Nie został spełniony warunek zgodnie z punktem 2 Kryteriów jakościowych dopuszczających","")</f>
        <v/>
      </c>
      <c r="L269" s="155"/>
      <c r="M269" s="155"/>
      <c r="N269" s="155"/>
      <c r="O269" s="155"/>
      <c r="P269" s="155"/>
      <c r="Q269" s="155"/>
      <c r="R269" s="155"/>
      <c r="S269" s="155"/>
      <c r="T269" s="155"/>
      <c r="AA269">
        <f t="shared" si="5"/>
        <v>0</v>
      </c>
    </row>
    <row r="270" spans="1:27" ht="60" customHeight="1" x14ac:dyDescent="0.25">
      <c r="A270" s="34">
        <v>33</v>
      </c>
      <c r="B270" s="157" t="s">
        <v>277</v>
      </c>
      <c r="C270" s="157"/>
      <c r="D270" s="157"/>
      <c r="E270" s="54" t="s">
        <v>19</v>
      </c>
      <c r="F270" s="158"/>
      <c r="G270" s="158"/>
      <c r="H270" s="120"/>
      <c r="I270" s="159"/>
      <c r="J270" s="159"/>
      <c r="K270" s="99"/>
      <c r="L270" s="17"/>
      <c r="M270" s="17"/>
      <c r="N270" s="17"/>
      <c r="O270" s="17"/>
      <c r="P270" s="17"/>
      <c r="Q270" s="17"/>
      <c r="R270" s="17"/>
      <c r="S270" s="17"/>
      <c r="T270" s="17"/>
      <c r="AA270">
        <f>SUM(AA267:AA269)</f>
        <v>0</v>
      </c>
    </row>
    <row r="271" spans="1:27" ht="41.25" customHeight="1" x14ac:dyDescent="0.25">
      <c r="A271" s="34">
        <v>34</v>
      </c>
      <c r="B271" s="108" t="s">
        <v>157</v>
      </c>
      <c r="C271" s="108"/>
      <c r="D271" s="108"/>
      <c r="E271" s="57" t="s">
        <v>158</v>
      </c>
      <c r="F271" s="160" t="str">
        <f>IF(OR(F242="",F243=""),"",F241/F255)</f>
        <v/>
      </c>
      <c r="G271" s="160"/>
      <c r="H271" s="161"/>
      <c r="I271" s="161"/>
      <c r="J271" s="162"/>
      <c r="K271" s="100"/>
      <c r="L271" s="17"/>
      <c r="M271" s="17"/>
      <c r="N271" s="17"/>
      <c r="O271" s="17"/>
      <c r="P271" s="17"/>
      <c r="Q271" s="17"/>
      <c r="R271" s="17"/>
      <c r="S271" s="17"/>
      <c r="T271" s="17"/>
    </row>
    <row r="272" spans="1:27" ht="40.5" customHeight="1" x14ac:dyDescent="0.25">
      <c r="A272" s="34">
        <v>35</v>
      </c>
      <c r="B272" s="108" t="s">
        <v>159</v>
      </c>
      <c r="C272" s="108"/>
      <c r="D272" s="108"/>
      <c r="E272" s="57" t="s">
        <v>160</v>
      </c>
      <c r="F272" s="160" t="str">
        <f>IF(OR(F241="",F242="",F251=""),"",F241/(F242-F243))</f>
        <v/>
      </c>
      <c r="G272" s="160"/>
      <c r="H272" s="161"/>
      <c r="I272" s="161"/>
      <c r="J272" s="162"/>
      <c r="K272" s="99"/>
      <c r="L272" s="17"/>
      <c r="M272" s="17"/>
      <c r="N272" s="17"/>
      <c r="O272" s="17"/>
      <c r="P272" s="17"/>
      <c r="Q272" s="17"/>
      <c r="R272" s="17"/>
      <c r="S272" s="17"/>
      <c r="T272" s="17"/>
    </row>
    <row r="273" spans="1:27" ht="30" customHeight="1" x14ac:dyDescent="0.25">
      <c r="A273" s="34">
        <v>36</v>
      </c>
      <c r="B273" s="126" t="str">
        <f>CONCATENATE("Maksymalna kwota dofinansowania - ",'0-1'!$B$8)</f>
        <v xml:space="preserve">Maksymalna kwota dofinansowania - </v>
      </c>
      <c r="C273" s="127"/>
      <c r="D273" s="128"/>
      <c r="E273" s="57" t="s">
        <v>69</v>
      </c>
      <c r="F273" s="135" t="str">
        <f>IF(F274="","",F274*F241)</f>
        <v/>
      </c>
      <c r="G273" s="136"/>
      <c r="H273" s="137"/>
      <c r="I273" s="138"/>
      <c r="J273" s="138"/>
      <c r="K273" s="99"/>
      <c r="L273" s="17"/>
      <c r="M273" s="17"/>
      <c r="N273" s="17"/>
      <c r="O273" s="17"/>
      <c r="P273" s="17"/>
      <c r="Q273" s="17"/>
      <c r="R273" s="17"/>
      <c r="S273" s="17"/>
      <c r="T273" s="17"/>
    </row>
    <row r="274" spans="1:27" ht="45.75" customHeight="1" x14ac:dyDescent="0.25">
      <c r="A274" s="34">
        <v>37</v>
      </c>
      <c r="B274" s="126" t="s">
        <v>187</v>
      </c>
      <c r="C274" s="127"/>
      <c r="D274" s="128"/>
      <c r="E274" s="59" t="s">
        <v>47</v>
      </c>
      <c r="F274" s="139" t="str">
        <f>IF(AA270=3,0.95,IF(AA270=2,0.9,IF(AA270=1,0.85,"")))</f>
        <v/>
      </c>
      <c r="G274" s="140"/>
      <c r="H274" s="137"/>
      <c r="I274" s="138"/>
      <c r="J274" s="138"/>
      <c r="K274" s="99"/>
      <c r="L274" s="17"/>
      <c r="M274" s="17"/>
      <c r="N274" s="17"/>
      <c r="O274" s="17"/>
      <c r="P274" s="17"/>
      <c r="Q274" s="17"/>
      <c r="R274" s="17"/>
      <c r="S274" s="17"/>
      <c r="T274" s="17"/>
    </row>
    <row r="275" spans="1:27" ht="15" customHeight="1" x14ac:dyDescent="0.25">
      <c r="A275" s="106" t="s">
        <v>205</v>
      </c>
      <c r="B275" s="106"/>
      <c r="C275" s="106"/>
      <c r="D275" s="106"/>
      <c r="E275" s="106"/>
      <c r="F275" s="106"/>
      <c r="G275" s="106"/>
      <c r="H275" s="106"/>
      <c r="I275" s="106"/>
      <c r="J275" s="132"/>
      <c r="K275" s="98"/>
      <c r="L275" s="17"/>
      <c r="M275" s="17"/>
      <c r="N275" s="17"/>
      <c r="O275" s="17"/>
      <c r="P275" s="17"/>
      <c r="Q275" s="17"/>
      <c r="R275" s="17"/>
      <c r="S275" s="17"/>
      <c r="T275" s="17"/>
    </row>
    <row r="276" spans="1:27" ht="39.75" customHeight="1" x14ac:dyDescent="0.25">
      <c r="A276" s="107"/>
      <c r="B276" s="107"/>
      <c r="C276" s="107"/>
      <c r="D276" s="107"/>
      <c r="E276" s="107"/>
      <c r="F276" s="107"/>
      <c r="G276" s="107"/>
      <c r="H276" s="107"/>
      <c r="I276" s="107"/>
      <c r="J276" s="141"/>
      <c r="K276" s="98"/>
      <c r="L276" s="17"/>
      <c r="M276" s="17"/>
      <c r="N276" s="17"/>
      <c r="O276" s="17"/>
      <c r="P276" s="17"/>
      <c r="Q276" s="17"/>
      <c r="R276" s="17"/>
      <c r="S276" s="17"/>
      <c r="T276" s="17"/>
    </row>
    <row r="277" spans="1:27" ht="34.5" customHeight="1" x14ac:dyDescent="0.25">
      <c r="K277" s="98"/>
      <c r="L277" s="17"/>
      <c r="M277" s="17"/>
      <c r="N277" s="17"/>
      <c r="O277" s="17"/>
      <c r="P277" s="17"/>
      <c r="Q277" s="17"/>
      <c r="R277" s="17"/>
      <c r="S277" s="17"/>
      <c r="T277" s="17"/>
    </row>
    <row r="278" spans="1:27" ht="18.75" x14ac:dyDescent="0.3">
      <c r="B278" s="207" t="s">
        <v>204</v>
      </c>
      <c r="C278" s="207"/>
      <c r="D278" s="207"/>
      <c r="E278" s="207"/>
      <c r="F278" s="207"/>
      <c r="G278" s="207"/>
      <c r="H278" s="207"/>
      <c r="I278" s="207"/>
      <c r="J278" s="207"/>
      <c r="K278" s="98"/>
      <c r="L278" s="17"/>
      <c r="M278" s="17"/>
      <c r="N278" s="17"/>
      <c r="O278" s="17"/>
      <c r="P278" s="17"/>
      <c r="Q278" s="17"/>
      <c r="R278" s="17"/>
      <c r="S278" s="17"/>
      <c r="T278" s="17"/>
    </row>
    <row r="279" spans="1:27" ht="45.75" customHeight="1" x14ac:dyDescent="0.25">
      <c r="A279" s="36" t="s">
        <v>13</v>
      </c>
      <c r="B279" s="208" t="s">
        <v>33</v>
      </c>
      <c r="C279" s="208"/>
      <c r="D279" s="208"/>
      <c r="E279" s="51" t="s">
        <v>15</v>
      </c>
      <c r="F279" s="208" t="s">
        <v>36</v>
      </c>
      <c r="G279" s="208"/>
      <c r="H279" s="208" t="s">
        <v>49</v>
      </c>
      <c r="I279" s="208"/>
      <c r="J279" s="209"/>
      <c r="K279" s="99"/>
      <c r="L279" s="17"/>
      <c r="M279" s="17"/>
      <c r="N279" s="17"/>
      <c r="O279" s="17"/>
      <c r="P279" s="17"/>
      <c r="Q279" s="17"/>
      <c r="R279" s="17"/>
      <c r="S279" s="17"/>
      <c r="T279" s="17"/>
    </row>
    <row r="280" spans="1:27" ht="31.5" customHeight="1" x14ac:dyDescent="0.25">
      <c r="A280" s="40">
        <v>1</v>
      </c>
      <c r="B280" s="157" t="s">
        <v>43</v>
      </c>
      <c r="C280" s="157"/>
      <c r="D280" s="157"/>
      <c r="E280" s="52" t="s">
        <v>17</v>
      </c>
      <c r="F280" s="198" t="s">
        <v>17</v>
      </c>
      <c r="G280" s="199"/>
      <c r="H280" s="200"/>
      <c r="I280" s="200"/>
      <c r="J280" s="201"/>
      <c r="K280" s="99"/>
      <c r="L280" s="17"/>
      <c r="M280" s="17"/>
      <c r="N280" s="17"/>
      <c r="O280" s="17"/>
      <c r="P280" s="17"/>
      <c r="Q280" s="17"/>
      <c r="R280" s="17"/>
      <c r="S280" s="17"/>
      <c r="T280" s="17"/>
    </row>
    <row r="281" spans="1:27" ht="30.75" customHeight="1" x14ac:dyDescent="0.25">
      <c r="A281" s="40">
        <v>2</v>
      </c>
      <c r="B281" s="157" t="s">
        <v>44</v>
      </c>
      <c r="C281" s="157"/>
      <c r="D281" s="157"/>
      <c r="E281" s="52" t="s">
        <v>17</v>
      </c>
      <c r="F281" s="198" t="s">
        <v>17</v>
      </c>
      <c r="G281" s="199"/>
      <c r="H281" s="120"/>
      <c r="I281" s="159"/>
      <c r="J281" s="159"/>
      <c r="K281" s="101"/>
      <c r="L281" s="17"/>
      <c r="M281" s="17"/>
      <c r="N281" s="17"/>
      <c r="O281" s="17"/>
      <c r="P281" s="17"/>
      <c r="Q281" s="17"/>
      <c r="R281" s="17"/>
      <c r="S281" s="17"/>
      <c r="T281" s="17"/>
    </row>
    <row r="282" spans="1:27" ht="15.75" x14ac:dyDescent="0.25">
      <c r="A282" s="40">
        <v>3</v>
      </c>
      <c r="B282" s="126" t="s">
        <v>152</v>
      </c>
      <c r="C282" s="127"/>
      <c r="D282" s="128"/>
      <c r="E282" s="53" t="s">
        <v>153</v>
      </c>
      <c r="F282" s="202"/>
      <c r="G282" s="203"/>
      <c r="H282" s="120"/>
      <c r="I282" s="159"/>
      <c r="J282" s="159"/>
      <c r="K282" s="101"/>
      <c r="L282" s="17"/>
      <c r="M282" s="17"/>
      <c r="N282" s="17"/>
      <c r="O282" s="17"/>
      <c r="P282" s="17"/>
      <c r="Q282" s="17"/>
      <c r="R282" s="17"/>
      <c r="S282" s="17"/>
      <c r="T282" s="17"/>
      <c r="AA282" t="s">
        <v>154</v>
      </c>
    </row>
    <row r="283" spans="1:27" ht="17.25" x14ac:dyDescent="0.25">
      <c r="A283" s="40">
        <v>4</v>
      </c>
      <c r="B283" s="157" t="s">
        <v>45</v>
      </c>
      <c r="C283" s="157"/>
      <c r="D283" s="157"/>
      <c r="E283" s="54" t="s">
        <v>21</v>
      </c>
      <c r="F283" s="158"/>
      <c r="G283" s="158"/>
      <c r="H283" s="120"/>
      <c r="I283" s="159"/>
      <c r="J283" s="159"/>
      <c r="K283" s="101"/>
      <c r="L283" s="17"/>
      <c r="M283" s="17"/>
      <c r="N283" s="17"/>
      <c r="O283" s="17"/>
      <c r="P283" s="17"/>
      <c r="Q283" s="17"/>
      <c r="R283" s="17"/>
      <c r="S283" s="17"/>
      <c r="T283" s="17"/>
      <c r="AA283" t="s">
        <v>155</v>
      </c>
    </row>
    <row r="284" spans="1:27" ht="18.75" customHeight="1" x14ac:dyDescent="0.25">
      <c r="A284" s="40">
        <v>5</v>
      </c>
      <c r="B284" s="157" t="s">
        <v>41</v>
      </c>
      <c r="C284" s="157"/>
      <c r="D284" s="157"/>
      <c r="E284" s="54" t="s">
        <v>21</v>
      </c>
      <c r="F284" s="204"/>
      <c r="G284" s="205"/>
      <c r="H284" s="120"/>
      <c r="I284" s="159"/>
      <c r="J284" s="159"/>
      <c r="K284" s="101"/>
      <c r="L284" s="17"/>
      <c r="M284" s="17"/>
      <c r="N284" s="17"/>
      <c r="O284" s="17"/>
      <c r="P284" s="17"/>
      <c r="Q284" s="17"/>
      <c r="R284" s="17"/>
      <c r="S284" s="17"/>
      <c r="T284" s="17"/>
    </row>
    <row r="285" spans="1:27" ht="29.25" customHeight="1" x14ac:dyDescent="0.25">
      <c r="A285" s="34">
        <v>6</v>
      </c>
      <c r="B285" s="206" t="s">
        <v>163</v>
      </c>
      <c r="C285" s="206"/>
      <c r="D285" s="206"/>
      <c r="E285" s="55" t="s">
        <v>168</v>
      </c>
      <c r="F285" s="158"/>
      <c r="G285" s="158"/>
      <c r="H285" s="120"/>
      <c r="I285" s="159"/>
      <c r="J285" s="159"/>
      <c r="K285" s="101"/>
      <c r="L285" s="17"/>
      <c r="M285" s="17"/>
      <c r="N285" s="17"/>
      <c r="O285" s="17"/>
      <c r="P285" s="17"/>
      <c r="Q285" s="17"/>
      <c r="R285" s="17"/>
      <c r="S285" s="17"/>
      <c r="T285" s="17"/>
    </row>
    <row r="286" spans="1:27" ht="62.25" customHeight="1" x14ac:dyDescent="0.25">
      <c r="A286" s="40">
        <v>7</v>
      </c>
      <c r="B286" s="157" t="s">
        <v>46</v>
      </c>
      <c r="C286" s="157"/>
      <c r="D286" s="157"/>
      <c r="E286" s="54" t="s">
        <v>21</v>
      </c>
      <c r="F286" s="158"/>
      <c r="G286" s="158"/>
      <c r="H286" s="120"/>
      <c r="I286" s="159"/>
      <c r="J286" s="159"/>
      <c r="K286" s="99"/>
      <c r="L286" s="17"/>
      <c r="M286" s="17"/>
      <c r="N286" s="17"/>
      <c r="O286" s="17"/>
      <c r="P286" s="17"/>
      <c r="Q286" s="17"/>
      <c r="R286" s="17"/>
      <c r="S286" s="17"/>
      <c r="T286" s="17"/>
    </row>
    <row r="287" spans="1:27" ht="28.5" customHeight="1" x14ac:dyDescent="0.25">
      <c r="A287" s="40">
        <v>8</v>
      </c>
      <c r="B287" s="193" t="s">
        <v>174</v>
      </c>
      <c r="C287" s="194"/>
      <c r="D287" s="195"/>
      <c r="E287" s="56" t="s">
        <v>35</v>
      </c>
      <c r="F287" s="196"/>
      <c r="G287" s="197"/>
      <c r="H287" s="120"/>
      <c r="I287" s="159"/>
      <c r="J287" s="159"/>
      <c r="K287" s="99"/>
      <c r="L287" s="17"/>
      <c r="M287" s="17"/>
      <c r="N287" s="17"/>
      <c r="O287" s="17"/>
      <c r="P287" s="17"/>
      <c r="Q287" s="17"/>
      <c r="R287" s="17"/>
      <c r="S287" s="17"/>
      <c r="T287" s="17"/>
    </row>
    <row r="288" spans="1:27" ht="29.25" customHeight="1" x14ac:dyDescent="0.25">
      <c r="A288" s="40">
        <v>9</v>
      </c>
      <c r="B288" s="193" t="s">
        <v>176</v>
      </c>
      <c r="C288" s="194"/>
      <c r="D288" s="195"/>
      <c r="E288" s="56" t="s">
        <v>153</v>
      </c>
      <c r="F288" s="163"/>
      <c r="G288" s="164"/>
      <c r="H288" s="120"/>
      <c r="I288" s="159"/>
      <c r="J288" s="159"/>
      <c r="K288" s="99"/>
      <c r="L288" s="17"/>
      <c r="M288" s="17"/>
      <c r="N288" s="17"/>
      <c r="O288" s="17"/>
      <c r="P288" s="17"/>
      <c r="Q288" s="17"/>
      <c r="R288" s="17"/>
      <c r="S288" s="17"/>
      <c r="T288" s="17"/>
    </row>
    <row r="289" spans="1:20" x14ac:dyDescent="0.25">
      <c r="A289" s="40">
        <v>10</v>
      </c>
      <c r="B289" s="193" t="s">
        <v>175</v>
      </c>
      <c r="C289" s="194"/>
      <c r="D289" s="195"/>
      <c r="E289" s="56" t="s">
        <v>35</v>
      </c>
      <c r="F289" s="196"/>
      <c r="G289" s="197"/>
      <c r="H289" s="120"/>
      <c r="I289" s="159"/>
      <c r="J289" s="159"/>
      <c r="K289" s="99"/>
      <c r="L289" s="17"/>
      <c r="M289" s="17"/>
      <c r="N289" s="17"/>
      <c r="O289" s="17"/>
      <c r="P289" s="17"/>
      <c r="Q289" s="17"/>
      <c r="R289" s="17"/>
      <c r="S289" s="17"/>
      <c r="T289" s="17"/>
    </row>
    <row r="290" spans="1:20" ht="33.75" customHeight="1" x14ac:dyDescent="0.25">
      <c r="A290" s="40">
        <v>11</v>
      </c>
      <c r="B290" s="126" t="s">
        <v>156</v>
      </c>
      <c r="C290" s="127"/>
      <c r="D290" s="128"/>
      <c r="E290" s="57" t="s">
        <v>69</v>
      </c>
      <c r="F290" s="187"/>
      <c r="G290" s="188"/>
      <c r="H290" s="120"/>
      <c r="I290" s="159"/>
      <c r="J290" s="159"/>
      <c r="K290" s="100" t="str">
        <f>IF(F291&gt;F290,"Wartość kosztów kwalifikowanych przekracza koszt całkowity przedsięwzięcia !!!","")</f>
        <v/>
      </c>
      <c r="L290" s="17"/>
      <c r="M290" s="17"/>
      <c r="N290" s="17"/>
      <c r="O290" s="17"/>
      <c r="P290" s="17"/>
      <c r="Q290" s="17"/>
      <c r="R290" s="17"/>
      <c r="S290" s="17"/>
      <c r="T290" s="17"/>
    </row>
    <row r="291" spans="1:20" ht="141.75" customHeight="1" x14ac:dyDescent="0.25">
      <c r="A291" s="40">
        <v>12</v>
      </c>
      <c r="B291" s="126" t="s">
        <v>167</v>
      </c>
      <c r="C291" s="127"/>
      <c r="D291" s="128"/>
      <c r="E291" s="57" t="s">
        <v>69</v>
      </c>
      <c r="F291" s="187"/>
      <c r="G291" s="188"/>
      <c r="H291" s="120"/>
      <c r="I291" s="159"/>
      <c r="J291" s="159"/>
      <c r="K291" s="105" t="str">
        <f>IF(F291="","",IF(F291&lt;100000,"Minimalny koszt kwalifikowany przedsięwzięcia to 100.000,00 zł !!!",""))</f>
        <v/>
      </c>
      <c r="L291" s="17"/>
      <c r="M291" s="17"/>
      <c r="N291" s="17"/>
      <c r="O291" s="17"/>
      <c r="P291" s="17"/>
      <c r="Q291" s="17"/>
      <c r="R291" s="17"/>
      <c r="S291" s="17"/>
      <c r="T291" s="17"/>
    </row>
    <row r="292" spans="1:20" ht="30.75" customHeight="1" x14ac:dyDescent="0.25">
      <c r="A292" s="37">
        <v>13</v>
      </c>
      <c r="B292" s="126" t="s">
        <v>165</v>
      </c>
      <c r="C292" s="127"/>
      <c r="D292" s="128"/>
      <c r="E292" s="57" t="s">
        <v>69</v>
      </c>
      <c r="F292" s="187"/>
      <c r="G292" s="188"/>
      <c r="H292" s="120"/>
      <c r="I292" s="159"/>
      <c r="J292" s="159"/>
      <c r="K292" s="99"/>
      <c r="L292" s="17"/>
      <c r="M292" s="17"/>
      <c r="N292" s="17"/>
      <c r="O292" s="17"/>
      <c r="P292" s="17"/>
      <c r="Q292" s="17"/>
      <c r="R292" s="17"/>
      <c r="S292" s="17"/>
      <c r="T292" s="17"/>
    </row>
    <row r="293" spans="1:20" ht="30.75" customHeight="1" x14ac:dyDescent="0.25">
      <c r="A293" s="37">
        <v>14</v>
      </c>
      <c r="B293" s="126" t="s">
        <v>164</v>
      </c>
      <c r="C293" s="127"/>
      <c r="D293" s="128"/>
      <c r="E293" s="57" t="s">
        <v>69</v>
      </c>
      <c r="F293" s="187"/>
      <c r="G293" s="188"/>
      <c r="H293" s="120"/>
      <c r="I293" s="159"/>
      <c r="J293" s="159"/>
      <c r="K293" s="99"/>
      <c r="L293" s="17"/>
      <c r="M293" s="17"/>
      <c r="N293" s="17"/>
      <c r="O293" s="17"/>
      <c r="P293" s="17"/>
      <c r="Q293" s="17"/>
      <c r="R293" s="17"/>
      <c r="S293" s="17"/>
      <c r="T293" s="17"/>
    </row>
    <row r="294" spans="1:20" ht="30.75" customHeight="1" x14ac:dyDescent="0.25">
      <c r="A294" s="37">
        <v>15</v>
      </c>
      <c r="B294" s="126" t="s">
        <v>170</v>
      </c>
      <c r="C294" s="127"/>
      <c r="D294" s="128"/>
      <c r="E294" s="57" t="s">
        <v>69</v>
      </c>
      <c r="F294" s="189" t="str">
        <f>IF(OR(F292="",F293=""),"",F292-F293)</f>
        <v/>
      </c>
      <c r="G294" s="190"/>
      <c r="H294" s="120"/>
      <c r="I294" s="159"/>
      <c r="J294" s="159"/>
      <c r="K294" s="99"/>
      <c r="L294" s="17"/>
      <c r="M294" s="17"/>
      <c r="N294" s="17"/>
      <c r="O294" s="17"/>
      <c r="P294" s="17"/>
      <c r="Q294" s="17"/>
      <c r="R294" s="17"/>
      <c r="S294" s="17"/>
      <c r="T294" s="17"/>
    </row>
    <row r="295" spans="1:20" x14ac:dyDescent="0.25">
      <c r="A295" s="166">
        <v>16</v>
      </c>
      <c r="B295" s="145" t="s">
        <v>66</v>
      </c>
      <c r="C295" s="146"/>
      <c r="D295" s="147"/>
      <c r="E295" s="56" t="s">
        <v>93</v>
      </c>
      <c r="F295" s="191"/>
      <c r="G295" s="192"/>
      <c r="H295" s="182"/>
      <c r="I295" s="183"/>
      <c r="J295" s="183"/>
      <c r="K295" s="102"/>
      <c r="L295" s="17"/>
      <c r="M295" s="17"/>
      <c r="N295" s="17"/>
      <c r="O295" s="17"/>
      <c r="P295" s="17"/>
      <c r="Q295" s="17"/>
      <c r="R295" s="17"/>
      <c r="S295" s="17"/>
      <c r="T295" s="17"/>
    </row>
    <row r="296" spans="1:20" ht="17.25" customHeight="1" x14ac:dyDescent="0.25">
      <c r="A296" s="167"/>
      <c r="B296" s="151"/>
      <c r="C296" s="152"/>
      <c r="D296" s="153"/>
      <c r="E296" s="54" t="s">
        <v>22</v>
      </c>
      <c r="F296" s="114" t="str">
        <f>IF(F295="","",F295*0.278)</f>
        <v/>
      </c>
      <c r="G296" s="114"/>
      <c r="H296" s="184"/>
      <c r="I296" s="184"/>
      <c r="J296" s="182"/>
      <c r="K296" s="102"/>
      <c r="L296" s="17"/>
      <c r="M296" s="17"/>
      <c r="N296" s="17"/>
      <c r="O296" s="17"/>
      <c r="P296" s="17"/>
      <c r="Q296" s="17"/>
      <c r="R296" s="17"/>
      <c r="S296" s="17"/>
      <c r="T296" s="17"/>
    </row>
    <row r="297" spans="1:20" x14ac:dyDescent="0.25">
      <c r="A297" s="166">
        <v>17</v>
      </c>
      <c r="B297" s="145" t="s">
        <v>67</v>
      </c>
      <c r="C297" s="146"/>
      <c r="D297" s="147"/>
      <c r="E297" s="56" t="s">
        <v>93</v>
      </c>
      <c r="F297" s="191"/>
      <c r="G297" s="192"/>
      <c r="H297" s="182"/>
      <c r="I297" s="183"/>
      <c r="J297" s="183"/>
      <c r="K297" s="102"/>
      <c r="L297" s="17"/>
      <c r="M297" s="17"/>
      <c r="N297" s="17"/>
      <c r="O297" s="17"/>
      <c r="P297" s="17"/>
      <c r="Q297" s="17"/>
      <c r="R297" s="17"/>
      <c r="S297" s="17"/>
      <c r="T297" s="17"/>
    </row>
    <row r="298" spans="1:20" x14ac:dyDescent="0.25">
      <c r="A298" s="167"/>
      <c r="B298" s="151"/>
      <c r="C298" s="152"/>
      <c r="D298" s="153"/>
      <c r="E298" s="54" t="s">
        <v>22</v>
      </c>
      <c r="F298" s="114" t="str">
        <f>IF(F297="","",F297*0.278)</f>
        <v/>
      </c>
      <c r="G298" s="114"/>
      <c r="H298" s="184"/>
      <c r="I298" s="184"/>
      <c r="J298" s="182"/>
      <c r="K298" s="102"/>
      <c r="L298" s="17"/>
      <c r="M298" s="17"/>
      <c r="N298" s="17"/>
      <c r="O298" s="17"/>
      <c r="P298" s="17"/>
      <c r="Q298" s="17"/>
      <c r="R298" s="17"/>
      <c r="S298" s="17"/>
      <c r="T298" s="17"/>
    </row>
    <row r="299" spans="1:20" x14ac:dyDescent="0.25">
      <c r="A299" s="166">
        <v>18</v>
      </c>
      <c r="B299" s="145" t="s">
        <v>64</v>
      </c>
      <c r="C299" s="146"/>
      <c r="D299" s="147"/>
      <c r="E299" s="56" t="s">
        <v>93</v>
      </c>
      <c r="F299" s="181" t="str">
        <f>IF(OR(F295="",F297=""),"",F295-F297)</f>
        <v/>
      </c>
      <c r="G299" s="181"/>
      <c r="H299" s="182"/>
      <c r="I299" s="183"/>
      <c r="J299" s="183"/>
      <c r="K299" s="102"/>
      <c r="L299" s="17"/>
      <c r="M299" s="17"/>
      <c r="N299" s="17"/>
      <c r="O299" s="17"/>
      <c r="P299" s="17"/>
      <c r="Q299" s="17"/>
      <c r="R299" s="17"/>
      <c r="S299" s="17"/>
      <c r="T299" s="17"/>
    </row>
    <row r="300" spans="1:20" x14ac:dyDescent="0.25">
      <c r="A300" s="167"/>
      <c r="B300" s="151"/>
      <c r="C300" s="152"/>
      <c r="D300" s="153"/>
      <c r="E300" s="54" t="s">
        <v>22</v>
      </c>
      <c r="F300" s="114" t="str">
        <f>IF(OR(F296="",F298=""),"",F296-F298)</f>
        <v/>
      </c>
      <c r="G300" s="114"/>
      <c r="H300" s="184"/>
      <c r="I300" s="184"/>
      <c r="J300" s="182"/>
      <c r="K300" s="102"/>
      <c r="L300" s="17"/>
      <c r="M300" s="17"/>
      <c r="N300" s="17"/>
      <c r="O300" s="17"/>
      <c r="P300" s="17"/>
      <c r="Q300" s="17"/>
      <c r="R300" s="17"/>
      <c r="S300" s="17"/>
      <c r="T300" s="17"/>
    </row>
    <row r="301" spans="1:20" ht="24" customHeight="1" x14ac:dyDescent="0.25">
      <c r="A301" s="166">
        <v>19</v>
      </c>
      <c r="B301" s="168" t="s">
        <v>61</v>
      </c>
      <c r="C301" s="169"/>
      <c r="D301" s="170"/>
      <c r="E301" s="58" t="s">
        <v>93</v>
      </c>
      <c r="F301" s="163"/>
      <c r="G301" s="164"/>
      <c r="H301" s="120"/>
      <c r="I301" s="159"/>
      <c r="J301" s="159"/>
      <c r="K301" s="99"/>
      <c r="L301" s="17"/>
      <c r="M301" s="17"/>
      <c r="N301" s="17"/>
      <c r="O301" s="17"/>
      <c r="P301" s="17"/>
      <c r="Q301" s="17"/>
      <c r="R301" s="17"/>
      <c r="S301" s="17"/>
      <c r="T301" s="17"/>
    </row>
    <row r="302" spans="1:20" ht="24" customHeight="1" x14ac:dyDescent="0.25">
      <c r="A302" s="167"/>
      <c r="B302" s="171"/>
      <c r="C302" s="172"/>
      <c r="D302" s="173"/>
      <c r="E302" s="57" t="s">
        <v>22</v>
      </c>
      <c r="F302" s="185" t="str">
        <f>IF(F301="","",F301*0.278)</f>
        <v/>
      </c>
      <c r="G302" s="186"/>
      <c r="H302" s="120"/>
      <c r="I302" s="159"/>
      <c r="J302" s="159"/>
      <c r="K302" s="99"/>
      <c r="L302" s="17"/>
      <c r="M302" s="17"/>
      <c r="N302" s="17"/>
      <c r="O302" s="17"/>
      <c r="P302" s="17"/>
      <c r="Q302" s="17"/>
      <c r="R302" s="17"/>
      <c r="S302" s="17"/>
      <c r="T302" s="17"/>
    </row>
    <row r="303" spans="1:20" ht="24" customHeight="1" x14ac:dyDescent="0.25">
      <c r="A303" s="166">
        <v>20</v>
      </c>
      <c r="B303" s="168" t="s">
        <v>62</v>
      </c>
      <c r="C303" s="169"/>
      <c r="D303" s="170"/>
      <c r="E303" s="58" t="s">
        <v>93</v>
      </c>
      <c r="F303" s="163"/>
      <c r="G303" s="164"/>
      <c r="H303" s="120"/>
      <c r="I303" s="159"/>
      <c r="J303" s="159"/>
      <c r="K303" s="99"/>
      <c r="L303" s="17"/>
      <c r="M303" s="17"/>
      <c r="N303" s="17"/>
      <c r="O303" s="17"/>
      <c r="P303" s="17"/>
      <c r="Q303" s="17"/>
      <c r="R303" s="17"/>
      <c r="S303" s="17"/>
      <c r="T303" s="17"/>
    </row>
    <row r="304" spans="1:20" ht="24" customHeight="1" x14ac:dyDescent="0.25">
      <c r="A304" s="167"/>
      <c r="B304" s="171"/>
      <c r="C304" s="172"/>
      <c r="D304" s="173"/>
      <c r="E304" s="57" t="s">
        <v>22</v>
      </c>
      <c r="F304" s="185" t="str">
        <f>IF(F303="","",F303*0.278)</f>
        <v/>
      </c>
      <c r="G304" s="186"/>
      <c r="H304" s="120"/>
      <c r="I304" s="159"/>
      <c r="J304" s="159"/>
      <c r="K304" s="103"/>
      <c r="L304" s="17"/>
      <c r="M304" s="17"/>
      <c r="N304" s="17"/>
      <c r="O304" s="17"/>
      <c r="P304" s="17"/>
      <c r="Q304" s="17"/>
      <c r="R304" s="17"/>
      <c r="S304" s="17"/>
      <c r="T304" s="17"/>
    </row>
    <row r="305" spans="1:27" ht="23.25" customHeight="1" x14ac:dyDescent="0.25">
      <c r="A305" s="166">
        <v>21</v>
      </c>
      <c r="B305" s="168" t="s">
        <v>50</v>
      </c>
      <c r="C305" s="169"/>
      <c r="D305" s="170"/>
      <c r="E305" s="58" t="s">
        <v>93</v>
      </c>
      <c r="F305" s="174" t="str">
        <f>IF(OR(F301="",F303=""),"",F301-F303)</f>
        <v/>
      </c>
      <c r="G305" s="175"/>
      <c r="H305" s="120"/>
      <c r="I305" s="159"/>
      <c r="J305" s="159"/>
      <c r="K305" s="103"/>
      <c r="L305" s="17"/>
      <c r="M305" s="17"/>
      <c r="N305" s="17"/>
      <c r="O305" s="17"/>
      <c r="P305" s="17"/>
      <c r="Q305" s="17"/>
      <c r="R305" s="17"/>
      <c r="S305" s="17"/>
      <c r="T305" s="17"/>
    </row>
    <row r="306" spans="1:27" ht="23.25" customHeight="1" x14ac:dyDescent="0.25">
      <c r="A306" s="167"/>
      <c r="B306" s="171"/>
      <c r="C306" s="172"/>
      <c r="D306" s="173"/>
      <c r="E306" s="57" t="s">
        <v>22</v>
      </c>
      <c r="F306" s="174" t="str">
        <f>IF(OR(F302="",F304=""),"",F302-F304)</f>
        <v/>
      </c>
      <c r="G306" s="175"/>
      <c r="H306" s="120"/>
      <c r="I306" s="159"/>
      <c r="J306" s="159"/>
      <c r="K306" s="103"/>
      <c r="L306" s="17"/>
      <c r="M306" s="17"/>
      <c r="N306" s="17"/>
      <c r="O306" s="17"/>
      <c r="P306" s="17"/>
      <c r="Q306" s="17"/>
      <c r="R306" s="17"/>
      <c r="S306" s="17"/>
      <c r="T306" s="17"/>
    </row>
    <row r="307" spans="1:27" ht="45.75" customHeight="1" x14ac:dyDescent="0.25">
      <c r="A307" s="38">
        <v>22</v>
      </c>
      <c r="B307" s="126" t="s">
        <v>161</v>
      </c>
      <c r="C307" s="127"/>
      <c r="D307" s="128"/>
      <c r="E307" s="57" t="s">
        <v>47</v>
      </c>
      <c r="F307" s="176" t="str">
        <f>IF(OR(F301="",F303=""),"",F305/F301)</f>
        <v/>
      </c>
      <c r="G307" s="177"/>
      <c r="H307" s="120"/>
      <c r="I307" s="159"/>
      <c r="J307" s="159"/>
      <c r="K307" s="103"/>
      <c r="L307" s="17"/>
      <c r="M307" s="17"/>
      <c r="N307" s="17"/>
      <c r="O307" s="17"/>
      <c r="P307" s="17"/>
      <c r="Q307" s="17"/>
      <c r="R307" s="17"/>
      <c r="S307" s="17"/>
      <c r="T307" s="17"/>
    </row>
    <row r="308" spans="1:27" ht="30.75" customHeight="1" x14ac:dyDescent="0.25">
      <c r="A308" s="40">
        <v>23</v>
      </c>
      <c r="B308" s="129" t="s">
        <v>23</v>
      </c>
      <c r="C308" s="130"/>
      <c r="D308" s="131"/>
      <c r="E308" s="54" t="s">
        <v>22</v>
      </c>
      <c r="F308" s="178"/>
      <c r="G308" s="178"/>
      <c r="H308" s="179"/>
      <c r="I308" s="179"/>
      <c r="J308" s="120"/>
      <c r="K308" s="102"/>
      <c r="L308" s="17"/>
      <c r="M308" s="17"/>
      <c r="N308" s="17"/>
      <c r="O308" s="17"/>
      <c r="P308" s="17"/>
      <c r="Q308" s="17"/>
      <c r="R308" s="17"/>
      <c r="S308" s="17"/>
      <c r="T308" s="17"/>
    </row>
    <row r="309" spans="1:27" ht="30.75" customHeight="1" x14ac:dyDescent="0.25">
      <c r="A309" s="38">
        <v>24</v>
      </c>
      <c r="B309" s="129" t="s">
        <v>172</v>
      </c>
      <c r="C309" s="130"/>
      <c r="D309" s="131"/>
      <c r="E309" s="54" t="s">
        <v>22</v>
      </c>
      <c r="F309" s="178"/>
      <c r="G309" s="178"/>
      <c r="H309" s="179"/>
      <c r="I309" s="179"/>
      <c r="J309" s="120"/>
      <c r="K309" s="102"/>
      <c r="L309" s="17"/>
      <c r="M309" s="17"/>
      <c r="N309" s="17"/>
      <c r="O309" s="17"/>
      <c r="P309" s="17"/>
      <c r="Q309" s="17"/>
      <c r="R309" s="17"/>
      <c r="S309" s="17"/>
      <c r="T309" s="17"/>
    </row>
    <row r="310" spans="1:27" ht="30.75" customHeight="1" x14ac:dyDescent="0.25">
      <c r="A310" s="38">
        <v>25</v>
      </c>
      <c r="B310" s="129" t="s">
        <v>173</v>
      </c>
      <c r="C310" s="130"/>
      <c r="D310" s="131"/>
      <c r="E310" s="54" t="s">
        <v>22</v>
      </c>
      <c r="F310" s="180" t="str">
        <f>IF(OR(F308="",F309=""),"",F308-F309)</f>
        <v/>
      </c>
      <c r="G310" s="180"/>
      <c r="H310" s="120"/>
      <c r="I310" s="159"/>
      <c r="J310" s="159"/>
      <c r="K310" s="102"/>
      <c r="L310" s="17"/>
      <c r="M310" s="17"/>
      <c r="N310" s="17"/>
      <c r="O310" s="17"/>
      <c r="P310" s="17"/>
      <c r="Q310" s="17"/>
      <c r="R310" s="17"/>
      <c r="S310" s="17"/>
      <c r="T310" s="17"/>
    </row>
    <row r="311" spans="1:27" ht="45.75" customHeight="1" x14ac:dyDescent="0.25">
      <c r="A311" s="46">
        <v>26</v>
      </c>
      <c r="B311" s="108" t="s">
        <v>166</v>
      </c>
      <c r="C311" s="108"/>
      <c r="D311" s="108"/>
      <c r="E311" s="57" t="s">
        <v>22</v>
      </c>
      <c r="F311" s="163"/>
      <c r="G311" s="164"/>
      <c r="H311" s="120"/>
      <c r="I311" s="159"/>
      <c r="J311" s="159"/>
      <c r="K311" s="103"/>
      <c r="L311" s="17"/>
      <c r="M311" s="17"/>
      <c r="N311" s="17"/>
      <c r="O311" s="17"/>
      <c r="P311" s="17"/>
      <c r="Q311" s="17"/>
      <c r="R311" s="17"/>
      <c r="S311" s="17"/>
      <c r="T311" s="17"/>
    </row>
    <row r="312" spans="1:27" ht="45.75" customHeight="1" x14ac:dyDescent="0.25">
      <c r="A312" s="46">
        <v>27</v>
      </c>
      <c r="B312" s="108" t="s">
        <v>169</v>
      </c>
      <c r="C312" s="108"/>
      <c r="D312" s="108"/>
      <c r="E312" s="57" t="s">
        <v>22</v>
      </c>
      <c r="F312" s="163"/>
      <c r="G312" s="164"/>
      <c r="H312" s="120"/>
      <c r="I312" s="159"/>
      <c r="J312" s="159"/>
      <c r="K312" s="103"/>
      <c r="L312" s="17"/>
      <c r="M312" s="17"/>
      <c r="N312" s="17"/>
      <c r="O312" s="17"/>
      <c r="P312" s="17"/>
      <c r="Q312" s="17"/>
      <c r="R312" s="17"/>
      <c r="S312" s="17"/>
      <c r="T312" s="17"/>
    </row>
    <row r="313" spans="1:27" ht="45" customHeight="1" x14ac:dyDescent="0.25">
      <c r="A313" s="34">
        <v>28</v>
      </c>
      <c r="B313" s="157" t="s">
        <v>51</v>
      </c>
      <c r="C313" s="157"/>
      <c r="D313" s="157"/>
      <c r="E313" s="54" t="s">
        <v>22</v>
      </c>
      <c r="F313" s="165" t="str">
        <f>IF(AND(F311="",F312=""),"",F311+F312)</f>
        <v/>
      </c>
      <c r="G313" s="165"/>
      <c r="H313" s="120"/>
      <c r="I313" s="159"/>
      <c r="J313" s="159"/>
      <c r="K313" s="99"/>
      <c r="L313" s="17"/>
      <c r="M313" s="17"/>
      <c r="N313" s="17"/>
      <c r="O313" s="17"/>
      <c r="P313" s="17"/>
      <c r="Q313" s="17"/>
      <c r="R313" s="17"/>
      <c r="S313" s="17"/>
      <c r="T313" s="17"/>
    </row>
    <row r="314" spans="1:27" ht="30.75" customHeight="1" x14ac:dyDescent="0.25">
      <c r="A314" s="34">
        <v>29</v>
      </c>
      <c r="B314" s="129" t="s">
        <v>185</v>
      </c>
      <c r="C314" s="130"/>
      <c r="D314" s="131"/>
      <c r="E314" s="54" t="s">
        <v>24</v>
      </c>
      <c r="F314" s="163"/>
      <c r="G314" s="164"/>
      <c r="H314" s="120"/>
      <c r="I314" s="159"/>
      <c r="J314" s="159"/>
      <c r="K314" s="99"/>
      <c r="L314" s="17"/>
      <c r="M314" s="17"/>
      <c r="N314" s="17"/>
      <c r="O314" s="17"/>
      <c r="P314" s="17"/>
      <c r="Q314" s="17"/>
      <c r="R314" s="17"/>
      <c r="S314" s="17"/>
      <c r="T314" s="17"/>
    </row>
    <row r="315" spans="1:27" x14ac:dyDescent="0.25">
      <c r="A315" s="34">
        <v>30</v>
      </c>
      <c r="B315" s="129" t="s">
        <v>186</v>
      </c>
      <c r="C315" s="130"/>
      <c r="D315" s="131"/>
      <c r="E315" s="54" t="s">
        <v>24</v>
      </c>
      <c r="F315" s="163"/>
      <c r="G315" s="164"/>
      <c r="H315" s="120"/>
      <c r="I315" s="159"/>
      <c r="J315" s="159"/>
      <c r="K315" s="99"/>
      <c r="L315" s="17"/>
      <c r="M315" s="17"/>
      <c r="N315" s="17"/>
      <c r="O315" s="17"/>
      <c r="P315" s="17"/>
      <c r="Q315" s="17"/>
      <c r="R315" s="17"/>
      <c r="S315" s="17"/>
      <c r="T315" s="17"/>
    </row>
    <row r="316" spans="1:27" ht="31.5" customHeight="1" x14ac:dyDescent="0.25">
      <c r="A316" s="34">
        <v>31</v>
      </c>
      <c r="B316" s="157" t="s">
        <v>48</v>
      </c>
      <c r="C316" s="157"/>
      <c r="D316" s="157"/>
      <c r="E316" s="54" t="s">
        <v>24</v>
      </c>
      <c r="F316" s="165" t="str">
        <f>IF(OR(F314="",F315=""),"",F314-F315)</f>
        <v/>
      </c>
      <c r="G316" s="165"/>
      <c r="H316" s="120"/>
      <c r="I316" s="159"/>
      <c r="J316" s="159"/>
      <c r="K316" s="103"/>
      <c r="L316" s="17"/>
      <c r="M316" s="17"/>
      <c r="N316" s="17"/>
      <c r="O316" s="17"/>
      <c r="P316" s="17"/>
      <c r="Q316" s="17"/>
      <c r="R316" s="17"/>
      <c r="S316" s="17"/>
      <c r="T316" s="17"/>
    </row>
    <row r="317" spans="1:27" x14ac:dyDescent="0.25">
      <c r="A317" s="142">
        <v>32</v>
      </c>
      <c r="B317" s="145" t="s">
        <v>52</v>
      </c>
      <c r="C317" s="146"/>
      <c r="D317" s="147"/>
      <c r="E317" s="154" t="s">
        <v>182</v>
      </c>
      <c r="F317" s="154"/>
      <c r="G317" s="154"/>
      <c r="H317" s="154"/>
      <c r="I317" s="154"/>
      <c r="J317" s="86"/>
      <c r="K317" s="155" t="str">
        <f>IF(AND(J317="Tak",F307&lt;0.25),"Nie został spełniony warunek zgodnie z punktem 1 Kryteriów jakościowych dopuszczających","")</f>
        <v/>
      </c>
      <c r="L317" s="155"/>
      <c r="M317" s="155"/>
      <c r="N317" s="155"/>
      <c r="O317" s="155"/>
      <c r="P317" s="155"/>
      <c r="Q317" s="155"/>
      <c r="R317" s="155"/>
      <c r="S317" s="155"/>
      <c r="T317" s="155"/>
      <c r="AA317">
        <f>IF(J317="Tak",1,0)</f>
        <v>0</v>
      </c>
    </row>
    <row r="318" spans="1:27" x14ac:dyDescent="0.25">
      <c r="A318" s="143"/>
      <c r="B318" s="148"/>
      <c r="C318" s="149"/>
      <c r="D318" s="150"/>
      <c r="E318" s="156" t="s">
        <v>183</v>
      </c>
      <c r="F318" s="156"/>
      <c r="G318" s="156"/>
      <c r="H318" s="156"/>
      <c r="I318" s="156"/>
      <c r="J318" s="86"/>
      <c r="K318" s="155" t="str">
        <f>IF(AND(J318="Tak",F307&lt;0.1),"Nie został spełniony warunek zgodnie z punktem 2 Kryteriów jakościowych dopuszczających","")</f>
        <v/>
      </c>
      <c r="L318" s="155"/>
      <c r="M318" s="155"/>
      <c r="N318" s="155"/>
      <c r="O318" s="155"/>
      <c r="P318" s="155"/>
      <c r="Q318" s="155"/>
      <c r="R318" s="155"/>
      <c r="S318" s="155"/>
      <c r="T318" s="155"/>
      <c r="AA318">
        <f t="shared" ref="AA318:AA319" si="6">IF(J318="Tak",1,0)</f>
        <v>0</v>
      </c>
    </row>
    <row r="319" spans="1:27" x14ac:dyDescent="0.25">
      <c r="A319" s="144"/>
      <c r="B319" s="151"/>
      <c r="C319" s="152"/>
      <c r="D319" s="153"/>
      <c r="E319" s="156" t="s">
        <v>184</v>
      </c>
      <c r="F319" s="156"/>
      <c r="G319" s="156"/>
      <c r="H319" s="156"/>
      <c r="I319" s="156"/>
      <c r="J319" s="86"/>
      <c r="K319" s="155" t="str">
        <f>IF(AND(J319="Tak",F307&lt;0.1),"Nie został spełniony warunek zgodnie z punktem 2 Kryteriów jakościowych dopuszczających","")</f>
        <v/>
      </c>
      <c r="L319" s="155"/>
      <c r="M319" s="155"/>
      <c r="N319" s="155"/>
      <c r="O319" s="155"/>
      <c r="P319" s="155"/>
      <c r="Q319" s="155"/>
      <c r="R319" s="155"/>
      <c r="S319" s="155"/>
      <c r="T319" s="155"/>
      <c r="AA319">
        <f t="shared" si="6"/>
        <v>0</v>
      </c>
    </row>
    <row r="320" spans="1:27" ht="62.25" customHeight="1" x14ac:dyDescent="0.25">
      <c r="A320" s="34">
        <v>33</v>
      </c>
      <c r="B320" s="157" t="s">
        <v>277</v>
      </c>
      <c r="C320" s="157"/>
      <c r="D320" s="157"/>
      <c r="E320" s="54" t="s">
        <v>19</v>
      </c>
      <c r="F320" s="158"/>
      <c r="G320" s="158"/>
      <c r="H320" s="120"/>
      <c r="I320" s="159"/>
      <c r="J320" s="159"/>
      <c r="K320" s="99"/>
      <c r="L320" s="17"/>
      <c r="M320" s="17"/>
      <c r="N320" s="17"/>
      <c r="O320" s="17"/>
      <c r="P320" s="17"/>
      <c r="Q320" s="17"/>
      <c r="R320" s="17"/>
      <c r="S320" s="17"/>
      <c r="T320" s="17"/>
      <c r="AA320">
        <f>SUM(AA317:AA319)</f>
        <v>0</v>
      </c>
    </row>
    <row r="321" spans="1:27" ht="41.25" customHeight="1" x14ac:dyDescent="0.25">
      <c r="A321" s="34">
        <v>34</v>
      </c>
      <c r="B321" s="108" t="s">
        <v>157</v>
      </c>
      <c r="C321" s="108"/>
      <c r="D321" s="108"/>
      <c r="E321" s="57" t="s">
        <v>158</v>
      </c>
      <c r="F321" s="160" t="str">
        <f>IF(OR(F292="",F293=""),"",F291/F305)</f>
        <v/>
      </c>
      <c r="G321" s="160"/>
      <c r="H321" s="161"/>
      <c r="I321" s="161"/>
      <c r="J321" s="162"/>
      <c r="K321" s="100"/>
      <c r="L321" s="17"/>
      <c r="M321" s="17"/>
      <c r="N321" s="17"/>
      <c r="O321" s="17"/>
      <c r="P321" s="17"/>
      <c r="Q321" s="17"/>
      <c r="R321" s="17"/>
      <c r="S321" s="17"/>
      <c r="T321" s="17"/>
    </row>
    <row r="322" spans="1:27" ht="40.5" customHeight="1" x14ac:dyDescent="0.25">
      <c r="A322" s="34">
        <v>35</v>
      </c>
      <c r="B322" s="108" t="s">
        <v>159</v>
      </c>
      <c r="C322" s="108"/>
      <c r="D322" s="108"/>
      <c r="E322" s="57" t="s">
        <v>160</v>
      </c>
      <c r="F322" s="160" t="str">
        <f>IF(OR(F291="",F292="",F301=""),"",F291/(F292-F293))</f>
        <v/>
      </c>
      <c r="G322" s="160"/>
      <c r="H322" s="161"/>
      <c r="I322" s="161"/>
      <c r="J322" s="162"/>
      <c r="K322" s="99"/>
      <c r="L322" s="17"/>
      <c r="M322" s="17"/>
      <c r="N322" s="17"/>
      <c r="O322" s="17"/>
      <c r="P322" s="17"/>
      <c r="Q322" s="17"/>
      <c r="R322" s="17"/>
      <c r="S322" s="17"/>
      <c r="T322" s="17"/>
    </row>
    <row r="323" spans="1:27" ht="30" customHeight="1" x14ac:dyDescent="0.25">
      <c r="A323" s="34">
        <v>36</v>
      </c>
      <c r="B323" s="126" t="str">
        <f>CONCATENATE("Maksymalna kwota dofinansowania - ",'0-1'!$B$8)</f>
        <v xml:space="preserve">Maksymalna kwota dofinansowania - </v>
      </c>
      <c r="C323" s="127"/>
      <c r="D323" s="128"/>
      <c r="E323" s="57" t="s">
        <v>69</v>
      </c>
      <c r="F323" s="135" t="str">
        <f>IF(F324="","",F324*F291)</f>
        <v/>
      </c>
      <c r="G323" s="136"/>
      <c r="H323" s="137"/>
      <c r="I323" s="138"/>
      <c r="J323" s="138"/>
      <c r="K323" s="99"/>
      <c r="L323" s="17"/>
      <c r="M323" s="17"/>
      <c r="N323" s="17"/>
      <c r="O323" s="17"/>
      <c r="P323" s="17"/>
      <c r="Q323" s="17"/>
      <c r="R323" s="17"/>
      <c r="S323" s="17"/>
      <c r="T323" s="17"/>
    </row>
    <row r="324" spans="1:27" ht="45.75" customHeight="1" x14ac:dyDescent="0.25">
      <c r="A324" s="34">
        <v>37</v>
      </c>
      <c r="B324" s="126" t="s">
        <v>187</v>
      </c>
      <c r="C324" s="127"/>
      <c r="D324" s="128"/>
      <c r="E324" s="59" t="s">
        <v>47</v>
      </c>
      <c r="F324" s="139" t="str">
        <f>IF(AA320=3,0.95,IF(AA320=2,0.9,IF(AA320=1,0.85,"")))</f>
        <v/>
      </c>
      <c r="G324" s="140"/>
      <c r="H324" s="137"/>
      <c r="I324" s="138"/>
      <c r="J324" s="138"/>
      <c r="K324" s="99"/>
      <c r="L324" s="17"/>
      <c r="M324" s="17"/>
      <c r="N324" s="17"/>
      <c r="O324" s="17"/>
      <c r="P324" s="17"/>
      <c r="Q324" s="17"/>
      <c r="R324" s="17"/>
      <c r="S324" s="17"/>
      <c r="T324" s="17"/>
    </row>
    <row r="325" spans="1:27" ht="15" customHeight="1" x14ac:dyDescent="0.25">
      <c r="A325" s="106" t="s">
        <v>205</v>
      </c>
      <c r="B325" s="106"/>
      <c r="C325" s="106"/>
      <c r="D325" s="106"/>
      <c r="E325" s="106"/>
      <c r="F325" s="106"/>
      <c r="G325" s="106"/>
      <c r="H325" s="106"/>
      <c r="I325" s="106"/>
      <c r="J325" s="132"/>
      <c r="K325" s="98"/>
      <c r="L325" s="17"/>
      <c r="M325" s="17"/>
      <c r="N325" s="17"/>
      <c r="O325" s="17"/>
      <c r="P325" s="17"/>
      <c r="Q325" s="17"/>
      <c r="R325" s="17"/>
      <c r="S325" s="17"/>
      <c r="T325" s="17"/>
    </row>
    <row r="326" spans="1:27" ht="39.75" customHeight="1" x14ac:dyDescent="0.25">
      <c r="A326" s="107"/>
      <c r="B326" s="107"/>
      <c r="C326" s="107"/>
      <c r="D326" s="107"/>
      <c r="E326" s="107"/>
      <c r="F326" s="107"/>
      <c r="G326" s="107"/>
      <c r="H326" s="107"/>
      <c r="I326" s="107"/>
      <c r="J326" s="141"/>
      <c r="K326" s="98"/>
      <c r="L326" s="17"/>
      <c r="M326" s="17"/>
      <c r="N326" s="17"/>
      <c r="O326" s="17"/>
      <c r="P326" s="17"/>
      <c r="Q326" s="17"/>
      <c r="R326" s="17"/>
      <c r="S326" s="17"/>
      <c r="T326" s="17"/>
    </row>
    <row r="327" spans="1:27" ht="33" customHeight="1" x14ac:dyDescent="0.25">
      <c r="K327" s="98"/>
      <c r="L327" s="17"/>
      <c r="M327" s="17"/>
      <c r="N327" s="17"/>
      <c r="O327" s="17"/>
      <c r="P327" s="17"/>
      <c r="Q327" s="17"/>
      <c r="R327" s="17"/>
      <c r="S327" s="17"/>
      <c r="T327" s="17"/>
    </row>
    <row r="328" spans="1:27" ht="18.75" hidden="1" x14ac:dyDescent="0.3">
      <c r="B328" s="207" t="s">
        <v>206</v>
      </c>
      <c r="C328" s="207"/>
      <c r="D328" s="207"/>
      <c r="E328" s="207"/>
      <c r="F328" s="207"/>
      <c r="G328" s="207"/>
      <c r="H328" s="207"/>
      <c r="I328" s="207"/>
      <c r="J328" s="207"/>
      <c r="K328" s="98"/>
      <c r="L328" s="17"/>
      <c r="M328" s="17"/>
      <c r="N328" s="17"/>
      <c r="O328" s="17"/>
      <c r="P328" s="17"/>
      <c r="Q328" s="17"/>
      <c r="R328" s="17"/>
      <c r="S328" s="17"/>
      <c r="T328" s="17"/>
    </row>
    <row r="329" spans="1:27" ht="45.75" hidden="1" customHeight="1" x14ac:dyDescent="0.25">
      <c r="A329" s="36" t="s">
        <v>13</v>
      </c>
      <c r="B329" s="208" t="s">
        <v>33</v>
      </c>
      <c r="C329" s="208"/>
      <c r="D329" s="208"/>
      <c r="E329" s="51" t="s">
        <v>15</v>
      </c>
      <c r="F329" s="208" t="s">
        <v>36</v>
      </c>
      <c r="G329" s="208"/>
      <c r="H329" s="208" t="s">
        <v>49</v>
      </c>
      <c r="I329" s="208"/>
      <c r="J329" s="209"/>
      <c r="K329" s="99"/>
      <c r="L329" s="17"/>
      <c r="M329" s="17"/>
      <c r="N329" s="17"/>
      <c r="O329" s="17"/>
      <c r="P329" s="17"/>
      <c r="Q329" s="17"/>
      <c r="R329" s="17"/>
      <c r="S329" s="17"/>
      <c r="T329" s="17"/>
    </row>
    <row r="330" spans="1:27" ht="42.75" hidden="1" customHeight="1" x14ac:dyDescent="0.25">
      <c r="A330" s="40">
        <v>1</v>
      </c>
      <c r="B330" s="157" t="s">
        <v>43</v>
      </c>
      <c r="C330" s="157"/>
      <c r="D330" s="157"/>
      <c r="E330" s="52" t="s">
        <v>17</v>
      </c>
      <c r="F330" s="198" t="s">
        <v>17</v>
      </c>
      <c r="G330" s="199"/>
      <c r="H330" s="200"/>
      <c r="I330" s="200"/>
      <c r="J330" s="201"/>
      <c r="K330" s="99"/>
      <c r="L330" s="17"/>
      <c r="M330" s="17"/>
      <c r="N330" s="17"/>
      <c r="O330" s="17"/>
      <c r="P330" s="17"/>
      <c r="Q330" s="17"/>
      <c r="R330" s="17"/>
      <c r="S330" s="17"/>
      <c r="T330" s="17"/>
    </row>
    <row r="331" spans="1:27" ht="30.75" hidden="1" customHeight="1" x14ac:dyDescent="0.25">
      <c r="A331" s="40">
        <v>2</v>
      </c>
      <c r="B331" s="157" t="s">
        <v>44</v>
      </c>
      <c r="C331" s="157"/>
      <c r="D331" s="157"/>
      <c r="E331" s="52" t="s">
        <v>17</v>
      </c>
      <c r="F331" s="198" t="s">
        <v>17</v>
      </c>
      <c r="G331" s="199"/>
      <c r="H331" s="120"/>
      <c r="I331" s="159"/>
      <c r="J331" s="159"/>
      <c r="K331" s="101"/>
      <c r="L331" s="17"/>
      <c r="M331" s="17"/>
      <c r="N331" s="17"/>
      <c r="O331" s="17"/>
      <c r="P331" s="17"/>
      <c r="Q331" s="17"/>
      <c r="R331" s="17"/>
      <c r="S331" s="17"/>
      <c r="T331" s="17"/>
    </row>
    <row r="332" spans="1:27" ht="15.75" hidden="1" x14ac:dyDescent="0.25">
      <c r="A332" s="40">
        <v>3</v>
      </c>
      <c r="B332" s="126" t="s">
        <v>152</v>
      </c>
      <c r="C332" s="127"/>
      <c r="D332" s="128"/>
      <c r="E332" s="53" t="s">
        <v>153</v>
      </c>
      <c r="F332" s="202"/>
      <c r="G332" s="203"/>
      <c r="H332" s="120"/>
      <c r="I332" s="159"/>
      <c r="J332" s="159"/>
      <c r="K332" s="101"/>
      <c r="L332" s="17"/>
      <c r="M332" s="17"/>
      <c r="N332" s="17"/>
      <c r="O332" s="17"/>
      <c r="P332" s="17"/>
      <c r="Q332" s="17"/>
      <c r="R332" s="17"/>
      <c r="S332" s="17"/>
      <c r="T332" s="17"/>
      <c r="AA332" t="s">
        <v>154</v>
      </c>
    </row>
    <row r="333" spans="1:27" ht="17.25" hidden="1" x14ac:dyDescent="0.25">
      <c r="A333" s="40">
        <v>4</v>
      </c>
      <c r="B333" s="157" t="s">
        <v>45</v>
      </c>
      <c r="C333" s="157"/>
      <c r="D333" s="157"/>
      <c r="E333" s="54" t="s">
        <v>21</v>
      </c>
      <c r="F333" s="158"/>
      <c r="G333" s="158"/>
      <c r="H333" s="120"/>
      <c r="I333" s="159"/>
      <c r="J333" s="159"/>
      <c r="K333" s="101"/>
      <c r="L333" s="17"/>
      <c r="M333" s="17"/>
      <c r="N333" s="17"/>
      <c r="O333" s="17"/>
      <c r="P333" s="17"/>
      <c r="Q333" s="17"/>
      <c r="R333" s="17"/>
      <c r="S333" s="17"/>
      <c r="T333" s="17"/>
      <c r="AA333" t="s">
        <v>155</v>
      </c>
    </row>
    <row r="334" spans="1:27" ht="18.75" hidden="1" customHeight="1" x14ac:dyDescent="0.25">
      <c r="A334" s="40">
        <v>5</v>
      </c>
      <c r="B334" s="157" t="s">
        <v>41</v>
      </c>
      <c r="C334" s="157"/>
      <c r="D334" s="157"/>
      <c r="E334" s="54" t="s">
        <v>21</v>
      </c>
      <c r="F334" s="204"/>
      <c r="G334" s="205"/>
      <c r="H334" s="120"/>
      <c r="I334" s="159"/>
      <c r="J334" s="159"/>
      <c r="K334" s="101"/>
      <c r="L334" s="17"/>
      <c r="M334" s="17"/>
      <c r="N334" s="17"/>
      <c r="O334" s="17"/>
      <c r="P334" s="17"/>
      <c r="Q334" s="17"/>
      <c r="R334" s="17"/>
      <c r="S334" s="17"/>
      <c r="T334" s="17"/>
    </row>
    <row r="335" spans="1:27" ht="29.25" hidden="1" customHeight="1" x14ac:dyDescent="0.25">
      <c r="A335" s="34">
        <v>6</v>
      </c>
      <c r="B335" s="206" t="s">
        <v>163</v>
      </c>
      <c r="C335" s="206"/>
      <c r="D335" s="206"/>
      <c r="E335" s="55" t="s">
        <v>168</v>
      </c>
      <c r="F335" s="158"/>
      <c r="G335" s="158"/>
      <c r="H335" s="120"/>
      <c r="I335" s="159"/>
      <c r="J335" s="159"/>
      <c r="K335" s="101"/>
      <c r="L335" s="17"/>
      <c r="M335" s="17"/>
      <c r="N335" s="17"/>
      <c r="O335" s="17"/>
      <c r="P335" s="17"/>
      <c r="Q335" s="17"/>
      <c r="R335" s="17"/>
      <c r="S335" s="17"/>
      <c r="T335" s="17"/>
    </row>
    <row r="336" spans="1:27" ht="62.25" hidden="1" customHeight="1" x14ac:dyDescent="0.25">
      <c r="A336" s="40">
        <v>7</v>
      </c>
      <c r="B336" s="157" t="s">
        <v>46</v>
      </c>
      <c r="C336" s="157"/>
      <c r="D336" s="157"/>
      <c r="E336" s="54" t="s">
        <v>21</v>
      </c>
      <c r="F336" s="158"/>
      <c r="G336" s="158"/>
      <c r="H336" s="120"/>
      <c r="I336" s="159"/>
      <c r="J336" s="159"/>
      <c r="K336" s="99"/>
      <c r="L336" s="17"/>
      <c r="M336" s="17"/>
      <c r="N336" s="17"/>
      <c r="O336" s="17"/>
      <c r="P336" s="17"/>
      <c r="Q336" s="17"/>
      <c r="R336" s="17"/>
      <c r="S336" s="17"/>
      <c r="T336" s="17"/>
    </row>
    <row r="337" spans="1:20" ht="28.5" hidden="1" customHeight="1" x14ac:dyDescent="0.25">
      <c r="A337" s="40">
        <v>8</v>
      </c>
      <c r="B337" s="193" t="s">
        <v>174</v>
      </c>
      <c r="C337" s="194"/>
      <c r="D337" s="195"/>
      <c r="E337" s="56" t="s">
        <v>35</v>
      </c>
      <c r="F337" s="196"/>
      <c r="G337" s="197"/>
      <c r="H337" s="120"/>
      <c r="I337" s="159"/>
      <c r="J337" s="159"/>
      <c r="K337" s="99"/>
      <c r="L337" s="17"/>
      <c r="M337" s="17"/>
      <c r="N337" s="17"/>
      <c r="O337" s="17"/>
      <c r="P337" s="17"/>
      <c r="Q337" s="17"/>
      <c r="R337" s="17"/>
      <c r="S337" s="17"/>
      <c r="T337" s="17"/>
    </row>
    <row r="338" spans="1:20" ht="29.25" hidden="1" customHeight="1" x14ac:dyDescent="0.25">
      <c r="A338" s="40">
        <v>9</v>
      </c>
      <c r="B338" s="193" t="s">
        <v>176</v>
      </c>
      <c r="C338" s="194"/>
      <c r="D338" s="195"/>
      <c r="E338" s="56" t="s">
        <v>153</v>
      </c>
      <c r="F338" s="163"/>
      <c r="G338" s="164"/>
      <c r="H338" s="120"/>
      <c r="I338" s="159"/>
      <c r="J338" s="159"/>
      <c r="K338" s="99"/>
      <c r="L338" s="17"/>
      <c r="M338" s="17"/>
      <c r="N338" s="17"/>
      <c r="O338" s="17"/>
      <c r="P338" s="17"/>
      <c r="Q338" s="17"/>
      <c r="R338" s="17"/>
      <c r="S338" s="17"/>
      <c r="T338" s="17"/>
    </row>
    <row r="339" spans="1:20" hidden="1" x14ac:dyDescent="0.25">
      <c r="A339" s="40">
        <v>10</v>
      </c>
      <c r="B339" s="193" t="s">
        <v>175</v>
      </c>
      <c r="C339" s="194"/>
      <c r="D339" s="195"/>
      <c r="E339" s="56" t="s">
        <v>35</v>
      </c>
      <c r="F339" s="196"/>
      <c r="G339" s="197"/>
      <c r="H339" s="120"/>
      <c r="I339" s="159"/>
      <c r="J339" s="159"/>
      <c r="K339" s="99"/>
      <c r="L339" s="17"/>
      <c r="M339" s="17"/>
      <c r="N339" s="17"/>
      <c r="O339" s="17"/>
      <c r="P339" s="17"/>
      <c r="Q339" s="17"/>
      <c r="R339" s="17"/>
      <c r="S339" s="17"/>
      <c r="T339" s="17"/>
    </row>
    <row r="340" spans="1:20" ht="33.75" hidden="1" customHeight="1" x14ac:dyDescent="0.25">
      <c r="A340" s="40">
        <v>11</v>
      </c>
      <c r="B340" s="126" t="s">
        <v>156</v>
      </c>
      <c r="C340" s="127"/>
      <c r="D340" s="128"/>
      <c r="E340" s="57" t="s">
        <v>69</v>
      </c>
      <c r="F340" s="187"/>
      <c r="G340" s="188"/>
      <c r="H340" s="120"/>
      <c r="I340" s="159"/>
      <c r="J340" s="159"/>
      <c r="K340" s="100" t="str">
        <f>IF(F341&gt;F340,"Wartość kosztów kwalifikowanych przekracza koszt całkowity przedsięwzięcia !!!","")</f>
        <v/>
      </c>
      <c r="L340" s="17"/>
      <c r="M340" s="17"/>
      <c r="N340" s="17"/>
      <c r="O340" s="17"/>
      <c r="P340" s="17"/>
      <c r="Q340" s="17"/>
      <c r="R340" s="17"/>
      <c r="S340" s="17"/>
      <c r="T340" s="17"/>
    </row>
    <row r="341" spans="1:20" ht="141.75" hidden="1" customHeight="1" x14ac:dyDescent="0.25">
      <c r="A341" s="40">
        <v>12</v>
      </c>
      <c r="B341" s="126" t="s">
        <v>167</v>
      </c>
      <c r="C341" s="127"/>
      <c r="D341" s="128"/>
      <c r="E341" s="57" t="s">
        <v>69</v>
      </c>
      <c r="F341" s="187"/>
      <c r="G341" s="188"/>
      <c r="H341" s="120"/>
      <c r="I341" s="159"/>
      <c r="J341" s="159"/>
      <c r="K341" s="105" t="str">
        <f>IF(F341="","",IF(F341&lt;100000,"Minimalny koszt kwalifikowany przedsięwzięcia to 100.000,00 zł !!!",""))</f>
        <v/>
      </c>
      <c r="L341" s="17"/>
      <c r="M341" s="17"/>
      <c r="N341" s="17"/>
      <c r="O341" s="17"/>
      <c r="P341" s="17"/>
      <c r="Q341" s="17"/>
      <c r="R341" s="17"/>
      <c r="S341" s="17"/>
      <c r="T341" s="17"/>
    </row>
    <row r="342" spans="1:20" ht="30.75" hidden="1" customHeight="1" x14ac:dyDescent="0.25">
      <c r="A342" s="37">
        <v>13</v>
      </c>
      <c r="B342" s="126" t="s">
        <v>165</v>
      </c>
      <c r="C342" s="127"/>
      <c r="D342" s="128"/>
      <c r="E342" s="57" t="s">
        <v>69</v>
      </c>
      <c r="F342" s="187"/>
      <c r="G342" s="188"/>
      <c r="H342" s="120"/>
      <c r="I342" s="159"/>
      <c r="J342" s="159"/>
      <c r="K342" s="99"/>
      <c r="L342" s="17"/>
      <c r="M342" s="17"/>
      <c r="N342" s="17"/>
      <c r="O342" s="17"/>
      <c r="P342" s="17"/>
      <c r="Q342" s="17"/>
      <c r="R342" s="17"/>
      <c r="S342" s="17"/>
      <c r="T342" s="17"/>
    </row>
    <row r="343" spans="1:20" ht="30.75" hidden="1" customHeight="1" x14ac:dyDescent="0.25">
      <c r="A343" s="37">
        <v>14</v>
      </c>
      <c r="B343" s="126" t="s">
        <v>164</v>
      </c>
      <c r="C343" s="127"/>
      <c r="D343" s="128"/>
      <c r="E343" s="57" t="s">
        <v>69</v>
      </c>
      <c r="F343" s="187"/>
      <c r="G343" s="188"/>
      <c r="H343" s="120"/>
      <c r="I343" s="159"/>
      <c r="J343" s="159"/>
      <c r="K343" s="99"/>
      <c r="L343" s="17"/>
      <c r="M343" s="17"/>
      <c r="N343" s="17"/>
      <c r="O343" s="17"/>
      <c r="P343" s="17"/>
      <c r="Q343" s="17"/>
      <c r="R343" s="17"/>
      <c r="S343" s="17"/>
      <c r="T343" s="17"/>
    </row>
    <row r="344" spans="1:20" ht="30.75" hidden="1" customHeight="1" x14ac:dyDescent="0.25">
      <c r="A344" s="37">
        <v>15</v>
      </c>
      <c r="B344" s="126" t="s">
        <v>170</v>
      </c>
      <c r="C344" s="127"/>
      <c r="D344" s="128"/>
      <c r="E344" s="57" t="s">
        <v>69</v>
      </c>
      <c r="F344" s="189" t="str">
        <f>IF(OR(F342="",F343=""),"",F342-F343)</f>
        <v/>
      </c>
      <c r="G344" s="190"/>
      <c r="H344" s="120"/>
      <c r="I344" s="159"/>
      <c r="J344" s="159"/>
      <c r="K344" s="99"/>
      <c r="L344" s="17"/>
      <c r="M344" s="17"/>
      <c r="N344" s="17"/>
      <c r="O344" s="17"/>
      <c r="P344" s="17"/>
      <c r="Q344" s="17"/>
      <c r="R344" s="17"/>
      <c r="S344" s="17"/>
      <c r="T344" s="17"/>
    </row>
    <row r="345" spans="1:20" hidden="1" x14ac:dyDescent="0.25">
      <c r="A345" s="166">
        <v>16</v>
      </c>
      <c r="B345" s="145" t="s">
        <v>66</v>
      </c>
      <c r="C345" s="146"/>
      <c r="D345" s="147"/>
      <c r="E345" s="56" t="s">
        <v>93</v>
      </c>
      <c r="F345" s="191"/>
      <c r="G345" s="192"/>
      <c r="H345" s="182"/>
      <c r="I345" s="183"/>
      <c r="J345" s="183"/>
      <c r="K345" s="102"/>
      <c r="L345" s="17"/>
      <c r="M345" s="17"/>
      <c r="N345" s="17"/>
      <c r="O345" s="17"/>
      <c r="P345" s="17"/>
      <c r="Q345" s="17"/>
      <c r="R345" s="17"/>
      <c r="S345" s="17"/>
      <c r="T345" s="17"/>
    </row>
    <row r="346" spans="1:20" ht="17.25" hidden="1" customHeight="1" x14ac:dyDescent="0.25">
      <c r="A346" s="167"/>
      <c r="B346" s="151"/>
      <c r="C346" s="152"/>
      <c r="D346" s="153"/>
      <c r="E346" s="54" t="s">
        <v>22</v>
      </c>
      <c r="F346" s="114" t="str">
        <f>IF(F345="","",F345*0.278)</f>
        <v/>
      </c>
      <c r="G346" s="114"/>
      <c r="H346" s="184"/>
      <c r="I346" s="184"/>
      <c r="J346" s="182"/>
      <c r="K346" s="102"/>
      <c r="L346" s="17"/>
      <c r="M346" s="17"/>
      <c r="N346" s="17"/>
      <c r="O346" s="17"/>
      <c r="P346" s="17"/>
      <c r="Q346" s="17"/>
      <c r="R346" s="17"/>
      <c r="S346" s="17"/>
      <c r="T346" s="17"/>
    </row>
    <row r="347" spans="1:20" hidden="1" x14ac:dyDescent="0.25">
      <c r="A347" s="166">
        <v>17</v>
      </c>
      <c r="B347" s="145" t="s">
        <v>67</v>
      </c>
      <c r="C347" s="146"/>
      <c r="D347" s="147"/>
      <c r="E347" s="56" t="s">
        <v>93</v>
      </c>
      <c r="F347" s="191"/>
      <c r="G347" s="192"/>
      <c r="H347" s="182"/>
      <c r="I347" s="183"/>
      <c r="J347" s="183"/>
      <c r="K347" s="102"/>
      <c r="L347" s="17"/>
      <c r="M347" s="17"/>
      <c r="N347" s="17"/>
      <c r="O347" s="17"/>
      <c r="P347" s="17"/>
      <c r="Q347" s="17"/>
      <c r="R347" s="17"/>
      <c r="S347" s="17"/>
      <c r="T347" s="17"/>
    </row>
    <row r="348" spans="1:20" hidden="1" x14ac:dyDescent="0.25">
      <c r="A348" s="167"/>
      <c r="B348" s="151"/>
      <c r="C348" s="152"/>
      <c r="D348" s="153"/>
      <c r="E348" s="54" t="s">
        <v>22</v>
      </c>
      <c r="F348" s="114" t="str">
        <f>IF(F347="","",F347*0.278)</f>
        <v/>
      </c>
      <c r="G348" s="114"/>
      <c r="H348" s="184"/>
      <c r="I348" s="184"/>
      <c r="J348" s="182"/>
      <c r="K348" s="102"/>
      <c r="L348" s="17"/>
      <c r="M348" s="17"/>
      <c r="N348" s="17"/>
      <c r="O348" s="17"/>
      <c r="P348" s="17"/>
      <c r="Q348" s="17"/>
      <c r="R348" s="17"/>
      <c r="S348" s="17"/>
      <c r="T348" s="17"/>
    </row>
    <row r="349" spans="1:20" hidden="1" x14ac:dyDescent="0.25">
      <c r="A349" s="166">
        <v>18</v>
      </c>
      <c r="B349" s="145" t="s">
        <v>64</v>
      </c>
      <c r="C349" s="146"/>
      <c r="D349" s="147"/>
      <c r="E349" s="56" t="s">
        <v>93</v>
      </c>
      <c r="F349" s="181" t="str">
        <f>IF(OR(F345="",F347=""),"",F345-F347)</f>
        <v/>
      </c>
      <c r="G349" s="181"/>
      <c r="H349" s="182"/>
      <c r="I349" s="183"/>
      <c r="J349" s="183"/>
      <c r="K349" s="102"/>
      <c r="L349" s="17"/>
      <c r="M349" s="17"/>
      <c r="N349" s="17"/>
      <c r="O349" s="17"/>
      <c r="P349" s="17"/>
      <c r="Q349" s="17"/>
      <c r="R349" s="17"/>
      <c r="S349" s="17"/>
      <c r="T349" s="17"/>
    </row>
    <row r="350" spans="1:20" hidden="1" x14ac:dyDescent="0.25">
      <c r="A350" s="167"/>
      <c r="B350" s="151"/>
      <c r="C350" s="152"/>
      <c r="D350" s="153"/>
      <c r="E350" s="54" t="s">
        <v>22</v>
      </c>
      <c r="F350" s="114" t="str">
        <f>IF(OR(F346="",F348=""),"",F346-F348)</f>
        <v/>
      </c>
      <c r="G350" s="114"/>
      <c r="H350" s="184"/>
      <c r="I350" s="184"/>
      <c r="J350" s="182"/>
      <c r="K350" s="102"/>
      <c r="L350" s="17"/>
      <c r="M350" s="17"/>
      <c r="N350" s="17"/>
      <c r="O350" s="17"/>
      <c r="P350" s="17"/>
      <c r="Q350" s="17"/>
      <c r="R350" s="17"/>
      <c r="S350" s="17"/>
      <c r="T350" s="17"/>
    </row>
    <row r="351" spans="1:20" ht="24" hidden="1" customHeight="1" x14ac:dyDescent="0.25">
      <c r="A351" s="166">
        <v>19</v>
      </c>
      <c r="B351" s="168" t="s">
        <v>61</v>
      </c>
      <c r="C351" s="169"/>
      <c r="D351" s="170"/>
      <c r="E351" s="58" t="s">
        <v>93</v>
      </c>
      <c r="F351" s="163"/>
      <c r="G351" s="164"/>
      <c r="H351" s="120"/>
      <c r="I351" s="159"/>
      <c r="J351" s="159"/>
      <c r="K351" s="99"/>
      <c r="L351" s="17"/>
      <c r="M351" s="17"/>
      <c r="N351" s="17"/>
      <c r="O351" s="17"/>
      <c r="P351" s="17"/>
      <c r="Q351" s="17"/>
      <c r="R351" s="17"/>
      <c r="S351" s="17"/>
      <c r="T351" s="17"/>
    </row>
    <row r="352" spans="1:20" ht="24" hidden="1" customHeight="1" x14ac:dyDescent="0.25">
      <c r="A352" s="167"/>
      <c r="B352" s="171"/>
      <c r="C352" s="172"/>
      <c r="D352" s="173"/>
      <c r="E352" s="57" t="s">
        <v>22</v>
      </c>
      <c r="F352" s="185" t="str">
        <f>IF(F351="","",F351*0.278)</f>
        <v/>
      </c>
      <c r="G352" s="186"/>
      <c r="H352" s="120"/>
      <c r="I352" s="159"/>
      <c r="J352" s="159"/>
      <c r="K352" s="99"/>
      <c r="L352" s="17"/>
      <c r="M352" s="17"/>
      <c r="N352" s="17"/>
      <c r="O352" s="17"/>
      <c r="P352" s="17"/>
      <c r="Q352" s="17"/>
      <c r="R352" s="17"/>
      <c r="S352" s="17"/>
      <c r="T352" s="17"/>
    </row>
    <row r="353" spans="1:27" ht="24" hidden="1" customHeight="1" x14ac:dyDescent="0.25">
      <c r="A353" s="166">
        <v>20</v>
      </c>
      <c r="B353" s="168" t="s">
        <v>62</v>
      </c>
      <c r="C353" s="169"/>
      <c r="D353" s="170"/>
      <c r="E353" s="58" t="s">
        <v>93</v>
      </c>
      <c r="F353" s="163"/>
      <c r="G353" s="164"/>
      <c r="H353" s="120"/>
      <c r="I353" s="159"/>
      <c r="J353" s="159"/>
      <c r="K353" s="99"/>
      <c r="L353" s="17"/>
      <c r="M353" s="17"/>
      <c r="N353" s="17"/>
      <c r="O353" s="17"/>
      <c r="P353" s="17"/>
      <c r="Q353" s="17"/>
      <c r="R353" s="17"/>
      <c r="S353" s="17"/>
      <c r="T353" s="17"/>
    </row>
    <row r="354" spans="1:27" ht="24" hidden="1" customHeight="1" x14ac:dyDescent="0.25">
      <c r="A354" s="167"/>
      <c r="B354" s="171"/>
      <c r="C354" s="172"/>
      <c r="D354" s="173"/>
      <c r="E354" s="57" t="s">
        <v>22</v>
      </c>
      <c r="F354" s="185" t="str">
        <f>IF(F353="","",F353*0.278)</f>
        <v/>
      </c>
      <c r="G354" s="186"/>
      <c r="H354" s="120"/>
      <c r="I354" s="159"/>
      <c r="J354" s="159"/>
      <c r="K354" s="103"/>
      <c r="L354" s="17"/>
      <c r="M354" s="17"/>
      <c r="N354" s="17"/>
      <c r="O354" s="17"/>
      <c r="P354" s="17"/>
      <c r="Q354" s="17"/>
      <c r="R354" s="17"/>
      <c r="S354" s="17"/>
      <c r="T354" s="17"/>
    </row>
    <row r="355" spans="1:27" ht="23.25" hidden="1" customHeight="1" x14ac:dyDescent="0.25">
      <c r="A355" s="166">
        <v>21</v>
      </c>
      <c r="B355" s="168" t="s">
        <v>50</v>
      </c>
      <c r="C355" s="169"/>
      <c r="D355" s="170"/>
      <c r="E355" s="58" t="s">
        <v>93</v>
      </c>
      <c r="F355" s="174" t="str">
        <f>IF(OR(F351="",F353=""),"",F351-F353)</f>
        <v/>
      </c>
      <c r="G355" s="175"/>
      <c r="H355" s="120"/>
      <c r="I355" s="159"/>
      <c r="J355" s="159"/>
      <c r="K355" s="103"/>
      <c r="L355" s="17"/>
      <c r="M355" s="17"/>
      <c r="N355" s="17"/>
      <c r="O355" s="17"/>
      <c r="P355" s="17"/>
      <c r="Q355" s="17"/>
      <c r="R355" s="17"/>
      <c r="S355" s="17"/>
      <c r="T355" s="17"/>
    </row>
    <row r="356" spans="1:27" ht="23.25" hidden="1" customHeight="1" x14ac:dyDescent="0.25">
      <c r="A356" s="167"/>
      <c r="B356" s="171"/>
      <c r="C356" s="172"/>
      <c r="D356" s="173"/>
      <c r="E356" s="57" t="s">
        <v>22</v>
      </c>
      <c r="F356" s="174" t="str">
        <f>IF(OR(F352="",F354=""),"",F352-F354)</f>
        <v/>
      </c>
      <c r="G356" s="175"/>
      <c r="H356" s="120"/>
      <c r="I356" s="159"/>
      <c r="J356" s="159"/>
      <c r="K356" s="103"/>
      <c r="L356" s="17"/>
      <c r="M356" s="17"/>
      <c r="N356" s="17"/>
      <c r="O356" s="17"/>
      <c r="P356" s="17"/>
      <c r="Q356" s="17"/>
      <c r="R356" s="17"/>
      <c r="S356" s="17"/>
      <c r="T356" s="17"/>
    </row>
    <row r="357" spans="1:27" ht="45.75" hidden="1" customHeight="1" x14ac:dyDescent="0.25">
      <c r="A357" s="38">
        <v>22</v>
      </c>
      <c r="B357" s="126" t="s">
        <v>161</v>
      </c>
      <c r="C357" s="127"/>
      <c r="D357" s="128"/>
      <c r="E357" s="57" t="s">
        <v>47</v>
      </c>
      <c r="F357" s="176" t="str">
        <f>IF(OR(F351="",F353=""),"",F355/F351)</f>
        <v/>
      </c>
      <c r="G357" s="177"/>
      <c r="H357" s="120"/>
      <c r="I357" s="159"/>
      <c r="J357" s="159"/>
      <c r="K357" s="103"/>
      <c r="L357" s="17"/>
      <c r="M357" s="17"/>
      <c r="N357" s="17"/>
      <c r="O357" s="17"/>
      <c r="P357" s="17"/>
      <c r="Q357" s="17"/>
      <c r="R357" s="17"/>
      <c r="S357" s="17"/>
      <c r="T357" s="17"/>
    </row>
    <row r="358" spans="1:27" ht="30.75" hidden="1" customHeight="1" x14ac:dyDescent="0.25">
      <c r="A358" s="40">
        <v>23</v>
      </c>
      <c r="B358" s="129" t="s">
        <v>23</v>
      </c>
      <c r="C358" s="130"/>
      <c r="D358" s="131"/>
      <c r="E358" s="54" t="s">
        <v>22</v>
      </c>
      <c r="F358" s="178"/>
      <c r="G358" s="178"/>
      <c r="H358" s="179"/>
      <c r="I358" s="179"/>
      <c r="J358" s="120"/>
      <c r="K358" s="102"/>
      <c r="L358" s="17"/>
      <c r="M358" s="17"/>
      <c r="N358" s="17"/>
      <c r="O358" s="17"/>
      <c r="P358" s="17"/>
      <c r="Q358" s="17"/>
      <c r="R358" s="17"/>
      <c r="S358" s="17"/>
      <c r="T358" s="17"/>
    </row>
    <row r="359" spans="1:27" ht="30.75" hidden="1" customHeight="1" x14ac:dyDescent="0.25">
      <c r="A359" s="38">
        <v>24</v>
      </c>
      <c r="B359" s="129" t="s">
        <v>172</v>
      </c>
      <c r="C359" s="130"/>
      <c r="D359" s="131"/>
      <c r="E359" s="54" t="s">
        <v>22</v>
      </c>
      <c r="F359" s="178"/>
      <c r="G359" s="178"/>
      <c r="H359" s="179"/>
      <c r="I359" s="179"/>
      <c r="J359" s="120"/>
      <c r="K359" s="102"/>
      <c r="L359" s="17"/>
      <c r="M359" s="17"/>
      <c r="N359" s="17"/>
      <c r="O359" s="17"/>
      <c r="P359" s="17"/>
      <c r="Q359" s="17"/>
      <c r="R359" s="17"/>
      <c r="S359" s="17"/>
      <c r="T359" s="17"/>
    </row>
    <row r="360" spans="1:27" ht="30.75" hidden="1" customHeight="1" x14ac:dyDescent="0.25">
      <c r="A360" s="38">
        <v>25</v>
      </c>
      <c r="B360" s="129" t="s">
        <v>173</v>
      </c>
      <c r="C360" s="130"/>
      <c r="D360" s="131"/>
      <c r="E360" s="54" t="s">
        <v>22</v>
      </c>
      <c r="F360" s="180" t="str">
        <f>IF(OR(F358="",F359=""),"",F358-F359)</f>
        <v/>
      </c>
      <c r="G360" s="180"/>
      <c r="H360" s="120"/>
      <c r="I360" s="159"/>
      <c r="J360" s="159"/>
      <c r="K360" s="102"/>
      <c r="L360" s="17"/>
      <c r="M360" s="17"/>
      <c r="N360" s="17"/>
      <c r="O360" s="17"/>
      <c r="P360" s="17"/>
      <c r="Q360" s="17"/>
      <c r="R360" s="17"/>
      <c r="S360" s="17"/>
      <c r="T360" s="17"/>
    </row>
    <row r="361" spans="1:27" ht="45.75" hidden="1" customHeight="1" x14ac:dyDescent="0.25">
      <c r="A361" s="46">
        <v>26</v>
      </c>
      <c r="B361" s="108" t="s">
        <v>166</v>
      </c>
      <c r="C361" s="108"/>
      <c r="D361" s="108"/>
      <c r="E361" s="57" t="s">
        <v>22</v>
      </c>
      <c r="F361" s="163"/>
      <c r="G361" s="164"/>
      <c r="H361" s="120"/>
      <c r="I361" s="159"/>
      <c r="J361" s="159"/>
      <c r="K361" s="103"/>
      <c r="L361" s="17"/>
      <c r="M361" s="17"/>
      <c r="N361" s="17"/>
      <c r="O361" s="17"/>
      <c r="P361" s="17"/>
      <c r="Q361" s="17"/>
      <c r="R361" s="17"/>
      <c r="S361" s="17"/>
      <c r="T361" s="17"/>
    </row>
    <row r="362" spans="1:27" ht="45.75" hidden="1" customHeight="1" x14ac:dyDescent="0.25">
      <c r="A362" s="46">
        <v>27</v>
      </c>
      <c r="B362" s="108" t="s">
        <v>169</v>
      </c>
      <c r="C362" s="108"/>
      <c r="D362" s="108"/>
      <c r="E362" s="57" t="s">
        <v>22</v>
      </c>
      <c r="F362" s="163"/>
      <c r="G362" s="164"/>
      <c r="H362" s="120"/>
      <c r="I362" s="159"/>
      <c r="J362" s="159"/>
      <c r="K362" s="103"/>
      <c r="L362" s="17"/>
      <c r="M362" s="17"/>
      <c r="N362" s="17"/>
      <c r="O362" s="17"/>
      <c r="P362" s="17"/>
      <c r="Q362" s="17"/>
      <c r="R362" s="17"/>
      <c r="S362" s="17"/>
      <c r="T362" s="17"/>
    </row>
    <row r="363" spans="1:27" ht="45" hidden="1" customHeight="1" x14ac:dyDescent="0.25">
      <c r="A363" s="34">
        <v>28</v>
      </c>
      <c r="B363" s="157" t="s">
        <v>51</v>
      </c>
      <c r="C363" s="157"/>
      <c r="D363" s="157"/>
      <c r="E363" s="54" t="s">
        <v>22</v>
      </c>
      <c r="F363" s="165" t="str">
        <f>IF(AND(F361="",F362=""),"",F361+F362)</f>
        <v/>
      </c>
      <c r="G363" s="165"/>
      <c r="H363" s="120"/>
      <c r="I363" s="159"/>
      <c r="J363" s="159"/>
      <c r="K363" s="99"/>
      <c r="L363" s="17"/>
      <c r="M363" s="17"/>
      <c r="N363" s="17"/>
      <c r="O363" s="17"/>
      <c r="P363" s="17"/>
      <c r="Q363" s="17"/>
      <c r="R363" s="17"/>
      <c r="S363" s="17"/>
      <c r="T363" s="17"/>
    </row>
    <row r="364" spans="1:27" ht="30.75" hidden="1" customHeight="1" x14ac:dyDescent="0.25">
      <c r="A364" s="34">
        <v>29</v>
      </c>
      <c r="B364" s="129" t="s">
        <v>185</v>
      </c>
      <c r="C364" s="130"/>
      <c r="D364" s="131"/>
      <c r="E364" s="54" t="s">
        <v>24</v>
      </c>
      <c r="F364" s="163"/>
      <c r="G364" s="164"/>
      <c r="H364" s="120"/>
      <c r="I364" s="159"/>
      <c r="J364" s="159"/>
      <c r="K364" s="99"/>
      <c r="L364" s="17"/>
      <c r="M364" s="17"/>
      <c r="N364" s="17"/>
      <c r="O364" s="17"/>
      <c r="P364" s="17"/>
      <c r="Q364" s="17"/>
      <c r="R364" s="17"/>
      <c r="S364" s="17"/>
      <c r="T364" s="17"/>
    </row>
    <row r="365" spans="1:27" hidden="1" x14ac:dyDescent="0.25">
      <c r="A365" s="34">
        <v>30</v>
      </c>
      <c r="B365" s="129" t="s">
        <v>186</v>
      </c>
      <c r="C365" s="130"/>
      <c r="D365" s="131"/>
      <c r="E365" s="54" t="s">
        <v>24</v>
      </c>
      <c r="F365" s="163"/>
      <c r="G365" s="164"/>
      <c r="H365" s="120"/>
      <c r="I365" s="159"/>
      <c r="J365" s="159"/>
      <c r="K365" s="99"/>
      <c r="L365" s="17"/>
      <c r="M365" s="17"/>
      <c r="N365" s="17"/>
      <c r="O365" s="17"/>
      <c r="P365" s="17"/>
      <c r="Q365" s="17"/>
      <c r="R365" s="17"/>
      <c r="S365" s="17"/>
      <c r="T365" s="17"/>
    </row>
    <row r="366" spans="1:27" ht="31.5" hidden="1" customHeight="1" x14ac:dyDescent="0.25">
      <c r="A366" s="34">
        <v>31</v>
      </c>
      <c r="B366" s="157" t="s">
        <v>48</v>
      </c>
      <c r="C366" s="157"/>
      <c r="D366" s="157"/>
      <c r="E366" s="54" t="s">
        <v>24</v>
      </c>
      <c r="F366" s="165" t="str">
        <f>IF(OR(F364="",F365=""),"",F364-F365)</f>
        <v/>
      </c>
      <c r="G366" s="165"/>
      <c r="H366" s="120"/>
      <c r="I366" s="159"/>
      <c r="J366" s="159"/>
      <c r="K366" s="103"/>
      <c r="L366" s="17"/>
      <c r="M366" s="17"/>
      <c r="N366" s="17"/>
      <c r="O366" s="17"/>
      <c r="P366" s="17"/>
      <c r="Q366" s="17"/>
      <c r="R366" s="17"/>
      <c r="S366" s="17"/>
      <c r="T366" s="17"/>
    </row>
    <row r="367" spans="1:27" hidden="1" x14ac:dyDescent="0.25">
      <c r="A367" s="142">
        <v>32</v>
      </c>
      <c r="B367" s="145" t="s">
        <v>52</v>
      </c>
      <c r="C367" s="146"/>
      <c r="D367" s="147"/>
      <c r="E367" s="154" t="s">
        <v>182</v>
      </c>
      <c r="F367" s="154"/>
      <c r="G367" s="154"/>
      <c r="H367" s="154"/>
      <c r="I367" s="154"/>
      <c r="J367" s="86"/>
      <c r="K367" s="155" t="str">
        <f>IF(AND(J367="Tak",F357&lt;0.25),"Nie został spełniony warunek zgodnie z punktem 1 Kryteriów jakościowych dopuszczających","")</f>
        <v/>
      </c>
      <c r="L367" s="155"/>
      <c r="M367" s="155"/>
      <c r="N367" s="155"/>
      <c r="O367" s="155"/>
      <c r="P367" s="155"/>
      <c r="Q367" s="155"/>
      <c r="R367" s="155"/>
      <c r="S367" s="155"/>
      <c r="T367" s="155"/>
      <c r="AA367">
        <f>IF(J367="Tak",1,0)</f>
        <v>0</v>
      </c>
    </row>
    <row r="368" spans="1:27" hidden="1" x14ac:dyDescent="0.25">
      <c r="A368" s="143"/>
      <c r="B368" s="148"/>
      <c r="C368" s="149"/>
      <c r="D368" s="150"/>
      <c r="E368" s="156" t="s">
        <v>183</v>
      </c>
      <c r="F368" s="156"/>
      <c r="G368" s="156"/>
      <c r="H368" s="156"/>
      <c r="I368" s="156"/>
      <c r="J368" s="86"/>
      <c r="K368" s="155" t="str">
        <f>IF(AND(J368="Tak",F357&lt;0.1),"Nie został spełniony warunek zgodnie z punktem 2 Kryteriów jakościowych dopuszczających","")</f>
        <v/>
      </c>
      <c r="L368" s="155"/>
      <c r="M368" s="155"/>
      <c r="N368" s="155"/>
      <c r="O368" s="155"/>
      <c r="P368" s="155"/>
      <c r="Q368" s="155"/>
      <c r="R368" s="155"/>
      <c r="S368" s="155"/>
      <c r="T368" s="155"/>
      <c r="AA368">
        <f t="shared" ref="AA368:AA369" si="7">IF(J368="Tak",1,0)</f>
        <v>0</v>
      </c>
    </row>
    <row r="369" spans="1:27" hidden="1" x14ac:dyDescent="0.25">
      <c r="A369" s="144"/>
      <c r="B369" s="151"/>
      <c r="C369" s="152"/>
      <c r="D369" s="153"/>
      <c r="E369" s="156" t="s">
        <v>184</v>
      </c>
      <c r="F369" s="156"/>
      <c r="G369" s="156"/>
      <c r="H369" s="156"/>
      <c r="I369" s="156"/>
      <c r="J369" s="86"/>
      <c r="K369" s="155" t="str">
        <f>IF(AND(J369="Tak",F357&lt;0.1),"Nie został spełniony warunek zgodnie z punktem 2 Kryteriów jakościowych dopuszczających","")</f>
        <v/>
      </c>
      <c r="L369" s="155"/>
      <c r="M369" s="155"/>
      <c r="N369" s="155"/>
      <c r="O369" s="155"/>
      <c r="P369" s="155"/>
      <c r="Q369" s="155"/>
      <c r="R369" s="155"/>
      <c r="S369" s="155"/>
      <c r="T369" s="155"/>
      <c r="AA369">
        <f t="shared" si="7"/>
        <v>0</v>
      </c>
    </row>
    <row r="370" spans="1:27" ht="62.25" hidden="1" customHeight="1" x14ac:dyDescent="0.25">
      <c r="A370" s="34">
        <v>33</v>
      </c>
      <c r="B370" s="157" t="s">
        <v>277</v>
      </c>
      <c r="C370" s="157"/>
      <c r="D370" s="157"/>
      <c r="E370" s="54" t="s">
        <v>19</v>
      </c>
      <c r="F370" s="158"/>
      <c r="G370" s="158"/>
      <c r="H370" s="120"/>
      <c r="I370" s="159"/>
      <c r="J370" s="159"/>
      <c r="K370" s="99"/>
      <c r="L370" s="17"/>
      <c r="M370" s="17"/>
      <c r="N370" s="17"/>
      <c r="O370" s="17"/>
      <c r="P370" s="17"/>
      <c r="Q370" s="17"/>
      <c r="R370" s="17"/>
      <c r="S370" s="17"/>
      <c r="T370" s="17"/>
      <c r="AA370">
        <f>SUM(AA367:AA369)</f>
        <v>0</v>
      </c>
    </row>
    <row r="371" spans="1:27" ht="41.25" hidden="1" customHeight="1" x14ac:dyDescent="0.25">
      <c r="A371" s="34">
        <v>34</v>
      </c>
      <c r="B371" s="108" t="s">
        <v>157</v>
      </c>
      <c r="C371" s="108"/>
      <c r="D371" s="108"/>
      <c r="E371" s="57" t="s">
        <v>158</v>
      </c>
      <c r="F371" s="160" t="str">
        <f>IF(OR(F342="",F343=""),"",F341/F355)</f>
        <v/>
      </c>
      <c r="G371" s="160"/>
      <c r="H371" s="161"/>
      <c r="I371" s="161"/>
      <c r="J371" s="162"/>
      <c r="K371" s="100"/>
      <c r="L371" s="17"/>
      <c r="M371" s="17"/>
      <c r="N371" s="17"/>
      <c r="O371" s="17"/>
      <c r="P371" s="17"/>
      <c r="Q371" s="17"/>
      <c r="R371" s="17"/>
      <c r="S371" s="17"/>
      <c r="T371" s="17"/>
    </row>
    <row r="372" spans="1:27" ht="40.5" hidden="1" customHeight="1" x14ac:dyDescent="0.25">
      <c r="A372" s="34">
        <v>35</v>
      </c>
      <c r="B372" s="108" t="s">
        <v>159</v>
      </c>
      <c r="C372" s="108"/>
      <c r="D372" s="108"/>
      <c r="E372" s="57" t="s">
        <v>160</v>
      </c>
      <c r="F372" s="160" t="str">
        <f>IF(OR(F341="",F342="",F351=""),"",F341/(F342-F343))</f>
        <v/>
      </c>
      <c r="G372" s="160"/>
      <c r="H372" s="161"/>
      <c r="I372" s="161"/>
      <c r="J372" s="162"/>
      <c r="K372" s="99"/>
      <c r="L372" s="17"/>
      <c r="M372" s="17"/>
      <c r="N372" s="17"/>
      <c r="O372" s="17"/>
      <c r="P372" s="17"/>
      <c r="Q372" s="17"/>
      <c r="R372" s="17"/>
      <c r="S372" s="17"/>
      <c r="T372" s="17"/>
    </row>
    <row r="373" spans="1:27" ht="30" hidden="1" customHeight="1" x14ac:dyDescent="0.25">
      <c r="A373" s="34">
        <v>36</v>
      </c>
      <c r="B373" s="126" t="str">
        <f>CONCATENATE("Maksymalna kwota dofinansowania - ",'0-1'!$B$8)</f>
        <v xml:space="preserve">Maksymalna kwota dofinansowania - </v>
      </c>
      <c r="C373" s="127"/>
      <c r="D373" s="128"/>
      <c r="E373" s="57" t="s">
        <v>69</v>
      </c>
      <c r="F373" s="135" t="str">
        <f>IF(F374="","",F374*F341)</f>
        <v/>
      </c>
      <c r="G373" s="136"/>
      <c r="H373" s="137"/>
      <c r="I373" s="138"/>
      <c r="J373" s="138"/>
      <c r="K373" s="99"/>
      <c r="L373" s="17"/>
      <c r="M373" s="17"/>
      <c r="N373" s="17"/>
      <c r="O373" s="17"/>
      <c r="P373" s="17"/>
      <c r="Q373" s="17"/>
      <c r="R373" s="17"/>
      <c r="S373" s="17"/>
      <c r="T373" s="17"/>
    </row>
    <row r="374" spans="1:27" ht="45.75" hidden="1" customHeight="1" x14ac:dyDescent="0.25">
      <c r="A374" s="34">
        <v>37</v>
      </c>
      <c r="B374" s="126" t="s">
        <v>187</v>
      </c>
      <c r="C374" s="127"/>
      <c r="D374" s="128"/>
      <c r="E374" s="59" t="s">
        <v>47</v>
      </c>
      <c r="F374" s="139" t="str">
        <f>IF(AA370=3,0.95,IF(AA370=2,0.9,IF(AA370=1,0.85,"")))</f>
        <v/>
      </c>
      <c r="G374" s="140"/>
      <c r="H374" s="137"/>
      <c r="I374" s="138"/>
      <c r="J374" s="138"/>
      <c r="K374" s="99"/>
      <c r="L374" s="17"/>
      <c r="M374" s="17"/>
      <c r="N374" s="17"/>
      <c r="O374" s="17"/>
      <c r="P374" s="17"/>
      <c r="Q374" s="17"/>
      <c r="R374" s="17"/>
      <c r="S374" s="17"/>
      <c r="T374" s="17"/>
    </row>
    <row r="375" spans="1:27" ht="15" hidden="1" customHeight="1" x14ac:dyDescent="0.25">
      <c r="A375" s="106" t="s">
        <v>205</v>
      </c>
      <c r="B375" s="106"/>
      <c r="C375" s="106"/>
      <c r="D375" s="106"/>
      <c r="E375" s="106"/>
      <c r="F375" s="106"/>
      <c r="G375" s="106"/>
      <c r="H375" s="106"/>
      <c r="I375" s="106"/>
      <c r="J375" s="132"/>
      <c r="K375" s="98"/>
      <c r="L375" s="17"/>
      <c r="M375" s="17"/>
      <c r="N375" s="17"/>
      <c r="O375" s="17"/>
      <c r="P375" s="17"/>
      <c r="Q375" s="17"/>
      <c r="R375" s="17"/>
      <c r="S375" s="17"/>
      <c r="T375" s="17"/>
    </row>
    <row r="376" spans="1:27" ht="39.75" hidden="1" customHeight="1" x14ac:dyDescent="0.25">
      <c r="A376" s="107"/>
      <c r="B376" s="107"/>
      <c r="C376" s="107"/>
      <c r="D376" s="107"/>
      <c r="E376" s="107"/>
      <c r="F376" s="107"/>
      <c r="G376" s="107"/>
      <c r="H376" s="107"/>
      <c r="I376" s="107"/>
      <c r="J376" s="141"/>
      <c r="K376" s="98"/>
      <c r="L376" s="17"/>
      <c r="M376" s="17"/>
      <c r="N376" s="17"/>
      <c r="O376" s="17"/>
      <c r="P376" s="17"/>
      <c r="Q376" s="17"/>
      <c r="R376" s="17"/>
      <c r="S376" s="17"/>
      <c r="T376" s="17"/>
    </row>
    <row r="377" spans="1:27" ht="33.75" hidden="1" customHeight="1" x14ac:dyDescent="0.25">
      <c r="K377" s="98"/>
      <c r="L377" s="17"/>
      <c r="M377" s="17"/>
      <c r="N377" s="17"/>
      <c r="O377" s="17"/>
      <c r="P377" s="17"/>
      <c r="Q377" s="17"/>
      <c r="R377" s="17"/>
      <c r="S377" s="17"/>
      <c r="T377" s="17"/>
    </row>
    <row r="378" spans="1:27" ht="18.75" hidden="1" x14ac:dyDescent="0.3">
      <c r="B378" s="207" t="s">
        <v>207</v>
      </c>
      <c r="C378" s="207"/>
      <c r="D378" s="207"/>
      <c r="E378" s="207"/>
      <c r="F378" s="207"/>
      <c r="G378" s="207"/>
      <c r="H378" s="207"/>
      <c r="I378" s="207"/>
      <c r="J378" s="207"/>
      <c r="K378" s="98"/>
      <c r="L378" s="17"/>
      <c r="M378" s="17"/>
      <c r="N378" s="17"/>
      <c r="O378" s="17"/>
      <c r="P378" s="17"/>
      <c r="Q378" s="17"/>
      <c r="R378" s="17"/>
      <c r="S378" s="17"/>
      <c r="T378" s="17"/>
    </row>
    <row r="379" spans="1:27" ht="45.75" hidden="1" customHeight="1" x14ac:dyDescent="0.25">
      <c r="A379" s="36" t="s">
        <v>13</v>
      </c>
      <c r="B379" s="208" t="s">
        <v>33</v>
      </c>
      <c r="C379" s="208"/>
      <c r="D379" s="208"/>
      <c r="E379" s="51" t="s">
        <v>15</v>
      </c>
      <c r="F379" s="208" t="s">
        <v>36</v>
      </c>
      <c r="G379" s="208"/>
      <c r="H379" s="208" t="s">
        <v>49</v>
      </c>
      <c r="I379" s="208"/>
      <c r="J379" s="209"/>
      <c r="K379" s="99"/>
      <c r="L379" s="17"/>
      <c r="M379" s="17"/>
      <c r="N379" s="17"/>
      <c r="O379" s="17"/>
      <c r="P379" s="17"/>
      <c r="Q379" s="17"/>
      <c r="R379" s="17"/>
      <c r="S379" s="17"/>
      <c r="T379" s="17"/>
    </row>
    <row r="380" spans="1:27" ht="31.5" hidden="1" customHeight="1" x14ac:dyDescent="0.25">
      <c r="A380" s="40">
        <v>1</v>
      </c>
      <c r="B380" s="157" t="s">
        <v>43</v>
      </c>
      <c r="C380" s="157"/>
      <c r="D380" s="157"/>
      <c r="E380" s="52" t="s">
        <v>17</v>
      </c>
      <c r="F380" s="198" t="s">
        <v>17</v>
      </c>
      <c r="G380" s="199"/>
      <c r="H380" s="200"/>
      <c r="I380" s="200"/>
      <c r="J380" s="201"/>
      <c r="K380" s="99"/>
      <c r="L380" s="17"/>
      <c r="M380" s="17"/>
      <c r="N380" s="17"/>
      <c r="O380" s="17"/>
      <c r="P380" s="17"/>
      <c r="Q380" s="17"/>
      <c r="R380" s="17"/>
      <c r="S380" s="17"/>
      <c r="T380" s="17"/>
    </row>
    <row r="381" spans="1:27" ht="30.75" hidden="1" customHeight="1" x14ac:dyDescent="0.25">
      <c r="A381" s="40">
        <v>2</v>
      </c>
      <c r="B381" s="157" t="s">
        <v>44</v>
      </c>
      <c r="C381" s="157"/>
      <c r="D381" s="157"/>
      <c r="E381" s="52" t="s">
        <v>17</v>
      </c>
      <c r="F381" s="198" t="s">
        <v>17</v>
      </c>
      <c r="G381" s="199"/>
      <c r="H381" s="120"/>
      <c r="I381" s="159"/>
      <c r="J381" s="159"/>
      <c r="K381" s="101"/>
      <c r="L381" s="17"/>
      <c r="M381" s="17"/>
      <c r="N381" s="17"/>
      <c r="O381" s="17"/>
      <c r="P381" s="17"/>
      <c r="Q381" s="17"/>
      <c r="R381" s="17"/>
      <c r="S381" s="17"/>
      <c r="T381" s="17"/>
    </row>
    <row r="382" spans="1:27" ht="15.75" hidden="1" x14ac:dyDescent="0.25">
      <c r="A382" s="40">
        <v>3</v>
      </c>
      <c r="B382" s="210" t="s">
        <v>152</v>
      </c>
      <c r="C382" s="211"/>
      <c r="D382" s="212"/>
      <c r="E382" s="53" t="s">
        <v>153</v>
      </c>
      <c r="F382" s="202"/>
      <c r="G382" s="203"/>
      <c r="H382" s="120"/>
      <c r="I382" s="159"/>
      <c r="J382" s="159"/>
      <c r="K382" s="101"/>
      <c r="L382" s="17"/>
      <c r="M382" s="17"/>
      <c r="N382" s="17"/>
      <c r="O382" s="17"/>
      <c r="P382" s="17"/>
      <c r="Q382" s="17"/>
      <c r="R382" s="17"/>
      <c r="S382" s="17"/>
      <c r="T382" s="17"/>
      <c r="AA382" t="s">
        <v>154</v>
      </c>
    </row>
    <row r="383" spans="1:27" ht="17.25" hidden="1" x14ac:dyDescent="0.25">
      <c r="A383" s="40">
        <v>4</v>
      </c>
      <c r="B383" s="157" t="s">
        <v>45</v>
      </c>
      <c r="C383" s="157"/>
      <c r="D383" s="157"/>
      <c r="E383" s="54" t="s">
        <v>21</v>
      </c>
      <c r="F383" s="158"/>
      <c r="G383" s="158"/>
      <c r="H383" s="120"/>
      <c r="I383" s="159"/>
      <c r="J383" s="159"/>
      <c r="K383" s="101"/>
      <c r="L383" s="17"/>
      <c r="M383" s="17"/>
      <c r="N383" s="17"/>
      <c r="O383" s="17"/>
      <c r="P383" s="17"/>
      <c r="Q383" s="17"/>
      <c r="R383" s="17"/>
      <c r="S383" s="17"/>
      <c r="T383" s="17"/>
      <c r="AA383" t="s">
        <v>155</v>
      </c>
    </row>
    <row r="384" spans="1:27" ht="18.75" hidden="1" customHeight="1" x14ac:dyDescent="0.25">
      <c r="A384" s="40">
        <v>5</v>
      </c>
      <c r="B384" s="157" t="s">
        <v>41</v>
      </c>
      <c r="C384" s="157"/>
      <c r="D384" s="157"/>
      <c r="E384" s="54" t="s">
        <v>21</v>
      </c>
      <c r="F384" s="204"/>
      <c r="G384" s="205"/>
      <c r="H384" s="120"/>
      <c r="I384" s="159"/>
      <c r="J384" s="159"/>
      <c r="K384" s="101"/>
      <c r="L384" s="17"/>
      <c r="M384" s="17"/>
      <c r="N384" s="17"/>
      <c r="O384" s="17"/>
      <c r="P384" s="17"/>
      <c r="Q384" s="17"/>
      <c r="R384" s="17"/>
      <c r="S384" s="17"/>
      <c r="T384" s="17"/>
    </row>
    <row r="385" spans="1:20" ht="29.25" hidden="1" customHeight="1" x14ac:dyDescent="0.25">
      <c r="A385" s="34">
        <v>6</v>
      </c>
      <c r="B385" s="206" t="s">
        <v>163</v>
      </c>
      <c r="C385" s="206"/>
      <c r="D385" s="206"/>
      <c r="E385" s="55" t="s">
        <v>168</v>
      </c>
      <c r="F385" s="158"/>
      <c r="G385" s="158"/>
      <c r="H385" s="120"/>
      <c r="I385" s="159"/>
      <c r="J385" s="159"/>
      <c r="K385" s="101"/>
      <c r="L385" s="17"/>
      <c r="M385" s="17"/>
      <c r="N385" s="17"/>
      <c r="O385" s="17"/>
      <c r="P385" s="17"/>
      <c r="Q385" s="17"/>
      <c r="R385" s="17"/>
      <c r="S385" s="17"/>
      <c r="T385" s="17"/>
    </row>
    <row r="386" spans="1:20" ht="62.25" hidden="1" customHeight="1" x14ac:dyDescent="0.25">
      <c r="A386" s="40">
        <v>7</v>
      </c>
      <c r="B386" s="157" t="s">
        <v>46</v>
      </c>
      <c r="C386" s="157"/>
      <c r="D386" s="157"/>
      <c r="E386" s="54" t="s">
        <v>21</v>
      </c>
      <c r="F386" s="158"/>
      <c r="G386" s="158"/>
      <c r="H386" s="120"/>
      <c r="I386" s="159"/>
      <c r="J386" s="159"/>
      <c r="K386" s="99"/>
      <c r="L386" s="17"/>
      <c r="M386" s="17"/>
      <c r="N386" s="17"/>
      <c r="O386" s="17"/>
      <c r="P386" s="17"/>
      <c r="Q386" s="17"/>
      <c r="R386" s="17"/>
      <c r="S386" s="17"/>
      <c r="T386" s="17"/>
    </row>
    <row r="387" spans="1:20" ht="28.5" hidden="1" customHeight="1" x14ac:dyDescent="0.25">
      <c r="A387" s="40">
        <v>8</v>
      </c>
      <c r="B387" s="193" t="s">
        <v>174</v>
      </c>
      <c r="C387" s="194"/>
      <c r="D387" s="195"/>
      <c r="E387" s="56" t="s">
        <v>35</v>
      </c>
      <c r="F387" s="196"/>
      <c r="G387" s="197"/>
      <c r="H387" s="120"/>
      <c r="I387" s="159"/>
      <c r="J387" s="159"/>
      <c r="K387" s="99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1:20" ht="29.25" hidden="1" customHeight="1" x14ac:dyDescent="0.25">
      <c r="A388" s="40">
        <v>9</v>
      </c>
      <c r="B388" s="193" t="s">
        <v>176</v>
      </c>
      <c r="C388" s="194"/>
      <c r="D388" s="195"/>
      <c r="E388" s="56" t="s">
        <v>153</v>
      </c>
      <c r="F388" s="163"/>
      <c r="G388" s="164"/>
      <c r="H388" s="120"/>
      <c r="I388" s="159"/>
      <c r="J388" s="159"/>
      <c r="K388" s="99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1:20" hidden="1" x14ac:dyDescent="0.25">
      <c r="A389" s="40">
        <v>10</v>
      </c>
      <c r="B389" s="193" t="s">
        <v>175</v>
      </c>
      <c r="C389" s="194"/>
      <c r="D389" s="195"/>
      <c r="E389" s="56" t="s">
        <v>35</v>
      </c>
      <c r="F389" s="196"/>
      <c r="G389" s="197"/>
      <c r="H389" s="120"/>
      <c r="I389" s="159"/>
      <c r="J389" s="159"/>
      <c r="K389" s="99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1:20" ht="33.75" hidden="1" customHeight="1" x14ac:dyDescent="0.25">
      <c r="A390" s="40">
        <v>11</v>
      </c>
      <c r="B390" s="126" t="s">
        <v>156</v>
      </c>
      <c r="C390" s="127"/>
      <c r="D390" s="128"/>
      <c r="E390" s="57" t="s">
        <v>69</v>
      </c>
      <c r="F390" s="187"/>
      <c r="G390" s="188"/>
      <c r="H390" s="120"/>
      <c r="I390" s="159"/>
      <c r="J390" s="159"/>
      <c r="K390" s="100" t="str">
        <f>IF(F391&gt;F390,"Wartość kosztów kwalifikowanych przekracza koszt całkowity przedsięwzięcia !!!","")</f>
        <v/>
      </c>
      <c r="L390" s="17"/>
      <c r="M390" s="17"/>
      <c r="N390" s="17"/>
      <c r="O390" s="17"/>
      <c r="P390" s="17"/>
      <c r="Q390" s="17"/>
      <c r="R390" s="17"/>
      <c r="S390" s="17"/>
      <c r="T390" s="17"/>
    </row>
    <row r="391" spans="1:20" ht="141.75" hidden="1" customHeight="1" x14ac:dyDescent="0.25">
      <c r="A391" s="40">
        <v>12</v>
      </c>
      <c r="B391" s="126" t="s">
        <v>167</v>
      </c>
      <c r="C391" s="127"/>
      <c r="D391" s="128"/>
      <c r="E391" s="57" t="s">
        <v>69</v>
      </c>
      <c r="F391" s="187"/>
      <c r="G391" s="188"/>
      <c r="H391" s="120"/>
      <c r="I391" s="159"/>
      <c r="J391" s="159"/>
      <c r="K391" s="105" t="str">
        <f>IF(F391="","",IF(F391&lt;100000,"Minimalny koszt kwalifikowany przedsięwzięcia to 100.000,00 zł !!!",""))</f>
        <v/>
      </c>
      <c r="L391" s="17"/>
      <c r="M391" s="17"/>
      <c r="N391" s="17"/>
      <c r="O391" s="17"/>
      <c r="P391" s="17"/>
      <c r="Q391" s="17"/>
      <c r="R391" s="17"/>
      <c r="S391" s="17"/>
      <c r="T391" s="17"/>
    </row>
    <row r="392" spans="1:20" ht="30.75" hidden="1" customHeight="1" x14ac:dyDescent="0.25">
      <c r="A392" s="37">
        <v>13</v>
      </c>
      <c r="B392" s="126" t="s">
        <v>165</v>
      </c>
      <c r="C392" s="127"/>
      <c r="D392" s="128"/>
      <c r="E392" s="57" t="s">
        <v>69</v>
      </c>
      <c r="F392" s="187"/>
      <c r="G392" s="188"/>
      <c r="H392" s="120"/>
      <c r="I392" s="159"/>
      <c r="J392" s="159"/>
      <c r="K392" s="99"/>
      <c r="L392" s="17"/>
      <c r="M392" s="17"/>
      <c r="N392" s="17"/>
      <c r="O392" s="17"/>
      <c r="P392" s="17"/>
      <c r="Q392" s="17"/>
      <c r="R392" s="17"/>
      <c r="S392" s="17"/>
      <c r="T392" s="17"/>
    </row>
    <row r="393" spans="1:20" ht="30.75" hidden="1" customHeight="1" x14ac:dyDescent="0.25">
      <c r="A393" s="37">
        <v>14</v>
      </c>
      <c r="B393" s="126" t="s">
        <v>164</v>
      </c>
      <c r="C393" s="127"/>
      <c r="D393" s="128"/>
      <c r="E393" s="57" t="s">
        <v>69</v>
      </c>
      <c r="F393" s="187"/>
      <c r="G393" s="188"/>
      <c r="H393" s="120"/>
      <c r="I393" s="159"/>
      <c r="J393" s="159"/>
      <c r="K393" s="99"/>
      <c r="L393" s="17"/>
      <c r="M393" s="17"/>
      <c r="N393" s="17"/>
      <c r="O393" s="17"/>
      <c r="P393" s="17"/>
      <c r="Q393" s="17"/>
      <c r="R393" s="17"/>
      <c r="S393" s="17"/>
      <c r="T393" s="17"/>
    </row>
    <row r="394" spans="1:20" ht="30.75" hidden="1" customHeight="1" x14ac:dyDescent="0.25">
      <c r="A394" s="37">
        <v>15</v>
      </c>
      <c r="B394" s="126" t="s">
        <v>170</v>
      </c>
      <c r="C394" s="127"/>
      <c r="D394" s="128"/>
      <c r="E394" s="57" t="s">
        <v>69</v>
      </c>
      <c r="F394" s="189" t="str">
        <f>IF(OR(F392="",F393=""),"",F392-F393)</f>
        <v/>
      </c>
      <c r="G394" s="190"/>
      <c r="H394" s="120"/>
      <c r="I394" s="159"/>
      <c r="J394" s="159"/>
      <c r="K394" s="99"/>
      <c r="L394" s="17"/>
      <c r="M394" s="17"/>
      <c r="N394" s="17"/>
      <c r="O394" s="17"/>
      <c r="P394" s="17"/>
      <c r="Q394" s="17"/>
      <c r="R394" s="17"/>
      <c r="S394" s="17"/>
      <c r="T394" s="17"/>
    </row>
    <row r="395" spans="1:20" hidden="1" x14ac:dyDescent="0.25">
      <c r="A395" s="166">
        <v>16</v>
      </c>
      <c r="B395" s="145" t="s">
        <v>66</v>
      </c>
      <c r="C395" s="146"/>
      <c r="D395" s="147"/>
      <c r="E395" s="56" t="s">
        <v>93</v>
      </c>
      <c r="F395" s="191"/>
      <c r="G395" s="192"/>
      <c r="H395" s="182"/>
      <c r="I395" s="183"/>
      <c r="J395" s="183"/>
      <c r="K395" s="102"/>
      <c r="L395" s="17"/>
      <c r="M395" s="17"/>
      <c r="N395" s="17"/>
      <c r="O395" s="17"/>
      <c r="P395" s="17"/>
      <c r="Q395" s="17"/>
      <c r="R395" s="17"/>
      <c r="S395" s="17"/>
      <c r="T395" s="17"/>
    </row>
    <row r="396" spans="1:20" ht="17.25" hidden="1" customHeight="1" x14ac:dyDescent="0.25">
      <c r="A396" s="167"/>
      <c r="B396" s="151"/>
      <c r="C396" s="152"/>
      <c r="D396" s="153"/>
      <c r="E396" s="54" t="s">
        <v>22</v>
      </c>
      <c r="F396" s="114" t="str">
        <f>IF(F395="","",F395*0.278)</f>
        <v/>
      </c>
      <c r="G396" s="114"/>
      <c r="H396" s="184"/>
      <c r="I396" s="184"/>
      <c r="J396" s="182"/>
      <c r="K396" s="102"/>
      <c r="L396" s="17"/>
      <c r="M396" s="17"/>
      <c r="N396" s="17"/>
      <c r="O396" s="17"/>
      <c r="P396" s="17"/>
      <c r="Q396" s="17"/>
      <c r="R396" s="17"/>
      <c r="S396" s="17"/>
      <c r="T396" s="17"/>
    </row>
    <row r="397" spans="1:20" hidden="1" x14ac:dyDescent="0.25">
      <c r="A397" s="166">
        <v>17</v>
      </c>
      <c r="B397" s="145" t="s">
        <v>67</v>
      </c>
      <c r="C397" s="146"/>
      <c r="D397" s="147"/>
      <c r="E397" s="56" t="s">
        <v>93</v>
      </c>
      <c r="F397" s="191"/>
      <c r="G397" s="192"/>
      <c r="H397" s="182"/>
      <c r="I397" s="183"/>
      <c r="J397" s="183"/>
      <c r="K397" s="102"/>
      <c r="L397" s="17"/>
      <c r="M397" s="17"/>
      <c r="N397" s="17"/>
      <c r="O397" s="17"/>
      <c r="P397" s="17"/>
      <c r="Q397" s="17"/>
      <c r="R397" s="17"/>
      <c r="S397" s="17"/>
      <c r="T397" s="17"/>
    </row>
    <row r="398" spans="1:20" hidden="1" x14ac:dyDescent="0.25">
      <c r="A398" s="167"/>
      <c r="B398" s="151"/>
      <c r="C398" s="152"/>
      <c r="D398" s="153"/>
      <c r="E398" s="54" t="s">
        <v>22</v>
      </c>
      <c r="F398" s="114" t="str">
        <f>IF(F397="","",F397*0.278)</f>
        <v/>
      </c>
      <c r="G398" s="114"/>
      <c r="H398" s="184"/>
      <c r="I398" s="184"/>
      <c r="J398" s="182"/>
      <c r="K398" s="102"/>
      <c r="L398" s="17"/>
      <c r="M398" s="17"/>
      <c r="N398" s="17"/>
      <c r="O398" s="17"/>
      <c r="P398" s="17"/>
      <c r="Q398" s="17"/>
      <c r="R398" s="17"/>
      <c r="S398" s="17"/>
      <c r="T398" s="17"/>
    </row>
    <row r="399" spans="1:20" hidden="1" x14ac:dyDescent="0.25">
      <c r="A399" s="166">
        <v>18</v>
      </c>
      <c r="B399" s="145" t="s">
        <v>64</v>
      </c>
      <c r="C399" s="146"/>
      <c r="D399" s="147"/>
      <c r="E399" s="56" t="s">
        <v>93</v>
      </c>
      <c r="F399" s="181" t="str">
        <f>IF(OR(F395="",F397=""),"",F395-F397)</f>
        <v/>
      </c>
      <c r="G399" s="181"/>
      <c r="H399" s="182"/>
      <c r="I399" s="183"/>
      <c r="J399" s="183"/>
      <c r="K399" s="102"/>
      <c r="L399" s="17"/>
      <c r="M399" s="17"/>
      <c r="N399" s="17"/>
      <c r="O399" s="17"/>
      <c r="P399" s="17"/>
      <c r="Q399" s="17"/>
      <c r="R399" s="17"/>
      <c r="S399" s="17"/>
      <c r="T399" s="17"/>
    </row>
    <row r="400" spans="1:20" hidden="1" x14ac:dyDescent="0.25">
      <c r="A400" s="167"/>
      <c r="B400" s="151"/>
      <c r="C400" s="152"/>
      <c r="D400" s="153"/>
      <c r="E400" s="54" t="s">
        <v>22</v>
      </c>
      <c r="F400" s="114" t="str">
        <f>IF(OR(F396="",F398=""),"",F396-F398)</f>
        <v/>
      </c>
      <c r="G400" s="114"/>
      <c r="H400" s="184"/>
      <c r="I400" s="184"/>
      <c r="J400" s="182"/>
      <c r="K400" s="102"/>
      <c r="L400" s="17"/>
      <c r="M400" s="17"/>
      <c r="N400" s="17"/>
      <c r="O400" s="17"/>
      <c r="P400" s="17"/>
      <c r="Q400" s="17"/>
      <c r="R400" s="17"/>
      <c r="S400" s="17"/>
      <c r="T400" s="17"/>
    </row>
    <row r="401" spans="1:20" ht="24" hidden="1" customHeight="1" x14ac:dyDescent="0.25">
      <c r="A401" s="166">
        <v>19</v>
      </c>
      <c r="B401" s="168" t="s">
        <v>61</v>
      </c>
      <c r="C401" s="169"/>
      <c r="D401" s="170"/>
      <c r="E401" s="58" t="s">
        <v>93</v>
      </c>
      <c r="F401" s="163"/>
      <c r="G401" s="164"/>
      <c r="H401" s="120"/>
      <c r="I401" s="159"/>
      <c r="J401" s="159"/>
      <c r="K401" s="99"/>
      <c r="L401" s="17"/>
      <c r="M401" s="17"/>
      <c r="N401" s="17"/>
      <c r="O401" s="17"/>
      <c r="P401" s="17"/>
      <c r="Q401" s="17"/>
      <c r="R401" s="17"/>
      <c r="S401" s="17"/>
      <c r="T401" s="17"/>
    </row>
    <row r="402" spans="1:20" ht="24" hidden="1" customHeight="1" x14ac:dyDescent="0.25">
      <c r="A402" s="167"/>
      <c r="B402" s="171"/>
      <c r="C402" s="172"/>
      <c r="D402" s="173"/>
      <c r="E402" s="57" t="s">
        <v>22</v>
      </c>
      <c r="F402" s="185" t="str">
        <f>IF(F401="","",F401*0.278)</f>
        <v/>
      </c>
      <c r="G402" s="186"/>
      <c r="H402" s="120"/>
      <c r="I402" s="159"/>
      <c r="J402" s="159"/>
      <c r="K402" s="99"/>
      <c r="L402" s="17"/>
      <c r="M402" s="17"/>
      <c r="N402" s="17"/>
      <c r="O402" s="17"/>
      <c r="P402" s="17"/>
      <c r="Q402" s="17"/>
      <c r="R402" s="17"/>
      <c r="S402" s="17"/>
      <c r="T402" s="17"/>
    </row>
    <row r="403" spans="1:20" ht="24" hidden="1" customHeight="1" x14ac:dyDescent="0.25">
      <c r="A403" s="166">
        <v>20</v>
      </c>
      <c r="B403" s="168" t="s">
        <v>62</v>
      </c>
      <c r="C403" s="169"/>
      <c r="D403" s="170"/>
      <c r="E403" s="58" t="s">
        <v>93</v>
      </c>
      <c r="F403" s="163"/>
      <c r="G403" s="164"/>
      <c r="H403" s="120"/>
      <c r="I403" s="159"/>
      <c r="J403" s="159"/>
      <c r="K403" s="99"/>
      <c r="L403" s="17"/>
      <c r="M403" s="17"/>
      <c r="N403" s="17"/>
      <c r="O403" s="17"/>
      <c r="P403" s="17"/>
      <c r="Q403" s="17"/>
      <c r="R403" s="17"/>
      <c r="S403" s="17"/>
      <c r="T403" s="17"/>
    </row>
    <row r="404" spans="1:20" ht="24" hidden="1" customHeight="1" x14ac:dyDescent="0.25">
      <c r="A404" s="167"/>
      <c r="B404" s="171"/>
      <c r="C404" s="172"/>
      <c r="D404" s="173"/>
      <c r="E404" s="57" t="s">
        <v>22</v>
      </c>
      <c r="F404" s="185" t="str">
        <f>IF(F403="","",F403*0.278)</f>
        <v/>
      </c>
      <c r="G404" s="186"/>
      <c r="H404" s="120"/>
      <c r="I404" s="159"/>
      <c r="J404" s="159"/>
      <c r="K404" s="103"/>
      <c r="L404" s="17"/>
      <c r="M404" s="17"/>
      <c r="N404" s="17"/>
      <c r="O404" s="17"/>
      <c r="P404" s="17"/>
      <c r="Q404" s="17"/>
      <c r="R404" s="17"/>
      <c r="S404" s="17"/>
      <c r="T404" s="17"/>
    </row>
    <row r="405" spans="1:20" ht="23.25" hidden="1" customHeight="1" x14ac:dyDescent="0.25">
      <c r="A405" s="166">
        <v>21</v>
      </c>
      <c r="B405" s="168" t="s">
        <v>50</v>
      </c>
      <c r="C405" s="169"/>
      <c r="D405" s="170"/>
      <c r="E405" s="58" t="s">
        <v>93</v>
      </c>
      <c r="F405" s="174" t="str">
        <f>IF(OR(F401="",F403=""),"",F401-F403)</f>
        <v/>
      </c>
      <c r="G405" s="175"/>
      <c r="H405" s="120"/>
      <c r="I405" s="159"/>
      <c r="J405" s="159"/>
      <c r="K405" s="103"/>
      <c r="L405" s="17"/>
      <c r="M405" s="17"/>
      <c r="N405" s="17"/>
      <c r="O405" s="17"/>
      <c r="P405" s="17"/>
      <c r="Q405" s="17"/>
      <c r="R405" s="17"/>
      <c r="S405" s="17"/>
      <c r="T405" s="17"/>
    </row>
    <row r="406" spans="1:20" ht="23.25" hidden="1" customHeight="1" x14ac:dyDescent="0.25">
      <c r="A406" s="167"/>
      <c r="B406" s="171"/>
      <c r="C406" s="172"/>
      <c r="D406" s="173"/>
      <c r="E406" s="57" t="s">
        <v>22</v>
      </c>
      <c r="F406" s="174" t="str">
        <f>IF(OR(F402="",F404=""),"",F402-F404)</f>
        <v/>
      </c>
      <c r="G406" s="175"/>
      <c r="H406" s="120"/>
      <c r="I406" s="159"/>
      <c r="J406" s="159"/>
      <c r="K406" s="103"/>
      <c r="L406" s="17"/>
      <c r="M406" s="17"/>
      <c r="N406" s="17"/>
      <c r="O406" s="17"/>
      <c r="P406" s="17"/>
      <c r="Q406" s="17"/>
      <c r="R406" s="17"/>
      <c r="S406" s="17"/>
      <c r="T406" s="17"/>
    </row>
    <row r="407" spans="1:20" ht="45.75" hidden="1" customHeight="1" x14ac:dyDescent="0.25">
      <c r="A407" s="38">
        <v>22</v>
      </c>
      <c r="B407" s="126" t="s">
        <v>161</v>
      </c>
      <c r="C407" s="127"/>
      <c r="D407" s="128"/>
      <c r="E407" s="57" t="s">
        <v>47</v>
      </c>
      <c r="F407" s="176" t="str">
        <f>IF(OR(F401="",F403=""),"",F405/F401)</f>
        <v/>
      </c>
      <c r="G407" s="177"/>
      <c r="H407" s="120"/>
      <c r="I407" s="159"/>
      <c r="J407" s="159"/>
      <c r="K407" s="103"/>
      <c r="L407" s="17"/>
      <c r="M407" s="17"/>
      <c r="N407" s="17"/>
      <c r="O407" s="17"/>
      <c r="P407" s="17"/>
      <c r="Q407" s="17"/>
      <c r="R407" s="17"/>
      <c r="S407" s="17"/>
      <c r="T407" s="17"/>
    </row>
    <row r="408" spans="1:20" ht="30.75" hidden="1" customHeight="1" x14ac:dyDescent="0.25">
      <c r="A408" s="40">
        <v>23</v>
      </c>
      <c r="B408" s="129" t="s">
        <v>23</v>
      </c>
      <c r="C408" s="130"/>
      <c r="D408" s="131"/>
      <c r="E408" s="54" t="s">
        <v>22</v>
      </c>
      <c r="F408" s="178"/>
      <c r="G408" s="178"/>
      <c r="H408" s="179"/>
      <c r="I408" s="179"/>
      <c r="J408" s="120"/>
      <c r="K408" s="102"/>
      <c r="L408" s="17"/>
      <c r="M408" s="17"/>
      <c r="N408" s="17"/>
      <c r="O408" s="17"/>
      <c r="P408" s="17"/>
      <c r="Q408" s="17"/>
      <c r="R408" s="17"/>
      <c r="S408" s="17"/>
      <c r="T408" s="17"/>
    </row>
    <row r="409" spans="1:20" ht="30.75" hidden="1" customHeight="1" x14ac:dyDescent="0.25">
      <c r="A409" s="38">
        <v>24</v>
      </c>
      <c r="B409" s="129" t="s">
        <v>172</v>
      </c>
      <c r="C409" s="130"/>
      <c r="D409" s="131"/>
      <c r="E409" s="54" t="s">
        <v>22</v>
      </c>
      <c r="F409" s="178"/>
      <c r="G409" s="178"/>
      <c r="H409" s="179"/>
      <c r="I409" s="179"/>
      <c r="J409" s="120"/>
      <c r="K409" s="102"/>
      <c r="L409" s="17"/>
      <c r="M409" s="17"/>
      <c r="N409" s="17"/>
      <c r="O409" s="17"/>
      <c r="P409" s="17"/>
      <c r="Q409" s="17"/>
      <c r="R409" s="17"/>
      <c r="S409" s="17"/>
      <c r="T409" s="17"/>
    </row>
    <row r="410" spans="1:20" ht="30.75" hidden="1" customHeight="1" x14ac:dyDescent="0.25">
      <c r="A410" s="38">
        <v>25</v>
      </c>
      <c r="B410" s="129" t="s">
        <v>173</v>
      </c>
      <c r="C410" s="130"/>
      <c r="D410" s="131"/>
      <c r="E410" s="54" t="s">
        <v>22</v>
      </c>
      <c r="F410" s="180" t="str">
        <f>IF(OR(F408="",F409=""),"",F408-F409)</f>
        <v/>
      </c>
      <c r="G410" s="180"/>
      <c r="H410" s="120"/>
      <c r="I410" s="159"/>
      <c r="J410" s="159"/>
      <c r="K410" s="102"/>
      <c r="L410" s="17"/>
      <c r="M410" s="17"/>
      <c r="N410" s="17"/>
      <c r="O410" s="17"/>
      <c r="P410" s="17"/>
      <c r="Q410" s="17"/>
      <c r="R410" s="17"/>
      <c r="S410" s="17"/>
      <c r="T410" s="17"/>
    </row>
    <row r="411" spans="1:20" ht="45.75" hidden="1" customHeight="1" x14ac:dyDescent="0.25">
      <c r="A411" s="46">
        <v>26</v>
      </c>
      <c r="B411" s="108" t="s">
        <v>166</v>
      </c>
      <c r="C411" s="108"/>
      <c r="D411" s="108"/>
      <c r="E411" s="57" t="s">
        <v>22</v>
      </c>
      <c r="F411" s="163"/>
      <c r="G411" s="164"/>
      <c r="H411" s="120"/>
      <c r="I411" s="159"/>
      <c r="J411" s="159"/>
      <c r="K411" s="103"/>
      <c r="L411" s="17"/>
      <c r="M411" s="17"/>
      <c r="N411" s="17"/>
      <c r="O411" s="17"/>
      <c r="P411" s="17"/>
      <c r="Q411" s="17"/>
      <c r="R411" s="17"/>
      <c r="S411" s="17"/>
      <c r="T411" s="17"/>
    </row>
    <row r="412" spans="1:20" ht="45.75" hidden="1" customHeight="1" x14ac:dyDescent="0.25">
      <c r="A412" s="46">
        <v>27</v>
      </c>
      <c r="B412" s="108" t="s">
        <v>169</v>
      </c>
      <c r="C412" s="108"/>
      <c r="D412" s="108"/>
      <c r="E412" s="57" t="s">
        <v>22</v>
      </c>
      <c r="F412" s="163"/>
      <c r="G412" s="164"/>
      <c r="H412" s="120"/>
      <c r="I412" s="159"/>
      <c r="J412" s="159"/>
      <c r="K412" s="103"/>
      <c r="L412" s="17"/>
      <c r="M412" s="17"/>
      <c r="N412" s="17"/>
      <c r="O412" s="17"/>
      <c r="P412" s="17"/>
      <c r="Q412" s="17"/>
      <c r="R412" s="17"/>
      <c r="S412" s="17"/>
      <c r="T412" s="17"/>
    </row>
    <row r="413" spans="1:20" ht="45" hidden="1" customHeight="1" x14ac:dyDescent="0.25">
      <c r="A413" s="34">
        <v>28</v>
      </c>
      <c r="B413" s="157" t="s">
        <v>51</v>
      </c>
      <c r="C413" s="157"/>
      <c r="D413" s="157"/>
      <c r="E413" s="54" t="s">
        <v>22</v>
      </c>
      <c r="F413" s="165" t="str">
        <f>IF(AND(F411="",F412=""),"",F411+F412)</f>
        <v/>
      </c>
      <c r="G413" s="165"/>
      <c r="H413" s="120"/>
      <c r="I413" s="159"/>
      <c r="J413" s="159"/>
      <c r="K413" s="99"/>
      <c r="L413" s="17"/>
      <c r="M413" s="17"/>
      <c r="N413" s="17"/>
      <c r="O413" s="17"/>
      <c r="P413" s="17"/>
      <c r="Q413" s="17"/>
      <c r="R413" s="17"/>
      <c r="S413" s="17"/>
      <c r="T413" s="17"/>
    </row>
    <row r="414" spans="1:20" ht="30.75" hidden="1" customHeight="1" x14ac:dyDescent="0.25">
      <c r="A414" s="34">
        <v>29</v>
      </c>
      <c r="B414" s="129" t="s">
        <v>185</v>
      </c>
      <c r="C414" s="130"/>
      <c r="D414" s="131"/>
      <c r="E414" s="54" t="s">
        <v>24</v>
      </c>
      <c r="F414" s="163"/>
      <c r="G414" s="164"/>
      <c r="H414" s="120"/>
      <c r="I414" s="159"/>
      <c r="J414" s="159"/>
      <c r="K414" s="99"/>
      <c r="L414" s="17"/>
      <c r="M414" s="17"/>
      <c r="N414" s="17"/>
      <c r="O414" s="17"/>
      <c r="P414" s="17"/>
      <c r="Q414" s="17"/>
      <c r="R414" s="17"/>
      <c r="S414" s="17"/>
      <c r="T414" s="17"/>
    </row>
    <row r="415" spans="1:20" hidden="1" x14ac:dyDescent="0.25">
      <c r="A415" s="34">
        <v>30</v>
      </c>
      <c r="B415" s="129" t="s">
        <v>186</v>
      </c>
      <c r="C415" s="130"/>
      <c r="D415" s="131"/>
      <c r="E415" s="54" t="s">
        <v>24</v>
      </c>
      <c r="F415" s="163"/>
      <c r="G415" s="164"/>
      <c r="H415" s="120"/>
      <c r="I415" s="159"/>
      <c r="J415" s="159"/>
      <c r="K415" s="99"/>
      <c r="L415" s="17"/>
      <c r="M415" s="17"/>
      <c r="N415" s="17"/>
      <c r="O415" s="17"/>
      <c r="P415" s="17"/>
      <c r="Q415" s="17"/>
      <c r="R415" s="17"/>
      <c r="S415" s="17"/>
      <c r="T415" s="17"/>
    </row>
    <row r="416" spans="1:20" ht="31.5" hidden="1" customHeight="1" x14ac:dyDescent="0.25">
      <c r="A416" s="34">
        <v>31</v>
      </c>
      <c r="B416" s="157" t="s">
        <v>48</v>
      </c>
      <c r="C416" s="157"/>
      <c r="D416" s="157"/>
      <c r="E416" s="54" t="s">
        <v>24</v>
      </c>
      <c r="F416" s="165" t="str">
        <f>IF(OR(F414="",F415=""),"",F414-F415)</f>
        <v/>
      </c>
      <c r="G416" s="165"/>
      <c r="H416" s="120"/>
      <c r="I416" s="159"/>
      <c r="J416" s="159"/>
      <c r="K416" s="103"/>
      <c r="L416" s="17"/>
      <c r="M416" s="17"/>
      <c r="N416" s="17"/>
      <c r="O416" s="17"/>
      <c r="P416" s="17"/>
      <c r="Q416" s="17"/>
      <c r="R416" s="17"/>
      <c r="S416" s="17"/>
      <c r="T416" s="17"/>
    </row>
    <row r="417" spans="1:27" hidden="1" x14ac:dyDescent="0.25">
      <c r="A417" s="142">
        <v>32</v>
      </c>
      <c r="B417" s="145" t="s">
        <v>52</v>
      </c>
      <c r="C417" s="146"/>
      <c r="D417" s="147"/>
      <c r="E417" s="154" t="s">
        <v>182</v>
      </c>
      <c r="F417" s="154"/>
      <c r="G417" s="154"/>
      <c r="H417" s="154"/>
      <c r="I417" s="154"/>
      <c r="J417" s="86"/>
      <c r="K417" s="155" t="str">
        <f>IF(AND(J417="Tak",F407&lt;0.25),"Nie został spełniony warunek zgodnie z punktem 1 Kryteriów jakościowych dopuszczających","")</f>
        <v/>
      </c>
      <c r="L417" s="155"/>
      <c r="M417" s="155"/>
      <c r="N417" s="155"/>
      <c r="O417" s="155"/>
      <c r="P417" s="155"/>
      <c r="Q417" s="155"/>
      <c r="R417" s="155"/>
      <c r="S417" s="155"/>
      <c r="T417" s="155"/>
      <c r="AA417">
        <f>IF(J417="Tak",1,0)</f>
        <v>0</v>
      </c>
    </row>
    <row r="418" spans="1:27" hidden="1" x14ac:dyDescent="0.25">
      <c r="A418" s="143"/>
      <c r="B418" s="148"/>
      <c r="C418" s="149"/>
      <c r="D418" s="150"/>
      <c r="E418" s="156" t="s">
        <v>183</v>
      </c>
      <c r="F418" s="156"/>
      <c r="G418" s="156"/>
      <c r="H418" s="156"/>
      <c r="I418" s="156"/>
      <c r="J418" s="86"/>
      <c r="K418" s="155" t="str">
        <f>IF(AND(J418="Tak",F407&lt;0.1),"Nie został spełniony warunek zgodnie z punktem 2 Kryteriów jakościowych dopuszczających","")</f>
        <v/>
      </c>
      <c r="L418" s="155"/>
      <c r="M418" s="155"/>
      <c r="N418" s="155"/>
      <c r="O418" s="155"/>
      <c r="P418" s="155"/>
      <c r="Q418" s="155"/>
      <c r="R418" s="155"/>
      <c r="S418" s="155"/>
      <c r="T418" s="155"/>
      <c r="AA418">
        <f t="shared" ref="AA418:AA419" si="8">IF(J418="Tak",1,0)</f>
        <v>0</v>
      </c>
    </row>
    <row r="419" spans="1:27" hidden="1" x14ac:dyDescent="0.25">
      <c r="A419" s="144"/>
      <c r="B419" s="151"/>
      <c r="C419" s="152"/>
      <c r="D419" s="153"/>
      <c r="E419" s="156" t="s">
        <v>184</v>
      </c>
      <c r="F419" s="156"/>
      <c r="G419" s="156"/>
      <c r="H419" s="156"/>
      <c r="I419" s="156"/>
      <c r="J419" s="86"/>
      <c r="K419" s="155" t="str">
        <f>IF(AND(J419="Tak",F407&lt;0.1),"Nie został spełniony warunek zgodnie z punktem 2 Kryteriów jakościowych dopuszczających","")</f>
        <v/>
      </c>
      <c r="L419" s="155"/>
      <c r="M419" s="155"/>
      <c r="N419" s="155"/>
      <c r="O419" s="155"/>
      <c r="P419" s="155"/>
      <c r="Q419" s="155"/>
      <c r="R419" s="155"/>
      <c r="S419" s="155"/>
      <c r="T419" s="155"/>
      <c r="AA419">
        <f t="shared" si="8"/>
        <v>0</v>
      </c>
    </row>
    <row r="420" spans="1:27" ht="63.75" hidden="1" customHeight="1" x14ac:dyDescent="0.25">
      <c r="A420" s="34">
        <v>33</v>
      </c>
      <c r="B420" s="157" t="s">
        <v>277</v>
      </c>
      <c r="C420" s="157"/>
      <c r="D420" s="157"/>
      <c r="E420" s="54" t="s">
        <v>19</v>
      </c>
      <c r="F420" s="158"/>
      <c r="G420" s="158"/>
      <c r="H420" s="120"/>
      <c r="I420" s="159"/>
      <c r="J420" s="159"/>
      <c r="K420" s="99"/>
      <c r="L420" s="17"/>
      <c r="M420" s="17"/>
      <c r="N420" s="17"/>
      <c r="O420" s="17"/>
      <c r="P420" s="17"/>
      <c r="Q420" s="17"/>
      <c r="R420" s="17"/>
      <c r="S420" s="17"/>
      <c r="T420" s="17"/>
      <c r="AA420">
        <f>SUM(AA417:AA419)</f>
        <v>0</v>
      </c>
    </row>
    <row r="421" spans="1:27" ht="41.25" hidden="1" customHeight="1" x14ac:dyDescent="0.25">
      <c r="A421" s="34">
        <v>34</v>
      </c>
      <c r="B421" s="108" t="s">
        <v>157</v>
      </c>
      <c r="C421" s="108"/>
      <c r="D421" s="108"/>
      <c r="E421" s="57" t="s">
        <v>158</v>
      </c>
      <c r="F421" s="160" t="str">
        <f>IF(OR(F392="",F393=""),"",F391/F405)</f>
        <v/>
      </c>
      <c r="G421" s="160"/>
      <c r="H421" s="161"/>
      <c r="I421" s="161"/>
      <c r="J421" s="162"/>
      <c r="K421" s="100"/>
      <c r="L421" s="17"/>
      <c r="M421" s="17"/>
      <c r="N421" s="17"/>
      <c r="O421" s="17"/>
      <c r="P421" s="17"/>
      <c r="Q421" s="17"/>
      <c r="R421" s="17"/>
      <c r="S421" s="17"/>
      <c r="T421" s="17"/>
    </row>
    <row r="422" spans="1:27" ht="40.5" hidden="1" customHeight="1" x14ac:dyDescent="0.25">
      <c r="A422" s="34">
        <v>35</v>
      </c>
      <c r="B422" s="108" t="s">
        <v>159</v>
      </c>
      <c r="C422" s="108"/>
      <c r="D422" s="108"/>
      <c r="E422" s="57" t="s">
        <v>160</v>
      </c>
      <c r="F422" s="160" t="str">
        <f>IF(OR(F391="",F392="",F401=""),"",F391/(F392-F393))</f>
        <v/>
      </c>
      <c r="G422" s="160"/>
      <c r="H422" s="161"/>
      <c r="I422" s="161"/>
      <c r="J422" s="162"/>
      <c r="K422" s="99"/>
      <c r="L422" s="17"/>
      <c r="M422" s="17"/>
      <c r="N422" s="17"/>
      <c r="O422" s="17"/>
      <c r="P422" s="17"/>
      <c r="Q422" s="17"/>
      <c r="R422" s="17"/>
      <c r="S422" s="17"/>
      <c r="T422" s="17"/>
    </row>
    <row r="423" spans="1:27" ht="30" hidden="1" customHeight="1" x14ac:dyDescent="0.25">
      <c r="A423" s="34">
        <v>36</v>
      </c>
      <c r="B423" s="126" t="str">
        <f>CONCATENATE("Maksymalna kwota dofinansowania - ",'0-1'!$B$8)</f>
        <v xml:space="preserve">Maksymalna kwota dofinansowania - </v>
      </c>
      <c r="C423" s="127"/>
      <c r="D423" s="128"/>
      <c r="E423" s="57" t="s">
        <v>69</v>
      </c>
      <c r="F423" s="135" t="str">
        <f>IF(F424="","",F424*F391)</f>
        <v/>
      </c>
      <c r="G423" s="136"/>
      <c r="H423" s="137"/>
      <c r="I423" s="138"/>
      <c r="J423" s="138"/>
      <c r="K423" s="99"/>
      <c r="L423" s="17"/>
      <c r="M423" s="17"/>
      <c r="N423" s="17"/>
      <c r="O423" s="17"/>
      <c r="P423" s="17"/>
      <c r="Q423" s="17"/>
      <c r="R423" s="17"/>
      <c r="S423" s="17"/>
      <c r="T423" s="17"/>
    </row>
    <row r="424" spans="1:27" ht="45.75" hidden="1" customHeight="1" x14ac:dyDescent="0.25">
      <c r="A424" s="34">
        <v>37</v>
      </c>
      <c r="B424" s="126" t="s">
        <v>187</v>
      </c>
      <c r="C424" s="127"/>
      <c r="D424" s="128"/>
      <c r="E424" s="59" t="s">
        <v>47</v>
      </c>
      <c r="F424" s="139" t="str">
        <f>IF(AA420=3,0.95,IF(AA420=2,0.9,IF(AA420=1,0.85,"")))</f>
        <v/>
      </c>
      <c r="G424" s="140"/>
      <c r="H424" s="137"/>
      <c r="I424" s="138"/>
      <c r="J424" s="138"/>
      <c r="K424" s="99"/>
      <c r="L424" s="17"/>
      <c r="M424" s="17"/>
      <c r="N424" s="17"/>
      <c r="O424" s="17"/>
      <c r="P424" s="17"/>
      <c r="Q424" s="17"/>
      <c r="R424" s="17"/>
      <c r="S424" s="17"/>
      <c r="T424" s="17"/>
    </row>
    <row r="425" spans="1:27" ht="15" hidden="1" customHeight="1" x14ac:dyDescent="0.25">
      <c r="A425" s="106" t="s">
        <v>205</v>
      </c>
      <c r="B425" s="106"/>
      <c r="C425" s="106"/>
      <c r="D425" s="106"/>
      <c r="E425" s="106"/>
      <c r="F425" s="106"/>
      <c r="G425" s="106"/>
      <c r="H425" s="106"/>
      <c r="I425" s="106"/>
      <c r="J425" s="132"/>
      <c r="K425" s="98"/>
      <c r="L425" s="17"/>
      <c r="M425" s="17"/>
      <c r="N425" s="17"/>
      <c r="O425" s="17"/>
      <c r="P425" s="17"/>
      <c r="Q425" s="17"/>
      <c r="R425" s="17"/>
      <c r="S425" s="17"/>
      <c r="T425" s="17"/>
    </row>
    <row r="426" spans="1:27" ht="39.75" hidden="1" customHeight="1" x14ac:dyDescent="0.25">
      <c r="A426" s="107"/>
      <c r="B426" s="107"/>
      <c r="C426" s="107"/>
      <c r="D426" s="107"/>
      <c r="E426" s="107"/>
      <c r="F426" s="107"/>
      <c r="G426" s="107"/>
      <c r="H426" s="107"/>
      <c r="I426" s="107"/>
      <c r="J426" s="141"/>
      <c r="K426" s="98"/>
      <c r="L426" s="17"/>
      <c r="M426" s="17"/>
      <c r="N426" s="17"/>
      <c r="O426" s="17"/>
      <c r="P426" s="17"/>
      <c r="Q426" s="17"/>
      <c r="R426" s="17"/>
      <c r="S426" s="17"/>
      <c r="T426" s="17"/>
    </row>
    <row r="427" spans="1:27" ht="33.75" hidden="1" customHeight="1" x14ac:dyDescent="0.25">
      <c r="K427" s="98"/>
      <c r="L427" s="17"/>
      <c r="M427" s="17"/>
      <c r="N427" s="17"/>
      <c r="O427" s="17"/>
      <c r="P427" s="17"/>
      <c r="Q427" s="17"/>
      <c r="R427" s="17"/>
      <c r="S427" s="17"/>
      <c r="T427" s="17"/>
    </row>
    <row r="428" spans="1:27" ht="18.75" hidden="1" x14ac:dyDescent="0.3">
      <c r="B428" s="207" t="s">
        <v>208</v>
      </c>
      <c r="C428" s="207"/>
      <c r="D428" s="207"/>
      <c r="E428" s="207"/>
      <c r="F428" s="207"/>
      <c r="G428" s="207"/>
      <c r="H428" s="207"/>
      <c r="I428" s="207"/>
      <c r="J428" s="207"/>
      <c r="K428" s="98"/>
      <c r="L428" s="17"/>
      <c r="M428" s="17"/>
      <c r="N428" s="17"/>
      <c r="O428" s="17"/>
      <c r="P428" s="17"/>
      <c r="Q428" s="17"/>
      <c r="R428" s="17"/>
      <c r="S428" s="17"/>
      <c r="T428" s="17"/>
    </row>
    <row r="429" spans="1:27" ht="45.75" hidden="1" customHeight="1" x14ac:dyDescent="0.25">
      <c r="A429" s="36" t="s">
        <v>13</v>
      </c>
      <c r="B429" s="208" t="s">
        <v>33</v>
      </c>
      <c r="C429" s="208"/>
      <c r="D429" s="208"/>
      <c r="E429" s="51" t="s">
        <v>15</v>
      </c>
      <c r="F429" s="208" t="s">
        <v>36</v>
      </c>
      <c r="G429" s="208"/>
      <c r="H429" s="208" t="s">
        <v>49</v>
      </c>
      <c r="I429" s="208"/>
      <c r="J429" s="209"/>
      <c r="K429" s="99"/>
      <c r="L429" s="17"/>
      <c r="M429" s="17"/>
      <c r="N429" s="17"/>
      <c r="O429" s="17"/>
      <c r="P429" s="17"/>
      <c r="Q429" s="17"/>
      <c r="R429" s="17"/>
      <c r="S429" s="17"/>
      <c r="T429" s="17"/>
    </row>
    <row r="430" spans="1:27" ht="44.25" hidden="1" customHeight="1" x14ac:dyDescent="0.25">
      <c r="A430" s="40">
        <v>1</v>
      </c>
      <c r="B430" s="157" t="s">
        <v>43</v>
      </c>
      <c r="C430" s="157"/>
      <c r="D430" s="157"/>
      <c r="E430" s="52" t="s">
        <v>17</v>
      </c>
      <c r="F430" s="198" t="s">
        <v>17</v>
      </c>
      <c r="G430" s="199"/>
      <c r="H430" s="200"/>
      <c r="I430" s="200"/>
      <c r="J430" s="201"/>
      <c r="K430" s="99"/>
      <c r="L430" s="17"/>
      <c r="M430" s="17"/>
      <c r="N430" s="17"/>
      <c r="O430" s="17"/>
      <c r="P430" s="17"/>
      <c r="Q430" s="17"/>
      <c r="R430" s="17"/>
      <c r="S430" s="17"/>
      <c r="T430" s="17"/>
    </row>
    <row r="431" spans="1:27" ht="30.75" hidden="1" customHeight="1" x14ac:dyDescent="0.25">
      <c r="A431" s="40">
        <v>2</v>
      </c>
      <c r="B431" s="157" t="s">
        <v>44</v>
      </c>
      <c r="C431" s="157"/>
      <c r="D431" s="157"/>
      <c r="E431" s="52" t="s">
        <v>17</v>
      </c>
      <c r="F431" s="198" t="s">
        <v>17</v>
      </c>
      <c r="G431" s="199"/>
      <c r="H431" s="120"/>
      <c r="I431" s="159"/>
      <c r="J431" s="159"/>
      <c r="K431" s="101"/>
      <c r="L431" s="17"/>
      <c r="M431" s="17"/>
      <c r="N431" s="17"/>
      <c r="O431" s="17"/>
      <c r="P431" s="17"/>
      <c r="Q431" s="17"/>
      <c r="R431" s="17"/>
      <c r="S431" s="17"/>
      <c r="T431" s="17"/>
    </row>
    <row r="432" spans="1:27" ht="15.75" hidden="1" x14ac:dyDescent="0.25">
      <c r="A432" s="40">
        <v>3</v>
      </c>
      <c r="B432" s="210" t="s">
        <v>152</v>
      </c>
      <c r="C432" s="211"/>
      <c r="D432" s="212"/>
      <c r="E432" s="53" t="s">
        <v>153</v>
      </c>
      <c r="F432" s="202"/>
      <c r="G432" s="203"/>
      <c r="H432" s="120"/>
      <c r="I432" s="159"/>
      <c r="J432" s="159"/>
      <c r="K432" s="101"/>
      <c r="L432" s="17"/>
      <c r="M432" s="17"/>
      <c r="N432" s="17"/>
      <c r="O432" s="17"/>
      <c r="P432" s="17"/>
      <c r="Q432" s="17"/>
      <c r="R432" s="17"/>
      <c r="S432" s="17"/>
      <c r="T432" s="17"/>
      <c r="AA432" t="s">
        <v>154</v>
      </c>
    </row>
    <row r="433" spans="1:27" ht="17.25" hidden="1" x14ac:dyDescent="0.25">
      <c r="A433" s="40">
        <v>4</v>
      </c>
      <c r="B433" s="157" t="s">
        <v>45</v>
      </c>
      <c r="C433" s="157"/>
      <c r="D433" s="157"/>
      <c r="E433" s="54" t="s">
        <v>21</v>
      </c>
      <c r="F433" s="158"/>
      <c r="G433" s="158"/>
      <c r="H433" s="120"/>
      <c r="I433" s="159"/>
      <c r="J433" s="159"/>
      <c r="K433" s="101"/>
      <c r="L433" s="17"/>
      <c r="M433" s="17"/>
      <c r="N433" s="17"/>
      <c r="O433" s="17"/>
      <c r="P433" s="17"/>
      <c r="Q433" s="17"/>
      <c r="R433" s="17"/>
      <c r="S433" s="17"/>
      <c r="T433" s="17"/>
      <c r="AA433" t="s">
        <v>155</v>
      </c>
    </row>
    <row r="434" spans="1:27" ht="18.75" hidden="1" customHeight="1" x14ac:dyDescent="0.25">
      <c r="A434" s="40">
        <v>5</v>
      </c>
      <c r="B434" s="157" t="s">
        <v>41</v>
      </c>
      <c r="C434" s="157"/>
      <c r="D434" s="157"/>
      <c r="E434" s="54" t="s">
        <v>21</v>
      </c>
      <c r="F434" s="204"/>
      <c r="G434" s="205"/>
      <c r="H434" s="120"/>
      <c r="I434" s="159"/>
      <c r="J434" s="159"/>
      <c r="K434" s="101"/>
      <c r="L434" s="17"/>
      <c r="M434" s="17"/>
      <c r="N434" s="17"/>
      <c r="O434" s="17"/>
      <c r="P434" s="17"/>
      <c r="Q434" s="17"/>
      <c r="R434" s="17"/>
      <c r="S434" s="17"/>
      <c r="T434" s="17"/>
    </row>
    <row r="435" spans="1:27" ht="29.25" hidden="1" customHeight="1" x14ac:dyDescent="0.25">
      <c r="A435" s="34">
        <v>6</v>
      </c>
      <c r="B435" s="206" t="s">
        <v>163</v>
      </c>
      <c r="C435" s="206"/>
      <c r="D435" s="206"/>
      <c r="E435" s="55" t="s">
        <v>168</v>
      </c>
      <c r="F435" s="158"/>
      <c r="G435" s="158"/>
      <c r="H435" s="120"/>
      <c r="I435" s="159"/>
      <c r="J435" s="159"/>
      <c r="K435" s="101"/>
      <c r="L435" s="17"/>
      <c r="M435" s="17"/>
      <c r="N435" s="17"/>
      <c r="O435" s="17"/>
      <c r="P435" s="17"/>
      <c r="Q435" s="17"/>
      <c r="R435" s="17"/>
      <c r="S435" s="17"/>
      <c r="T435" s="17"/>
    </row>
    <row r="436" spans="1:27" ht="62.25" hidden="1" customHeight="1" x14ac:dyDescent="0.25">
      <c r="A436" s="40">
        <v>7</v>
      </c>
      <c r="B436" s="157" t="s">
        <v>46</v>
      </c>
      <c r="C436" s="157"/>
      <c r="D436" s="157"/>
      <c r="E436" s="54" t="s">
        <v>21</v>
      </c>
      <c r="F436" s="158"/>
      <c r="G436" s="158"/>
      <c r="H436" s="120"/>
      <c r="I436" s="159"/>
      <c r="J436" s="159"/>
      <c r="K436" s="99"/>
      <c r="L436" s="17"/>
      <c r="M436" s="17"/>
      <c r="N436" s="17"/>
      <c r="O436" s="17"/>
      <c r="P436" s="17"/>
      <c r="Q436" s="17"/>
      <c r="R436" s="17"/>
      <c r="S436" s="17"/>
      <c r="T436" s="17"/>
    </row>
    <row r="437" spans="1:27" ht="28.5" hidden="1" customHeight="1" x14ac:dyDescent="0.25">
      <c r="A437" s="40">
        <v>8</v>
      </c>
      <c r="B437" s="193" t="s">
        <v>174</v>
      </c>
      <c r="C437" s="194"/>
      <c r="D437" s="195"/>
      <c r="E437" s="56" t="s">
        <v>35</v>
      </c>
      <c r="F437" s="196"/>
      <c r="G437" s="197"/>
      <c r="H437" s="120"/>
      <c r="I437" s="159"/>
      <c r="J437" s="159"/>
      <c r="K437" s="99"/>
      <c r="L437" s="17"/>
      <c r="M437" s="17"/>
      <c r="N437" s="17"/>
      <c r="O437" s="17"/>
      <c r="P437" s="17"/>
      <c r="Q437" s="17"/>
      <c r="R437" s="17"/>
      <c r="S437" s="17"/>
      <c r="T437" s="17"/>
    </row>
    <row r="438" spans="1:27" ht="29.25" hidden="1" customHeight="1" x14ac:dyDescent="0.25">
      <c r="A438" s="40">
        <v>9</v>
      </c>
      <c r="B438" s="193" t="s">
        <v>176</v>
      </c>
      <c r="C438" s="194"/>
      <c r="D438" s="195"/>
      <c r="E438" s="56" t="s">
        <v>153</v>
      </c>
      <c r="F438" s="163"/>
      <c r="G438" s="164"/>
      <c r="H438" s="120"/>
      <c r="I438" s="159"/>
      <c r="J438" s="159"/>
      <c r="K438" s="99"/>
      <c r="L438" s="17"/>
      <c r="M438" s="17"/>
      <c r="N438" s="17"/>
      <c r="O438" s="17"/>
      <c r="P438" s="17"/>
      <c r="Q438" s="17"/>
      <c r="R438" s="17"/>
      <c r="S438" s="17"/>
      <c r="T438" s="17"/>
    </row>
    <row r="439" spans="1:27" hidden="1" x14ac:dyDescent="0.25">
      <c r="A439" s="40">
        <v>10</v>
      </c>
      <c r="B439" s="193" t="s">
        <v>175</v>
      </c>
      <c r="C439" s="194"/>
      <c r="D439" s="195"/>
      <c r="E439" s="56" t="s">
        <v>35</v>
      </c>
      <c r="F439" s="196"/>
      <c r="G439" s="197"/>
      <c r="H439" s="120"/>
      <c r="I439" s="159"/>
      <c r="J439" s="159"/>
      <c r="K439" s="99"/>
      <c r="L439" s="17"/>
      <c r="M439" s="17"/>
      <c r="N439" s="17"/>
      <c r="O439" s="17"/>
      <c r="P439" s="17"/>
      <c r="Q439" s="17"/>
      <c r="R439" s="17"/>
      <c r="S439" s="17"/>
      <c r="T439" s="17"/>
    </row>
    <row r="440" spans="1:27" ht="33.75" hidden="1" customHeight="1" x14ac:dyDescent="0.25">
      <c r="A440" s="40">
        <v>11</v>
      </c>
      <c r="B440" s="126" t="s">
        <v>156</v>
      </c>
      <c r="C440" s="127"/>
      <c r="D440" s="128"/>
      <c r="E440" s="57" t="s">
        <v>69</v>
      </c>
      <c r="F440" s="187"/>
      <c r="G440" s="188"/>
      <c r="H440" s="120"/>
      <c r="I440" s="159"/>
      <c r="J440" s="159"/>
      <c r="K440" s="100" t="str">
        <f>IF(F441&gt;F440,"Wartość kosztów kwalifikowanych przekracza koszt całkowity przedsięwzięcia !!!","")</f>
        <v/>
      </c>
      <c r="L440" s="17"/>
      <c r="M440" s="17"/>
      <c r="N440" s="17"/>
      <c r="O440" s="17"/>
      <c r="P440" s="17"/>
      <c r="Q440" s="17"/>
      <c r="R440" s="17"/>
      <c r="S440" s="17"/>
      <c r="T440" s="17"/>
    </row>
    <row r="441" spans="1:27" ht="141.75" hidden="1" customHeight="1" x14ac:dyDescent="0.25">
      <c r="A441" s="40">
        <v>12</v>
      </c>
      <c r="B441" s="126" t="s">
        <v>167</v>
      </c>
      <c r="C441" s="127"/>
      <c r="D441" s="128"/>
      <c r="E441" s="57" t="s">
        <v>69</v>
      </c>
      <c r="F441" s="187"/>
      <c r="G441" s="188"/>
      <c r="H441" s="120"/>
      <c r="I441" s="159"/>
      <c r="J441" s="159"/>
      <c r="K441" s="105" t="str">
        <f>IF(F441="","",IF(F441&lt;100000,"Minimalny koszt kwalifikowany przedsięwzięcia to 100.000,00 zł !!!",""))</f>
        <v/>
      </c>
      <c r="L441" s="17"/>
      <c r="M441" s="17"/>
      <c r="N441" s="17"/>
      <c r="O441" s="17"/>
      <c r="P441" s="17"/>
      <c r="Q441" s="17"/>
      <c r="R441" s="17"/>
      <c r="S441" s="17"/>
      <c r="T441" s="17"/>
    </row>
    <row r="442" spans="1:27" ht="30.75" hidden="1" customHeight="1" x14ac:dyDescent="0.25">
      <c r="A442" s="37">
        <v>13</v>
      </c>
      <c r="B442" s="126" t="s">
        <v>165</v>
      </c>
      <c r="C442" s="127"/>
      <c r="D442" s="128"/>
      <c r="E442" s="57" t="s">
        <v>69</v>
      </c>
      <c r="F442" s="187"/>
      <c r="G442" s="188"/>
      <c r="H442" s="120"/>
      <c r="I442" s="159"/>
      <c r="J442" s="159"/>
      <c r="K442" s="99"/>
      <c r="L442" s="17"/>
      <c r="M442" s="17"/>
      <c r="N442" s="17"/>
      <c r="O442" s="17"/>
      <c r="P442" s="17"/>
      <c r="Q442" s="17"/>
      <c r="R442" s="17"/>
      <c r="S442" s="17"/>
      <c r="T442" s="17"/>
    </row>
    <row r="443" spans="1:27" ht="30.75" hidden="1" customHeight="1" x14ac:dyDescent="0.25">
      <c r="A443" s="37">
        <v>14</v>
      </c>
      <c r="B443" s="126" t="s">
        <v>164</v>
      </c>
      <c r="C443" s="127"/>
      <c r="D443" s="128"/>
      <c r="E443" s="57" t="s">
        <v>69</v>
      </c>
      <c r="F443" s="187"/>
      <c r="G443" s="188"/>
      <c r="H443" s="120"/>
      <c r="I443" s="159"/>
      <c r="J443" s="159"/>
      <c r="K443" s="99"/>
      <c r="L443" s="17"/>
      <c r="M443" s="17"/>
      <c r="N443" s="17"/>
      <c r="O443" s="17"/>
      <c r="P443" s="17"/>
      <c r="Q443" s="17"/>
      <c r="R443" s="17"/>
      <c r="S443" s="17"/>
      <c r="T443" s="17"/>
    </row>
    <row r="444" spans="1:27" ht="30.75" hidden="1" customHeight="1" x14ac:dyDescent="0.25">
      <c r="A444" s="37">
        <v>15</v>
      </c>
      <c r="B444" s="126" t="s">
        <v>170</v>
      </c>
      <c r="C444" s="127"/>
      <c r="D444" s="128"/>
      <c r="E444" s="57" t="s">
        <v>69</v>
      </c>
      <c r="F444" s="189" t="str">
        <f>IF(OR(F442="",F443=""),"",F442-F443)</f>
        <v/>
      </c>
      <c r="G444" s="190"/>
      <c r="H444" s="120"/>
      <c r="I444" s="159"/>
      <c r="J444" s="159"/>
      <c r="K444" s="99"/>
      <c r="L444" s="17"/>
      <c r="M444" s="17"/>
      <c r="N444" s="17"/>
      <c r="O444" s="17"/>
      <c r="P444" s="17"/>
      <c r="Q444" s="17"/>
      <c r="R444" s="17"/>
      <c r="S444" s="17"/>
      <c r="T444" s="17"/>
    </row>
    <row r="445" spans="1:27" hidden="1" x14ac:dyDescent="0.25">
      <c r="A445" s="166">
        <v>16</v>
      </c>
      <c r="B445" s="145" t="s">
        <v>66</v>
      </c>
      <c r="C445" s="146"/>
      <c r="D445" s="147"/>
      <c r="E445" s="56" t="s">
        <v>93</v>
      </c>
      <c r="F445" s="191"/>
      <c r="G445" s="192"/>
      <c r="H445" s="182"/>
      <c r="I445" s="183"/>
      <c r="J445" s="183"/>
      <c r="K445" s="102"/>
      <c r="L445" s="17"/>
      <c r="M445" s="17"/>
      <c r="N445" s="17"/>
      <c r="O445" s="17"/>
      <c r="P445" s="17"/>
      <c r="Q445" s="17"/>
      <c r="R445" s="17"/>
      <c r="S445" s="17"/>
      <c r="T445" s="17"/>
    </row>
    <row r="446" spans="1:27" ht="17.25" hidden="1" customHeight="1" x14ac:dyDescent="0.25">
      <c r="A446" s="167"/>
      <c r="B446" s="151"/>
      <c r="C446" s="152"/>
      <c r="D446" s="153"/>
      <c r="E446" s="54" t="s">
        <v>22</v>
      </c>
      <c r="F446" s="114" t="str">
        <f>IF(F445="","",F445*0.278)</f>
        <v/>
      </c>
      <c r="G446" s="114"/>
      <c r="H446" s="184"/>
      <c r="I446" s="184"/>
      <c r="J446" s="182"/>
      <c r="K446" s="102"/>
      <c r="L446" s="17"/>
      <c r="M446" s="17"/>
      <c r="N446" s="17"/>
      <c r="O446" s="17"/>
      <c r="P446" s="17"/>
      <c r="Q446" s="17"/>
      <c r="R446" s="17"/>
      <c r="S446" s="17"/>
      <c r="T446" s="17"/>
    </row>
    <row r="447" spans="1:27" hidden="1" x14ac:dyDescent="0.25">
      <c r="A447" s="166">
        <v>17</v>
      </c>
      <c r="B447" s="145" t="s">
        <v>67</v>
      </c>
      <c r="C447" s="146"/>
      <c r="D447" s="147"/>
      <c r="E447" s="56" t="s">
        <v>93</v>
      </c>
      <c r="F447" s="191"/>
      <c r="G447" s="192"/>
      <c r="H447" s="182"/>
      <c r="I447" s="183"/>
      <c r="J447" s="183"/>
      <c r="K447" s="102"/>
      <c r="L447" s="17"/>
      <c r="M447" s="17"/>
      <c r="N447" s="17"/>
      <c r="O447" s="17"/>
      <c r="P447" s="17"/>
      <c r="Q447" s="17"/>
      <c r="R447" s="17"/>
      <c r="S447" s="17"/>
      <c r="T447" s="17"/>
    </row>
    <row r="448" spans="1:27" hidden="1" x14ac:dyDescent="0.25">
      <c r="A448" s="167"/>
      <c r="B448" s="151"/>
      <c r="C448" s="152"/>
      <c r="D448" s="153"/>
      <c r="E448" s="54" t="s">
        <v>22</v>
      </c>
      <c r="F448" s="114" t="str">
        <f>IF(F447="","",F447*0.278)</f>
        <v/>
      </c>
      <c r="G448" s="114"/>
      <c r="H448" s="184"/>
      <c r="I448" s="184"/>
      <c r="J448" s="182"/>
      <c r="K448" s="102"/>
      <c r="L448" s="17"/>
      <c r="M448" s="17"/>
      <c r="N448" s="17"/>
      <c r="O448" s="17"/>
      <c r="P448" s="17"/>
      <c r="Q448" s="17"/>
      <c r="R448" s="17"/>
      <c r="S448" s="17"/>
      <c r="T448" s="17"/>
    </row>
    <row r="449" spans="1:20" hidden="1" x14ac:dyDescent="0.25">
      <c r="A449" s="166">
        <v>18</v>
      </c>
      <c r="B449" s="145" t="s">
        <v>64</v>
      </c>
      <c r="C449" s="146"/>
      <c r="D449" s="147"/>
      <c r="E449" s="56" t="s">
        <v>93</v>
      </c>
      <c r="F449" s="181" t="str">
        <f>IF(OR(F445="",F447=""),"",F445-F447)</f>
        <v/>
      </c>
      <c r="G449" s="181"/>
      <c r="H449" s="182"/>
      <c r="I449" s="183"/>
      <c r="J449" s="183"/>
      <c r="K449" s="102"/>
      <c r="L449" s="17"/>
      <c r="M449" s="17"/>
      <c r="N449" s="17"/>
      <c r="O449" s="17"/>
      <c r="P449" s="17"/>
      <c r="Q449" s="17"/>
      <c r="R449" s="17"/>
      <c r="S449" s="17"/>
      <c r="T449" s="17"/>
    </row>
    <row r="450" spans="1:20" hidden="1" x14ac:dyDescent="0.25">
      <c r="A450" s="167"/>
      <c r="B450" s="151"/>
      <c r="C450" s="152"/>
      <c r="D450" s="153"/>
      <c r="E450" s="54" t="s">
        <v>22</v>
      </c>
      <c r="F450" s="114" t="str">
        <f>IF(OR(F446="",F448=""),"",F446-F448)</f>
        <v/>
      </c>
      <c r="G450" s="114"/>
      <c r="H450" s="184"/>
      <c r="I450" s="184"/>
      <c r="J450" s="182"/>
      <c r="K450" s="102"/>
      <c r="L450" s="17"/>
      <c r="M450" s="17"/>
      <c r="N450" s="17"/>
      <c r="O450" s="17"/>
      <c r="P450" s="17"/>
      <c r="Q450" s="17"/>
      <c r="R450" s="17"/>
      <c r="S450" s="17"/>
      <c r="T450" s="17"/>
    </row>
    <row r="451" spans="1:20" ht="24" hidden="1" customHeight="1" x14ac:dyDescent="0.25">
      <c r="A451" s="166">
        <v>19</v>
      </c>
      <c r="B451" s="168" t="s">
        <v>61</v>
      </c>
      <c r="C451" s="169"/>
      <c r="D451" s="170"/>
      <c r="E451" s="58" t="s">
        <v>93</v>
      </c>
      <c r="F451" s="163"/>
      <c r="G451" s="164"/>
      <c r="H451" s="120"/>
      <c r="I451" s="159"/>
      <c r="J451" s="159"/>
      <c r="K451" s="99"/>
      <c r="L451" s="17"/>
      <c r="M451" s="17"/>
      <c r="N451" s="17"/>
      <c r="O451" s="17"/>
      <c r="P451" s="17"/>
      <c r="Q451" s="17"/>
      <c r="R451" s="17"/>
      <c r="S451" s="17"/>
      <c r="T451" s="17"/>
    </row>
    <row r="452" spans="1:20" ht="24" hidden="1" customHeight="1" x14ac:dyDescent="0.25">
      <c r="A452" s="167"/>
      <c r="B452" s="171"/>
      <c r="C452" s="172"/>
      <c r="D452" s="173"/>
      <c r="E452" s="57" t="s">
        <v>22</v>
      </c>
      <c r="F452" s="185" t="str">
        <f>IF(F451="","",F451*0.278)</f>
        <v/>
      </c>
      <c r="G452" s="186"/>
      <c r="H452" s="120"/>
      <c r="I452" s="159"/>
      <c r="J452" s="159"/>
      <c r="K452" s="99"/>
      <c r="L452" s="17"/>
      <c r="M452" s="17"/>
      <c r="N452" s="17"/>
      <c r="O452" s="17"/>
      <c r="P452" s="17"/>
      <c r="Q452" s="17"/>
      <c r="R452" s="17"/>
      <c r="S452" s="17"/>
      <c r="T452" s="17"/>
    </row>
    <row r="453" spans="1:20" ht="24" hidden="1" customHeight="1" x14ac:dyDescent="0.25">
      <c r="A453" s="166">
        <v>20</v>
      </c>
      <c r="B453" s="168" t="s">
        <v>62</v>
      </c>
      <c r="C453" s="169"/>
      <c r="D453" s="170"/>
      <c r="E453" s="58" t="s">
        <v>93</v>
      </c>
      <c r="F453" s="163"/>
      <c r="G453" s="164"/>
      <c r="H453" s="120"/>
      <c r="I453" s="159"/>
      <c r="J453" s="159"/>
      <c r="K453" s="99"/>
      <c r="L453" s="17"/>
      <c r="M453" s="17"/>
      <c r="N453" s="17"/>
      <c r="O453" s="17"/>
      <c r="P453" s="17"/>
      <c r="Q453" s="17"/>
      <c r="R453" s="17"/>
      <c r="S453" s="17"/>
      <c r="T453" s="17"/>
    </row>
    <row r="454" spans="1:20" ht="24" hidden="1" customHeight="1" x14ac:dyDescent="0.25">
      <c r="A454" s="167"/>
      <c r="B454" s="171"/>
      <c r="C454" s="172"/>
      <c r="D454" s="173"/>
      <c r="E454" s="57" t="s">
        <v>22</v>
      </c>
      <c r="F454" s="185" t="str">
        <f>IF(F453="","",F453*0.278)</f>
        <v/>
      </c>
      <c r="G454" s="186"/>
      <c r="H454" s="120"/>
      <c r="I454" s="159"/>
      <c r="J454" s="159"/>
      <c r="K454" s="103"/>
      <c r="L454" s="17"/>
      <c r="M454" s="17"/>
      <c r="N454" s="17"/>
      <c r="O454" s="17"/>
      <c r="P454" s="17"/>
      <c r="Q454" s="17"/>
      <c r="R454" s="17"/>
      <c r="S454" s="17"/>
      <c r="T454" s="17"/>
    </row>
    <row r="455" spans="1:20" ht="23.25" hidden="1" customHeight="1" x14ac:dyDescent="0.25">
      <c r="A455" s="166">
        <v>21</v>
      </c>
      <c r="B455" s="168" t="s">
        <v>50</v>
      </c>
      <c r="C455" s="169"/>
      <c r="D455" s="170"/>
      <c r="E455" s="58" t="s">
        <v>93</v>
      </c>
      <c r="F455" s="174" t="str">
        <f>IF(OR(F451="",F453=""),"",F451-F453)</f>
        <v/>
      </c>
      <c r="G455" s="175"/>
      <c r="H455" s="120"/>
      <c r="I455" s="159"/>
      <c r="J455" s="159"/>
      <c r="K455" s="103"/>
      <c r="L455" s="17"/>
      <c r="M455" s="17"/>
      <c r="N455" s="17"/>
      <c r="O455" s="17"/>
      <c r="P455" s="17"/>
      <c r="Q455" s="17"/>
      <c r="R455" s="17"/>
      <c r="S455" s="17"/>
      <c r="T455" s="17"/>
    </row>
    <row r="456" spans="1:20" ht="23.25" hidden="1" customHeight="1" x14ac:dyDescent="0.25">
      <c r="A456" s="167"/>
      <c r="B456" s="171"/>
      <c r="C456" s="172"/>
      <c r="D456" s="173"/>
      <c r="E456" s="57" t="s">
        <v>22</v>
      </c>
      <c r="F456" s="174" t="str">
        <f>IF(OR(F452="",F454=""),"",F452-F454)</f>
        <v/>
      </c>
      <c r="G456" s="175"/>
      <c r="H456" s="120"/>
      <c r="I456" s="159"/>
      <c r="J456" s="159"/>
      <c r="K456" s="103"/>
      <c r="L456" s="17"/>
      <c r="M456" s="17"/>
      <c r="N456" s="17"/>
      <c r="O456" s="17"/>
      <c r="P456" s="17"/>
      <c r="Q456" s="17"/>
      <c r="R456" s="17"/>
      <c r="S456" s="17"/>
      <c r="T456" s="17"/>
    </row>
    <row r="457" spans="1:20" ht="45.75" hidden="1" customHeight="1" x14ac:dyDescent="0.25">
      <c r="A457" s="38">
        <v>22</v>
      </c>
      <c r="B457" s="126" t="s">
        <v>161</v>
      </c>
      <c r="C457" s="127"/>
      <c r="D457" s="128"/>
      <c r="E457" s="57" t="s">
        <v>47</v>
      </c>
      <c r="F457" s="176" t="str">
        <f>IF(OR(F451="",F453=""),"",F455/F451)</f>
        <v/>
      </c>
      <c r="G457" s="177"/>
      <c r="H457" s="120"/>
      <c r="I457" s="159"/>
      <c r="J457" s="159"/>
      <c r="K457" s="103"/>
      <c r="L457" s="17"/>
      <c r="M457" s="17"/>
      <c r="N457" s="17"/>
      <c r="O457" s="17"/>
      <c r="P457" s="17"/>
      <c r="Q457" s="17"/>
      <c r="R457" s="17"/>
      <c r="S457" s="17"/>
      <c r="T457" s="17"/>
    </row>
    <row r="458" spans="1:20" ht="30.75" hidden="1" customHeight="1" x14ac:dyDescent="0.25">
      <c r="A458" s="40">
        <v>23</v>
      </c>
      <c r="B458" s="129" t="s">
        <v>23</v>
      </c>
      <c r="C458" s="130"/>
      <c r="D458" s="131"/>
      <c r="E458" s="54" t="s">
        <v>22</v>
      </c>
      <c r="F458" s="178"/>
      <c r="G458" s="178"/>
      <c r="H458" s="179"/>
      <c r="I458" s="179"/>
      <c r="J458" s="120"/>
      <c r="K458" s="102"/>
      <c r="L458" s="17"/>
      <c r="M458" s="17"/>
      <c r="N458" s="17"/>
      <c r="O458" s="17"/>
      <c r="P458" s="17"/>
      <c r="Q458" s="17"/>
      <c r="R458" s="17"/>
      <c r="S458" s="17"/>
      <c r="T458" s="17"/>
    </row>
    <row r="459" spans="1:20" ht="30.75" hidden="1" customHeight="1" x14ac:dyDescent="0.25">
      <c r="A459" s="38">
        <v>24</v>
      </c>
      <c r="B459" s="129" t="s">
        <v>172</v>
      </c>
      <c r="C459" s="130"/>
      <c r="D459" s="131"/>
      <c r="E459" s="54" t="s">
        <v>22</v>
      </c>
      <c r="F459" s="178"/>
      <c r="G459" s="178"/>
      <c r="H459" s="179"/>
      <c r="I459" s="179"/>
      <c r="J459" s="120"/>
      <c r="K459" s="102"/>
      <c r="L459" s="17"/>
      <c r="M459" s="17"/>
      <c r="N459" s="17"/>
      <c r="O459" s="17"/>
      <c r="P459" s="17"/>
      <c r="Q459" s="17"/>
      <c r="R459" s="17"/>
      <c r="S459" s="17"/>
      <c r="T459" s="17"/>
    </row>
    <row r="460" spans="1:20" ht="30.75" hidden="1" customHeight="1" x14ac:dyDescent="0.25">
      <c r="A460" s="38">
        <v>25</v>
      </c>
      <c r="B460" s="129" t="s">
        <v>173</v>
      </c>
      <c r="C460" s="130"/>
      <c r="D460" s="131"/>
      <c r="E460" s="54" t="s">
        <v>22</v>
      </c>
      <c r="F460" s="180" t="str">
        <f>IF(OR(F458="",F459=""),"",F458-F459)</f>
        <v/>
      </c>
      <c r="G460" s="180"/>
      <c r="H460" s="120"/>
      <c r="I460" s="159"/>
      <c r="J460" s="159"/>
      <c r="K460" s="102"/>
      <c r="L460" s="17"/>
      <c r="M460" s="17"/>
      <c r="N460" s="17"/>
      <c r="O460" s="17"/>
      <c r="P460" s="17"/>
      <c r="Q460" s="17"/>
      <c r="R460" s="17"/>
      <c r="S460" s="17"/>
      <c r="T460" s="17"/>
    </row>
    <row r="461" spans="1:20" ht="45.75" hidden="1" customHeight="1" x14ac:dyDescent="0.25">
      <c r="A461" s="46">
        <v>26</v>
      </c>
      <c r="B461" s="108" t="s">
        <v>166</v>
      </c>
      <c r="C461" s="108"/>
      <c r="D461" s="108"/>
      <c r="E461" s="57" t="s">
        <v>22</v>
      </c>
      <c r="F461" s="163"/>
      <c r="G461" s="164"/>
      <c r="H461" s="120"/>
      <c r="I461" s="159"/>
      <c r="J461" s="159"/>
      <c r="K461" s="103"/>
      <c r="L461" s="17"/>
      <c r="M461" s="17"/>
      <c r="N461" s="17"/>
      <c r="O461" s="17"/>
      <c r="P461" s="17"/>
      <c r="Q461" s="17"/>
      <c r="R461" s="17"/>
      <c r="S461" s="17"/>
      <c r="T461" s="17"/>
    </row>
    <row r="462" spans="1:20" ht="45.75" hidden="1" customHeight="1" x14ac:dyDescent="0.25">
      <c r="A462" s="46">
        <v>27</v>
      </c>
      <c r="B462" s="108" t="s">
        <v>169</v>
      </c>
      <c r="C462" s="108"/>
      <c r="D462" s="108"/>
      <c r="E462" s="57" t="s">
        <v>22</v>
      </c>
      <c r="F462" s="163"/>
      <c r="G462" s="164"/>
      <c r="H462" s="120"/>
      <c r="I462" s="159"/>
      <c r="J462" s="159"/>
      <c r="K462" s="103"/>
      <c r="L462" s="17"/>
      <c r="M462" s="17"/>
      <c r="N462" s="17"/>
      <c r="O462" s="17"/>
      <c r="P462" s="17"/>
      <c r="Q462" s="17"/>
      <c r="R462" s="17"/>
      <c r="S462" s="17"/>
      <c r="T462" s="17"/>
    </row>
    <row r="463" spans="1:20" ht="45" hidden="1" customHeight="1" x14ac:dyDescent="0.25">
      <c r="A463" s="34">
        <v>28</v>
      </c>
      <c r="B463" s="157" t="s">
        <v>51</v>
      </c>
      <c r="C463" s="157"/>
      <c r="D463" s="157"/>
      <c r="E463" s="54" t="s">
        <v>22</v>
      </c>
      <c r="F463" s="165" t="str">
        <f>IF(AND(F461="",F462=""),"",F461+F462)</f>
        <v/>
      </c>
      <c r="G463" s="165"/>
      <c r="H463" s="120"/>
      <c r="I463" s="159"/>
      <c r="J463" s="159"/>
      <c r="K463" s="99"/>
      <c r="L463" s="17"/>
      <c r="M463" s="17"/>
      <c r="N463" s="17"/>
      <c r="O463" s="17"/>
      <c r="P463" s="17"/>
      <c r="Q463" s="17"/>
      <c r="R463" s="17"/>
      <c r="S463" s="17"/>
      <c r="T463" s="17"/>
    </row>
    <row r="464" spans="1:20" ht="30.75" hidden="1" customHeight="1" x14ac:dyDescent="0.25">
      <c r="A464" s="34">
        <v>29</v>
      </c>
      <c r="B464" s="129" t="s">
        <v>185</v>
      </c>
      <c r="C464" s="130"/>
      <c r="D464" s="131"/>
      <c r="E464" s="54" t="s">
        <v>24</v>
      </c>
      <c r="F464" s="163"/>
      <c r="G464" s="164"/>
      <c r="H464" s="120"/>
      <c r="I464" s="159"/>
      <c r="J464" s="159"/>
      <c r="K464" s="99"/>
      <c r="L464" s="17"/>
      <c r="M464" s="17"/>
      <c r="N464" s="17"/>
      <c r="O464" s="17"/>
      <c r="P464" s="17"/>
      <c r="Q464" s="17"/>
      <c r="R464" s="17"/>
      <c r="S464" s="17"/>
      <c r="T464" s="17"/>
    </row>
    <row r="465" spans="1:27" hidden="1" x14ac:dyDescent="0.25">
      <c r="A465" s="34">
        <v>30</v>
      </c>
      <c r="B465" s="129" t="s">
        <v>186</v>
      </c>
      <c r="C465" s="130"/>
      <c r="D465" s="131"/>
      <c r="E465" s="54" t="s">
        <v>24</v>
      </c>
      <c r="F465" s="163"/>
      <c r="G465" s="164"/>
      <c r="H465" s="120"/>
      <c r="I465" s="159"/>
      <c r="J465" s="159"/>
      <c r="K465" s="99"/>
      <c r="L465" s="17"/>
      <c r="M465" s="17"/>
      <c r="N465" s="17"/>
      <c r="O465" s="17"/>
      <c r="P465" s="17"/>
      <c r="Q465" s="17"/>
      <c r="R465" s="17"/>
      <c r="S465" s="17"/>
      <c r="T465" s="17"/>
    </row>
    <row r="466" spans="1:27" ht="31.5" hidden="1" customHeight="1" x14ac:dyDescent="0.25">
      <c r="A466" s="34">
        <v>31</v>
      </c>
      <c r="B466" s="157" t="s">
        <v>48</v>
      </c>
      <c r="C466" s="157"/>
      <c r="D466" s="157"/>
      <c r="E466" s="54" t="s">
        <v>24</v>
      </c>
      <c r="F466" s="165" t="str">
        <f>IF(OR(F464="",F465=""),"",F464-F465)</f>
        <v/>
      </c>
      <c r="G466" s="165"/>
      <c r="H466" s="120"/>
      <c r="I466" s="159"/>
      <c r="J466" s="159"/>
      <c r="K466" s="103"/>
      <c r="L466" s="17"/>
      <c r="M466" s="17"/>
      <c r="N466" s="17"/>
      <c r="O466" s="17"/>
      <c r="P466" s="17"/>
      <c r="Q466" s="17"/>
      <c r="R466" s="17"/>
      <c r="S466" s="17"/>
      <c r="T466" s="17"/>
    </row>
    <row r="467" spans="1:27" hidden="1" x14ac:dyDescent="0.25">
      <c r="A467" s="142">
        <v>32</v>
      </c>
      <c r="B467" s="145" t="s">
        <v>52</v>
      </c>
      <c r="C467" s="146"/>
      <c r="D467" s="147"/>
      <c r="E467" s="154" t="s">
        <v>182</v>
      </c>
      <c r="F467" s="154"/>
      <c r="G467" s="154"/>
      <c r="H467" s="154"/>
      <c r="I467" s="154"/>
      <c r="J467" s="86"/>
      <c r="K467" s="155" t="str">
        <f>IF(AND(J467="Tak",F457&lt;0.25),"Nie został spełniony warunek zgodnie z punktem 1 Kryteriów jakościowych dopuszczających","")</f>
        <v/>
      </c>
      <c r="L467" s="155"/>
      <c r="M467" s="155"/>
      <c r="N467" s="155"/>
      <c r="O467" s="155"/>
      <c r="P467" s="155"/>
      <c r="Q467" s="155"/>
      <c r="R467" s="155"/>
      <c r="S467" s="155"/>
      <c r="T467" s="155"/>
      <c r="AA467">
        <f>IF(J467="Tak",1,0)</f>
        <v>0</v>
      </c>
    </row>
    <row r="468" spans="1:27" hidden="1" x14ac:dyDescent="0.25">
      <c r="A468" s="143"/>
      <c r="B468" s="148"/>
      <c r="C468" s="149"/>
      <c r="D468" s="150"/>
      <c r="E468" s="156" t="s">
        <v>183</v>
      </c>
      <c r="F468" s="156"/>
      <c r="G468" s="156"/>
      <c r="H468" s="156"/>
      <c r="I468" s="156"/>
      <c r="J468" s="86"/>
      <c r="K468" s="155" t="str">
        <f>IF(AND(J468="Tak",F457&lt;0.1),"Nie został spełniony warunek zgodnie z punktem 2 Kryteriów jakościowych dopuszczających","")</f>
        <v/>
      </c>
      <c r="L468" s="155"/>
      <c r="M468" s="155"/>
      <c r="N468" s="155"/>
      <c r="O468" s="155"/>
      <c r="P468" s="155"/>
      <c r="Q468" s="155"/>
      <c r="R468" s="155"/>
      <c r="S468" s="155"/>
      <c r="T468" s="155"/>
      <c r="AA468">
        <f t="shared" ref="AA468:AA469" si="9">IF(J468="Tak",1,0)</f>
        <v>0</v>
      </c>
    </row>
    <row r="469" spans="1:27" hidden="1" x14ac:dyDescent="0.25">
      <c r="A469" s="144"/>
      <c r="B469" s="151"/>
      <c r="C469" s="152"/>
      <c r="D469" s="153"/>
      <c r="E469" s="156" t="s">
        <v>184</v>
      </c>
      <c r="F469" s="156"/>
      <c r="G469" s="156"/>
      <c r="H469" s="156"/>
      <c r="I469" s="156"/>
      <c r="J469" s="86"/>
      <c r="K469" s="155" t="str">
        <f>IF(AND(J469="Tak",F457&lt;0.1),"Nie został spełniony warunek zgodnie z punktem 2 Kryteriów jakościowych dopuszczających","")</f>
        <v/>
      </c>
      <c r="L469" s="155"/>
      <c r="M469" s="155"/>
      <c r="N469" s="155"/>
      <c r="O469" s="155"/>
      <c r="P469" s="155"/>
      <c r="Q469" s="155"/>
      <c r="R469" s="155"/>
      <c r="S469" s="155"/>
      <c r="T469" s="155"/>
      <c r="AA469">
        <f t="shared" si="9"/>
        <v>0</v>
      </c>
    </row>
    <row r="470" spans="1:27" ht="62.25" hidden="1" customHeight="1" x14ac:dyDescent="0.25">
      <c r="A470" s="34">
        <v>33</v>
      </c>
      <c r="B470" s="157" t="s">
        <v>277</v>
      </c>
      <c r="C470" s="157"/>
      <c r="D470" s="157"/>
      <c r="E470" s="54" t="s">
        <v>19</v>
      </c>
      <c r="F470" s="158"/>
      <c r="G470" s="158"/>
      <c r="H470" s="120"/>
      <c r="I470" s="159"/>
      <c r="J470" s="159"/>
      <c r="K470" s="99"/>
      <c r="L470" s="17"/>
      <c r="M470" s="17"/>
      <c r="N470" s="17"/>
      <c r="O470" s="17"/>
      <c r="P470" s="17"/>
      <c r="Q470" s="17"/>
      <c r="R470" s="17"/>
      <c r="S470" s="17"/>
      <c r="T470" s="17"/>
      <c r="AA470">
        <f>SUM(AA467:AA469)</f>
        <v>0</v>
      </c>
    </row>
    <row r="471" spans="1:27" ht="41.25" hidden="1" customHeight="1" x14ac:dyDescent="0.25">
      <c r="A471" s="34">
        <v>34</v>
      </c>
      <c r="B471" s="108" t="s">
        <v>157</v>
      </c>
      <c r="C471" s="108"/>
      <c r="D471" s="108"/>
      <c r="E471" s="57" t="s">
        <v>158</v>
      </c>
      <c r="F471" s="160" t="str">
        <f>IF(OR(F442="",F443=""),"",F441/F455)</f>
        <v/>
      </c>
      <c r="G471" s="160"/>
      <c r="H471" s="161"/>
      <c r="I471" s="161"/>
      <c r="J471" s="162"/>
      <c r="K471" s="100"/>
      <c r="L471" s="17"/>
      <c r="M471" s="17"/>
      <c r="N471" s="17"/>
      <c r="O471" s="17"/>
      <c r="P471" s="17"/>
      <c r="Q471" s="17"/>
      <c r="R471" s="17"/>
      <c r="S471" s="17"/>
      <c r="T471" s="17"/>
    </row>
    <row r="472" spans="1:27" ht="40.5" hidden="1" customHeight="1" x14ac:dyDescent="0.25">
      <c r="A472" s="34">
        <v>35</v>
      </c>
      <c r="B472" s="108" t="s">
        <v>159</v>
      </c>
      <c r="C472" s="108"/>
      <c r="D472" s="108"/>
      <c r="E472" s="57" t="s">
        <v>160</v>
      </c>
      <c r="F472" s="160" t="str">
        <f>IF(OR(F441="",F442="",F451=""),"",F441/(F442-F443))</f>
        <v/>
      </c>
      <c r="G472" s="160"/>
      <c r="H472" s="161"/>
      <c r="I472" s="161"/>
      <c r="J472" s="162"/>
      <c r="K472" s="99"/>
      <c r="L472" s="17"/>
      <c r="M472" s="17"/>
      <c r="N472" s="17"/>
      <c r="O472" s="17"/>
      <c r="P472" s="17"/>
      <c r="Q472" s="17"/>
      <c r="R472" s="17"/>
      <c r="S472" s="17"/>
      <c r="T472" s="17"/>
    </row>
    <row r="473" spans="1:27" ht="30" hidden="1" customHeight="1" x14ac:dyDescent="0.25">
      <c r="A473" s="34">
        <v>36</v>
      </c>
      <c r="B473" s="126" t="str">
        <f>CONCATENATE("Maksymalna kwota dofinansowania - ",'0-1'!$B$8)</f>
        <v xml:space="preserve">Maksymalna kwota dofinansowania - </v>
      </c>
      <c r="C473" s="127"/>
      <c r="D473" s="128"/>
      <c r="E473" s="57" t="s">
        <v>69</v>
      </c>
      <c r="F473" s="135" t="str">
        <f>IF(F474="","",F474*F441)</f>
        <v/>
      </c>
      <c r="G473" s="136"/>
      <c r="H473" s="137"/>
      <c r="I473" s="138"/>
      <c r="J473" s="138"/>
      <c r="K473" s="99"/>
      <c r="L473" s="17"/>
      <c r="M473" s="17"/>
      <c r="N473" s="17"/>
      <c r="O473" s="17"/>
      <c r="P473" s="17"/>
      <c r="Q473" s="17"/>
      <c r="R473" s="17"/>
      <c r="S473" s="17"/>
      <c r="T473" s="17"/>
    </row>
    <row r="474" spans="1:27" ht="45.75" hidden="1" customHeight="1" x14ac:dyDescent="0.25">
      <c r="A474" s="34">
        <v>37</v>
      </c>
      <c r="B474" s="126" t="s">
        <v>187</v>
      </c>
      <c r="C474" s="127"/>
      <c r="D474" s="128"/>
      <c r="E474" s="59" t="s">
        <v>47</v>
      </c>
      <c r="F474" s="139" t="str">
        <f>IF(AA470=3,0.95,IF(AA470=2,0.9,IF(AA470=1,0.85,"")))</f>
        <v/>
      </c>
      <c r="G474" s="140"/>
      <c r="H474" s="137"/>
      <c r="I474" s="138"/>
      <c r="J474" s="138"/>
      <c r="K474" s="99"/>
      <c r="L474" s="17"/>
      <c r="M474" s="17"/>
      <c r="N474" s="17"/>
      <c r="O474" s="17"/>
      <c r="P474" s="17"/>
      <c r="Q474" s="17"/>
      <c r="R474" s="17"/>
      <c r="S474" s="17"/>
      <c r="T474" s="17"/>
    </row>
    <row r="475" spans="1:27" ht="15" hidden="1" customHeight="1" x14ac:dyDescent="0.25">
      <c r="A475" s="106" t="s">
        <v>205</v>
      </c>
      <c r="B475" s="106"/>
      <c r="C475" s="106"/>
      <c r="D475" s="106"/>
      <c r="E475" s="106"/>
      <c r="F475" s="106"/>
      <c r="G475" s="106"/>
      <c r="H475" s="106"/>
      <c r="I475" s="106"/>
      <c r="J475" s="132"/>
      <c r="K475" s="98"/>
      <c r="L475" s="17"/>
      <c r="M475" s="17"/>
      <c r="N475" s="17"/>
      <c r="O475" s="17"/>
      <c r="P475" s="17"/>
      <c r="Q475" s="17"/>
      <c r="R475" s="17"/>
      <c r="S475" s="17"/>
      <c r="T475" s="17"/>
    </row>
    <row r="476" spans="1:27" ht="39.75" hidden="1" customHeight="1" x14ac:dyDescent="0.25">
      <c r="A476" s="107"/>
      <c r="B476" s="107"/>
      <c r="C476" s="107"/>
      <c r="D476" s="107"/>
      <c r="E476" s="107"/>
      <c r="F476" s="107"/>
      <c r="G476" s="107"/>
      <c r="H476" s="107"/>
      <c r="I476" s="107"/>
      <c r="J476" s="141"/>
      <c r="K476" s="98"/>
      <c r="L476" s="17"/>
      <c r="M476" s="17"/>
      <c r="N476" s="17"/>
      <c r="O476" s="17"/>
      <c r="P476" s="17"/>
      <c r="Q476" s="17"/>
      <c r="R476" s="17"/>
      <c r="S476" s="17"/>
      <c r="T476" s="17"/>
    </row>
    <row r="477" spans="1:27" ht="33.75" hidden="1" customHeight="1" x14ac:dyDescent="0.25">
      <c r="K477" s="98"/>
      <c r="L477" s="17"/>
      <c r="M477" s="17"/>
      <c r="N477" s="17"/>
      <c r="O477" s="17"/>
      <c r="P477" s="17"/>
      <c r="Q477" s="17"/>
      <c r="R477" s="17"/>
      <c r="S477" s="17"/>
      <c r="T477" s="17"/>
    </row>
    <row r="478" spans="1:27" ht="18.75" hidden="1" x14ac:dyDescent="0.3">
      <c r="B478" s="207" t="s">
        <v>209</v>
      </c>
      <c r="C478" s="207"/>
      <c r="D478" s="207"/>
      <c r="E478" s="207"/>
      <c r="F478" s="207"/>
      <c r="G478" s="207"/>
      <c r="H478" s="207"/>
      <c r="I478" s="207"/>
      <c r="J478" s="207"/>
      <c r="K478" s="98"/>
      <c r="L478" s="17"/>
      <c r="M478" s="17"/>
      <c r="N478" s="17"/>
      <c r="O478" s="17"/>
      <c r="P478" s="17"/>
      <c r="Q478" s="17"/>
      <c r="R478" s="17"/>
      <c r="S478" s="17"/>
      <c r="T478" s="17"/>
    </row>
    <row r="479" spans="1:27" ht="45.75" hidden="1" customHeight="1" x14ac:dyDescent="0.25">
      <c r="A479" s="36" t="s">
        <v>13</v>
      </c>
      <c r="B479" s="208" t="s">
        <v>33</v>
      </c>
      <c r="C479" s="208"/>
      <c r="D479" s="208"/>
      <c r="E479" s="51" t="s">
        <v>15</v>
      </c>
      <c r="F479" s="208" t="s">
        <v>36</v>
      </c>
      <c r="G479" s="208"/>
      <c r="H479" s="208" t="s">
        <v>49</v>
      </c>
      <c r="I479" s="208"/>
      <c r="J479" s="209"/>
      <c r="K479" s="99"/>
      <c r="L479" s="17"/>
      <c r="M479" s="17"/>
      <c r="N479" s="17"/>
      <c r="O479" s="17"/>
      <c r="P479" s="17"/>
      <c r="Q479" s="17"/>
      <c r="R479" s="17"/>
      <c r="S479" s="17"/>
      <c r="T479" s="17"/>
    </row>
    <row r="480" spans="1:27" ht="31.5" hidden="1" customHeight="1" x14ac:dyDescent="0.25">
      <c r="A480" s="40">
        <v>1</v>
      </c>
      <c r="B480" s="157" t="s">
        <v>43</v>
      </c>
      <c r="C480" s="157"/>
      <c r="D480" s="157"/>
      <c r="E480" s="52" t="s">
        <v>17</v>
      </c>
      <c r="F480" s="198" t="s">
        <v>17</v>
      </c>
      <c r="G480" s="199"/>
      <c r="H480" s="200"/>
      <c r="I480" s="200"/>
      <c r="J480" s="201"/>
      <c r="K480" s="99"/>
      <c r="L480" s="17"/>
      <c r="M480" s="17"/>
      <c r="N480" s="17"/>
      <c r="O480" s="17"/>
      <c r="P480" s="17"/>
      <c r="Q480" s="17"/>
      <c r="R480" s="17"/>
      <c r="S480" s="17"/>
      <c r="T480" s="17"/>
    </row>
    <row r="481" spans="1:27" ht="30.75" hidden="1" customHeight="1" x14ac:dyDescent="0.25">
      <c r="A481" s="40">
        <v>2</v>
      </c>
      <c r="B481" s="157" t="s">
        <v>44</v>
      </c>
      <c r="C481" s="157"/>
      <c r="D481" s="157"/>
      <c r="E481" s="52" t="s">
        <v>17</v>
      </c>
      <c r="F481" s="198" t="s">
        <v>17</v>
      </c>
      <c r="G481" s="199"/>
      <c r="H481" s="120"/>
      <c r="I481" s="159"/>
      <c r="J481" s="159"/>
      <c r="K481" s="101"/>
      <c r="L481" s="17"/>
      <c r="M481" s="17"/>
      <c r="N481" s="17"/>
      <c r="O481" s="17"/>
      <c r="P481" s="17"/>
      <c r="Q481" s="17"/>
      <c r="R481" s="17"/>
      <c r="S481" s="17"/>
      <c r="T481" s="17"/>
    </row>
    <row r="482" spans="1:27" ht="15.75" hidden="1" x14ac:dyDescent="0.25">
      <c r="A482" s="40">
        <v>3</v>
      </c>
      <c r="B482" s="210" t="s">
        <v>152</v>
      </c>
      <c r="C482" s="211"/>
      <c r="D482" s="212"/>
      <c r="E482" s="53" t="s">
        <v>153</v>
      </c>
      <c r="F482" s="202"/>
      <c r="G482" s="203"/>
      <c r="H482" s="120"/>
      <c r="I482" s="159"/>
      <c r="J482" s="159"/>
      <c r="K482" s="101"/>
      <c r="L482" s="17"/>
      <c r="M482" s="17"/>
      <c r="N482" s="17"/>
      <c r="O482" s="17"/>
      <c r="P482" s="17"/>
      <c r="Q482" s="17"/>
      <c r="R482" s="17"/>
      <c r="S482" s="17"/>
      <c r="T482" s="17"/>
      <c r="AA482" t="s">
        <v>154</v>
      </c>
    </row>
    <row r="483" spans="1:27" ht="17.25" hidden="1" x14ac:dyDescent="0.25">
      <c r="A483" s="40">
        <v>4</v>
      </c>
      <c r="B483" s="157" t="s">
        <v>45</v>
      </c>
      <c r="C483" s="157"/>
      <c r="D483" s="157"/>
      <c r="E483" s="54" t="s">
        <v>21</v>
      </c>
      <c r="F483" s="158"/>
      <c r="G483" s="158"/>
      <c r="H483" s="120"/>
      <c r="I483" s="159"/>
      <c r="J483" s="159"/>
      <c r="K483" s="101"/>
      <c r="L483" s="17"/>
      <c r="M483" s="17"/>
      <c r="N483" s="17"/>
      <c r="O483" s="17"/>
      <c r="P483" s="17"/>
      <c r="Q483" s="17"/>
      <c r="R483" s="17"/>
      <c r="S483" s="17"/>
      <c r="T483" s="17"/>
      <c r="AA483" t="s">
        <v>155</v>
      </c>
    </row>
    <row r="484" spans="1:27" ht="18.75" hidden="1" customHeight="1" x14ac:dyDescent="0.25">
      <c r="A484" s="40">
        <v>5</v>
      </c>
      <c r="B484" s="157" t="s">
        <v>41</v>
      </c>
      <c r="C484" s="157"/>
      <c r="D484" s="157"/>
      <c r="E484" s="54" t="s">
        <v>21</v>
      </c>
      <c r="F484" s="204"/>
      <c r="G484" s="205"/>
      <c r="H484" s="120"/>
      <c r="I484" s="159"/>
      <c r="J484" s="159"/>
      <c r="K484" s="101"/>
      <c r="L484" s="17"/>
      <c r="M484" s="17"/>
      <c r="N484" s="17"/>
      <c r="O484" s="17"/>
      <c r="P484" s="17"/>
      <c r="Q484" s="17"/>
      <c r="R484" s="17"/>
      <c r="S484" s="17"/>
      <c r="T484" s="17"/>
    </row>
    <row r="485" spans="1:27" ht="29.25" hidden="1" customHeight="1" x14ac:dyDescent="0.25">
      <c r="A485" s="34">
        <v>6</v>
      </c>
      <c r="B485" s="206" t="s">
        <v>163</v>
      </c>
      <c r="C485" s="206"/>
      <c r="D485" s="206"/>
      <c r="E485" s="55" t="s">
        <v>168</v>
      </c>
      <c r="F485" s="158"/>
      <c r="G485" s="158"/>
      <c r="H485" s="120"/>
      <c r="I485" s="159"/>
      <c r="J485" s="159"/>
      <c r="K485" s="101"/>
      <c r="L485" s="17"/>
      <c r="M485" s="17"/>
      <c r="N485" s="17"/>
      <c r="O485" s="17"/>
      <c r="P485" s="17"/>
      <c r="Q485" s="17"/>
      <c r="R485" s="17"/>
      <c r="S485" s="17"/>
      <c r="T485" s="17"/>
    </row>
    <row r="486" spans="1:27" ht="62.25" hidden="1" customHeight="1" x14ac:dyDescent="0.25">
      <c r="A486" s="40">
        <v>7</v>
      </c>
      <c r="B486" s="157" t="s">
        <v>46</v>
      </c>
      <c r="C486" s="157"/>
      <c r="D486" s="157"/>
      <c r="E486" s="54" t="s">
        <v>21</v>
      </c>
      <c r="F486" s="158"/>
      <c r="G486" s="158"/>
      <c r="H486" s="120"/>
      <c r="I486" s="159"/>
      <c r="J486" s="159"/>
      <c r="K486" s="99"/>
      <c r="L486" s="17"/>
      <c r="M486" s="17"/>
      <c r="N486" s="17"/>
      <c r="O486" s="17"/>
      <c r="P486" s="17"/>
      <c r="Q486" s="17"/>
      <c r="R486" s="17"/>
      <c r="S486" s="17"/>
      <c r="T486" s="17"/>
    </row>
    <row r="487" spans="1:27" ht="28.5" hidden="1" customHeight="1" x14ac:dyDescent="0.25">
      <c r="A487" s="40">
        <v>8</v>
      </c>
      <c r="B487" s="193" t="s">
        <v>174</v>
      </c>
      <c r="C487" s="194"/>
      <c r="D487" s="195"/>
      <c r="E487" s="56" t="s">
        <v>35</v>
      </c>
      <c r="F487" s="196"/>
      <c r="G487" s="197"/>
      <c r="H487" s="120"/>
      <c r="I487" s="159"/>
      <c r="J487" s="159"/>
      <c r="K487" s="99"/>
      <c r="L487" s="17"/>
      <c r="M487" s="17"/>
      <c r="N487" s="17"/>
      <c r="O487" s="17"/>
      <c r="P487" s="17"/>
      <c r="Q487" s="17"/>
      <c r="R487" s="17"/>
      <c r="S487" s="17"/>
      <c r="T487" s="17"/>
    </row>
    <row r="488" spans="1:27" ht="29.25" hidden="1" customHeight="1" x14ac:dyDescent="0.25">
      <c r="A488" s="40">
        <v>9</v>
      </c>
      <c r="B488" s="193" t="s">
        <v>176</v>
      </c>
      <c r="C488" s="194"/>
      <c r="D488" s="195"/>
      <c r="E488" s="56" t="s">
        <v>153</v>
      </c>
      <c r="F488" s="163"/>
      <c r="G488" s="164"/>
      <c r="H488" s="120"/>
      <c r="I488" s="159"/>
      <c r="J488" s="159"/>
      <c r="K488" s="99"/>
      <c r="L488" s="17"/>
      <c r="M488" s="17"/>
      <c r="N488" s="17"/>
      <c r="O488" s="17"/>
      <c r="P488" s="17"/>
      <c r="Q488" s="17"/>
      <c r="R488" s="17"/>
      <c r="S488" s="17"/>
      <c r="T488" s="17"/>
    </row>
    <row r="489" spans="1:27" hidden="1" x14ac:dyDescent="0.25">
      <c r="A489" s="40">
        <v>10</v>
      </c>
      <c r="B489" s="193" t="s">
        <v>175</v>
      </c>
      <c r="C489" s="194"/>
      <c r="D489" s="195"/>
      <c r="E489" s="56" t="s">
        <v>35</v>
      </c>
      <c r="F489" s="196"/>
      <c r="G489" s="197"/>
      <c r="H489" s="120"/>
      <c r="I489" s="159"/>
      <c r="J489" s="159"/>
      <c r="K489" s="99"/>
      <c r="L489" s="17"/>
      <c r="M489" s="17"/>
      <c r="N489" s="17"/>
      <c r="O489" s="17"/>
      <c r="P489" s="17"/>
      <c r="Q489" s="17"/>
      <c r="R489" s="17"/>
      <c r="S489" s="17"/>
      <c r="T489" s="17"/>
    </row>
    <row r="490" spans="1:27" ht="33.75" hidden="1" customHeight="1" x14ac:dyDescent="0.25">
      <c r="A490" s="40">
        <v>11</v>
      </c>
      <c r="B490" s="126" t="s">
        <v>156</v>
      </c>
      <c r="C490" s="127"/>
      <c r="D490" s="128"/>
      <c r="E490" s="57" t="s">
        <v>69</v>
      </c>
      <c r="F490" s="187"/>
      <c r="G490" s="188"/>
      <c r="H490" s="120"/>
      <c r="I490" s="159"/>
      <c r="J490" s="159"/>
      <c r="K490" s="100" t="str">
        <f>IF(F491&gt;F490,"Wartość kosztów kwalifikowanych przekracza koszt całkowity przedsięwzięcia !!!","")</f>
        <v/>
      </c>
      <c r="L490" s="17"/>
      <c r="M490" s="17"/>
      <c r="N490" s="17"/>
      <c r="O490" s="17"/>
      <c r="P490" s="17"/>
      <c r="Q490" s="17"/>
      <c r="R490" s="17"/>
      <c r="S490" s="17"/>
      <c r="T490" s="17"/>
    </row>
    <row r="491" spans="1:27" ht="141.75" hidden="1" customHeight="1" x14ac:dyDescent="0.25">
      <c r="A491" s="40">
        <v>12</v>
      </c>
      <c r="B491" s="126" t="s">
        <v>167</v>
      </c>
      <c r="C491" s="127"/>
      <c r="D491" s="128"/>
      <c r="E491" s="57" t="s">
        <v>69</v>
      </c>
      <c r="F491" s="187"/>
      <c r="G491" s="188"/>
      <c r="H491" s="120"/>
      <c r="I491" s="159"/>
      <c r="J491" s="159"/>
      <c r="K491" s="105" t="str">
        <f>IF(F491="","",IF(F491&lt;100000,"Minimalny koszt kwalifikowany przedsięwzięcia to 100.000,00 zł !!!",""))</f>
        <v/>
      </c>
      <c r="L491" s="17"/>
      <c r="M491" s="17"/>
      <c r="N491" s="17"/>
      <c r="O491" s="17"/>
      <c r="P491" s="17"/>
      <c r="Q491" s="17"/>
      <c r="R491" s="17"/>
      <c r="S491" s="17"/>
      <c r="T491" s="17"/>
    </row>
    <row r="492" spans="1:27" ht="30.75" hidden="1" customHeight="1" x14ac:dyDescent="0.25">
      <c r="A492" s="37">
        <v>13</v>
      </c>
      <c r="B492" s="126" t="s">
        <v>165</v>
      </c>
      <c r="C492" s="127"/>
      <c r="D492" s="128"/>
      <c r="E492" s="57" t="s">
        <v>69</v>
      </c>
      <c r="F492" s="187"/>
      <c r="G492" s="188"/>
      <c r="H492" s="120"/>
      <c r="I492" s="159"/>
      <c r="J492" s="159"/>
      <c r="K492" s="99"/>
      <c r="L492" s="17"/>
      <c r="M492" s="17"/>
      <c r="N492" s="17"/>
      <c r="O492" s="17"/>
      <c r="P492" s="17"/>
      <c r="Q492" s="17"/>
      <c r="R492" s="17"/>
      <c r="S492" s="17"/>
      <c r="T492" s="17"/>
    </row>
    <row r="493" spans="1:27" ht="30.75" hidden="1" customHeight="1" x14ac:dyDescent="0.25">
      <c r="A493" s="37">
        <v>14</v>
      </c>
      <c r="B493" s="126" t="s">
        <v>164</v>
      </c>
      <c r="C493" s="127"/>
      <c r="D493" s="128"/>
      <c r="E493" s="57" t="s">
        <v>69</v>
      </c>
      <c r="F493" s="187"/>
      <c r="G493" s="188"/>
      <c r="H493" s="120"/>
      <c r="I493" s="159"/>
      <c r="J493" s="159"/>
      <c r="K493" s="99"/>
      <c r="L493" s="17"/>
      <c r="M493" s="17"/>
      <c r="N493" s="17"/>
      <c r="O493" s="17"/>
      <c r="P493" s="17"/>
      <c r="Q493" s="17"/>
      <c r="R493" s="17"/>
      <c r="S493" s="17"/>
      <c r="T493" s="17"/>
    </row>
    <row r="494" spans="1:27" ht="30.75" hidden="1" customHeight="1" x14ac:dyDescent="0.25">
      <c r="A494" s="37">
        <v>15</v>
      </c>
      <c r="B494" s="126" t="s">
        <v>170</v>
      </c>
      <c r="C494" s="127"/>
      <c r="D494" s="128"/>
      <c r="E494" s="57" t="s">
        <v>69</v>
      </c>
      <c r="F494" s="189" t="str">
        <f>IF(OR(F492="",F493=""),"",F492-F493)</f>
        <v/>
      </c>
      <c r="G494" s="190"/>
      <c r="H494" s="120"/>
      <c r="I494" s="159"/>
      <c r="J494" s="159"/>
      <c r="K494" s="99"/>
      <c r="L494" s="17"/>
      <c r="M494" s="17"/>
      <c r="N494" s="17"/>
      <c r="O494" s="17"/>
      <c r="P494" s="17"/>
      <c r="Q494" s="17"/>
      <c r="R494" s="17"/>
      <c r="S494" s="17"/>
      <c r="T494" s="17"/>
    </row>
    <row r="495" spans="1:27" hidden="1" x14ac:dyDescent="0.25">
      <c r="A495" s="166">
        <v>16</v>
      </c>
      <c r="B495" s="145" t="s">
        <v>66</v>
      </c>
      <c r="C495" s="146"/>
      <c r="D495" s="147"/>
      <c r="E495" s="56" t="s">
        <v>93</v>
      </c>
      <c r="F495" s="191"/>
      <c r="G495" s="192"/>
      <c r="H495" s="182"/>
      <c r="I495" s="183"/>
      <c r="J495" s="183"/>
      <c r="K495" s="102"/>
      <c r="L495" s="17"/>
      <c r="M495" s="17"/>
      <c r="N495" s="17"/>
      <c r="O495" s="17"/>
      <c r="P495" s="17"/>
      <c r="Q495" s="17"/>
      <c r="R495" s="17"/>
      <c r="S495" s="17"/>
      <c r="T495" s="17"/>
    </row>
    <row r="496" spans="1:27" ht="17.25" hidden="1" customHeight="1" x14ac:dyDescent="0.25">
      <c r="A496" s="167"/>
      <c r="B496" s="151"/>
      <c r="C496" s="152"/>
      <c r="D496" s="153"/>
      <c r="E496" s="54" t="s">
        <v>22</v>
      </c>
      <c r="F496" s="114" t="str">
        <f>IF(F495="","",F495*0.278)</f>
        <v/>
      </c>
      <c r="G496" s="114"/>
      <c r="H496" s="184"/>
      <c r="I496" s="184"/>
      <c r="J496" s="182"/>
      <c r="K496" s="102"/>
      <c r="L496" s="17"/>
      <c r="M496" s="17"/>
      <c r="N496" s="17"/>
      <c r="O496" s="17"/>
      <c r="P496" s="17"/>
      <c r="Q496" s="17"/>
      <c r="R496" s="17"/>
      <c r="S496" s="17"/>
      <c r="T496" s="17"/>
    </row>
    <row r="497" spans="1:20" hidden="1" x14ac:dyDescent="0.25">
      <c r="A497" s="166">
        <v>17</v>
      </c>
      <c r="B497" s="145" t="s">
        <v>67</v>
      </c>
      <c r="C497" s="146"/>
      <c r="D497" s="147"/>
      <c r="E497" s="56" t="s">
        <v>93</v>
      </c>
      <c r="F497" s="191"/>
      <c r="G497" s="192"/>
      <c r="H497" s="182"/>
      <c r="I497" s="183"/>
      <c r="J497" s="183"/>
      <c r="K497" s="102"/>
      <c r="L497" s="17"/>
      <c r="M497" s="17"/>
      <c r="N497" s="17"/>
      <c r="O497" s="17"/>
      <c r="P497" s="17"/>
      <c r="Q497" s="17"/>
      <c r="R497" s="17"/>
      <c r="S497" s="17"/>
      <c r="T497" s="17"/>
    </row>
    <row r="498" spans="1:20" hidden="1" x14ac:dyDescent="0.25">
      <c r="A498" s="167"/>
      <c r="B498" s="151"/>
      <c r="C498" s="152"/>
      <c r="D498" s="153"/>
      <c r="E498" s="54" t="s">
        <v>22</v>
      </c>
      <c r="F498" s="114" t="str">
        <f>IF(F497="","",F497*0.278)</f>
        <v/>
      </c>
      <c r="G498" s="114"/>
      <c r="H498" s="184"/>
      <c r="I498" s="184"/>
      <c r="J498" s="182"/>
      <c r="K498" s="102"/>
      <c r="L498" s="17"/>
      <c r="M498" s="17"/>
      <c r="N498" s="17"/>
      <c r="O498" s="17"/>
      <c r="P498" s="17"/>
      <c r="Q498" s="17"/>
      <c r="R498" s="17"/>
      <c r="S498" s="17"/>
      <c r="T498" s="17"/>
    </row>
    <row r="499" spans="1:20" hidden="1" x14ac:dyDescent="0.25">
      <c r="A499" s="166">
        <v>18</v>
      </c>
      <c r="B499" s="145" t="s">
        <v>64</v>
      </c>
      <c r="C499" s="146"/>
      <c r="D499" s="147"/>
      <c r="E499" s="56" t="s">
        <v>93</v>
      </c>
      <c r="F499" s="181" t="str">
        <f>IF(OR(F495="",F497=""),"",F495-F497)</f>
        <v/>
      </c>
      <c r="G499" s="181"/>
      <c r="H499" s="182"/>
      <c r="I499" s="183"/>
      <c r="J499" s="183"/>
      <c r="K499" s="102"/>
      <c r="L499" s="17"/>
      <c r="M499" s="17"/>
      <c r="N499" s="17"/>
      <c r="O499" s="17"/>
      <c r="P499" s="17"/>
      <c r="Q499" s="17"/>
      <c r="R499" s="17"/>
      <c r="S499" s="17"/>
      <c r="T499" s="17"/>
    </row>
    <row r="500" spans="1:20" hidden="1" x14ac:dyDescent="0.25">
      <c r="A500" s="167"/>
      <c r="B500" s="151"/>
      <c r="C500" s="152"/>
      <c r="D500" s="153"/>
      <c r="E500" s="54" t="s">
        <v>22</v>
      </c>
      <c r="F500" s="114" t="str">
        <f>IF(OR(F496="",F498=""),"",F496-F498)</f>
        <v/>
      </c>
      <c r="G500" s="114"/>
      <c r="H500" s="184"/>
      <c r="I500" s="184"/>
      <c r="J500" s="182"/>
      <c r="K500" s="102"/>
      <c r="L500" s="17"/>
      <c r="M500" s="17"/>
      <c r="N500" s="17"/>
      <c r="O500" s="17"/>
      <c r="P500" s="17"/>
      <c r="Q500" s="17"/>
      <c r="R500" s="17"/>
      <c r="S500" s="17"/>
      <c r="T500" s="17"/>
    </row>
    <row r="501" spans="1:20" ht="24" hidden="1" customHeight="1" x14ac:dyDescent="0.25">
      <c r="A501" s="166">
        <v>19</v>
      </c>
      <c r="B501" s="168" t="s">
        <v>61</v>
      </c>
      <c r="C501" s="169"/>
      <c r="D501" s="170"/>
      <c r="E501" s="58" t="s">
        <v>93</v>
      </c>
      <c r="F501" s="163"/>
      <c r="G501" s="164"/>
      <c r="H501" s="120"/>
      <c r="I501" s="159"/>
      <c r="J501" s="159"/>
      <c r="K501" s="99"/>
      <c r="L501" s="17"/>
      <c r="M501" s="17"/>
      <c r="N501" s="17"/>
      <c r="O501" s="17"/>
      <c r="P501" s="17"/>
      <c r="Q501" s="17"/>
      <c r="R501" s="17"/>
      <c r="S501" s="17"/>
      <c r="T501" s="17"/>
    </row>
    <row r="502" spans="1:20" ht="24" hidden="1" customHeight="1" x14ac:dyDescent="0.25">
      <c r="A502" s="167"/>
      <c r="B502" s="171"/>
      <c r="C502" s="172"/>
      <c r="D502" s="173"/>
      <c r="E502" s="57" t="s">
        <v>22</v>
      </c>
      <c r="F502" s="185" t="str">
        <f>IF(F501="","",F501*0.278)</f>
        <v/>
      </c>
      <c r="G502" s="186"/>
      <c r="H502" s="120"/>
      <c r="I502" s="159"/>
      <c r="J502" s="159"/>
      <c r="K502" s="99"/>
      <c r="L502" s="17"/>
      <c r="M502" s="17"/>
      <c r="N502" s="17"/>
      <c r="O502" s="17"/>
      <c r="P502" s="17"/>
      <c r="Q502" s="17"/>
      <c r="R502" s="17"/>
      <c r="S502" s="17"/>
      <c r="T502" s="17"/>
    </row>
    <row r="503" spans="1:20" ht="24" hidden="1" customHeight="1" x14ac:dyDescent="0.25">
      <c r="A503" s="166">
        <v>20</v>
      </c>
      <c r="B503" s="168" t="s">
        <v>62</v>
      </c>
      <c r="C503" s="169"/>
      <c r="D503" s="170"/>
      <c r="E503" s="58" t="s">
        <v>93</v>
      </c>
      <c r="F503" s="163"/>
      <c r="G503" s="164"/>
      <c r="H503" s="120"/>
      <c r="I503" s="159"/>
      <c r="J503" s="159"/>
      <c r="K503" s="99"/>
      <c r="L503" s="17"/>
      <c r="M503" s="17"/>
      <c r="N503" s="17"/>
      <c r="O503" s="17"/>
      <c r="P503" s="17"/>
      <c r="Q503" s="17"/>
      <c r="R503" s="17"/>
      <c r="S503" s="17"/>
      <c r="T503" s="17"/>
    </row>
    <row r="504" spans="1:20" ht="24" hidden="1" customHeight="1" x14ac:dyDescent="0.25">
      <c r="A504" s="167"/>
      <c r="B504" s="171"/>
      <c r="C504" s="172"/>
      <c r="D504" s="173"/>
      <c r="E504" s="57" t="s">
        <v>22</v>
      </c>
      <c r="F504" s="185" t="str">
        <f>IF(F503="","",F503*0.278)</f>
        <v/>
      </c>
      <c r="G504" s="186"/>
      <c r="H504" s="120"/>
      <c r="I504" s="159"/>
      <c r="J504" s="159"/>
      <c r="K504" s="103"/>
      <c r="L504" s="17"/>
      <c r="M504" s="17"/>
      <c r="N504" s="17"/>
      <c r="O504" s="17"/>
      <c r="P504" s="17"/>
      <c r="Q504" s="17"/>
      <c r="R504" s="17"/>
      <c r="S504" s="17"/>
      <c r="T504" s="17"/>
    </row>
    <row r="505" spans="1:20" ht="23.25" hidden="1" customHeight="1" x14ac:dyDescent="0.25">
      <c r="A505" s="166">
        <v>21</v>
      </c>
      <c r="B505" s="168" t="s">
        <v>50</v>
      </c>
      <c r="C505" s="169"/>
      <c r="D505" s="170"/>
      <c r="E505" s="58" t="s">
        <v>93</v>
      </c>
      <c r="F505" s="174" t="str">
        <f>IF(OR(F501="",F503=""),"",F501-F503)</f>
        <v/>
      </c>
      <c r="G505" s="175"/>
      <c r="H505" s="120"/>
      <c r="I505" s="159"/>
      <c r="J505" s="159"/>
      <c r="K505" s="103"/>
      <c r="L505" s="17"/>
      <c r="M505" s="17"/>
      <c r="N505" s="17"/>
      <c r="O505" s="17"/>
      <c r="P505" s="17"/>
      <c r="Q505" s="17"/>
      <c r="R505" s="17"/>
      <c r="S505" s="17"/>
      <c r="T505" s="17"/>
    </row>
    <row r="506" spans="1:20" ht="23.25" hidden="1" customHeight="1" x14ac:dyDescent="0.25">
      <c r="A506" s="167"/>
      <c r="B506" s="171"/>
      <c r="C506" s="172"/>
      <c r="D506" s="173"/>
      <c r="E506" s="57" t="s">
        <v>22</v>
      </c>
      <c r="F506" s="174" t="str">
        <f>IF(OR(F502="",F504=""),"",F502-F504)</f>
        <v/>
      </c>
      <c r="G506" s="175"/>
      <c r="H506" s="120"/>
      <c r="I506" s="159"/>
      <c r="J506" s="159"/>
      <c r="K506" s="103"/>
      <c r="L506" s="17"/>
      <c r="M506" s="17"/>
      <c r="N506" s="17"/>
      <c r="O506" s="17"/>
      <c r="P506" s="17"/>
      <c r="Q506" s="17"/>
      <c r="R506" s="17"/>
      <c r="S506" s="17"/>
      <c r="T506" s="17"/>
    </row>
    <row r="507" spans="1:20" ht="45.75" hidden="1" customHeight="1" x14ac:dyDescent="0.25">
      <c r="A507" s="38">
        <v>22</v>
      </c>
      <c r="B507" s="126" t="s">
        <v>161</v>
      </c>
      <c r="C507" s="127"/>
      <c r="D507" s="128"/>
      <c r="E507" s="57" t="s">
        <v>47</v>
      </c>
      <c r="F507" s="176" t="str">
        <f>IF(OR(F501="",F503=""),"",F505/F501)</f>
        <v/>
      </c>
      <c r="G507" s="177"/>
      <c r="H507" s="120"/>
      <c r="I507" s="159"/>
      <c r="J507" s="159"/>
      <c r="K507" s="103"/>
      <c r="L507" s="17"/>
      <c r="M507" s="17"/>
      <c r="N507" s="17"/>
      <c r="O507" s="17"/>
      <c r="P507" s="17"/>
      <c r="Q507" s="17"/>
      <c r="R507" s="17"/>
      <c r="S507" s="17"/>
      <c r="T507" s="17"/>
    </row>
    <row r="508" spans="1:20" ht="30.75" hidden="1" customHeight="1" x14ac:dyDescent="0.25">
      <c r="A508" s="40">
        <v>23</v>
      </c>
      <c r="B508" s="129" t="s">
        <v>23</v>
      </c>
      <c r="C508" s="130"/>
      <c r="D508" s="131"/>
      <c r="E508" s="54" t="s">
        <v>22</v>
      </c>
      <c r="F508" s="178"/>
      <c r="G508" s="178"/>
      <c r="H508" s="179"/>
      <c r="I508" s="179"/>
      <c r="J508" s="120"/>
      <c r="K508" s="102"/>
      <c r="L508" s="17"/>
      <c r="M508" s="17"/>
      <c r="N508" s="17"/>
      <c r="O508" s="17"/>
      <c r="P508" s="17"/>
      <c r="Q508" s="17"/>
      <c r="R508" s="17"/>
      <c r="S508" s="17"/>
      <c r="T508" s="17"/>
    </row>
    <row r="509" spans="1:20" ht="30.75" hidden="1" customHeight="1" x14ac:dyDescent="0.25">
      <c r="A509" s="38">
        <v>24</v>
      </c>
      <c r="B509" s="129" t="s">
        <v>172</v>
      </c>
      <c r="C509" s="130"/>
      <c r="D509" s="131"/>
      <c r="E509" s="54" t="s">
        <v>22</v>
      </c>
      <c r="F509" s="178"/>
      <c r="G509" s="178"/>
      <c r="H509" s="179"/>
      <c r="I509" s="179"/>
      <c r="J509" s="120"/>
      <c r="K509" s="102"/>
      <c r="L509" s="17"/>
      <c r="M509" s="17"/>
      <c r="N509" s="17"/>
      <c r="O509" s="17"/>
      <c r="P509" s="17"/>
      <c r="Q509" s="17"/>
      <c r="R509" s="17"/>
      <c r="S509" s="17"/>
      <c r="T509" s="17"/>
    </row>
    <row r="510" spans="1:20" ht="30.75" hidden="1" customHeight="1" x14ac:dyDescent="0.25">
      <c r="A510" s="38">
        <v>25</v>
      </c>
      <c r="B510" s="129" t="s">
        <v>173</v>
      </c>
      <c r="C510" s="130"/>
      <c r="D510" s="131"/>
      <c r="E510" s="54" t="s">
        <v>22</v>
      </c>
      <c r="F510" s="180" t="str">
        <f>IF(OR(F508="",F509=""),"",F508-F509)</f>
        <v/>
      </c>
      <c r="G510" s="180"/>
      <c r="H510" s="120"/>
      <c r="I510" s="159"/>
      <c r="J510" s="159"/>
      <c r="K510" s="102"/>
      <c r="L510" s="17"/>
      <c r="M510" s="17"/>
      <c r="N510" s="17"/>
      <c r="O510" s="17"/>
      <c r="P510" s="17"/>
      <c r="Q510" s="17"/>
      <c r="R510" s="17"/>
      <c r="S510" s="17"/>
      <c r="T510" s="17"/>
    </row>
    <row r="511" spans="1:20" ht="45.75" hidden="1" customHeight="1" x14ac:dyDescent="0.25">
      <c r="A511" s="46">
        <v>26</v>
      </c>
      <c r="B511" s="108" t="s">
        <v>166</v>
      </c>
      <c r="C511" s="108"/>
      <c r="D511" s="108"/>
      <c r="E511" s="57" t="s">
        <v>22</v>
      </c>
      <c r="F511" s="163"/>
      <c r="G511" s="164"/>
      <c r="H511" s="120"/>
      <c r="I511" s="159"/>
      <c r="J511" s="159"/>
      <c r="K511" s="103"/>
      <c r="L511" s="17"/>
      <c r="M511" s="17"/>
      <c r="N511" s="17"/>
      <c r="O511" s="17"/>
      <c r="P511" s="17"/>
      <c r="Q511" s="17"/>
      <c r="R511" s="17"/>
      <c r="S511" s="17"/>
      <c r="T511" s="17"/>
    </row>
    <row r="512" spans="1:20" ht="45.75" hidden="1" customHeight="1" x14ac:dyDescent="0.25">
      <c r="A512" s="46">
        <v>27</v>
      </c>
      <c r="B512" s="108" t="s">
        <v>169</v>
      </c>
      <c r="C512" s="108"/>
      <c r="D512" s="108"/>
      <c r="E512" s="57" t="s">
        <v>22</v>
      </c>
      <c r="F512" s="163"/>
      <c r="G512" s="164"/>
      <c r="H512" s="120"/>
      <c r="I512" s="159"/>
      <c r="J512" s="159"/>
      <c r="K512" s="103"/>
      <c r="L512" s="17"/>
      <c r="M512" s="17"/>
      <c r="N512" s="17"/>
      <c r="O512" s="17"/>
      <c r="P512" s="17"/>
      <c r="Q512" s="17"/>
      <c r="R512" s="17"/>
      <c r="S512" s="17"/>
      <c r="T512" s="17"/>
    </row>
    <row r="513" spans="1:27" ht="45" hidden="1" customHeight="1" x14ac:dyDescent="0.25">
      <c r="A513" s="34">
        <v>28</v>
      </c>
      <c r="B513" s="157" t="s">
        <v>51</v>
      </c>
      <c r="C513" s="157"/>
      <c r="D513" s="157"/>
      <c r="E513" s="54" t="s">
        <v>22</v>
      </c>
      <c r="F513" s="165" t="str">
        <f>IF(AND(F511="",F512=""),"",F511+F512)</f>
        <v/>
      </c>
      <c r="G513" s="165"/>
      <c r="H513" s="120"/>
      <c r="I513" s="159"/>
      <c r="J513" s="159"/>
      <c r="K513" s="99"/>
      <c r="L513" s="17"/>
      <c r="M513" s="17"/>
      <c r="N513" s="17"/>
      <c r="O513" s="17"/>
      <c r="P513" s="17"/>
      <c r="Q513" s="17"/>
      <c r="R513" s="17"/>
      <c r="S513" s="17"/>
      <c r="T513" s="17"/>
    </row>
    <row r="514" spans="1:27" ht="30.75" hidden="1" customHeight="1" x14ac:dyDescent="0.25">
      <c r="A514" s="34">
        <v>29</v>
      </c>
      <c r="B514" s="129" t="s">
        <v>185</v>
      </c>
      <c r="C514" s="130"/>
      <c r="D514" s="131"/>
      <c r="E514" s="54" t="s">
        <v>24</v>
      </c>
      <c r="F514" s="163"/>
      <c r="G514" s="164"/>
      <c r="H514" s="120"/>
      <c r="I514" s="159"/>
      <c r="J514" s="159"/>
      <c r="K514" s="99"/>
      <c r="L514" s="17"/>
      <c r="M514" s="17"/>
      <c r="N514" s="17"/>
      <c r="O514" s="17"/>
      <c r="P514" s="17"/>
      <c r="Q514" s="17"/>
      <c r="R514" s="17"/>
      <c r="S514" s="17"/>
      <c r="T514" s="17"/>
    </row>
    <row r="515" spans="1:27" hidden="1" x14ac:dyDescent="0.25">
      <c r="A515" s="34">
        <v>30</v>
      </c>
      <c r="B515" s="129" t="s">
        <v>186</v>
      </c>
      <c r="C515" s="130"/>
      <c r="D515" s="131"/>
      <c r="E515" s="54" t="s">
        <v>24</v>
      </c>
      <c r="F515" s="163"/>
      <c r="G515" s="164"/>
      <c r="H515" s="120"/>
      <c r="I515" s="159"/>
      <c r="J515" s="159"/>
      <c r="K515" s="99"/>
      <c r="L515" s="17"/>
      <c r="M515" s="17"/>
      <c r="N515" s="17"/>
      <c r="O515" s="17"/>
      <c r="P515" s="17"/>
      <c r="Q515" s="17"/>
      <c r="R515" s="17"/>
      <c r="S515" s="17"/>
      <c r="T515" s="17"/>
    </row>
    <row r="516" spans="1:27" ht="31.5" hidden="1" customHeight="1" x14ac:dyDescent="0.25">
      <c r="A516" s="34">
        <v>31</v>
      </c>
      <c r="B516" s="157" t="s">
        <v>48</v>
      </c>
      <c r="C516" s="157"/>
      <c r="D516" s="157"/>
      <c r="E516" s="54" t="s">
        <v>24</v>
      </c>
      <c r="F516" s="165" t="str">
        <f>IF(OR(F514="",F515=""),"",F514-F515)</f>
        <v/>
      </c>
      <c r="G516" s="165"/>
      <c r="H516" s="120"/>
      <c r="I516" s="159"/>
      <c r="J516" s="159"/>
      <c r="K516" s="103"/>
      <c r="L516" s="17"/>
      <c r="M516" s="17"/>
      <c r="N516" s="17"/>
      <c r="O516" s="17"/>
      <c r="P516" s="17"/>
      <c r="Q516" s="17"/>
      <c r="R516" s="17"/>
      <c r="S516" s="17"/>
      <c r="T516" s="17"/>
    </row>
    <row r="517" spans="1:27" hidden="1" x14ac:dyDescent="0.25">
      <c r="A517" s="142">
        <v>32</v>
      </c>
      <c r="B517" s="145" t="s">
        <v>52</v>
      </c>
      <c r="C517" s="146"/>
      <c r="D517" s="147"/>
      <c r="E517" s="154" t="s">
        <v>182</v>
      </c>
      <c r="F517" s="154"/>
      <c r="G517" s="154"/>
      <c r="H517" s="154"/>
      <c r="I517" s="154"/>
      <c r="J517" s="86"/>
      <c r="K517" s="155" t="str">
        <f>IF(AND(J517="Tak",F507&lt;0.25),"Nie został spełniony warunek zgodnie z punktem 1 Kryteriów jakościowych dopuszczających","")</f>
        <v/>
      </c>
      <c r="L517" s="155"/>
      <c r="M517" s="155"/>
      <c r="N517" s="155"/>
      <c r="O517" s="155"/>
      <c r="P517" s="155"/>
      <c r="Q517" s="155"/>
      <c r="R517" s="155"/>
      <c r="S517" s="155"/>
      <c r="T517" s="155"/>
      <c r="AA517">
        <f>IF(J517="Tak",1,0)</f>
        <v>0</v>
      </c>
    </row>
    <row r="518" spans="1:27" hidden="1" x14ac:dyDescent="0.25">
      <c r="A518" s="143"/>
      <c r="B518" s="148"/>
      <c r="C518" s="149"/>
      <c r="D518" s="150"/>
      <c r="E518" s="156" t="s">
        <v>183</v>
      </c>
      <c r="F518" s="156"/>
      <c r="G518" s="156"/>
      <c r="H518" s="156"/>
      <c r="I518" s="156"/>
      <c r="J518" s="86"/>
      <c r="K518" s="155" t="str">
        <f>IF(AND(J518="Tak",F507&lt;0.1),"Nie został spełniony warunek zgodnie z punktem 2 Kryteriów jakościowych dopuszczających","")</f>
        <v/>
      </c>
      <c r="L518" s="155"/>
      <c r="M518" s="155"/>
      <c r="N518" s="155"/>
      <c r="O518" s="155"/>
      <c r="P518" s="155"/>
      <c r="Q518" s="155"/>
      <c r="R518" s="155"/>
      <c r="S518" s="155"/>
      <c r="T518" s="155"/>
      <c r="AA518">
        <f t="shared" ref="AA518:AA519" si="10">IF(J518="Tak",1,0)</f>
        <v>0</v>
      </c>
    </row>
    <row r="519" spans="1:27" hidden="1" x14ac:dyDescent="0.25">
      <c r="A519" s="144"/>
      <c r="B519" s="151"/>
      <c r="C519" s="152"/>
      <c r="D519" s="153"/>
      <c r="E519" s="156" t="s">
        <v>184</v>
      </c>
      <c r="F519" s="156"/>
      <c r="G519" s="156"/>
      <c r="H519" s="156"/>
      <c r="I519" s="156"/>
      <c r="J519" s="86"/>
      <c r="K519" s="155" t="str">
        <f>IF(AND(J519="Tak",F507&lt;0.1),"Nie został spełniony warunek zgodnie z punktem 2 Kryteriów jakościowych dopuszczających","")</f>
        <v/>
      </c>
      <c r="L519" s="155"/>
      <c r="M519" s="155"/>
      <c r="N519" s="155"/>
      <c r="O519" s="155"/>
      <c r="P519" s="155"/>
      <c r="Q519" s="155"/>
      <c r="R519" s="155"/>
      <c r="S519" s="155"/>
      <c r="T519" s="155"/>
      <c r="AA519">
        <f t="shared" si="10"/>
        <v>0</v>
      </c>
    </row>
    <row r="520" spans="1:27" ht="63" hidden="1" customHeight="1" x14ac:dyDescent="0.25">
      <c r="A520" s="34">
        <v>33</v>
      </c>
      <c r="B520" s="157" t="s">
        <v>277</v>
      </c>
      <c r="C520" s="157"/>
      <c r="D520" s="157"/>
      <c r="E520" s="54" t="s">
        <v>19</v>
      </c>
      <c r="F520" s="158"/>
      <c r="G520" s="158"/>
      <c r="H520" s="120"/>
      <c r="I520" s="159"/>
      <c r="J520" s="159"/>
      <c r="K520" s="99"/>
      <c r="L520" s="17"/>
      <c r="M520" s="17"/>
      <c r="N520" s="17"/>
      <c r="O520" s="17"/>
      <c r="P520" s="17"/>
      <c r="Q520" s="17"/>
      <c r="R520" s="17"/>
      <c r="S520" s="17"/>
      <c r="T520" s="17"/>
      <c r="AA520">
        <f>SUM(AA517:AA519)</f>
        <v>0</v>
      </c>
    </row>
    <row r="521" spans="1:27" ht="41.25" hidden="1" customHeight="1" x14ac:dyDescent="0.25">
      <c r="A521" s="34">
        <v>34</v>
      </c>
      <c r="B521" s="108" t="s">
        <v>157</v>
      </c>
      <c r="C521" s="108"/>
      <c r="D521" s="108"/>
      <c r="E521" s="57" t="s">
        <v>158</v>
      </c>
      <c r="F521" s="160" t="str">
        <f>IF(OR(F492="",F493=""),"",F491/F505)</f>
        <v/>
      </c>
      <c r="G521" s="160"/>
      <c r="H521" s="161"/>
      <c r="I521" s="161"/>
      <c r="J521" s="162"/>
      <c r="K521" s="100"/>
      <c r="L521" s="17"/>
      <c r="M521" s="17"/>
      <c r="N521" s="17"/>
      <c r="O521" s="17"/>
      <c r="P521" s="17"/>
      <c r="Q521" s="17"/>
      <c r="R521" s="17"/>
      <c r="S521" s="17"/>
      <c r="T521" s="17"/>
    </row>
    <row r="522" spans="1:27" ht="40.5" hidden="1" customHeight="1" x14ac:dyDescent="0.25">
      <c r="A522" s="34">
        <v>35</v>
      </c>
      <c r="B522" s="108" t="s">
        <v>159</v>
      </c>
      <c r="C522" s="108"/>
      <c r="D522" s="108"/>
      <c r="E522" s="57" t="s">
        <v>160</v>
      </c>
      <c r="F522" s="160" t="str">
        <f>IF(OR(F491="",F492="",F501=""),"",F491/(F492-F493))</f>
        <v/>
      </c>
      <c r="G522" s="160"/>
      <c r="H522" s="161"/>
      <c r="I522" s="161"/>
      <c r="J522" s="162"/>
      <c r="K522" s="99"/>
      <c r="L522" s="17"/>
      <c r="M522" s="17"/>
      <c r="N522" s="17"/>
      <c r="O522" s="17"/>
      <c r="P522" s="17"/>
      <c r="Q522" s="17"/>
      <c r="R522" s="17"/>
      <c r="S522" s="17"/>
      <c r="T522" s="17"/>
    </row>
    <row r="523" spans="1:27" ht="30" hidden="1" customHeight="1" x14ac:dyDescent="0.25">
      <c r="A523" s="34">
        <v>36</v>
      </c>
      <c r="B523" s="126" t="str">
        <f>CONCATENATE("Maksymalna kwota dofinansowania - ",'0-1'!$B$8)</f>
        <v xml:space="preserve">Maksymalna kwota dofinansowania - </v>
      </c>
      <c r="C523" s="127"/>
      <c r="D523" s="128"/>
      <c r="E523" s="57" t="s">
        <v>69</v>
      </c>
      <c r="F523" s="135" t="str">
        <f>IF(F524="","",F524*F491)</f>
        <v/>
      </c>
      <c r="G523" s="136"/>
      <c r="H523" s="137"/>
      <c r="I523" s="138"/>
      <c r="J523" s="138"/>
      <c r="K523" s="99"/>
      <c r="L523" s="17"/>
      <c r="M523" s="17"/>
      <c r="N523" s="17"/>
      <c r="O523" s="17"/>
      <c r="P523" s="17"/>
      <c r="Q523" s="17"/>
      <c r="R523" s="17"/>
      <c r="S523" s="17"/>
      <c r="T523" s="17"/>
    </row>
    <row r="524" spans="1:27" ht="45.75" hidden="1" customHeight="1" x14ac:dyDescent="0.25">
      <c r="A524" s="34">
        <v>37</v>
      </c>
      <c r="B524" s="126" t="s">
        <v>187</v>
      </c>
      <c r="C524" s="127"/>
      <c r="D524" s="128"/>
      <c r="E524" s="59" t="s">
        <v>47</v>
      </c>
      <c r="F524" s="139" t="str">
        <f>IF(AA520=3,0.95,IF(AA520=2,0.9,IF(AA520=1,0.85,"")))</f>
        <v/>
      </c>
      <c r="G524" s="140"/>
      <c r="H524" s="137"/>
      <c r="I524" s="138"/>
      <c r="J524" s="138"/>
      <c r="K524" s="99"/>
      <c r="L524" s="17"/>
      <c r="M524" s="17"/>
      <c r="N524" s="17"/>
      <c r="O524" s="17"/>
      <c r="P524" s="17"/>
      <c r="Q524" s="17"/>
      <c r="R524" s="17"/>
      <c r="S524" s="17"/>
      <c r="T524" s="17"/>
    </row>
    <row r="525" spans="1:27" ht="15" hidden="1" customHeight="1" x14ac:dyDescent="0.25">
      <c r="A525" s="106" t="s">
        <v>205</v>
      </c>
      <c r="B525" s="106"/>
      <c r="C525" s="106"/>
      <c r="D525" s="106"/>
      <c r="E525" s="106"/>
      <c r="F525" s="106"/>
      <c r="G525" s="106"/>
      <c r="H525" s="106"/>
      <c r="I525" s="106"/>
      <c r="J525" s="132"/>
      <c r="K525" s="98"/>
      <c r="L525" s="17"/>
      <c r="M525" s="17"/>
      <c r="N525" s="17"/>
      <c r="O525" s="17"/>
      <c r="P525" s="17"/>
      <c r="Q525" s="17"/>
      <c r="R525" s="17"/>
      <c r="S525" s="17"/>
      <c r="T525" s="17"/>
    </row>
    <row r="526" spans="1:27" ht="39.75" hidden="1" customHeight="1" x14ac:dyDescent="0.25">
      <c r="A526" s="107"/>
      <c r="B526" s="107"/>
      <c r="C526" s="107"/>
      <c r="D526" s="107"/>
      <c r="E526" s="107"/>
      <c r="F526" s="107"/>
      <c r="G526" s="107"/>
      <c r="H526" s="107"/>
      <c r="I526" s="107"/>
      <c r="J526" s="141"/>
      <c r="K526" s="98"/>
      <c r="L526" s="17"/>
      <c r="M526" s="17"/>
      <c r="N526" s="17"/>
      <c r="O526" s="17"/>
      <c r="P526" s="17"/>
      <c r="Q526" s="17"/>
      <c r="R526" s="17"/>
      <c r="S526" s="17"/>
      <c r="T526" s="17"/>
    </row>
    <row r="527" spans="1:27" ht="34.5" hidden="1" customHeight="1" x14ac:dyDescent="0.25">
      <c r="K527" s="98"/>
      <c r="L527" s="17"/>
      <c r="M527" s="17"/>
      <c r="N527" s="17"/>
      <c r="O527" s="17"/>
      <c r="P527" s="17"/>
      <c r="Q527" s="17"/>
      <c r="R527" s="17"/>
      <c r="S527" s="17"/>
      <c r="T527" s="17"/>
    </row>
    <row r="528" spans="1:27" ht="18.75" hidden="1" x14ac:dyDescent="0.3">
      <c r="B528" s="207" t="s">
        <v>210</v>
      </c>
      <c r="C528" s="207"/>
      <c r="D528" s="207"/>
      <c r="E528" s="207"/>
      <c r="F528" s="207"/>
      <c r="G528" s="207"/>
      <c r="H528" s="207"/>
      <c r="I528" s="207"/>
      <c r="J528" s="207"/>
      <c r="K528" s="98"/>
      <c r="L528" s="17"/>
      <c r="M528" s="17"/>
      <c r="N528" s="17"/>
      <c r="O528" s="17"/>
      <c r="P528" s="17"/>
      <c r="Q528" s="17"/>
      <c r="R528" s="17"/>
      <c r="S528" s="17"/>
      <c r="T528" s="17"/>
    </row>
    <row r="529" spans="1:27" ht="45.75" hidden="1" customHeight="1" x14ac:dyDescent="0.25">
      <c r="A529" s="36" t="s">
        <v>13</v>
      </c>
      <c r="B529" s="208" t="s">
        <v>33</v>
      </c>
      <c r="C529" s="208"/>
      <c r="D529" s="208"/>
      <c r="E529" s="51" t="s">
        <v>15</v>
      </c>
      <c r="F529" s="208" t="s">
        <v>36</v>
      </c>
      <c r="G529" s="208"/>
      <c r="H529" s="208" t="s">
        <v>49</v>
      </c>
      <c r="I529" s="208"/>
      <c r="J529" s="209"/>
      <c r="K529" s="99"/>
      <c r="L529" s="17"/>
      <c r="M529" s="17"/>
      <c r="N529" s="17"/>
      <c r="O529" s="17"/>
      <c r="P529" s="17"/>
      <c r="Q529" s="17"/>
      <c r="R529" s="17"/>
      <c r="S529" s="17"/>
      <c r="T529" s="17"/>
    </row>
    <row r="530" spans="1:27" ht="31.5" hidden="1" customHeight="1" x14ac:dyDescent="0.25">
      <c r="A530" s="40">
        <v>1</v>
      </c>
      <c r="B530" s="157" t="s">
        <v>43</v>
      </c>
      <c r="C530" s="157"/>
      <c r="D530" s="157"/>
      <c r="E530" s="52" t="s">
        <v>17</v>
      </c>
      <c r="F530" s="198" t="s">
        <v>17</v>
      </c>
      <c r="G530" s="199"/>
      <c r="H530" s="200"/>
      <c r="I530" s="200"/>
      <c r="J530" s="201"/>
      <c r="K530" s="99"/>
      <c r="L530" s="17"/>
      <c r="M530" s="17"/>
      <c r="N530" s="17"/>
      <c r="O530" s="17"/>
      <c r="P530" s="17"/>
      <c r="Q530" s="17"/>
      <c r="R530" s="17"/>
      <c r="S530" s="17"/>
      <c r="T530" s="17"/>
    </row>
    <row r="531" spans="1:27" ht="30.75" hidden="1" customHeight="1" x14ac:dyDescent="0.25">
      <c r="A531" s="40">
        <v>2</v>
      </c>
      <c r="B531" s="157" t="s">
        <v>44</v>
      </c>
      <c r="C531" s="157"/>
      <c r="D531" s="157"/>
      <c r="E531" s="52" t="s">
        <v>17</v>
      </c>
      <c r="F531" s="198" t="s">
        <v>17</v>
      </c>
      <c r="G531" s="199"/>
      <c r="H531" s="120"/>
      <c r="I531" s="159"/>
      <c r="J531" s="159"/>
      <c r="K531" s="101"/>
      <c r="L531" s="17"/>
      <c r="M531" s="17"/>
      <c r="N531" s="17"/>
      <c r="O531" s="17"/>
      <c r="P531" s="17"/>
      <c r="Q531" s="17"/>
      <c r="R531" s="17"/>
      <c r="S531" s="17"/>
      <c r="T531" s="17"/>
    </row>
    <row r="532" spans="1:27" ht="15.75" hidden="1" x14ac:dyDescent="0.25">
      <c r="A532" s="40">
        <v>3</v>
      </c>
      <c r="B532" s="210" t="s">
        <v>152</v>
      </c>
      <c r="C532" s="211"/>
      <c r="D532" s="212"/>
      <c r="E532" s="53" t="s">
        <v>153</v>
      </c>
      <c r="F532" s="202"/>
      <c r="G532" s="203"/>
      <c r="H532" s="120"/>
      <c r="I532" s="159"/>
      <c r="J532" s="159"/>
      <c r="K532" s="101"/>
      <c r="L532" s="17"/>
      <c r="M532" s="17"/>
      <c r="N532" s="17"/>
      <c r="O532" s="17"/>
      <c r="P532" s="17"/>
      <c r="Q532" s="17"/>
      <c r="R532" s="17"/>
      <c r="S532" s="17"/>
      <c r="T532" s="17"/>
      <c r="AA532" t="s">
        <v>154</v>
      </c>
    </row>
    <row r="533" spans="1:27" ht="17.25" hidden="1" x14ac:dyDescent="0.25">
      <c r="A533" s="40">
        <v>4</v>
      </c>
      <c r="B533" s="157" t="s">
        <v>45</v>
      </c>
      <c r="C533" s="157"/>
      <c r="D533" s="157"/>
      <c r="E533" s="54" t="s">
        <v>21</v>
      </c>
      <c r="F533" s="158"/>
      <c r="G533" s="158"/>
      <c r="H533" s="120"/>
      <c r="I533" s="159"/>
      <c r="J533" s="159"/>
      <c r="K533" s="101"/>
      <c r="L533" s="17"/>
      <c r="M533" s="17"/>
      <c r="N533" s="17"/>
      <c r="O533" s="17"/>
      <c r="P533" s="17"/>
      <c r="Q533" s="17"/>
      <c r="R533" s="17"/>
      <c r="S533" s="17"/>
      <c r="T533" s="17"/>
      <c r="AA533" t="s">
        <v>155</v>
      </c>
    </row>
    <row r="534" spans="1:27" ht="18.75" hidden="1" customHeight="1" x14ac:dyDescent="0.25">
      <c r="A534" s="40">
        <v>5</v>
      </c>
      <c r="B534" s="157" t="s">
        <v>41</v>
      </c>
      <c r="C534" s="157"/>
      <c r="D534" s="157"/>
      <c r="E534" s="54" t="s">
        <v>21</v>
      </c>
      <c r="F534" s="204"/>
      <c r="G534" s="205"/>
      <c r="H534" s="120"/>
      <c r="I534" s="159"/>
      <c r="J534" s="159"/>
      <c r="K534" s="101"/>
      <c r="L534" s="17"/>
      <c r="M534" s="17"/>
      <c r="N534" s="17"/>
      <c r="O534" s="17"/>
      <c r="P534" s="17"/>
      <c r="Q534" s="17"/>
      <c r="R534" s="17"/>
      <c r="S534" s="17"/>
      <c r="T534" s="17"/>
    </row>
    <row r="535" spans="1:27" ht="29.25" hidden="1" customHeight="1" x14ac:dyDescent="0.25">
      <c r="A535" s="34">
        <v>6</v>
      </c>
      <c r="B535" s="206" t="s">
        <v>163</v>
      </c>
      <c r="C535" s="206"/>
      <c r="D535" s="206"/>
      <c r="E535" s="55" t="s">
        <v>168</v>
      </c>
      <c r="F535" s="158"/>
      <c r="G535" s="158"/>
      <c r="H535" s="120"/>
      <c r="I535" s="159"/>
      <c r="J535" s="159"/>
      <c r="K535" s="101"/>
      <c r="L535" s="17"/>
      <c r="M535" s="17"/>
      <c r="N535" s="17"/>
      <c r="O535" s="17"/>
      <c r="P535" s="17"/>
      <c r="Q535" s="17"/>
      <c r="R535" s="17"/>
      <c r="S535" s="17"/>
      <c r="T535" s="17"/>
    </row>
    <row r="536" spans="1:27" ht="62.25" hidden="1" customHeight="1" x14ac:dyDescent="0.25">
      <c r="A536" s="40">
        <v>7</v>
      </c>
      <c r="B536" s="157" t="s">
        <v>46</v>
      </c>
      <c r="C536" s="157"/>
      <c r="D536" s="157"/>
      <c r="E536" s="54" t="s">
        <v>21</v>
      </c>
      <c r="F536" s="158"/>
      <c r="G536" s="158"/>
      <c r="H536" s="120"/>
      <c r="I536" s="159"/>
      <c r="J536" s="159"/>
      <c r="K536" s="99"/>
      <c r="L536" s="17"/>
      <c r="M536" s="17"/>
      <c r="N536" s="17"/>
      <c r="O536" s="17"/>
      <c r="P536" s="17"/>
      <c r="Q536" s="17"/>
      <c r="R536" s="17"/>
      <c r="S536" s="17"/>
      <c r="T536" s="17"/>
    </row>
    <row r="537" spans="1:27" ht="28.5" hidden="1" customHeight="1" x14ac:dyDescent="0.25">
      <c r="A537" s="40">
        <v>8</v>
      </c>
      <c r="B537" s="193" t="s">
        <v>174</v>
      </c>
      <c r="C537" s="194"/>
      <c r="D537" s="195"/>
      <c r="E537" s="56" t="s">
        <v>35</v>
      </c>
      <c r="F537" s="196"/>
      <c r="G537" s="197"/>
      <c r="H537" s="120"/>
      <c r="I537" s="159"/>
      <c r="J537" s="159"/>
      <c r="K537" s="99"/>
      <c r="L537" s="17"/>
      <c r="M537" s="17"/>
      <c r="N537" s="17"/>
      <c r="O537" s="17"/>
      <c r="P537" s="17"/>
      <c r="Q537" s="17"/>
      <c r="R537" s="17"/>
      <c r="S537" s="17"/>
      <c r="T537" s="17"/>
    </row>
    <row r="538" spans="1:27" ht="29.25" hidden="1" customHeight="1" x14ac:dyDescent="0.25">
      <c r="A538" s="40">
        <v>9</v>
      </c>
      <c r="B538" s="193" t="s">
        <v>176</v>
      </c>
      <c r="C538" s="194"/>
      <c r="D538" s="195"/>
      <c r="E538" s="56" t="s">
        <v>153</v>
      </c>
      <c r="F538" s="163"/>
      <c r="G538" s="164"/>
      <c r="H538" s="120"/>
      <c r="I538" s="159"/>
      <c r="J538" s="159"/>
      <c r="K538" s="99"/>
      <c r="L538" s="17"/>
      <c r="M538" s="17"/>
      <c r="N538" s="17"/>
      <c r="O538" s="17"/>
      <c r="P538" s="17"/>
      <c r="Q538" s="17"/>
      <c r="R538" s="17"/>
      <c r="S538" s="17"/>
      <c r="T538" s="17"/>
    </row>
    <row r="539" spans="1:27" hidden="1" x14ac:dyDescent="0.25">
      <c r="A539" s="40">
        <v>10</v>
      </c>
      <c r="B539" s="193" t="s">
        <v>175</v>
      </c>
      <c r="C539" s="194"/>
      <c r="D539" s="195"/>
      <c r="E539" s="56" t="s">
        <v>35</v>
      </c>
      <c r="F539" s="196"/>
      <c r="G539" s="197"/>
      <c r="H539" s="120"/>
      <c r="I539" s="159"/>
      <c r="J539" s="159"/>
      <c r="K539" s="99"/>
      <c r="L539" s="17"/>
      <c r="M539" s="17"/>
      <c r="N539" s="17"/>
      <c r="O539" s="17"/>
      <c r="P539" s="17"/>
      <c r="Q539" s="17"/>
      <c r="R539" s="17"/>
      <c r="S539" s="17"/>
      <c r="T539" s="17"/>
    </row>
    <row r="540" spans="1:27" ht="33.75" hidden="1" customHeight="1" x14ac:dyDescent="0.25">
      <c r="A540" s="40">
        <v>11</v>
      </c>
      <c r="B540" s="126" t="s">
        <v>156</v>
      </c>
      <c r="C540" s="127"/>
      <c r="D540" s="128"/>
      <c r="E540" s="57" t="s">
        <v>69</v>
      </c>
      <c r="F540" s="187"/>
      <c r="G540" s="188"/>
      <c r="H540" s="120"/>
      <c r="I540" s="159"/>
      <c r="J540" s="159"/>
      <c r="K540" s="100" t="str">
        <f>IF(F541&gt;F540,"Wartość kosztów kwalifikowanych przekracza koszt całkowity przedsięwzięcia !!!","")</f>
        <v/>
      </c>
      <c r="L540" s="17"/>
      <c r="M540" s="17"/>
      <c r="N540" s="17"/>
      <c r="O540" s="17"/>
      <c r="P540" s="17"/>
      <c r="Q540" s="17"/>
      <c r="R540" s="17"/>
      <c r="S540" s="17"/>
      <c r="T540" s="17"/>
    </row>
    <row r="541" spans="1:27" ht="141.75" hidden="1" customHeight="1" x14ac:dyDescent="0.25">
      <c r="A541" s="40">
        <v>12</v>
      </c>
      <c r="B541" s="126" t="s">
        <v>167</v>
      </c>
      <c r="C541" s="127"/>
      <c r="D541" s="128"/>
      <c r="E541" s="57" t="s">
        <v>69</v>
      </c>
      <c r="F541" s="187"/>
      <c r="G541" s="188"/>
      <c r="H541" s="120"/>
      <c r="I541" s="159"/>
      <c r="J541" s="159"/>
      <c r="K541" s="105" t="str">
        <f>IF(F541="","",IF(F541&lt;100000,"Minimalny koszt kwalifikowany przedsięwzięcia to 100.000,00 zł !!!",""))</f>
        <v/>
      </c>
      <c r="L541" s="17"/>
      <c r="M541" s="17"/>
      <c r="N541" s="17"/>
      <c r="O541" s="17"/>
      <c r="P541" s="17"/>
      <c r="Q541" s="17"/>
      <c r="R541" s="17"/>
      <c r="S541" s="17"/>
      <c r="T541" s="17"/>
    </row>
    <row r="542" spans="1:27" ht="30.75" hidden="1" customHeight="1" x14ac:dyDescent="0.25">
      <c r="A542" s="37">
        <v>13</v>
      </c>
      <c r="B542" s="126" t="s">
        <v>165</v>
      </c>
      <c r="C542" s="127"/>
      <c r="D542" s="128"/>
      <c r="E542" s="57" t="s">
        <v>69</v>
      </c>
      <c r="F542" s="187"/>
      <c r="G542" s="188"/>
      <c r="H542" s="120"/>
      <c r="I542" s="159"/>
      <c r="J542" s="159"/>
      <c r="K542" s="99"/>
      <c r="L542" s="17"/>
      <c r="M542" s="17"/>
      <c r="N542" s="17"/>
      <c r="O542" s="17"/>
      <c r="P542" s="17"/>
      <c r="Q542" s="17"/>
      <c r="R542" s="17"/>
      <c r="S542" s="17"/>
      <c r="T542" s="17"/>
    </row>
    <row r="543" spans="1:27" ht="30.75" hidden="1" customHeight="1" x14ac:dyDescent="0.25">
      <c r="A543" s="37">
        <v>14</v>
      </c>
      <c r="B543" s="126" t="s">
        <v>164</v>
      </c>
      <c r="C543" s="127"/>
      <c r="D543" s="128"/>
      <c r="E543" s="57" t="s">
        <v>69</v>
      </c>
      <c r="F543" s="187"/>
      <c r="G543" s="188"/>
      <c r="H543" s="120"/>
      <c r="I543" s="159"/>
      <c r="J543" s="159"/>
      <c r="K543" s="99"/>
      <c r="L543" s="17"/>
      <c r="M543" s="17"/>
      <c r="N543" s="17"/>
      <c r="O543" s="17"/>
      <c r="P543" s="17"/>
      <c r="Q543" s="17"/>
      <c r="R543" s="17"/>
      <c r="S543" s="17"/>
      <c r="T543" s="17"/>
    </row>
    <row r="544" spans="1:27" ht="30.75" hidden="1" customHeight="1" x14ac:dyDescent="0.25">
      <c r="A544" s="37">
        <v>15</v>
      </c>
      <c r="B544" s="126" t="s">
        <v>170</v>
      </c>
      <c r="C544" s="127"/>
      <c r="D544" s="128"/>
      <c r="E544" s="57" t="s">
        <v>69</v>
      </c>
      <c r="F544" s="189" t="str">
        <f>IF(OR(F542="",F543=""),"",F542-F543)</f>
        <v/>
      </c>
      <c r="G544" s="190"/>
      <c r="H544" s="120"/>
      <c r="I544" s="159"/>
      <c r="J544" s="159"/>
      <c r="K544" s="99"/>
      <c r="L544" s="17"/>
      <c r="M544" s="17"/>
      <c r="N544" s="17"/>
      <c r="O544" s="17"/>
      <c r="P544" s="17"/>
      <c r="Q544" s="17"/>
      <c r="R544" s="17"/>
      <c r="S544" s="17"/>
      <c r="T544" s="17"/>
    </row>
    <row r="545" spans="1:20" hidden="1" x14ac:dyDescent="0.25">
      <c r="A545" s="166">
        <v>16</v>
      </c>
      <c r="B545" s="145" t="s">
        <v>66</v>
      </c>
      <c r="C545" s="146"/>
      <c r="D545" s="147"/>
      <c r="E545" s="56" t="s">
        <v>93</v>
      </c>
      <c r="F545" s="191"/>
      <c r="G545" s="192"/>
      <c r="H545" s="182"/>
      <c r="I545" s="183"/>
      <c r="J545" s="183"/>
      <c r="K545" s="102"/>
      <c r="L545" s="17"/>
      <c r="M545" s="17"/>
      <c r="N545" s="17"/>
      <c r="O545" s="17"/>
      <c r="P545" s="17"/>
      <c r="Q545" s="17"/>
      <c r="R545" s="17"/>
      <c r="S545" s="17"/>
      <c r="T545" s="17"/>
    </row>
    <row r="546" spans="1:20" ht="17.25" hidden="1" customHeight="1" x14ac:dyDescent="0.25">
      <c r="A546" s="167"/>
      <c r="B546" s="151"/>
      <c r="C546" s="152"/>
      <c r="D546" s="153"/>
      <c r="E546" s="54" t="s">
        <v>22</v>
      </c>
      <c r="F546" s="114" t="str">
        <f>IF(F545="","",F545*0.278)</f>
        <v/>
      </c>
      <c r="G546" s="114"/>
      <c r="H546" s="184"/>
      <c r="I546" s="184"/>
      <c r="J546" s="182"/>
      <c r="K546" s="102"/>
      <c r="L546" s="17"/>
      <c r="M546" s="17"/>
      <c r="N546" s="17"/>
      <c r="O546" s="17"/>
      <c r="P546" s="17"/>
      <c r="Q546" s="17"/>
      <c r="R546" s="17"/>
      <c r="S546" s="17"/>
      <c r="T546" s="17"/>
    </row>
    <row r="547" spans="1:20" hidden="1" x14ac:dyDescent="0.25">
      <c r="A547" s="166">
        <v>17</v>
      </c>
      <c r="B547" s="145" t="s">
        <v>67</v>
      </c>
      <c r="C547" s="146"/>
      <c r="D547" s="147"/>
      <c r="E547" s="56" t="s">
        <v>93</v>
      </c>
      <c r="F547" s="191"/>
      <c r="G547" s="192"/>
      <c r="H547" s="182"/>
      <c r="I547" s="183"/>
      <c r="J547" s="183"/>
      <c r="K547" s="102"/>
      <c r="L547" s="17"/>
      <c r="M547" s="17"/>
      <c r="N547" s="17"/>
      <c r="O547" s="17"/>
      <c r="P547" s="17"/>
      <c r="Q547" s="17"/>
      <c r="R547" s="17"/>
      <c r="S547" s="17"/>
      <c r="T547" s="17"/>
    </row>
    <row r="548" spans="1:20" hidden="1" x14ac:dyDescent="0.25">
      <c r="A548" s="167"/>
      <c r="B548" s="151"/>
      <c r="C548" s="152"/>
      <c r="D548" s="153"/>
      <c r="E548" s="54" t="s">
        <v>22</v>
      </c>
      <c r="F548" s="114" t="str">
        <f>IF(F547="","",F547*0.278)</f>
        <v/>
      </c>
      <c r="G548" s="114"/>
      <c r="H548" s="184"/>
      <c r="I548" s="184"/>
      <c r="J548" s="182"/>
      <c r="K548" s="102"/>
      <c r="L548" s="17"/>
      <c r="M548" s="17"/>
      <c r="N548" s="17"/>
      <c r="O548" s="17"/>
      <c r="P548" s="17"/>
      <c r="Q548" s="17"/>
      <c r="R548" s="17"/>
      <c r="S548" s="17"/>
      <c r="T548" s="17"/>
    </row>
    <row r="549" spans="1:20" hidden="1" x14ac:dyDescent="0.25">
      <c r="A549" s="166">
        <v>18</v>
      </c>
      <c r="B549" s="145" t="s">
        <v>64</v>
      </c>
      <c r="C549" s="146"/>
      <c r="D549" s="147"/>
      <c r="E549" s="56" t="s">
        <v>93</v>
      </c>
      <c r="F549" s="181" t="str">
        <f>IF(OR(F545="",F547=""),"",F545-F547)</f>
        <v/>
      </c>
      <c r="G549" s="181"/>
      <c r="H549" s="182"/>
      <c r="I549" s="183"/>
      <c r="J549" s="183"/>
      <c r="K549" s="102"/>
      <c r="L549" s="17"/>
      <c r="M549" s="17"/>
      <c r="N549" s="17"/>
      <c r="O549" s="17"/>
      <c r="P549" s="17"/>
      <c r="Q549" s="17"/>
      <c r="R549" s="17"/>
      <c r="S549" s="17"/>
      <c r="T549" s="17"/>
    </row>
    <row r="550" spans="1:20" hidden="1" x14ac:dyDescent="0.25">
      <c r="A550" s="167"/>
      <c r="B550" s="151"/>
      <c r="C550" s="152"/>
      <c r="D550" s="153"/>
      <c r="E550" s="54" t="s">
        <v>22</v>
      </c>
      <c r="F550" s="114" t="str">
        <f>IF(OR(F546="",F548=""),"",F546-F548)</f>
        <v/>
      </c>
      <c r="G550" s="114"/>
      <c r="H550" s="184"/>
      <c r="I550" s="184"/>
      <c r="J550" s="182"/>
      <c r="K550" s="102"/>
      <c r="L550" s="17"/>
      <c r="M550" s="17"/>
      <c r="N550" s="17"/>
      <c r="O550" s="17"/>
      <c r="P550" s="17"/>
      <c r="Q550" s="17"/>
      <c r="R550" s="17"/>
      <c r="S550" s="17"/>
      <c r="T550" s="17"/>
    </row>
    <row r="551" spans="1:20" ht="24" hidden="1" customHeight="1" x14ac:dyDescent="0.25">
      <c r="A551" s="166">
        <v>19</v>
      </c>
      <c r="B551" s="168" t="s">
        <v>61</v>
      </c>
      <c r="C551" s="169"/>
      <c r="D551" s="170"/>
      <c r="E551" s="58" t="s">
        <v>93</v>
      </c>
      <c r="F551" s="163"/>
      <c r="G551" s="164"/>
      <c r="H551" s="120"/>
      <c r="I551" s="159"/>
      <c r="J551" s="159"/>
      <c r="K551" s="99"/>
      <c r="L551" s="17"/>
      <c r="M551" s="17"/>
      <c r="N551" s="17"/>
      <c r="O551" s="17"/>
      <c r="P551" s="17"/>
      <c r="Q551" s="17"/>
      <c r="R551" s="17"/>
      <c r="S551" s="17"/>
      <c r="T551" s="17"/>
    </row>
    <row r="552" spans="1:20" ht="24" hidden="1" customHeight="1" x14ac:dyDescent="0.25">
      <c r="A552" s="167"/>
      <c r="B552" s="171"/>
      <c r="C552" s="172"/>
      <c r="D552" s="173"/>
      <c r="E552" s="57" t="s">
        <v>22</v>
      </c>
      <c r="F552" s="185" t="str">
        <f>IF(F551="","",F551*0.278)</f>
        <v/>
      </c>
      <c r="G552" s="186"/>
      <c r="H552" s="120"/>
      <c r="I552" s="159"/>
      <c r="J552" s="159"/>
      <c r="K552" s="99"/>
      <c r="L552" s="17"/>
      <c r="M552" s="17"/>
      <c r="N552" s="17"/>
      <c r="O552" s="17"/>
      <c r="P552" s="17"/>
      <c r="Q552" s="17"/>
      <c r="R552" s="17"/>
      <c r="S552" s="17"/>
      <c r="T552" s="17"/>
    </row>
    <row r="553" spans="1:20" ht="24" hidden="1" customHeight="1" x14ac:dyDescent="0.25">
      <c r="A553" s="166">
        <v>20</v>
      </c>
      <c r="B553" s="168" t="s">
        <v>62</v>
      </c>
      <c r="C553" s="169"/>
      <c r="D553" s="170"/>
      <c r="E553" s="58" t="s">
        <v>93</v>
      </c>
      <c r="F553" s="163"/>
      <c r="G553" s="164"/>
      <c r="H553" s="120"/>
      <c r="I553" s="159"/>
      <c r="J553" s="159"/>
      <c r="K553" s="99"/>
      <c r="L553" s="17"/>
      <c r="M553" s="17"/>
      <c r="N553" s="17"/>
      <c r="O553" s="17"/>
      <c r="P553" s="17"/>
      <c r="Q553" s="17"/>
      <c r="R553" s="17"/>
      <c r="S553" s="17"/>
      <c r="T553" s="17"/>
    </row>
    <row r="554" spans="1:20" ht="24" hidden="1" customHeight="1" x14ac:dyDescent="0.25">
      <c r="A554" s="167"/>
      <c r="B554" s="171"/>
      <c r="C554" s="172"/>
      <c r="D554" s="173"/>
      <c r="E554" s="57" t="s">
        <v>22</v>
      </c>
      <c r="F554" s="185" t="str">
        <f>IF(F553="","",F553*0.278)</f>
        <v/>
      </c>
      <c r="G554" s="186"/>
      <c r="H554" s="120"/>
      <c r="I554" s="159"/>
      <c r="J554" s="159"/>
      <c r="K554" s="103"/>
      <c r="L554" s="17"/>
      <c r="M554" s="17"/>
      <c r="N554" s="17"/>
      <c r="O554" s="17"/>
      <c r="P554" s="17"/>
      <c r="Q554" s="17"/>
      <c r="R554" s="17"/>
      <c r="S554" s="17"/>
      <c r="T554" s="17"/>
    </row>
    <row r="555" spans="1:20" ht="23.25" hidden="1" customHeight="1" x14ac:dyDescent="0.25">
      <c r="A555" s="166">
        <v>21</v>
      </c>
      <c r="B555" s="168" t="s">
        <v>50</v>
      </c>
      <c r="C555" s="169"/>
      <c r="D555" s="170"/>
      <c r="E555" s="58" t="s">
        <v>93</v>
      </c>
      <c r="F555" s="174" t="str">
        <f>IF(OR(F551="",F553=""),"",F551-F553)</f>
        <v/>
      </c>
      <c r="G555" s="175"/>
      <c r="H555" s="120"/>
      <c r="I555" s="159"/>
      <c r="J555" s="159"/>
      <c r="K555" s="103"/>
      <c r="L555" s="17"/>
      <c r="M555" s="17"/>
      <c r="N555" s="17"/>
      <c r="O555" s="17"/>
      <c r="P555" s="17"/>
      <c r="Q555" s="17"/>
      <c r="R555" s="17"/>
      <c r="S555" s="17"/>
      <c r="T555" s="17"/>
    </row>
    <row r="556" spans="1:20" ht="23.25" hidden="1" customHeight="1" x14ac:dyDescent="0.25">
      <c r="A556" s="167"/>
      <c r="B556" s="171"/>
      <c r="C556" s="172"/>
      <c r="D556" s="173"/>
      <c r="E556" s="57" t="s">
        <v>22</v>
      </c>
      <c r="F556" s="174" t="str">
        <f>IF(OR(F552="",F554=""),"",F552-F554)</f>
        <v/>
      </c>
      <c r="G556" s="175"/>
      <c r="H556" s="120"/>
      <c r="I556" s="159"/>
      <c r="J556" s="159"/>
      <c r="K556" s="103"/>
      <c r="L556" s="17"/>
      <c r="M556" s="17"/>
      <c r="N556" s="17"/>
      <c r="O556" s="17"/>
      <c r="P556" s="17"/>
      <c r="Q556" s="17"/>
      <c r="R556" s="17"/>
      <c r="S556" s="17"/>
      <c r="T556" s="17"/>
    </row>
    <row r="557" spans="1:20" ht="45.75" hidden="1" customHeight="1" x14ac:dyDescent="0.25">
      <c r="A557" s="38">
        <v>22</v>
      </c>
      <c r="B557" s="126" t="s">
        <v>161</v>
      </c>
      <c r="C557" s="127"/>
      <c r="D557" s="128"/>
      <c r="E557" s="57" t="s">
        <v>47</v>
      </c>
      <c r="F557" s="176" t="str">
        <f>IF(OR(F551="",F553=""),"",F555/F551)</f>
        <v/>
      </c>
      <c r="G557" s="177"/>
      <c r="H557" s="120"/>
      <c r="I557" s="159"/>
      <c r="J557" s="159"/>
      <c r="K557" s="103"/>
      <c r="L557" s="17"/>
      <c r="M557" s="17"/>
      <c r="N557" s="17"/>
      <c r="O557" s="17"/>
      <c r="P557" s="17"/>
      <c r="Q557" s="17"/>
      <c r="R557" s="17"/>
      <c r="S557" s="17"/>
      <c r="T557" s="17"/>
    </row>
    <row r="558" spans="1:20" ht="30.75" hidden="1" customHeight="1" x14ac:dyDescent="0.25">
      <c r="A558" s="40">
        <v>23</v>
      </c>
      <c r="B558" s="129" t="s">
        <v>23</v>
      </c>
      <c r="C558" s="130"/>
      <c r="D558" s="131"/>
      <c r="E558" s="54" t="s">
        <v>22</v>
      </c>
      <c r="F558" s="178"/>
      <c r="G558" s="178"/>
      <c r="H558" s="179"/>
      <c r="I558" s="179"/>
      <c r="J558" s="120"/>
      <c r="K558" s="102"/>
      <c r="L558" s="17"/>
      <c r="M558" s="17"/>
      <c r="N558" s="17"/>
      <c r="O558" s="17"/>
      <c r="P558" s="17"/>
      <c r="Q558" s="17"/>
      <c r="R558" s="17"/>
      <c r="S558" s="17"/>
      <c r="T558" s="17"/>
    </row>
    <row r="559" spans="1:20" ht="30.75" hidden="1" customHeight="1" x14ac:dyDescent="0.25">
      <c r="A559" s="38">
        <v>24</v>
      </c>
      <c r="B559" s="129" t="s">
        <v>172</v>
      </c>
      <c r="C559" s="130"/>
      <c r="D559" s="131"/>
      <c r="E559" s="54" t="s">
        <v>22</v>
      </c>
      <c r="F559" s="178"/>
      <c r="G559" s="178"/>
      <c r="H559" s="179"/>
      <c r="I559" s="179"/>
      <c r="J559" s="120"/>
      <c r="K559" s="102"/>
      <c r="L559" s="17"/>
      <c r="M559" s="17"/>
      <c r="N559" s="17"/>
      <c r="O559" s="17"/>
      <c r="P559" s="17"/>
      <c r="Q559" s="17"/>
      <c r="R559" s="17"/>
      <c r="S559" s="17"/>
      <c r="T559" s="17"/>
    </row>
    <row r="560" spans="1:20" ht="30.75" hidden="1" customHeight="1" x14ac:dyDescent="0.25">
      <c r="A560" s="38">
        <v>25</v>
      </c>
      <c r="B560" s="129" t="s">
        <v>173</v>
      </c>
      <c r="C560" s="130"/>
      <c r="D560" s="131"/>
      <c r="E560" s="54" t="s">
        <v>22</v>
      </c>
      <c r="F560" s="180" t="str">
        <f>IF(OR(F558="",F559=""),"",F558-F559)</f>
        <v/>
      </c>
      <c r="G560" s="180"/>
      <c r="H560" s="120"/>
      <c r="I560" s="159"/>
      <c r="J560" s="159"/>
      <c r="K560" s="102"/>
      <c r="L560" s="17"/>
      <c r="M560" s="17"/>
      <c r="N560" s="17"/>
      <c r="O560" s="17"/>
      <c r="P560" s="17"/>
      <c r="Q560" s="17"/>
      <c r="R560" s="17"/>
      <c r="S560" s="17"/>
      <c r="T560" s="17"/>
    </row>
    <row r="561" spans="1:27" ht="45.75" hidden="1" customHeight="1" x14ac:dyDescent="0.25">
      <c r="A561" s="46">
        <v>26</v>
      </c>
      <c r="B561" s="108" t="s">
        <v>166</v>
      </c>
      <c r="C561" s="108"/>
      <c r="D561" s="108"/>
      <c r="E561" s="57" t="s">
        <v>22</v>
      </c>
      <c r="F561" s="163"/>
      <c r="G561" s="164"/>
      <c r="H561" s="120"/>
      <c r="I561" s="159"/>
      <c r="J561" s="159"/>
      <c r="K561" s="103"/>
      <c r="L561" s="17"/>
      <c r="M561" s="17"/>
      <c r="N561" s="17"/>
      <c r="O561" s="17"/>
      <c r="P561" s="17"/>
      <c r="Q561" s="17"/>
      <c r="R561" s="17"/>
      <c r="S561" s="17"/>
      <c r="T561" s="17"/>
    </row>
    <row r="562" spans="1:27" ht="45.75" hidden="1" customHeight="1" x14ac:dyDescent="0.25">
      <c r="A562" s="46">
        <v>27</v>
      </c>
      <c r="B562" s="108" t="s">
        <v>169</v>
      </c>
      <c r="C562" s="108"/>
      <c r="D562" s="108"/>
      <c r="E562" s="57" t="s">
        <v>22</v>
      </c>
      <c r="F562" s="163"/>
      <c r="G562" s="164"/>
      <c r="H562" s="120"/>
      <c r="I562" s="159"/>
      <c r="J562" s="159"/>
      <c r="K562" s="103"/>
      <c r="L562" s="17"/>
      <c r="M562" s="17"/>
      <c r="N562" s="17"/>
      <c r="O562" s="17"/>
      <c r="P562" s="17"/>
      <c r="Q562" s="17"/>
      <c r="R562" s="17"/>
      <c r="S562" s="17"/>
      <c r="T562" s="17"/>
    </row>
    <row r="563" spans="1:27" ht="45" hidden="1" customHeight="1" x14ac:dyDescent="0.25">
      <c r="A563" s="34">
        <v>28</v>
      </c>
      <c r="B563" s="157" t="s">
        <v>51</v>
      </c>
      <c r="C563" s="157"/>
      <c r="D563" s="157"/>
      <c r="E563" s="54" t="s">
        <v>22</v>
      </c>
      <c r="F563" s="165" t="str">
        <f>IF(AND(F561="",F562=""),"",F561+F562)</f>
        <v/>
      </c>
      <c r="G563" s="165"/>
      <c r="H563" s="120"/>
      <c r="I563" s="159"/>
      <c r="J563" s="159"/>
      <c r="K563" s="99"/>
      <c r="L563" s="17"/>
      <c r="M563" s="17"/>
      <c r="N563" s="17"/>
      <c r="O563" s="17"/>
      <c r="P563" s="17"/>
      <c r="Q563" s="17"/>
      <c r="R563" s="17"/>
      <c r="S563" s="17"/>
      <c r="T563" s="17"/>
    </row>
    <row r="564" spans="1:27" ht="30.75" hidden="1" customHeight="1" x14ac:dyDescent="0.25">
      <c r="A564" s="34">
        <v>29</v>
      </c>
      <c r="B564" s="129" t="s">
        <v>185</v>
      </c>
      <c r="C564" s="130"/>
      <c r="D564" s="131"/>
      <c r="E564" s="54" t="s">
        <v>24</v>
      </c>
      <c r="F564" s="163"/>
      <c r="G564" s="164"/>
      <c r="H564" s="120"/>
      <c r="I564" s="159"/>
      <c r="J564" s="159"/>
      <c r="K564" s="99"/>
      <c r="L564" s="17"/>
      <c r="M564" s="17"/>
      <c r="N564" s="17"/>
      <c r="O564" s="17"/>
      <c r="P564" s="17"/>
      <c r="Q564" s="17"/>
      <c r="R564" s="17"/>
      <c r="S564" s="17"/>
      <c r="T564" s="17"/>
    </row>
    <row r="565" spans="1:27" hidden="1" x14ac:dyDescent="0.25">
      <c r="A565" s="34">
        <v>30</v>
      </c>
      <c r="B565" s="129" t="s">
        <v>186</v>
      </c>
      <c r="C565" s="130"/>
      <c r="D565" s="131"/>
      <c r="E565" s="54" t="s">
        <v>24</v>
      </c>
      <c r="F565" s="163"/>
      <c r="G565" s="164"/>
      <c r="H565" s="120"/>
      <c r="I565" s="159"/>
      <c r="J565" s="159"/>
      <c r="K565" s="99"/>
      <c r="L565" s="17"/>
      <c r="M565" s="17"/>
      <c r="N565" s="17"/>
      <c r="O565" s="17"/>
      <c r="P565" s="17"/>
      <c r="Q565" s="17"/>
      <c r="R565" s="17"/>
      <c r="S565" s="17"/>
      <c r="T565" s="17"/>
    </row>
    <row r="566" spans="1:27" ht="31.5" hidden="1" customHeight="1" x14ac:dyDescent="0.25">
      <c r="A566" s="34">
        <v>31</v>
      </c>
      <c r="B566" s="157" t="s">
        <v>48</v>
      </c>
      <c r="C566" s="157"/>
      <c r="D566" s="157"/>
      <c r="E566" s="54" t="s">
        <v>24</v>
      </c>
      <c r="F566" s="165" t="str">
        <f>IF(OR(F564="",F565=""),"",F564-F565)</f>
        <v/>
      </c>
      <c r="G566" s="165"/>
      <c r="H566" s="120"/>
      <c r="I566" s="159"/>
      <c r="J566" s="159"/>
      <c r="K566" s="103"/>
      <c r="L566" s="17"/>
      <c r="M566" s="17"/>
      <c r="N566" s="17"/>
      <c r="O566" s="17"/>
      <c r="P566" s="17"/>
      <c r="Q566" s="17"/>
      <c r="R566" s="17"/>
      <c r="S566" s="17"/>
      <c r="T566" s="17"/>
    </row>
    <row r="567" spans="1:27" hidden="1" x14ac:dyDescent="0.25">
      <c r="A567" s="142">
        <v>32</v>
      </c>
      <c r="B567" s="145" t="s">
        <v>52</v>
      </c>
      <c r="C567" s="146"/>
      <c r="D567" s="147"/>
      <c r="E567" s="154" t="s">
        <v>182</v>
      </c>
      <c r="F567" s="154"/>
      <c r="G567" s="154"/>
      <c r="H567" s="154"/>
      <c r="I567" s="154"/>
      <c r="J567" s="86"/>
      <c r="K567" s="155" t="str">
        <f>IF(AND(J567="Tak",F557&lt;0.25),"Nie został spełniony warunek zgodnie z punktem 1 Kryteriów jakościowych dopuszczających","")</f>
        <v/>
      </c>
      <c r="L567" s="155"/>
      <c r="M567" s="155"/>
      <c r="N567" s="155"/>
      <c r="O567" s="155"/>
      <c r="P567" s="155"/>
      <c r="Q567" s="155"/>
      <c r="R567" s="155"/>
      <c r="S567" s="155"/>
      <c r="T567" s="155"/>
      <c r="AA567">
        <f>IF(J567="Tak",1,0)</f>
        <v>0</v>
      </c>
    </row>
    <row r="568" spans="1:27" hidden="1" x14ac:dyDescent="0.25">
      <c r="A568" s="143"/>
      <c r="B568" s="148"/>
      <c r="C568" s="149"/>
      <c r="D568" s="150"/>
      <c r="E568" s="156" t="s">
        <v>183</v>
      </c>
      <c r="F568" s="156"/>
      <c r="G568" s="156"/>
      <c r="H568" s="156"/>
      <c r="I568" s="156"/>
      <c r="J568" s="86"/>
      <c r="K568" s="155" t="str">
        <f>IF(AND(J568="Tak",F557&lt;0.1),"Nie został spełniony warunek zgodnie z punktem 2 Kryteriów jakościowych dopuszczających","")</f>
        <v/>
      </c>
      <c r="L568" s="155"/>
      <c r="M568" s="155"/>
      <c r="N568" s="155"/>
      <c r="O568" s="155"/>
      <c r="P568" s="155"/>
      <c r="Q568" s="155"/>
      <c r="R568" s="155"/>
      <c r="S568" s="155"/>
      <c r="T568" s="155"/>
      <c r="AA568">
        <f t="shared" ref="AA568:AA569" si="11">IF(J568="Tak",1,0)</f>
        <v>0</v>
      </c>
    </row>
    <row r="569" spans="1:27" hidden="1" x14ac:dyDescent="0.25">
      <c r="A569" s="144"/>
      <c r="B569" s="151"/>
      <c r="C569" s="152"/>
      <c r="D569" s="153"/>
      <c r="E569" s="156" t="s">
        <v>184</v>
      </c>
      <c r="F569" s="156"/>
      <c r="G569" s="156"/>
      <c r="H569" s="156"/>
      <c r="I569" s="156"/>
      <c r="J569" s="86"/>
      <c r="K569" s="155" t="str">
        <f>IF(AND(J569="Tak",F557&lt;0.1),"Nie został spełniony warunek zgodnie z punktem 2 Kryteriów jakościowych dopuszczających","")</f>
        <v/>
      </c>
      <c r="L569" s="155"/>
      <c r="M569" s="155"/>
      <c r="N569" s="155"/>
      <c r="O569" s="155"/>
      <c r="P569" s="155"/>
      <c r="Q569" s="155"/>
      <c r="R569" s="155"/>
      <c r="S569" s="155"/>
      <c r="T569" s="155"/>
      <c r="AA569">
        <f t="shared" si="11"/>
        <v>0</v>
      </c>
    </row>
    <row r="570" spans="1:27" ht="60" hidden="1" customHeight="1" x14ac:dyDescent="0.25">
      <c r="A570" s="34">
        <v>33</v>
      </c>
      <c r="B570" s="157" t="s">
        <v>277</v>
      </c>
      <c r="C570" s="157"/>
      <c r="D570" s="157"/>
      <c r="E570" s="54" t="s">
        <v>19</v>
      </c>
      <c r="F570" s="158"/>
      <c r="G570" s="158"/>
      <c r="H570" s="120"/>
      <c r="I570" s="159"/>
      <c r="J570" s="159"/>
      <c r="K570" s="99"/>
      <c r="L570" s="17"/>
      <c r="M570" s="17"/>
      <c r="N570" s="17"/>
      <c r="O570" s="17"/>
      <c r="P570" s="17"/>
      <c r="Q570" s="17"/>
      <c r="R570" s="17"/>
      <c r="S570" s="17"/>
      <c r="T570" s="17"/>
      <c r="AA570">
        <f>SUM(AA567:AA569)</f>
        <v>0</v>
      </c>
    </row>
    <row r="571" spans="1:27" ht="41.25" hidden="1" customHeight="1" x14ac:dyDescent="0.25">
      <c r="A571" s="34">
        <v>34</v>
      </c>
      <c r="B571" s="108" t="s">
        <v>157</v>
      </c>
      <c r="C571" s="108"/>
      <c r="D571" s="108"/>
      <c r="E571" s="57" t="s">
        <v>158</v>
      </c>
      <c r="F571" s="160" t="str">
        <f>IF(OR(F542="",F543=""),"",F541/F555)</f>
        <v/>
      </c>
      <c r="G571" s="160"/>
      <c r="H571" s="161"/>
      <c r="I571" s="161"/>
      <c r="J571" s="162"/>
      <c r="K571" s="100"/>
      <c r="L571" s="17"/>
      <c r="M571" s="17"/>
      <c r="N571" s="17"/>
      <c r="O571" s="17"/>
      <c r="P571" s="17"/>
      <c r="Q571" s="17"/>
      <c r="R571" s="17"/>
      <c r="S571" s="17"/>
      <c r="T571" s="17"/>
    </row>
    <row r="572" spans="1:27" ht="40.5" hidden="1" customHeight="1" x14ac:dyDescent="0.25">
      <c r="A572" s="34">
        <v>35</v>
      </c>
      <c r="B572" s="108" t="s">
        <v>159</v>
      </c>
      <c r="C572" s="108"/>
      <c r="D572" s="108"/>
      <c r="E572" s="57" t="s">
        <v>160</v>
      </c>
      <c r="F572" s="160" t="str">
        <f>IF(OR(F541="",F542="",F551=""),"",F541/(F542-F543))</f>
        <v/>
      </c>
      <c r="G572" s="160"/>
      <c r="H572" s="161"/>
      <c r="I572" s="161"/>
      <c r="J572" s="162"/>
      <c r="K572" s="99"/>
      <c r="L572" s="17"/>
      <c r="M572" s="17"/>
      <c r="N572" s="17"/>
      <c r="O572" s="17"/>
      <c r="P572" s="17"/>
      <c r="Q572" s="17"/>
      <c r="R572" s="17"/>
      <c r="S572" s="17"/>
      <c r="T572" s="17"/>
    </row>
    <row r="573" spans="1:27" ht="30" hidden="1" customHeight="1" x14ac:dyDescent="0.25">
      <c r="A573" s="34">
        <v>36</v>
      </c>
      <c r="B573" s="126" t="str">
        <f>CONCATENATE("Maksymalna kwota dofinansowania - ",'0-1'!$B$8)</f>
        <v xml:space="preserve">Maksymalna kwota dofinansowania - </v>
      </c>
      <c r="C573" s="127"/>
      <c r="D573" s="128"/>
      <c r="E573" s="57" t="s">
        <v>69</v>
      </c>
      <c r="F573" s="135" t="str">
        <f>IF(F574="","",F574*F541)</f>
        <v/>
      </c>
      <c r="G573" s="136"/>
      <c r="H573" s="137"/>
      <c r="I573" s="138"/>
      <c r="J573" s="138"/>
      <c r="K573" s="99"/>
      <c r="L573" s="17"/>
      <c r="M573" s="17"/>
      <c r="N573" s="17"/>
      <c r="O573" s="17"/>
      <c r="P573" s="17"/>
      <c r="Q573" s="17"/>
      <c r="R573" s="17"/>
      <c r="S573" s="17"/>
      <c r="T573" s="17"/>
    </row>
    <row r="574" spans="1:27" ht="45.75" hidden="1" customHeight="1" x14ac:dyDescent="0.25">
      <c r="A574" s="34">
        <v>37</v>
      </c>
      <c r="B574" s="126" t="s">
        <v>187</v>
      </c>
      <c r="C574" s="127"/>
      <c r="D574" s="128"/>
      <c r="E574" s="59" t="s">
        <v>47</v>
      </c>
      <c r="F574" s="139" t="str">
        <f>IF(AA570=3,0.95,IF(AA570=2,0.9,IF(AA570=1,0.85,"")))</f>
        <v/>
      </c>
      <c r="G574" s="140"/>
      <c r="H574" s="137"/>
      <c r="I574" s="138"/>
      <c r="J574" s="138"/>
      <c r="K574" s="99"/>
      <c r="L574" s="17"/>
      <c r="M574" s="17"/>
      <c r="N574" s="17"/>
      <c r="O574" s="17"/>
      <c r="P574" s="17"/>
      <c r="Q574" s="17"/>
      <c r="R574" s="17"/>
      <c r="S574" s="17"/>
      <c r="T574" s="17"/>
    </row>
    <row r="575" spans="1:27" ht="15" hidden="1" customHeight="1" x14ac:dyDescent="0.25">
      <c r="A575" s="106" t="s">
        <v>205</v>
      </c>
      <c r="B575" s="106"/>
      <c r="C575" s="106"/>
      <c r="D575" s="106"/>
      <c r="E575" s="106"/>
      <c r="F575" s="106"/>
      <c r="G575" s="106"/>
      <c r="H575" s="106"/>
      <c r="I575" s="106"/>
      <c r="J575" s="132"/>
      <c r="K575" s="98"/>
      <c r="L575" s="17"/>
      <c r="M575" s="17"/>
      <c r="N575" s="17"/>
      <c r="O575" s="17"/>
      <c r="P575" s="17"/>
      <c r="Q575" s="17"/>
      <c r="R575" s="17"/>
      <c r="S575" s="17"/>
      <c r="T575" s="17"/>
    </row>
    <row r="576" spans="1:27" ht="39.75" hidden="1" customHeight="1" x14ac:dyDescent="0.25">
      <c r="A576" s="107"/>
      <c r="B576" s="107"/>
      <c r="C576" s="107"/>
      <c r="D576" s="107"/>
      <c r="E576" s="107"/>
      <c r="F576" s="107"/>
      <c r="G576" s="107"/>
      <c r="H576" s="107"/>
      <c r="I576" s="107"/>
      <c r="J576" s="141"/>
      <c r="K576" s="98"/>
      <c r="L576" s="17"/>
      <c r="M576" s="17"/>
      <c r="N576" s="17"/>
      <c r="O576" s="17"/>
      <c r="P576" s="17"/>
      <c r="Q576" s="17"/>
      <c r="R576" s="17"/>
      <c r="S576" s="17"/>
      <c r="T576" s="17"/>
    </row>
    <row r="577" spans="1:27" ht="33" hidden="1" customHeight="1" x14ac:dyDescent="0.25">
      <c r="K577" s="98"/>
      <c r="L577" s="17"/>
      <c r="M577" s="17"/>
      <c r="N577" s="17"/>
      <c r="O577" s="17"/>
      <c r="P577" s="17"/>
      <c r="Q577" s="17"/>
      <c r="R577" s="17"/>
      <c r="S577" s="17"/>
      <c r="T577" s="17"/>
    </row>
    <row r="578" spans="1:27" ht="18.75" hidden="1" x14ac:dyDescent="0.3">
      <c r="B578" s="207" t="s">
        <v>211</v>
      </c>
      <c r="C578" s="207"/>
      <c r="D578" s="207"/>
      <c r="E578" s="207"/>
      <c r="F578" s="207"/>
      <c r="G578" s="207"/>
      <c r="H578" s="207"/>
      <c r="I578" s="207"/>
      <c r="J578" s="207"/>
      <c r="K578" s="98"/>
      <c r="L578" s="17"/>
      <c r="M578" s="17"/>
      <c r="N578" s="17"/>
      <c r="O578" s="17"/>
      <c r="P578" s="17"/>
      <c r="Q578" s="17"/>
      <c r="R578" s="17"/>
      <c r="S578" s="17"/>
      <c r="T578" s="17"/>
    </row>
    <row r="579" spans="1:27" ht="45.75" hidden="1" customHeight="1" x14ac:dyDescent="0.25">
      <c r="A579" s="36" t="s">
        <v>13</v>
      </c>
      <c r="B579" s="208" t="s">
        <v>33</v>
      </c>
      <c r="C579" s="208"/>
      <c r="D579" s="208"/>
      <c r="E579" s="51" t="s">
        <v>15</v>
      </c>
      <c r="F579" s="208" t="s">
        <v>36</v>
      </c>
      <c r="G579" s="208"/>
      <c r="H579" s="208" t="s">
        <v>49</v>
      </c>
      <c r="I579" s="208"/>
      <c r="J579" s="209"/>
      <c r="K579" s="99"/>
      <c r="L579" s="17"/>
      <c r="M579" s="17"/>
      <c r="N579" s="17"/>
      <c r="O579" s="17"/>
      <c r="P579" s="17"/>
      <c r="Q579" s="17"/>
      <c r="R579" s="17"/>
      <c r="S579" s="17"/>
      <c r="T579" s="17"/>
    </row>
    <row r="580" spans="1:27" ht="31.5" hidden="1" customHeight="1" x14ac:dyDescent="0.25">
      <c r="A580" s="40">
        <v>1</v>
      </c>
      <c r="B580" s="157" t="s">
        <v>43</v>
      </c>
      <c r="C580" s="157"/>
      <c r="D580" s="157"/>
      <c r="E580" s="52" t="s">
        <v>17</v>
      </c>
      <c r="F580" s="198" t="s">
        <v>17</v>
      </c>
      <c r="G580" s="199"/>
      <c r="H580" s="200"/>
      <c r="I580" s="200"/>
      <c r="J580" s="201"/>
      <c r="K580" s="99"/>
      <c r="L580" s="17"/>
      <c r="M580" s="17"/>
      <c r="N580" s="17"/>
      <c r="O580" s="17"/>
      <c r="P580" s="17"/>
      <c r="Q580" s="17"/>
      <c r="R580" s="17"/>
      <c r="S580" s="17"/>
      <c r="T580" s="17"/>
    </row>
    <row r="581" spans="1:27" ht="30.75" hidden="1" customHeight="1" x14ac:dyDescent="0.25">
      <c r="A581" s="40">
        <v>2</v>
      </c>
      <c r="B581" s="157" t="s">
        <v>44</v>
      </c>
      <c r="C581" s="157"/>
      <c r="D581" s="157"/>
      <c r="E581" s="52" t="s">
        <v>17</v>
      </c>
      <c r="F581" s="198" t="s">
        <v>17</v>
      </c>
      <c r="G581" s="199"/>
      <c r="H581" s="120"/>
      <c r="I581" s="159"/>
      <c r="J581" s="159"/>
      <c r="K581" s="101"/>
      <c r="L581" s="17"/>
      <c r="M581" s="17"/>
      <c r="N581" s="17"/>
      <c r="O581" s="17"/>
      <c r="P581" s="17"/>
      <c r="Q581" s="17"/>
      <c r="R581" s="17"/>
      <c r="S581" s="17"/>
      <c r="T581" s="17"/>
    </row>
    <row r="582" spans="1:27" ht="15.75" hidden="1" x14ac:dyDescent="0.25">
      <c r="A582" s="40">
        <v>3</v>
      </c>
      <c r="B582" s="126" t="s">
        <v>152</v>
      </c>
      <c r="C582" s="127"/>
      <c r="D582" s="128"/>
      <c r="E582" s="53" t="s">
        <v>153</v>
      </c>
      <c r="F582" s="202"/>
      <c r="G582" s="203"/>
      <c r="H582" s="120"/>
      <c r="I582" s="159"/>
      <c r="J582" s="159"/>
      <c r="K582" s="101"/>
      <c r="L582" s="17"/>
      <c r="M582" s="17"/>
      <c r="N582" s="17"/>
      <c r="O582" s="17"/>
      <c r="P582" s="17"/>
      <c r="Q582" s="17"/>
      <c r="R582" s="17"/>
      <c r="S582" s="17"/>
      <c r="T582" s="17"/>
      <c r="AA582" t="s">
        <v>154</v>
      </c>
    </row>
    <row r="583" spans="1:27" ht="17.25" hidden="1" x14ac:dyDescent="0.25">
      <c r="A583" s="40">
        <v>4</v>
      </c>
      <c r="B583" s="157" t="s">
        <v>45</v>
      </c>
      <c r="C583" s="157"/>
      <c r="D583" s="157"/>
      <c r="E583" s="54" t="s">
        <v>21</v>
      </c>
      <c r="F583" s="158"/>
      <c r="G583" s="158"/>
      <c r="H583" s="120"/>
      <c r="I583" s="159"/>
      <c r="J583" s="159"/>
      <c r="K583" s="101"/>
      <c r="L583" s="17"/>
      <c r="M583" s="17"/>
      <c r="N583" s="17"/>
      <c r="O583" s="17"/>
      <c r="P583" s="17"/>
      <c r="Q583" s="17"/>
      <c r="R583" s="17"/>
      <c r="S583" s="17"/>
      <c r="T583" s="17"/>
      <c r="AA583" t="s">
        <v>155</v>
      </c>
    </row>
    <row r="584" spans="1:27" ht="18.75" hidden="1" customHeight="1" x14ac:dyDescent="0.25">
      <c r="A584" s="40">
        <v>5</v>
      </c>
      <c r="B584" s="157" t="s">
        <v>41</v>
      </c>
      <c r="C584" s="157"/>
      <c r="D584" s="157"/>
      <c r="E584" s="54" t="s">
        <v>21</v>
      </c>
      <c r="F584" s="204"/>
      <c r="G584" s="205"/>
      <c r="H584" s="120"/>
      <c r="I584" s="159"/>
      <c r="J584" s="159"/>
      <c r="K584" s="101"/>
      <c r="L584" s="17"/>
      <c r="M584" s="17"/>
      <c r="N584" s="17"/>
      <c r="O584" s="17"/>
      <c r="P584" s="17"/>
      <c r="Q584" s="17"/>
      <c r="R584" s="17"/>
      <c r="S584" s="17"/>
      <c r="T584" s="17"/>
    </row>
    <row r="585" spans="1:27" ht="29.25" hidden="1" customHeight="1" x14ac:dyDescent="0.25">
      <c r="A585" s="34">
        <v>6</v>
      </c>
      <c r="B585" s="206" t="s">
        <v>163</v>
      </c>
      <c r="C585" s="206"/>
      <c r="D585" s="206"/>
      <c r="E585" s="55" t="s">
        <v>168</v>
      </c>
      <c r="F585" s="158"/>
      <c r="G585" s="158"/>
      <c r="H585" s="120"/>
      <c r="I585" s="159"/>
      <c r="J585" s="159"/>
      <c r="K585" s="101"/>
      <c r="L585" s="17"/>
      <c r="M585" s="17"/>
      <c r="N585" s="17"/>
      <c r="O585" s="17"/>
      <c r="P585" s="17"/>
      <c r="Q585" s="17"/>
      <c r="R585" s="17"/>
      <c r="S585" s="17"/>
      <c r="T585" s="17"/>
    </row>
    <row r="586" spans="1:27" ht="62.25" hidden="1" customHeight="1" x14ac:dyDescent="0.25">
      <c r="A586" s="40">
        <v>7</v>
      </c>
      <c r="B586" s="157" t="s">
        <v>46</v>
      </c>
      <c r="C586" s="157"/>
      <c r="D586" s="157"/>
      <c r="E586" s="54" t="s">
        <v>21</v>
      </c>
      <c r="F586" s="158"/>
      <c r="G586" s="158"/>
      <c r="H586" s="120"/>
      <c r="I586" s="159"/>
      <c r="J586" s="159"/>
      <c r="K586" s="99"/>
      <c r="L586" s="17"/>
      <c r="M586" s="17"/>
      <c r="N586" s="17"/>
      <c r="O586" s="17"/>
      <c r="P586" s="17"/>
      <c r="Q586" s="17"/>
      <c r="R586" s="17"/>
      <c r="S586" s="17"/>
      <c r="T586" s="17"/>
    </row>
    <row r="587" spans="1:27" ht="28.5" hidden="1" customHeight="1" x14ac:dyDescent="0.25">
      <c r="A587" s="40">
        <v>8</v>
      </c>
      <c r="B587" s="193" t="s">
        <v>174</v>
      </c>
      <c r="C587" s="194"/>
      <c r="D587" s="195"/>
      <c r="E587" s="56" t="s">
        <v>35</v>
      </c>
      <c r="F587" s="196"/>
      <c r="G587" s="197"/>
      <c r="H587" s="120"/>
      <c r="I587" s="159"/>
      <c r="J587" s="159"/>
      <c r="K587" s="99"/>
      <c r="L587" s="17"/>
      <c r="M587" s="17"/>
      <c r="N587" s="17"/>
      <c r="O587" s="17"/>
      <c r="P587" s="17"/>
      <c r="Q587" s="17"/>
      <c r="R587" s="17"/>
      <c r="S587" s="17"/>
      <c r="T587" s="17"/>
    </row>
    <row r="588" spans="1:27" ht="29.25" hidden="1" customHeight="1" x14ac:dyDescent="0.25">
      <c r="A588" s="40">
        <v>9</v>
      </c>
      <c r="B588" s="193" t="s">
        <v>176</v>
      </c>
      <c r="C588" s="194"/>
      <c r="D588" s="195"/>
      <c r="E588" s="56" t="s">
        <v>153</v>
      </c>
      <c r="F588" s="163"/>
      <c r="G588" s="164"/>
      <c r="H588" s="120"/>
      <c r="I588" s="159"/>
      <c r="J588" s="159"/>
      <c r="K588" s="99"/>
      <c r="L588" s="17"/>
      <c r="M588" s="17"/>
      <c r="N588" s="17"/>
      <c r="O588" s="17"/>
      <c r="P588" s="17"/>
      <c r="Q588" s="17"/>
      <c r="R588" s="17"/>
      <c r="S588" s="17"/>
      <c r="T588" s="17"/>
    </row>
    <row r="589" spans="1:27" hidden="1" x14ac:dyDescent="0.25">
      <c r="A589" s="40">
        <v>10</v>
      </c>
      <c r="B589" s="193" t="s">
        <v>175</v>
      </c>
      <c r="C589" s="194"/>
      <c r="D589" s="195"/>
      <c r="E589" s="56" t="s">
        <v>35</v>
      </c>
      <c r="F589" s="196"/>
      <c r="G589" s="197"/>
      <c r="H589" s="120"/>
      <c r="I589" s="159"/>
      <c r="J589" s="159"/>
      <c r="K589" s="99"/>
      <c r="L589" s="17"/>
      <c r="M589" s="17"/>
      <c r="N589" s="17"/>
      <c r="O589" s="17"/>
      <c r="P589" s="17"/>
      <c r="Q589" s="17"/>
      <c r="R589" s="17"/>
      <c r="S589" s="17"/>
      <c r="T589" s="17"/>
    </row>
    <row r="590" spans="1:27" ht="33.75" hidden="1" customHeight="1" x14ac:dyDescent="0.25">
      <c r="A590" s="40">
        <v>11</v>
      </c>
      <c r="B590" s="126" t="s">
        <v>156</v>
      </c>
      <c r="C590" s="127"/>
      <c r="D590" s="128"/>
      <c r="E590" s="57" t="s">
        <v>69</v>
      </c>
      <c r="F590" s="187"/>
      <c r="G590" s="188"/>
      <c r="H590" s="120"/>
      <c r="I590" s="159"/>
      <c r="J590" s="159"/>
      <c r="K590" s="100" t="str">
        <f>IF(F591&gt;F590,"Wartość kosztów kwalifikowanych przekracza koszt całkowity przedsięwzięcia !!!","")</f>
        <v/>
      </c>
      <c r="L590" s="17"/>
      <c r="M590" s="17"/>
      <c r="N590" s="17"/>
      <c r="O590" s="17"/>
      <c r="P590" s="17"/>
      <c r="Q590" s="17"/>
      <c r="R590" s="17"/>
      <c r="S590" s="17"/>
      <c r="T590" s="17"/>
    </row>
    <row r="591" spans="1:27" ht="141.75" hidden="1" customHeight="1" x14ac:dyDescent="0.25">
      <c r="A591" s="40">
        <v>12</v>
      </c>
      <c r="B591" s="126" t="s">
        <v>167</v>
      </c>
      <c r="C591" s="127"/>
      <c r="D591" s="128"/>
      <c r="E591" s="57" t="s">
        <v>69</v>
      </c>
      <c r="F591" s="187"/>
      <c r="G591" s="188"/>
      <c r="H591" s="120"/>
      <c r="I591" s="159"/>
      <c r="J591" s="159"/>
      <c r="K591" s="105" t="str">
        <f>IF(F591="","",IF(F591&lt;100000,"Minimalny koszt kwalifikowany przedsięwzięcia to 100.000,00 zł !!!",""))</f>
        <v/>
      </c>
      <c r="L591" s="17"/>
      <c r="M591" s="17"/>
      <c r="N591" s="17"/>
      <c r="O591" s="17"/>
      <c r="P591" s="17"/>
      <c r="Q591" s="17"/>
      <c r="R591" s="17"/>
      <c r="S591" s="17"/>
      <c r="T591" s="17"/>
    </row>
    <row r="592" spans="1:27" ht="30.75" hidden="1" customHeight="1" x14ac:dyDescent="0.25">
      <c r="A592" s="37">
        <v>13</v>
      </c>
      <c r="B592" s="126" t="s">
        <v>165</v>
      </c>
      <c r="C592" s="127"/>
      <c r="D592" s="128"/>
      <c r="E592" s="57" t="s">
        <v>69</v>
      </c>
      <c r="F592" s="187"/>
      <c r="G592" s="188"/>
      <c r="H592" s="120"/>
      <c r="I592" s="159"/>
      <c r="J592" s="159"/>
      <c r="K592" s="99"/>
      <c r="L592" s="17"/>
      <c r="M592" s="17"/>
      <c r="N592" s="17"/>
      <c r="O592" s="17"/>
      <c r="P592" s="17"/>
      <c r="Q592" s="17"/>
      <c r="R592" s="17"/>
      <c r="S592" s="17"/>
      <c r="T592" s="17"/>
    </row>
    <row r="593" spans="1:20" ht="30.75" hidden="1" customHeight="1" x14ac:dyDescent="0.25">
      <c r="A593" s="37">
        <v>14</v>
      </c>
      <c r="B593" s="126" t="s">
        <v>164</v>
      </c>
      <c r="C593" s="127"/>
      <c r="D593" s="128"/>
      <c r="E593" s="57" t="s">
        <v>69</v>
      </c>
      <c r="F593" s="187"/>
      <c r="G593" s="188"/>
      <c r="H593" s="120"/>
      <c r="I593" s="159"/>
      <c r="J593" s="159"/>
      <c r="K593" s="99"/>
      <c r="L593" s="17"/>
      <c r="M593" s="17"/>
      <c r="N593" s="17"/>
      <c r="O593" s="17"/>
      <c r="P593" s="17"/>
      <c r="Q593" s="17"/>
      <c r="R593" s="17"/>
      <c r="S593" s="17"/>
      <c r="T593" s="17"/>
    </row>
    <row r="594" spans="1:20" ht="30.75" hidden="1" customHeight="1" x14ac:dyDescent="0.25">
      <c r="A594" s="37">
        <v>15</v>
      </c>
      <c r="B594" s="126" t="s">
        <v>170</v>
      </c>
      <c r="C594" s="127"/>
      <c r="D594" s="128"/>
      <c r="E594" s="57" t="s">
        <v>69</v>
      </c>
      <c r="F594" s="189" t="str">
        <f>IF(OR(F592="",F593=""),"",F592-F593)</f>
        <v/>
      </c>
      <c r="G594" s="190"/>
      <c r="H594" s="120"/>
      <c r="I594" s="159"/>
      <c r="J594" s="159"/>
      <c r="K594" s="99"/>
      <c r="L594" s="17"/>
      <c r="M594" s="17"/>
      <c r="N594" s="17"/>
      <c r="O594" s="17"/>
      <c r="P594" s="17"/>
      <c r="Q594" s="17"/>
      <c r="R594" s="17"/>
      <c r="S594" s="17"/>
      <c r="T594" s="17"/>
    </row>
    <row r="595" spans="1:20" hidden="1" x14ac:dyDescent="0.25">
      <c r="A595" s="166">
        <v>16</v>
      </c>
      <c r="B595" s="145" t="s">
        <v>66</v>
      </c>
      <c r="C595" s="146"/>
      <c r="D595" s="147"/>
      <c r="E595" s="56" t="s">
        <v>93</v>
      </c>
      <c r="F595" s="191"/>
      <c r="G595" s="192"/>
      <c r="H595" s="182"/>
      <c r="I595" s="183"/>
      <c r="J595" s="183"/>
      <c r="K595" s="102"/>
      <c r="L595" s="17"/>
      <c r="M595" s="17"/>
      <c r="N595" s="17"/>
      <c r="O595" s="17"/>
      <c r="P595" s="17"/>
      <c r="Q595" s="17"/>
      <c r="R595" s="17"/>
      <c r="S595" s="17"/>
      <c r="T595" s="17"/>
    </row>
    <row r="596" spans="1:20" ht="17.25" hidden="1" customHeight="1" x14ac:dyDescent="0.25">
      <c r="A596" s="167"/>
      <c r="B596" s="151"/>
      <c r="C596" s="152"/>
      <c r="D596" s="153"/>
      <c r="E596" s="54" t="s">
        <v>22</v>
      </c>
      <c r="F596" s="114" t="str">
        <f>IF(F595="","",F595*0.278)</f>
        <v/>
      </c>
      <c r="G596" s="114"/>
      <c r="H596" s="184"/>
      <c r="I596" s="184"/>
      <c r="J596" s="182"/>
      <c r="K596" s="102"/>
      <c r="L596" s="17"/>
      <c r="M596" s="17"/>
      <c r="N596" s="17"/>
      <c r="O596" s="17"/>
      <c r="P596" s="17"/>
      <c r="Q596" s="17"/>
      <c r="R596" s="17"/>
      <c r="S596" s="17"/>
      <c r="T596" s="17"/>
    </row>
    <row r="597" spans="1:20" hidden="1" x14ac:dyDescent="0.25">
      <c r="A597" s="166">
        <v>17</v>
      </c>
      <c r="B597" s="145" t="s">
        <v>67</v>
      </c>
      <c r="C597" s="146"/>
      <c r="D597" s="147"/>
      <c r="E597" s="56" t="s">
        <v>93</v>
      </c>
      <c r="F597" s="191"/>
      <c r="G597" s="192"/>
      <c r="H597" s="182"/>
      <c r="I597" s="183"/>
      <c r="J597" s="183"/>
      <c r="K597" s="102"/>
      <c r="L597" s="17"/>
      <c r="M597" s="17"/>
      <c r="N597" s="17"/>
      <c r="O597" s="17"/>
      <c r="P597" s="17"/>
      <c r="Q597" s="17"/>
      <c r="R597" s="17"/>
      <c r="S597" s="17"/>
      <c r="T597" s="17"/>
    </row>
    <row r="598" spans="1:20" hidden="1" x14ac:dyDescent="0.25">
      <c r="A598" s="167"/>
      <c r="B598" s="151"/>
      <c r="C598" s="152"/>
      <c r="D598" s="153"/>
      <c r="E598" s="54" t="s">
        <v>22</v>
      </c>
      <c r="F598" s="114" t="str">
        <f>IF(F597="","",F597*0.278)</f>
        <v/>
      </c>
      <c r="G598" s="114"/>
      <c r="H598" s="184"/>
      <c r="I598" s="184"/>
      <c r="J598" s="182"/>
      <c r="K598" s="102"/>
      <c r="L598" s="17"/>
      <c r="M598" s="17"/>
      <c r="N598" s="17"/>
      <c r="O598" s="17"/>
      <c r="P598" s="17"/>
      <c r="Q598" s="17"/>
      <c r="R598" s="17"/>
      <c r="S598" s="17"/>
      <c r="T598" s="17"/>
    </row>
    <row r="599" spans="1:20" hidden="1" x14ac:dyDescent="0.25">
      <c r="A599" s="166">
        <v>18</v>
      </c>
      <c r="B599" s="145" t="s">
        <v>64</v>
      </c>
      <c r="C599" s="146"/>
      <c r="D599" s="147"/>
      <c r="E599" s="56" t="s">
        <v>93</v>
      </c>
      <c r="F599" s="181" t="str">
        <f>IF(OR(F595="",F597=""),"",F595-F597)</f>
        <v/>
      </c>
      <c r="G599" s="181"/>
      <c r="H599" s="182"/>
      <c r="I599" s="183"/>
      <c r="J599" s="183"/>
      <c r="K599" s="102"/>
      <c r="L599" s="17"/>
      <c r="M599" s="17"/>
      <c r="N599" s="17"/>
      <c r="O599" s="17"/>
      <c r="P599" s="17"/>
      <c r="Q599" s="17"/>
      <c r="R599" s="17"/>
      <c r="S599" s="17"/>
      <c r="T599" s="17"/>
    </row>
    <row r="600" spans="1:20" hidden="1" x14ac:dyDescent="0.25">
      <c r="A600" s="167"/>
      <c r="B600" s="151"/>
      <c r="C600" s="152"/>
      <c r="D600" s="153"/>
      <c r="E600" s="54" t="s">
        <v>22</v>
      </c>
      <c r="F600" s="114" t="str">
        <f>IF(OR(F596="",F598=""),"",F596-F598)</f>
        <v/>
      </c>
      <c r="G600" s="114"/>
      <c r="H600" s="184"/>
      <c r="I600" s="184"/>
      <c r="J600" s="182"/>
      <c r="K600" s="102"/>
      <c r="L600" s="17"/>
      <c r="M600" s="17"/>
      <c r="N600" s="17"/>
      <c r="O600" s="17"/>
      <c r="P600" s="17"/>
      <c r="Q600" s="17"/>
      <c r="R600" s="17"/>
      <c r="S600" s="17"/>
      <c r="T600" s="17"/>
    </row>
    <row r="601" spans="1:20" ht="21" hidden="1" customHeight="1" x14ac:dyDescent="0.25">
      <c r="A601" s="166">
        <v>19</v>
      </c>
      <c r="B601" s="168" t="s">
        <v>61</v>
      </c>
      <c r="C601" s="169"/>
      <c r="D601" s="170"/>
      <c r="E601" s="58" t="s">
        <v>93</v>
      </c>
      <c r="F601" s="163"/>
      <c r="G601" s="164"/>
      <c r="H601" s="120"/>
      <c r="I601" s="159"/>
      <c r="J601" s="159"/>
      <c r="K601" s="99"/>
      <c r="L601" s="17"/>
      <c r="M601" s="17"/>
      <c r="N601" s="17"/>
      <c r="O601" s="17"/>
      <c r="P601" s="17"/>
      <c r="Q601" s="17"/>
      <c r="R601" s="17"/>
      <c r="S601" s="17"/>
      <c r="T601" s="17"/>
    </row>
    <row r="602" spans="1:20" ht="24" hidden="1" customHeight="1" x14ac:dyDescent="0.25">
      <c r="A602" s="167"/>
      <c r="B602" s="171"/>
      <c r="C602" s="172"/>
      <c r="D602" s="173"/>
      <c r="E602" s="57" t="s">
        <v>22</v>
      </c>
      <c r="F602" s="185" t="str">
        <f>IF(F601="","",F601*0.278)</f>
        <v/>
      </c>
      <c r="G602" s="186"/>
      <c r="H602" s="120"/>
      <c r="I602" s="159"/>
      <c r="J602" s="159"/>
      <c r="K602" s="99"/>
      <c r="L602" s="17"/>
      <c r="M602" s="17"/>
      <c r="N602" s="17"/>
      <c r="O602" s="17"/>
      <c r="P602" s="17"/>
      <c r="Q602" s="17"/>
      <c r="R602" s="17"/>
      <c r="S602" s="17"/>
      <c r="T602" s="17"/>
    </row>
    <row r="603" spans="1:20" ht="24" hidden="1" customHeight="1" x14ac:dyDescent="0.25">
      <c r="A603" s="166">
        <v>20</v>
      </c>
      <c r="B603" s="168" t="s">
        <v>62</v>
      </c>
      <c r="C603" s="169"/>
      <c r="D603" s="170"/>
      <c r="E603" s="58" t="s">
        <v>93</v>
      </c>
      <c r="F603" s="163"/>
      <c r="G603" s="164"/>
      <c r="H603" s="120"/>
      <c r="I603" s="159"/>
      <c r="J603" s="159"/>
      <c r="K603" s="99"/>
      <c r="L603" s="17"/>
      <c r="M603" s="17"/>
      <c r="N603" s="17"/>
      <c r="O603" s="17"/>
      <c r="P603" s="17"/>
      <c r="Q603" s="17"/>
      <c r="R603" s="17"/>
      <c r="S603" s="17"/>
      <c r="T603" s="17"/>
    </row>
    <row r="604" spans="1:20" ht="24" hidden="1" customHeight="1" x14ac:dyDescent="0.25">
      <c r="A604" s="167"/>
      <c r="B604" s="171"/>
      <c r="C604" s="172"/>
      <c r="D604" s="173"/>
      <c r="E604" s="57" t="s">
        <v>22</v>
      </c>
      <c r="F604" s="185" t="str">
        <f>IF(F603="","",F603*0.278)</f>
        <v/>
      </c>
      <c r="G604" s="186"/>
      <c r="H604" s="120"/>
      <c r="I604" s="159"/>
      <c r="J604" s="159"/>
      <c r="K604" s="103"/>
      <c r="L604" s="17"/>
      <c r="M604" s="17"/>
      <c r="N604" s="17"/>
      <c r="O604" s="17"/>
      <c r="P604" s="17"/>
      <c r="Q604" s="17"/>
      <c r="R604" s="17"/>
      <c r="S604" s="17"/>
      <c r="T604" s="17"/>
    </row>
    <row r="605" spans="1:20" ht="23.25" hidden="1" customHeight="1" x14ac:dyDescent="0.25">
      <c r="A605" s="166">
        <v>21</v>
      </c>
      <c r="B605" s="168" t="s">
        <v>50</v>
      </c>
      <c r="C605" s="169"/>
      <c r="D605" s="170"/>
      <c r="E605" s="58" t="s">
        <v>93</v>
      </c>
      <c r="F605" s="174" t="str">
        <f>IF(OR(F601="",F603=""),"",F601-F603)</f>
        <v/>
      </c>
      <c r="G605" s="175"/>
      <c r="H605" s="120"/>
      <c r="I605" s="159"/>
      <c r="J605" s="159"/>
      <c r="K605" s="103"/>
      <c r="L605" s="17"/>
      <c r="M605" s="17"/>
      <c r="N605" s="17"/>
      <c r="O605" s="17"/>
      <c r="P605" s="17"/>
      <c r="Q605" s="17"/>
      <c r="R605" s="17"/>
      <c r="S605" s="17"/>
      <c r="T605" s="17"/>
    </row>
    <row r="606" spans="1:20" ht="23.25" hidden="1" customHeight="1" x14ac:dyDescent="0.25">
      <c r="A606" s="167"/>
      <c r="B606" s="171"/>
      <c r="C606" s="172"/>
      <c r="D606" s="173"/>
      <c r="E606" s="57" t="s">
        <v>22</v>
      </c>
      <c r="F606" s="174" t="str">
        <f>IF(OR(F602="",F604=""),"",F602-F604)</f>
        <v/>
      </c>
      <c r="G606" s="175"/>
      <c r="H606" s="120"/>
      <c r="I606" s="159"/>
      <c r="J606" s="159"/>
      <c r="K606" s="103"/>
      <c r="L606" s="17"/>
      <c r="M606" s="17"/>
      <c r="N606" s="17"/>
      <c r="O606" s="17"/>
      <c r="P606" s="17"/>
      <c r="Q606" s="17"/>
      <c r="R606" s="17"/>
      <c r="S606" s="17"/>
      <c r="T606" s="17"/>
    </row>
    <row r="607" spans="1:20" ht="45.75" hidden="1" customHeight="1" x14ac:dyDescent="0.25">
      <c r="A607" s="38">
        <v>22</v>
      </c>
      <c r="B607" s="126" t="s">
        <v>161</v>
      </c>
      <c r="C607" s="127"/>
      <c r="D607" s="128"/>
      <c r="E607" s="57" t="s">
        <v>47</v>
      </c>
      <c r="F607" s="176" t="str">
        <f>IF(OR(F601="",F603=""),"",F605/F601)</f>
        <v/>
      </c>
      <c r="G607" s="177"/>
      <c r="H607" s="120"/>
      <c r="I607" s="159"/>
      <c r="J607" s="159"/>
      <c r="K607" s="103"/>
      <c r="L607" s="17"/>
      <c r="M607" s="17"/>
      <c r="N607" s="17"/>
      <c r="O607" s="17"/>
      <c r="P607" s="17"/>
      <c r="Q607" s="17"/>
      <c r="R607" s="17"/>
      <c r="S607" s="17"/>
      <c r="T607" s="17"/>
    </row>
    <row r="608" spans="1:20" ht="30.75" hidden="1" customHeight="1" x14ac:dyDescent="0.25">
      <c r="A608" s="40">
        <v>23</v>
      </c>
      <c r="B608" s="129" t="s">
        <v>23</v>
      </c>
      <c r="C608" s="130"/>
      <c r="D608" s="131"/>
      <c r="E608" s="54" t="s">
        <v>22</v>
      </c>
      <c r="F608" s="178"/>
      <c r="G608" s="178"/>
      <c r="H608" s="179"/>
      <c r="I608" s="179"/>
      <c r="J608" s="120"/>
      <c r="K608" s="102"/>
      <c r="L608" s="17"/>
      <c r="M608" s="17"/>
      <c r="N608" s="17"/>
      <c r="O608" s="17"/>
      <c r="P608" s="17"/>
      <c r="Q608" s="17"/>
      <c r="R608" s="17"/>
      <c r="S608" s="17"/>
      <c r="T608" s="17"/>
    </row>
    <row r="609" spans="1:27" ht="30.75" hidden="1" customHeight="1" x14ac:dyDescent="0.25">
      <c r="A609" s="38">
        <v>24</v>
      </c>
      <c r="B609" s="129" t="s">
        <v>172</v>
      </c>
      <c r="C609" s="130"/>
      <c r="D609" s="131"/>
      <c r="E609" s="54" t="s">
        <v>22</v>
      </c>
      <c r="F609" s="178"/>
      <c r="G609" s="178"/>
      <c r="H609" s="179"/>
      <c r="I609" s="179"/>
      <c r="J609" s="120"/>
      <c r="K609" s="102"/>
      <c r="L609" s="17"/>
      <c r="M609" s="17"/>
      <c r="N609" s="17"/>
      <c r="O609" s="17"/>
      <c r="P609" s="17"/>
      <c r="Q609" s="17"/>
      <c r="R609" s="17"/>
      <c r="S609" s="17"/>
      <c r="T609" s="17"/>
    </row>
    <row r="610" spans="1:27" ht="30.75" hidden="1" customHeight="1" x14ac:dyDescent="0.25">
      <c r="A610" s="38">
        <v>25</v>
      </c>
      <c r="B610" s="129" t="s">
        <v>173</v>
      </c>
      <c r="C610" s="130"/>
      <c r="D610" s="131"/>
      <c r="E610" s="54" t="s">
        <v>22</v>
      </c>
      <c r="F610" s="180" t="str">
        <f>IF(OR(F608="",F609=""),"",F608-F609)</f>
        <v/>
      </c>
      <c r="G610" s="180"/>
      <c r="H610" s="120"/>
      <c r="I610" s="159"/>
      <c r="J610" s="159"/>
      <c r="K610" s="102"/>
      <c r="L610" s="17"/>
      <c r="M610" s="17"/>
      <c r="N610" s="17"/>
      <c r="O610" s="17"/>
      <c r="P610" s="17"/>
      <c r="Q610" s="17"/>
      <c r="R610" s="17"/>
      <c r="S610" s="17"/>
      <c r="T610" s="17"/>
    </row>
    <row r="611" spans="1:27" ht="45.75" hidden="1" customHeight="1" x14ac:dyDescent="0.25">
      <c r="A611" s="46">
        <v>26</v>
      </c>
      <c r="B611" s="108" t="s">
        <v>166</v>
      </c>
      <c r="C611" s="108"/>
      <c r="D611" s="108"/>
      <c r="E611" s="57" t="s">
        <v>22</v>
      </c>
      <c r="F611" s="163"/>
      <c r="G611" s="164"/>
      <c r="H611" s="120"/>
      <c r="I611" s="159"/>
      <c r="J611" s="159"/>
      <c r="K611" s="103"/>
      <c r="L611" s="17"/>
      <c r="M611" s="17"/>
      <c r="N611" s="17"/>
      <c r="O611" s="17"/>
      <c r="P611" s="17"/>
      <c r="Q611" s="17"/>
      <c r="R611" s="17"/>
      <c r="S611" s="17"/>
      <c r="T611" s="17"/>
    </row>
    <row r="612" spans="1:27" ht="45.75" hidden="1" customHeight="1" x14ac:dyDescent="0.25">
      <c r="A612" s="46">
        <v>27</v>
      </c>
      <c r="B612" s="108" t="s">
        <v>169</v>
      </c>
      <c r="C612" s="108"/>
      <c r="D612" s="108"/>
      <c r="E612" s="57" t="s">
        <v>22</v>
      </c>
      <c r="F612" s="163"/>
      <c r="G612" s="164"/>
      <c r="H612" s="120"/>
      <c r="I612" s="159"/>
      <c r="J612" s="159"/>
      <c r="K612" s="103"/>
      <c r="L612" s="17"/>
      <c r="M612" s="17"/>
      <c r="N612" s="17"/>
      <c r="O612" s="17"/>
      <c r="P612" s="17"/>
      <c r="Q612" s="17"/>
      <c r="R612" s="17"/>
      <c r="S612" s="17"/>
      <c r="T612" s="17"/>
    </row>
    <row r="613" spans="1:27" ht="45" hidden="1" customHeight="1" x14ac:dyDescent="0.25">
      <c r="A613" s="34">
        <v>28</v>
      </c>
      <c r="B613" s="157" t="s">
        <v>51</v>
      </c>
      <c r="C613" s="157"/>
      <c r="D613" s="157"/>
      <c r="E613" s="54" t="s">
        <v>22</v>
      </c>
      <c r="F613" s="165" t="str">
        <f>IF(AND(F611="",F612=""),"",F611+F612)</f>
        <v/>
      </c>
      <c r="G613" s="165"/>
      <c r="H613" s="120"/>
      <c r="I613" s="159"/>
      <c r="J613" s="159"/>
      <c r="K613" s="99"/>
      <c r="L613" s="17"/>
      <c r="M613" s="17"/>
      <c r="N613" s="17"/>
      <c r="O613" s="17"/>
      <c r="P613" s="17"/>
      <c r="Q613" s="17"/>
      <c r="R613" s="17"/>
      <c r="S613" s="17"/>
      <c r="T613" s="17"/>
    </row>
    <row r="614" spans="1:27" ht="30.75" hidden="1" customHeight="1" x14ac:dyDescent="0.25">
      <c r="A614" s="34">
        <v>29</v>
      </c>
      <c r="B614" s="129" t="s">
        <v>185</v>
      </c>
      <c r="C614" s="130"/>
      <c r="D614" s="131"/>
      <c r="E614" s="54" t="s">
        <v>24</v>
      </c>
      <c r="F614" s="163"/>
      <c r="G614" s="164"/>
      <c r="H614" s="120"/>
      <c r="I614" s="159"/>
      <c r="J614" s="159"/>
      <c r="K614" s="99"/>
      <c r="L614" s="17"/>
      <c r="M614" s="17"/>
      <c r="N614" s="17"/>
      <c r="O614" s="17"/>
      <c r="P614" s="17"/>
      <c r="Q614" s="17"/>
      <c r="R614" s="17"/>
      <c r="S614" s="17"/>
      <c r="T614" s="17"/>
    </row>
    <row r="615" spans="1:27" hidden="1" x14ac:dyDescent="0.25">
      <c r="A615" s="34">
        <v>30</v>
      </c>
      <c r="B615" s="129" t="s">
        <v>186</v>
      </c>
      <c r="C615" s="130"/>
      <c r="D615" s="131"/>
      <c r="E615" s="54" t="s">
        <v>24</v>
      </c>
      <c r="F615" s="163"/>
      <c r="G615" s="164"/>
      <c r="H615" s="120"/>
      <c r="I615" s="159"/>
      <c r="J615" s="159"/>
      <c r="K615" s="99"/>
      <c r="L615" s="17"/>
      <c r="M615" s="17"/>
      <c r="N615" s="17"/>
      <c r="O615" s="17"/>
      <c r="P615" s="17"/>
      <c r="Q615" s="17"/>
      <c r="R615" s="17"/>
      <c r="S615" s="17"/>
      <c r="T615" s="17"/>
    </row>
    <row r="616" spans="1:27" ht="31.5" hidden="1" customHeight="1" x14ac:dyDescent="0.25">
      <c r="A616" s="34">
        <v>31</v>
      </c>
      <c r="B616" s="157" t="s">
        <v>48</v>
      </c>
      <c r="C616" s="157"/>
      <c r="D616" s="157"/>
      <c r="E616" s="54" t="s">
        <v>24</v>
      </c>
      <c r="F616" s="165" t="str">
        <f>IF(OR(F614="",F615=""),"",F614-F615)</f>
        <v/>
      </c>
      <c r="G616" s="165"/>
      <c r="H616" s="120"/>
      <c r="I616" s="159"/>
      <c r="J616" s="159"/>
      <c r="K616" s="103"/>
      <c r="L616" s="17"/>
      <c r="M616" s="17"/>
      <c r="N616" s="17"/>
      <c r="O616" s="17"/>
      <c r="P616" s="17"/>
      <c r="Q616" s="17"/>
      <c r="R616" s="17"/>
      <c r="S616" s="17"/>
      <c r="T616" s="17"/>
    </row>
    <row r="617" spans="1:27" hidden="1" x14ac:dyDescent="0.25">
      <c r="A617" s="142">
        <v>32</v>
      </c>
      <c r="B617" s="145" t="s">
        <v>52</v>
      </c>
      <c r="C617" s="146"/>
      <c r="D617" s="147"/>
      <c r="E617" s="154" t="s">
        <v>182</v>
      </c>
      <c r="F617" s="154"/>
      <c r="G617" s="154"/>
      <c r="H617" s="154"/>
      <c r="I617" s="154"/>
      <c r="J617" s="86"/>
      <c r="K617" s="155" t="str">
        <f>IF(AND(J617="Tak",F607&lt;0.25),"Nie został spełniony warunek zgodnie z punktem 1 Kryteriów jakościowych dopuszczających","")</f>
        <v/>
      </c>
      <c r="L617" s="155"/>
      <c r="M617" s="155"/>
      <c r="N617" s="155"/>
      <c r="O617" s="155"/>
      <c r="P617" s="155"/>
      <c r="Q617" s="155"/>
      <c r="R617" s="155"/>
      <c r="S617" s="155"/>
      <c r="T617" s="155"/>
      <c r="AA617">
        <f>IF(J617="Tak",1,0)</f>
        <v>0</v>
      </c>
    </row>
    <row r="618" spans="1:27" hidden="1" x14ac:dyDescent="0.25">
      <c r="A618" s="143"/>
      <c r="B618" s="148"/>
      <c r="C618" s="149"/>
      <c r="D618" s="150"/>
      <c r="E618" s="156" t="s">
        <v>183</v>
      </c>
      <c r="F618" s="156"/>
      <c r="G618" s="156"/>
      <c r="H618" s="156"/>
      <c r="I618" s="156"/>
      <c r="J618" s="86"/>
      <c r="K618" s="155" t="str">
        <f>IF(AND(J618="Tak",F607&lt;0.1),"Nie został spełniony warunek zgodnie z punktem 2 Kryteriów jakościowych dopuszczających","")</f>
        <v/>
      </c>
      <c r="L618" s="155"/>
      <c r="M618" s="155"/>
      <c r="N618" s="155"/>
      <c r="O618" s="155"/>
      <c r="P618" s="155"/>
      <c r="Q618" s="155"/>
      <c r="R618" s="155"/>
      <c r="S618" s="155"/>
      <c r="T618" s="155"/>
      <c r="AA618">
        <f t="shared" ref="AA618:AA619" si="12">IF(J618="Tak",1,0)</f>
        <v>0</v>
      </c>
    </row>
    <row r="619" spans="1:27" hidden="1" x14ac:dyDescent="0.25">
      <c r="A619" s="144"/>
      <c r="B619" s="151"/>
      <c r="C619" s="152"/>
      <c r="D619" s="153"/>
      <c r="E619" s="156" t="s">
        <v>184</v>
      </c>
      <c r="F619" s="156"/>
      <c r="G619" s="156"/>
      <c r="H619" s="156"/>
      <c r="I619" s="156"/>
      <c r="J619" s="86"/>
      <c r="K619" s="155" t="str">
        <f>IF(AND(J619="Tak",F607&lt;0.1),"Nie został spełniony warunek zgodnie z punktem 2 Kryteriów jakościowych dopuszczających","")</f>
        <v/>
      </c>
      <c r="L619" s="155"/>
      <c r="M619" s="155"/>
      <c r="N619" s="155"/>
      <c r="O619" s="155"/>
      <c r="P619" s="155"/>
      <c r="Q619" s="155"/>
      <c r="R619" s="155"/>
      <c r="S619" s="155"/>
      <c r="T619" s="155"/>
      <c r="AA619">
        <f t="shared" si="12"/>
        <v>0</v>
      </c>
    </row>
    <row r="620" spans="1:27" ht="61.5" hidden="1" customHeight="1" x14ac:dyDescent="0.25">
      <c r="A620" s="34">
        <v>33</v>
      </c>
      <c r="B620" s="157" t="s">
        <v>277</v>
      </c>
      <c r="C620" s="157"/>
      <c r="D620" s="157"/>
      <c r="E620" s="54" t="s">
        <v>19</v>
      </c>
      <c r="F620" s="158"/>
      <c r="G620" s="158"/>
      <c r="H620" s="120"/>
      <c r="I620" s="159"/>
      <c r="J620" s="159"/>
      <c r="K620" s="99"/>
      <c r="L620" s="17"/>
      <c r="M620" s="17"/>
      <c r="N620" s="17"/>
      <c r="O620" s="17"/>
      <c r="P620" s="17"/>
      <c r="Q620" s="17"/>
      <c r="R620" s="17"/>
      <c r="S620" s="17"/>
      <c r="T620" s="17"/>
      <c r="AA620">
        <f>SUM(AA617:AA619)</f>
        <v>0</v>
      </c>
    </row>
    <row r="621" spans="1:27" ht="41.25" hidden="1" customHeight="1" x14ac:dyDescent="0.25">
      <c r="A621" s="34">
        <v>34</v>
      </c>
      <c r="B621" s="108" t="s">
        <v>157</v>
      </c>
      <c r="C621" s="108"/>
      <c r="D621" s="108"/>
      <c r="E621" s="57" t="s">
        <v>158</v>
      </c>
      <c r="F621" s="160" t="str">
        <f>IF(OR(F592="",F593=""),"",F591/F605)</f>
        <v/>
      </c>
      <c r="G621" s="160"/>
      <c r="H621" s="161"/>
      <c r="I621" s="161"/>
      <c r="J621" s="162"/>
      <c r="K621" s="100"/>
      <c r="L621" s="17"/>
      <c r="M621" s="17"/>
      <c r="N621" s="17"/>
      <c r="O621" s="17"/>
      <c r="P621" s="17"/>
      <c r="Q621" s="17"/>
      <c r="R621" s="17"/>
      <c r="S621" s="17"/>
      <c r="T621" s="17"/>
    </row>
    <row r="622" spans="1:27" ht="40.5" hidden="1" customHeight="1" x14ac:dyDescent="0.25">
      <c r="A622" s="34">
        <v>35</v>
      </c>
      <c r="B622" s="108" t="s">
        <v>159</v>
      </c>
      <c r="C622" s="108"/>
      <c r="D622" s="108"/>
      <c r="E622" s="57" t="s">
        <v>160</v>
      </c>
      <c r="F622" s="160" t="str">
        <f>IF(OR(F591="",F592="",F601=""),"",F591/(F592-F593))</f>
        <v/>
      </c>
      <c r="G622" s="160"/>
      <c r="H622" s="161"/>
      <c r="I622" s="161"/>
      <c r="J622" s="162"/>
      <c r="K622" s="99"/>
      <c r="L622" s="17"/>
      <c r="M622" s="17"/>
      <c r="N622" s="17"/>
      <c r="O622" s="17"/>
      <c r="P622" s="17"/>
      <c r="Q622" s="17"/>
      <c r="R622" s="17"/>
      <c r="S622" s="17"/>
      <c r="T622" s="17"/>
    </row>
    <row r="623" spans="1:27" ht="30" hidden="1" customHeight="1" x14ac:dyDescent="0.25">
      <c r="A623" s="34">
        <v>36</v>
      </c>
      <c r="B623" s="126" t="str">
        <f>CONCATENATE("Maksymalna kwota dofinansowania - ",'0-1'!$B$8)</f>
        <v xml:space="preserve">Maksymalna kwota dofinansowania - </v>
      </c>
      <c r="C623" s="127"/>
      <c r="D623" s="128"/>
      <c r="E623" s="57" t="s">
        <v>69</v>
      </c>
      <c r="F623" s="135" t="str">
        <f>IF(F624="","",F624*F591)</f>
        <v/>
      </c>
      <c r="G623" s="136"/>
      <c r="H623" s="137"/>
      <c r="I623" s="138"/>
      <c r="J623" s="138"/>
      <c r="K623" s="99"/>
      <c r="L623" s="17"/>
      <c r="M623" s="17"/>
      <c r="N623" s="17"/>
      <c r="O623" s="17"/>
      <c r="P623" s="17"/>
      <c r="Q623" s="17"/>
      <c r="R623" s="17"/>
      <c r="S623" s="17"/>
      <c r="T623" s="17"/>
    </row>
    <row r="624" spans="1:27" ht="45.75" hidden="1" customHeight="1" x14ac:dyDescent="0.25">
      <c r="A624" s="34">
        <v>37</v>
      </c>
      <c r="B624" s="126" t="s">
        <v>187</v>
      </c>
      <c r="C624" s="127"/>
      <c r="D624" s="128"/>
      <c r="E624" s="59" t="s">
        <v>47</v>
      </c>
      <c r="F624" s="139" t="str">
        <f>IF(AA620=3,0.95,IF(AA620=2,0.9,IF(AA620=1,0.85,"")))</f>
        <v/>
      </c>
      <c r="G624" s="140"/>
      <c r="H624" s="137"/>
      <c r="I624" s="138"/>
      <c r="J624" s="138"/>
      <c r="K624" s="99"/>
      <c r="L624" s="17"/>
      <c r="M624" s="17"/>
      <c r="N624" s="17"/>
      <c r="O624" s="17"/>
      <c r="P624" s="17"/>
      <c r="Q624" s="17"/>
      <c r="R624" s="17"/>
      <c r="S624" s="17"/>
      <c r="T624" s="17"/>
    </row>
    <row r="625" spans="1:27" ht="15" hidden="1" customHeight="1" x14ac:dyDescent="0.25">
      <c r="A625" s="106" t="s">
        <v>205</v>
      </c>
      <c r="B625" s="106"/>
      <c r="C625" s="106"/>
      <c r="D625" s="106"/>
      <c r="E625" s="106"/>
      <c r="F625" s="106"/>
      <c r="G625" s="106"/>
      <c r="H625" s="106"/>
      <c r="I625" s="106"/>
      <c r="J625" s="132"/>
      <c r="K625" s="98"/>
      <c r="L625" s="17"/>
      <c r="M625" s="17"/>
      <c r="N625" s="17"/>
      <c r="O625" s="17"/>
      <c r="P625" s="17"/>
      <c r="Q625" s="17"/>
      <c r="R625" s="17"/>
      <c r="S625" s="17"/>
      <c r="T625" s="17"/>
    </row>
    <row r="626" spans="1:27" ht="39.75" hidden="1" customHeight="1" x14ac:dyDescent="0.25">
      <c r="A626" s="107"/>
      <c r="B626" s="107"/>
      <c r="C626" s="107"/>
      <c r="D626" s="107"/>
      <c r="E626" s="107"/>
      <c r="F626" s="107"/>
      <c r="G626" s="107"/>
      <c r="H626" s="107"/>
      <c r="I626" s="107"/>
      <c r="J626" s="141"/>
      <c r="K626" s="98"/>
      <c r="L626" s="17"/>
      <c r="M626" s="17"/>
      <c r="N626" s="17"/>
      <c r="O626" s="17"/>
      <c r="P626" s="17"/>
      <c r="Q626" s="17"/>
      <c r="R626" s="17"/>
      <c r="S626" s="17"/>
      <c r="T626" s="17"/>
    </row>
    <row r="627" spans="1:27" ht="33.75" hidden="1" customHeight="1" x14ac:dyDescent="0.25">
      <c r="K627" s="98"/>
      <c r="L627" s="17"/>
      <c r="M627" s="17"/>
      <c r="N627" s="17"/>
      <c r="O627" s="17"/>
      <c r="P627" s="17"/>
      <c r="Q627" s="17"/>
      <c r="R627" s="17"/>
      <c r="S627" s="17"/>
      <c r="T627" s="17"/>
    </row>
    <row r="628" spans="1:27" ht="18.75" hidden="1" x14ac:dyDescent="0.3">
      <c r="B628" s="207" t="s">
        <v>212</v>
      </c>
      <c r="C628" s="207"/>
      <c r="D628" s="207"/>
      <c r="E628" s="207"/>
      <c r="F628" s="207"/>
      <c r="G628" s="207"/>
      <c r="H628" s="207"/>
      <c r="I628" s="207"/>
      <c r="J628" s="207"/>
      <c r="K628" s="98"/>
      <c r="L628" s="17"/>
      <c r="M628" s="17"/>
      <c r="N628" s="17"/>
      <c r="O628" s="17"/>
      <c r="P628" s="17"/>
      <c r="Q628" s="17"/>
      <c r="R628" s="17"/>
      <c r="S628" s="17"/>
      <c r="T628" s="17"/>
    </row>
    <row r="629" spans="1:27" ht="45.75" hidden="1" customHeight="1" x14ac:dyDescent="0.25">
      <c r="A629" s="36" t="s">
        <v>13</v>
      </c>
      <c r="B629" s="208" t="s">
        <v>33</v>
      </c>
      <c r="C629" s="208"/>
      <c r="D629" s="208"/>
      <c r="E629" s="51" t="s">
        <v>15</v>
      </c>
      <c r="F629" s="208" t="s">
        <v>36</v>
      </c>
      <c r="G629" s="208"/>
      <c r="H629" s="208" t="s">
        <v>49</v>
      </c>
      <c r="I629" s="208"/>
      <c r="J629" s="209"/>
      <c r="K629" s="99"/>
      <c r="L629" s="17"/>
      <c r="M629" s="17"/>
      <c r="N629" s="17"/>
      <c r="O629" s="17"/>
      <c r="P629" s="17"/>
      <c r="Q629" s="17"/>
      <c r="R629" s="17"/>
      <c r="S629" s="17"/>
      <c r="T629" s="17"/>
    </row>
    <row r="630" spans="1:27" ht="31.5" hidden="1" customHeight="1" x14ac:dyDescent="0.25">
      <c r="A630" s="40">
        <v>1</v>
      </c>
      <c r="B630" s="157" t="s">
        <v>43</v>
      </c>
      <c r="C630" s="157"/>
      <c r="D630" s="157"/>
      <c r="E630" s="52" t="s">
        <v>17</v>
      </c>
      <c r="F630" s="198" t="s">
        <v>17</v>
      </c>
      <c r="G630" s="199"/>
      <c r="H630" s="200"/>
      <c r="I630" s="200"/>
      <c r="J630" s="201"/>
      <c r="K630" s="99"/>
      <c r="L630" s="17"/>
      <c r="M630" s="17"/>
      <c r="N630" s="17"/>
      <c r="O630" s="17"/>
      <c r="P630" s="17"/>
      <c r="Q630" s="17"/>
      <c r="R630" s="17"/>
      <c r="S630" s="17"/>
      <c r="T630" s="17"/>
    </row>
    <row r="631" spans="1:27" ht="30.75" hidden="1" customHeight="1" x14ac:dyDescent="0.25">
      <c r="A631" s="40">
        <v>2</v>
      </c>
      <c r="B631" s="157" t="s">
        <v>44</v>
      </c>
      <c r="C631" s="157"/>
      <c r="D631" s="157"/>
      <c r="E631" s="52" t="s">
        <v>17</v>
      </c>
      <c r="F631" s="198" t="s">
        <v>17</v>
      </c>
      <c r="G631" s="199"/>
      <c r="H631" s="120"/>
      <c r="I631" s="159"/>
      <c r="J631" s="159"/>
      <c r="K631" s="101"/>
      <c r="L631" s="17"/>
      <c r="M631" s="17"/>
      <c r="N631" s="17"/>
      <c r="O631" s="17"/>
      <c r="P631" s="17"/>
      <c r="Q631" s="17"/>
      <c r="R631" s="17"/>
      <c r="S631" s="17"/>
      <c r="T631" s="17"/>
    </row>
    <row r="632" spans="1:27" ht="15.75" hidden="1" x14ac:dyDescent="0.25">
      <c r="A632" s="40">
        <v>3</v>
      </c>
      <c r="B632" s="126" t="s">
        <v>152</v>
      </c>
      <c r="C632" s="127"/>
      <c r="D632" s="128"/>
      <c r="E632" s="53" t="s">
        <v>153</v>
      </c>
      <c r="F632" s="202"/>
      <c r="G632" s="203"/>
      <c r="H632" s="120"/>
      <c r="I632" s="159"/>
      <c r="J632" s="159"/>
      <c r="K632" s="101"/>
      <c r="L632" s="17"/>
      <c r="M632" s="17"/>
      <c r="N632" s="17"/>
      <c r="O632" s="17"/>
      <c r="P632" s="17"/>
      <c r="Q632" s="17"/>
      <c r="R632" s="17"/>
      <c r="S632" s="17"/>
      <c r="T632" s="17"/>
      <c r="AA632" t="s">
        <v>154</v>
      </c>
    </row>
    <row r="633" spans="1:27" ht="17.25" hidden="1" x14ac:dyDescent="0.25">
      <c r="A633" s="40">
        <v>4</v>
      </c>
      <c r="B633" s="157" t="s">
        <v>45</v>
      </c>
      <c r="C633" s="157"/>
      <c r="D633" s="157"/>
      <c r="E633" s="54" t="s">
        <v>21</v>
      </c>
      <c r="F633" s="158"/>
      <c r="G633" s="158"/>
      <c r="H633" s="120"/>
      <c r="I633" s="159"/>
      <c r="J633" s="159"/>
      <c r="K633" s="101"/>
      <c r="L633" s="17"/>
      <c r="M633" s="17"/>
      <c r="N633" s="17"/>
      <c r="O633" s="17"/>
      <c r="P633" s="17"/>
      <c r="Q633" s="17"/>
      <c r="R633" s="17"/>
      <c r="S633" s="17"/>
      <c r="T633" s="17"/>
      <c r="AA633" t="s">
        <v>155</v>
      </c>
    </row>
    <row r="634" spans="1:27" ht="18.75" hidden="1" customHeight="1" x14ac:dyDescent="0.25">
      <c r="A634" s="40">
        <v>5</v>
      </c>
      <c r="B634" s="157" t="s">
        <v>41</v>
      </c>
      <c r="C634" s="157"/>
      <c r="D634" s="157"/>
      <c r="E634" s="54" t="s">
        <v>21</v>
      </c>
      <c r="F634" s="204"/>
      <c r="G634" s="205"/>
      <c r="H634" s="120"/>
      <c r="I634" s="159"/>
      <c r="J634" s="159"/>
      <c r="K634" s="101"/>
      <c r="L634" s="17"/>
      <c r="M634" s="17"/>
      <c r="N634" s="17"/>
      <c r="O634" s="17"/>
      <c r="P634" s="17"/>
      <c r="Q634" s="17"/>
      <c r="R634" s="17"/>
      <c r="S634" s="17"/>
      <c r="T634" s="17"/>
    </row>
    <row r="635" spans="1:27" ht="29.25" hidden="1" customHeight="1" x14ac:dyDescent="0.25">
      <c r="A635" s="34">
        <v>6</v>
      </c>
      <c r="B635" s="206" t="s">
        <v>163</v>
      </c>
      <c r="C635" s="206"/>
      <c r="D635" s="206"/>
      <c r="E635" s="55" t="s">
        <v>168</v>
      </c>
      <c r="F635" s="158"/>
      <c r="G635" s="158"/>
      <c r="H635" s="120"/>
      <c r="I635" s="159"/>
      <c r="J635" s="159"/>
      <c r="K635" s="101"/>
      <c r="L635" s="17"/>
      <c r="M635" s="17"/>
      <c r="N635" s="17"/>
      <c r="O635" s="17"/>
      <c r="P635" s="17"/>
      <c r="Q635" s="17"/>
      <c r="R635" s="17"/>
      <c r="S635" s="17"/>
      <c r="T635" s="17"/>
    </row>
    <row r="636" spans="1:27" ht="62.25" hidden="1" customHeight="1" x14ac:dyDescent="0.25">
      <c r="A636" s="40">
        <v>7</v>
      </c>
      <c r="B636" s="157" t="s">
        <v>46</v>
      </c>
      <c r="C636" s="157"/>
      <c r="D636" s="157"/>
      <c r="E636" s="54" t="s">
        <v>21</v>
      </c>
      <c r="F636" s="158"/>
      <c r="G636" s="158"/>
      <c r="H636" s="120"/>
      <c r="I636" s="159"/>
      <c r="J636" s="159"/>
      <c r="K636" s="99"/>
      <c r="L636" s="17"/>
      <c r="M636" s="17"/>
      <c r="N636" s="17"/>
      <c r="O636" s="17"/>
      <c r="P636" s="17"/>
      <c r="Q636" s="17"/>
      <c r="R636" s="17"/>
      <c r="S636" s="17"/>
      <c r="T636" s="17"/>
    </row>
    <row r="637" spans="1:27" ht="28.5" hidden="1" customHeight="1" x14ac:dyDescent="0.25">
      <c r="A637" s="40">
        <v>8</v>
      </c>
      <c r="B637" s="193" t="s">
        <v>174</v>
      </c>
      <c r="C637" s="194"/>
      <c r="D637" s="195"/>
      <c r="E637" s="56" t="s">
        <v>35</v>
      </c>
      <c r="F637" s="196"/>
      <c r="G637" s="197"/>
      <c r="H637" s="120"/>
      <c r="I637" s="159"/>
      <c r="J637" s="159"/>
      <c r="K637" s="99"/>
      <c r="L637" s="17"/>
      <c r="M637" s="17"/>
      <c r="N637" s="17"/>
      <c r="O637" s="17"/>
      <c r="P637" s="17"/>
      <c r="Q637" s="17"/>
      <c r="R637" s="17"/>
      <c r="S637" s="17"/>
      <c r="T637" s="17"/>
    </row>
    <row r="638" spans="1:27" ht="29.25" hidden="1" customHeight="1" x14ac:dyDescent="0.25">
      <c r="A638" s="40">
        <v>9</v>
      </c>
      <c r="B638" s="193" t="s">
        <v>176</v>
      </c>
      <c r="C638" s="194"/>
      <c r="D638" s="195"/>
      <c r="E638" s="56" t="s">
        <v>153</v>
      </c>
      <c r="F638" s="163"/>
      <c r="G638" s="164"/>
      <c r="H638" s="120"/>
      <c r="I638" s="159"/>
      <c r="J638" s="159"/>
      <c r="K638" s="99"/>
      <c r="L638" s="17"/>
      <c r="M638" s="17"/>
      <c r="N638" s="17"/>
      <c r="O638" s="17"/>
      <c r="P638" s="17"/>
      <c r="Q638" s="17"/>
      <c r="R638" s="17"/>
      <c r="S638" s="17"/>
      <c r="T638" s="17"/>
    </row>
    <row r="639" spans="1:27" hidden="1" x14ac:dyDescent="0.25">
      <c r="A639" s="40">
        <v>10</v>
      </c>
      <c r="B639" s="193" t="s">
        <v>175</v>
      </c>
      <c r="C639" s="194"/>
      <c r="D639" s="195"/>
      <c r="E639" s="56" t="s">
        <v>35</v>
      </c>
      <c r="F639" s="196"/>
      <c r="G639" s="197"/>
      <c r="H639" s="120"/>
      <c r="I639" s="159"/>
      <c r="J639" s="159"/>
      <c r="K639" s="99"/>
      <c r="L639" s="17"/>
      <c r="M639" s="17"/>
      <c r="N639" s="17"/>
      <c r="O639" s="17"/>
      <c r="P639" s="17"/>
      <c r="Q639" s="17"/>
      <c r="R639" s="17"/>
      <c r="S639" s="17"/>
      <c r="T639" s="17"/>
    </row>
    <row r="640" spans="1:27" ht="33.75" hidden="1" customHeight="1" x14ac:dyDescent="0.25">
      <c r="A640" s="40">
        <v>11</v>
      </c>
      <c r="B640" s="126" t="s">
        <v>156</v>
      </c>
      <c r="C640" s="127"/>
      <c r="D640" s="128"/>
      <c r="E640" s="57" t="s">
        <v>69</v>
      </c>
      <c r="F640" s="187"/>
      <c r="G640" s="188"/>
      <c r="H640" s="120"/>
      <c r="I640" s="159"/>
      <c r="J640" s="159"/>
      <c r="K640" s="100" t="str">
        <f>IF(F641&gt;F640,"Wartość kosztów kwalifikowanych przekracza koszt całkowity przedsięwzięcia !!!","")</f>
        <v/>
      </c>
      <c r="L640" s="17"/>
      <c r="M640" s="17"/>
      <c r="N640" s="17"/>
      <c r="O640" s="17"/>
      <c r="P640" s="17"/>
      <c r="Q640" s="17"/>
      <c r="R640" s="17"/>
      <c r="S640" s="17"/>
      <c r="T640" s="17"/>
    </row>
    <row r="641" spans="1:20" ht="141.75" hidden="1" customHeight="1" x14ac:dyDescent="0.25">
      <c r="A641" s="40">
        <v>12</v>
      </c>
      <c r="B641" s="126" t="s">
        <v>167</v>
      </c>
      <c r="C641" s="127"/>
      <c r="D641" s="128"/>
      <c r="E641" s="57" t="s">
        <v>69</v>
      </c>
      <c r="F641" s="187"/>
      <c r="G641" s="188"/>
      <c r="H641" s="120"/>
      <c r="I641" s="159"/>
      <c r="J641" s="159"/>
      <c r="K641" s="105" t="str">
        <f>IF(F641="","",IF(F641&lt;100000,"Minimalny koszt kwalifikowany przedsięwzięcia to 100.000,00 zł !!!",""))</f>
        <v/>
      </c>
      <c r="L641" s="17"/>
      <c r="M641" s="17"/>
      <c r="N641" s="17"/>
      <c r="O641" s="17"/>
      <c r="P641" s="17"/>
      <c r="Q641" s="17"/>
      <c r="R641" s="17"/>
      <c r="S641" s="17"/>
      <c r="T641" s="17"/>
    </row>
    <row r="642" spans="1:20" ht="30.75" hidden="1" customHeight="1" x14ac:dyDescent="0.25">
      <c r="A642" s="37">
        <v>13</v>
      </c>
      <c r="B642" s="126" t="s">
        <v>165</v>
      </c>
      <c r="C642" s="127"/>
      <c r="D642" s="128"/>
      <c r="E642" s="57" t="s">
        <v>69</v>
      </c>
      <c r="F642" s="187"/>
      <c r="G642" s="188"/>
      <c r="H642" s="120"/>
      <c r="I642" s="159"/>
      <c r="J642" s="159"/>
      <c r="K642" s="99"/>
      <c r="L642" s="17"/>
      <c r="M642" s="17"/>
      <c r="N642" s="17"/>
      <c r="O642" s="17"/>
      <c r="P642" s="17"/>
      <c r="Q642" s="17"/>
      <c r="R642" s="17"/>
      <c r="S642" s="17"/>
      <c r="T642" s="17"/>
    </row>
    <row r="643" spans="1:20" ht="30.75" hidden="1" customHeight="1" x14ac:dyDescent="0.25">
      <c r="A643" s="37">
        <v>14</v>
      </c>
      <c r="B643" s="126" t="s">
        <v>164</v>
      </c>
      <c r="C643" s="127"/>
      <c r="D643" s="128"/>
      <c r="E643" s="57" t="s">
        <v>69</v>
      </c>
      <c r="F643" s="187"/>
      <c r="G643" s="188"/>
      <c r="H643" s="120"/>
      <c r="I643" s="159"/>
      <c r="J643" s="159"/>
      <c r="K643" s="99"/>
      <c r="L643" s="17"/>
      <c r="M643" s="17"/>
      <c r="N643" s="17"/>
      <c r="O643" s="17"/>
      <c r="P643" s="17"/>
      <c r="Q643" s="17"/>
      <c r="R643" s="17"/>
      <c r="S643" s="17"/>
      <c r="T643" s="17"/>
    </row>
    <row r="644" spans="1:20" ht="30.75" hidden="1" customHeight="1" x14ac:dyDescent="0.25">
      <c r="A644" s="37">
        <v>15</v>
      </c>
      <c r="B644" s="126" t="s">
        <v>170</v>
      </c>
      <c r="C644" s="127"/>
      <c r="D644" s="128"/>
      <c r="E644" s="57" t="s">
        <v>69</v>
      </c>
      <c r="F644" s="189" t="str">
        <f>IF(OR(F642="",F643=""),"",F642-F643)</f>
        <v/>
      </c>
      <c r="G644" s="190"/>
      <c r="H644" s="120"/>
      <c r="I644" s="159"/>
      <c r="J644" s="159"/>
      <c r="K644" s="99"/>
      <c r="L644" s="17"/>
      <c r="M644" s="17"/>
      <c r="N644" s="17"/>
      <c r="O644" s="17"/>
      <c r="P644" s="17"/>
      <c r="Q644" s="17"/>
      <c r="R644" s="17"/>
      <c r="S644" s="17"/>
      <c r="T644" s="17"/>
    </row>
    <row r="645" spans="1:20" hidden="1" x14ac:dyDescent="0.25">
      <c r="A645" s="166">
        <v>16</v>
      </c>
      <c r="B645" s="145" t="s">
        <v>66</v>
      </c>
      <c r="C645" s="146"/>
      <c r="D645" s="147"/>
      <c r="E645" s="56" t="s">
        <v>93</v>
      </c>
      <c r="F645" s="191"/>
      <c r="G645" s="192"/>
      <c r="H645" s="182"/>
      <c r="I645" s="183"/>
      <c r="J645" s="183"/>
      <c r="K645" s="102"/>
      <c r="L645" s="17"/>
      <c r="M645" s="17"/>
      <c r="N645" s="17"/>
      <c r="O645" s="17"/>
      <c r="P645" s="17"/>
      <c r="Q645" s="17"/>
      <c r="R645" s="17"/>
      <c r="S645" s="17"/>
      <c r="T645" s="17"/>
    </row>
    <row r="646" spans="1:20" ht="17.25" hidden="1" customHeight="1" x14ac:dyDescent="0.25">
      <c r="A646" s="167"/>
      <c r="B646" s="151"/>
      <c r="C646" s="152"/>
      <c r="D646" s="153"/>
      <c r="E646" s="54" t="s">
        <v>22</v>
      </c>
      <c r="F646" s="114" t="str">
        <f>IF(F645="","",F645*0.278)</f>
        <v/>
      </c>
      <c r="G646" s="114"/>
      <c r="H646" s="184"/>
      <c r="I646" s="184"/>
      <c r="J646" s="182"/>
      <c r="K646" s="102"/>
      <c r="L646" s="17"/>
      <c r="M646" s="17"/>
      <c r="N646" s="17"/>
      <c r="O646" s="17"/>
      <c r="P646" s="17"/>
      <c r="Q646" s="17"/>
      <c r="R646" s="17"/>
      <c r="S646" s="17"/>
      <c r="T646" s="17"/>
    </row>
    <row r="647" spans="1:20" hidden="1" x14ac:dyDescent="0.25">
      <c r="A647" s="166">
        <v>17</v>
      </c>
      <c r="B647" s="145" t="s">
        <v>67</v>
      </c>
      <c r="C647" s="146"/>
      <c r="D647" s="147"/>
      <c r="E647" s="56" t="s">
        <v>93</v>
      </c>
      <c r="F647" s="191"/>
      <c r="G647" s="192"/>
      <c r="H647" s="182"/>
      <c r="I647" s="183"/>
      <c r="J647" s="183"/>
      <c r="K647" s="102"/>
      <c r="L647" s="17"/>
      <c r="M647" s="17"/>
      <c r="N647" s="17"/>
      <c r="O647" s="17"/>
      <c r="P647" s="17"/>
      <c r="Q647" s="17"/>
      <c r="R647" s="17"/>
      <c r="S647" s="17"/>
      <c r="T647" s="17"/>
    </row>
    <row r="648" spans="1:20" hidden="1" x14ac:dyDescent="0.25">
      <c r="A648" s="167"/>
      <c r="B648" s="151"/>
      <c r="C648" s="152"/>
      <c r="D648" s="153"/>
      <c r="E648" s="54" t="s">
        <v>22</v>
      </c>
      <c r="F648" s="114" t="str">
        <f>IF(F647="","",F647*0.278)</f>
        <v/>
      </c>
      <c r="G648" s="114"/>
      <c r="H648" s="184"/>
      <c r="I648" s="184"/>
      <c r="J648" s="182"/>
      <c r="K648" s="102"/>
      <c r="L648" s="17"/>
      <c r="M648" s="17"/>
      <c r="N648" s="17"/>
      <c r="O648" s="17"/>
      <c r="P648" s="17"/>
      <c r="Q648" s="17"/>
      <c r="R648" s="17"/>
      <c r="S648" s="17"/>
      <c r="T648" s="17"/>
    </row>
    <row r="649" spans="1:20" hidden="1" x14ac:dyDescent="0.25">
      <c r="A649" s="166">
        <v>18</v>
      </c>
      <c r="B649" s="145" t="s">
        <v>64</v>
      </c>
      <c r="C649" s="146"/>
      <c r="D649" s="147"/>
      <c r="E649" s="56" t="s">
        <v>93</v>
      </c>
      <c r="F649" s="181" t="str">
        <f>IF(OR(F645="",F647=""),"",F645-F647)</f>
        <v/>
      </c>
      <c r="G649" s="181"/>
      <c r="H649" s="182"/>
      <c r="I649" s="183"/>
      <c r="J649" s="183"/>
      <c r="K649" s="102"/>
      <c r="L649" s="17"/>
      <c r="M649" s="17"/>
      <c r="N649" s="17"/>
      <c r="O649" s="17"/>
      <c r="P649" s="17"/>
      <c r="Q649" s="17"/>
      <c r="R649" s="17"/>
      <c r="S649" s="17"/>
      <c r="T649" s="17"/>
    </row>
    <row r="650" spans="1:20" hidden="1" x14ac:dyDescent="0.25">
      <c r="A650" s="167"/>
      <c r="B650" s="151"/>
      <c r="C650" s="152"/>
      <c r="D650" s="153"/>
      <c r="E650" s="54" t="s">
        <v>22</v>
      </c>
      <c r="F650" s="114" t="str">
        <f>IF(OR(F646="",F648=""),"",F646-F648)</f>
        <v/>
      </c>
      <c r="G650" s="114"/>
      <c r="H650" s="184"/>
      <c r="I650" s="184"/>
      <c r="J650" s="182"/>
      <c r="K650" s="102"/>
      <c r="L650" s="17"/>
      <c r="M650" s="17"/>
      <c r="N650" s="17"/>
      <c r="O650" s="17"/>
      <c r="P650" s="17"/>
      <c r="Q650" s="17"/>
      <c r="R650" s="17"/>
      <c r="S650" s="17"/>
      <c r="T650" s="17"/>
    </row>
    <row r="651" spans="1:20" ht="24" hidden="1" customHeight="1" x14ac:dyDescent="0.25">
      <c r="A651" s="166">
        <v>19</v>
      </c>
      <c r="B651" s="168" t="s">
        <v>61</v>
      </c>
      <c r="C651" s="169"/>
      <c r="D651" s="170"/>
      <c r="E651" s="58" t="s">
        <v>93</v>
      </c>
      <c r="F651" s="163"/>
      <c r="G651" s="164"/>
      <c r="H651" s="120"/>
      <c r="I651" s="159"/>
      <c r="J651" s="159"/>
      <c r="K651" s="99"/>
      <c r="L651" s="17"/>
      <c r="M651" s="17"/>
      <c r="N651" s="17"/>
      <c r="O651" s="17"/>
      <c r="P651" s="17"/>
      <c r="Q651" s="17"/>
      <c r="R651" s="17"/>
      <c r="S651" s="17"/>
      <c r="T651" s="17"/>
    </row>
    <row r="652" spans="1:20" ht="24" hidden="1" customHeight="1" x14ac:dyDescent="0.25">
      <c r="A652" s="167"/>
      <c r="B652" s="171"/>
      <c r="C652" s="172"/>
      <c r="D652" s="173"/>
      <c r="E652" s="57" t="s">
        <v>22</v>
      </c>
      <c r="F652" s="185" t="str">
        <f>IF(F651="","",F651*0.278)</f>
        <v/>
      </c>
      <c r="G652" s="186"/>
      <c r="H652" s="120"/>
      <c r="I652" s="159"/>
      <c r="J652" s="159"/>
      <c r="K652" s="99"/>
      <c r="L652" s="17"/>
      <c r="M652" s="17"/>
      <c r="N652" s="17"/>
      <c r="O652" s="17"/>
      <c r="P652" s="17"/>
      <c r="Q652" s="17"/>
      <c r="R652" s="17"/>
      <c r="S652" s="17"/>
      <c r="T652" s="17"/>
    </row>
    <row r="653" spans="1:20" ht="24" hidden="1" customHeight="1" x14ac:dyDescent="0.25">
      <c r="A653" s="166">
        <v>20</v>
      </c>
      <c r="B653" s="168" t="s">
        <v>62</v>
      </c>
      <c r="C653" s="169"/>
      <c r="D653" s="170"/>
      <c r="E653" s="58" t="s">
        <v>93</v>
      </c>
      <c r="F653" s="163"/>
      <c r="G653" s="164"/>
      <c r="H653" s="120"/>
      <c r="I653" s="159"/>
      <c r="J653" s="159"/>
      <c r="K653" s="99"/>
      <c r="L653" s="17"/>
      <c r="M653" s="17"/>
      <c r="N653" s="17"/>
      <c r="O653" s="17"/>
      <c r="P653" s="17"/>
      <c r="Q653" s="17"/>
      <c r="R653" s="17"/>
      <c r="S653" s="17"/>
      <c r="T653" s="17"/>
    </row>
    <row r="654" spans="1:20" ht="24" hidden="1" customHeight="1" x14ac:dyDescent="0.25">
      <c r="A654" s="167"/>
      <c r="B654" s="171"/>
      <c r="C654" s="172"/>
      <c r="D654" s="173"/>
      <c r="E654" s="57" t="s">
        <v>22</v>
      </c>
      <c r="F654" s="185" t="str">
        <f>IF(F653="","",F653*0.278)</f>
        <v/>
      </c>
      <c r="G654" s="186"/>
      <c r="H654" s="120"/>
      <c r="I654" s="159"/>
      <c r="J654" s="159"/>
      <c r="K654" s="103"/>
      <c r="L654" s="17"/>
      <c r="M654" s="17"/>
      <c r="N654" s="17"/>
      <c r="O654" s="17"/>
      <c r="P654" s="17"/>
      <c r="Q654" s="17"/>
      <c r="R654" s="17"/>
      <c r="S654" s="17"/>
      <c r="T654" s="17"/>
    </row>
    <row r="655" spans="1:20" ht="23.25" hidden="1" customHeight="1" x14ac:dyDescent="0.25">
      <c r="A655" s="166">
        <v>21</v>
      </c>
      <c r="B655" s="168" t="s">
        <v>50</v>
      </c>
      <c r="C655" s="169"/>
      <c r="D655" s="170"/>
      <c r="E655" s="58" t="s">
        <v>93</v>
      </c>
      <c r="F655" s="174" t="str">
        <f>IF(OR(F651="",F653=""),"",F651-F653)</f>
        <v/>
      </c>
      <c r="G655" s="175"/>
      <c r="H655" s="120"/>
      <c r="I655" s="159"/>
      <c r="J655" s="159"/>
      <c r="K655" s="103"/>
      <c r="L655" s="17"/>
      <c r="M655" s="17"/>
      <c r="N655" s="17"/>
      <c r="O655" s="17"/>
      <c r="P655" s="17"/>
      <c r="Q655" s="17"/>
      <c r="R655" s="17"/>
      <c r="S655" s="17"/>
      <c r="T655" s="17"/>
    </row>
    <row r="656" spans="1:20" ht="23.25" hidden="1" customHeight="1" x14ac:dyDescent="0.25">
      <c r="A656" s="167"/>
      <c r="B656" s="171"/>
      <c r="C656" s="172"/>
      <c r="D656" s="173"/>
      <c r="E656" s="57" t="s">
        <v>22</v>
      </c>
      <c r="F656" s="174" t="str">
        <f>IF(OR(F652="",F654=""),"",F652-F654)</f>
        <v/>
      </c>
      <c r="G656" s="175"/>
      <c r="H656" s="120"/>
      <c r="I656" s="159"/>
      <c r="J656" s="159"/>
      <c r="K656" s="103"/>
      <c r="L656" s="17"/>
      <c r="M656" s="17"/>
      <c r="N656" s="17"/>
      <c r="O656" s="17"/>
      <c r="P656" s="17"/>
      <c r="Q656" s="17"/>
      <c r="R656" s="17"/>
      <c r="S656" s="17"/>
      <c r="T656" s="17"/>
    </row>
    <row r="657" spans="1:27" ht="45.75" hidden="1" customHeight="1" x14ac:dyDescent="0.25">
      <c r="A657" s="38">
        <v>22</v>
      </c>
      <c r="B657" s="126" t="s">
        <v>161</v>
      </c>
      <c r="C657" s="127"/>
      <c r="D657" s="128"/>
      <c r="E657" s="57" t="s">
        <v>47</v>
      </c>
      <c r="F657" s="176" t="str">
        <f>IF(OR(F651="",F653=""),"",F655/F651)</f>
        <v/>
      </c>
      <c r="G657" s="177"/>
      <c r="H657" s="120"/>
      <c r="I657" s="159"/>
      <c r="J657" s="159"/>
      <c r="K657" s="103"/>
      <c r="L657" s="17"/>
      <c r="M657" s="17"/>
      <c r="N657" s="17"/>
      <c r="O657" s="17"/>
      <c r="P657" s="17"/>
      <c r="Q657" s="17"/>
      <c r="R657" s="17"/>
      <c r="S657" s="17"/>
      <c r="T657" s="17"/>
    </row>
    <row r="658" spans="1:27" ht="30.75" hidden="1" customHeight="1" x14ac:dyDescent="0.25">
      <c r="A658" s="40">
        <v>23</v>
      </c>
      <c r="B658" s="129" t="s">
        <v>23</v>
      </c>
      <c r="C658" s="130"/>
      <c r="D658" s="131"/>
      <c r="E658" s="54" t="s">
        <v>22</v>
      </c>
      <c r="F658" s="178"/>
      <c r="G658" s="178"/>
      <c r="H658" s="179"/>
      <c r="I658" s="179"/>
      <c r="J658" s="120"/>
      <c r="K658" s="102"/>
      <c r="L658" s="17"/>
      <c r="M658" s="17"/>
      <c r="N658" s="17"/>
      <c r="O658" s="17"/>
      <c r="P658" s="17"/>
      <c r="Q658" s="17"/>
      <c r="R658" s="17"/>
      <c r="S658" s="17"/>
      <c r="T658" s="17"/>
    </row>
    <row r="659" spans="1:27" ht="30.75" hidden="1" customHeight="1" x14ac:dyDescent="0.25">
      <c r="A659" s="38">
        <v>24</v>
      </c>
      <c r="B659" s="129" t="s">
        <v>172</v>
      </c>
      <c r="C659" s="130"/>
      <c r="D659" s="131"/>
      <c r="E659" s="54" t="s">
        <v>22</v>
      </c>
      <c r="F659" s="178"/>
      <c r="G659" s="178"/>
      <c r="H659" s="179"/>
      <c r="I659" s="179"/>
      <c r="J659" s="120"/>
      <c r="K659" s="102"/>
      <c r="L659" s="17"/>
      <c r="M659" s="17"/>
      <c r="N659" s="17"/>
      <c r="O659" s="17"/>
      <c r="P659" s="17"/>
      <c r="Q659" s="17"/>
      <c r="R659" s="17"/>
      <c r="S659" s="17"/>
      <c r="T659" s="17"/>
    </row>
    <row r="660" spans="1:27" ht="30.75" hidden="1" customHeight="1" x14ac:dyDescent="0.25">
      <c r="A660" s="38">
        <v>25</v>
      </c>
      <c r="B660" s="129" t="s">
        <v>173</v>
      </c>
      <c r="C660" s="130"/>
      <c r="D660" s="131"/>
      <c r="E660" s="54" t="s">
        <v>22</v>
      </c>
      <c r="F660" s="180" t="str">
        <f>IF(OR(F658="",F659=""),"",F658-F659)</f>
        <v/>
      </c>
      <c r="G660" s="180"/>
      <c r="H660" s="120"/>
      <c r="I660" s="159"/>
      <c r="J660" s="159"/>
      <c r="K660" s="102"/>
      <c r="L660" s="17"/>
      <c r="M660" s="17"/>
      <c r="N660" s="17"/>
      <c r="O660" s="17"/>
      <c r="P660" s="17"/>
      <c r="Q660" s="17"/>
      <c r="R660" s="17"/>
      <c r="S660" s="17"/>
      <c r="T660" s="17"/>
    </row>
    <row r="661" spans="1:27" ht="45.75" hidden="1" customHeight="1" x14ac:dyDescent="0.25">
      <c r="A661" s="46">
        <v>26</v>
      </c>
      <c r="B661" s="108" t="s">
        <v>166</v>
      </c>
      <c r="C661" s="108"/>
      <c r="D661" s="108"/>
      <c r="E661" s="57" t="s">
        <v>22</v>
      </c>
      <c r="F661" s="163"/>
      <c r="G661" s="164"/>
      <c r="H661" s="120"/>
      <c r="I661" s="159"/>
      <c r="J661" s="159"/>
      <c r="K661" s="103"/>
      <c r="L661" s="17"/>
      <c r="M661" s="17"/>
      <c r="N661" s="17"/>
      <c r="O661" s="17"/>
      <c r="P661" s="17"/>
      <c r="Q661" s="17"/>
      <c r="R661" s="17"/>
      <c r="S661" s="17"/>
      <c r="T661" s="17"/>
    </row>
    <row r="662" spans="1:27" ht="45.75" hidden="1" customHeight="1" x14ac:dyDescent="0.25">
      <c r="A662" s="46">
        <v>27</v>
      </c>
      <c r="B662" s="108" t="s">
        <v>169</v>
      </c>
      <c r="C662" s="108"/>
      <c r="D662" s="108"/>
      <c r="E662" s="57" t="s">
        <v>22</v>
      </c>
      <c r="F662" s="163"/>
      <c r="G662" s="164"/>
      <c r="H662" s="120"/>
      <c r="I662" s="159"/>
      <c r="J662" s="159"/>
      <c r="K662" s="103"/>
      <c r="L662" s="17"/>
      <c r="M662" s="17"/>
      <c r="N662" s="17"/>
      <c r="O662" s="17"/>
      <c r="P662" s="17"/>
      <c r="Q662" s="17"/>
      <c r="R662" s="17"/>
      <c r="S662" s="17"/>
      <c r="T662" s="17"/>
    </row>
    <row r="663" spans="1:27" ht="45" hidden="1" customHeight="1" x14ac:dyDescent="0.25">
      <c r="A663" s="34">
        <v>28</v>
      </c>
      <c r="B663" s="157" t="s">
        <v>51</v>
      </c>
      <c r="C663" s="157"/>
      <c r="D663" s="157"/>
      <c r="E663" s="54" t="s">
        <v>22</v>
      </c>
      <c r="F663" s="165" t="str">
        <f>IF(AND(F661="",F662=""),"",F661+F662)</f>
        <v/>
      </c>
      <c r="G663" s="165"/>
      <c r="H663" s="120"/>
      <c r="I663" s="159"/>
      <c r="J663" s="159"/>
      <c r="K663" s="99"/>
      <c r="L663" s="17"/>
      <c r="M663" s="17"/>
      <c r="N663" s="17"/>
      <c r="O663" s="17"/>
      <c r="P663" s="17"/>
      <c r="Q663" s="17"/>
      <c r="R663" s="17"/>
      <c r="S663" s="17"/>
      <c r="T663" s="17"/>
    </row>
    <row r="664" spans="1:27" ht="30.75" hidden="1" customHeight="1" x14ac:dyDescent="0.25">
      <c r="A664" s="34">
        <v>29</v>
      </c>
      <c r="B664" s="129" t="s">
        <v>185</v>
      </c>
      <c r="C664" s="130"/>
      <c r="D664" s="131"/>
      <c r="E664" s="54" t="s">
        <v>24</v>
      </c>
      <c r="F664" s="163"/>
      <c r="G664" s="164"/>
      <c r="H664" s="120"/>
      <c r="I664" s="159"/>
      <c r="J664" s="159"/>
      <c r="K664" s="99"/>
      <c r="L664" s="17"/>
      <c r="M664" s="17"/>
      <c r="N664" s="17"/>
      <c r="O664" s="17"/>
      <c r="P664" s="17"/>
      <c r="Q664" s="17"/>
      <c r="R664" s="17"/>
      <c r="S664" s="17"/>
      <c r="T664" s="17"/>
    </row>
    <row r="665" spans="1:27" hidden="1" x14ac:dyDescent="0.25">
      <c r="A665" s="34">
        <v>30</v>
      </c>
      <c r="B665" s="129" t="s">
        <v>186</v>
      </c>
      <c r="C665" s="130"/>
      <c r="D665" s="131"/>
      <c r="E665" s="54" t="s">
        <v>24</v>
      </c>
      <c r="F665" s="163"/>
      <c r="G665" s="164"/>
      <c r="H665" s="120"/>
      <c r="I665" s="159"/>
      <c r="J665" s="159"/>
      <c r="K665" s="99"/>
      <c r="L665" s="17"/>
      <c r="M665" s="17"/>
      <c r="N665" s="17"/>
      <c r="O665" s="17"/>
      <c r="P665" s="17"/>
      <c r="Q665" s="17"/>
      <c r="R665" s="17"/>
      <c r="S665" s="17"/>
      <c r="T665" s="17"/>
    </row>
    <row r="666" spans="1:27" ht="31.5" hidden="1" customHeight="1" x14ac:dyDescent="0.25">
      <c r="A666" s="34">
        <v>31</v>
      </c>
      <c r="B666" s="157" t="s">
        <v>48</v>
      </c>
      <c r="C666" s="157"/>
      <c r="D666" s="157"/>
      <c r="E666" s="54" t="s">
        <v>24</v>
      </c>
      <c r="F666" s="165" t="str">
        <f>IF(OR(F664="",F665=""),"",F664-F665)</f>
        <v/>
      </c>
      <c r="G666" s="165"/>
      <c r="H666" s="120"/>
      <c r="I666" s="159"/>
      <c r="J666" s="159"/>
      <c r="K666" s="103"/>
      <c r="L666" s="17"/>
      <c r="M666" s="17"/>
      <c r="N666" s="17"/>
      <c r="O666" s="17"/>
      <c r="P666" s="17"/>
      <c r="Q666" s="17"/>
      <c r="R666" s="17"/>
      <c r="S666" s="17"/>
      <c r="T666" s="17"/>
    </row>
    <row r="667" spans="1:27" hidden="1" x14ac:dyDescent="0.25">
      <c r="A667" s="142">
        <v>32</v>
      </c>
      <c r="B667" s="145" t="s">
        <v>52</v>
      </c>
      <c r="C667" s="146"/>
      <c r="D667" s="147"/>
      <c r="E667" s="154" t="s">
        <v>182</v>
      </c>
      <c r="F667" s="154"/>
      <c r="G667" s="154"/>
      <c r="H667" s="154"/>
      <c r="I667" s="154"/>
      <c r="J667" s="86"/>
      <c r="K667" s="155" t="str">
        <f>IF(AND(J667="Tak",F657&lt;0.25),"Nie został spełniony warunek zgodnie z punktem 1 Kryteriów jakościowych dopuszczających","")</f>
        <v/>
      </c>
      <c r="L667" s="155"/>
      <c r="M667" s="155"/>
      <c r="N667" s="155"/>
      <c r="O667" s="155"/>
      <c r="P667" s="155"/>
      <c r="Q667" s="155"/>
      <c r="R667" s="155"/>
      <c r="S667" s="155"/>
      <c r="T667" s="155"/>
      <c r="AA667">
        <f>IF(J667="Tak",1,0)</f>
        <v>0</v>
      </c>
    </row>
    <row r="668" spans="1:27" hidden="1" x14ac:dyDescent="0.25">
      <c r="A668" s="143"/>
      <c r="B668" s="148"/>
      <c r="C668" s="149"/>
      <c r="D668" s="150"/>
      <c r="E668" s="156" t="s">
        <v>183</v>
      </c>
      <c r="F668" s="156"/>
      <c r="G668" s="156"/>
      <c r="H668" s="156"/>
      <c r="I668" s="156"/>
      <c r="J668" s="86"/>
      <c r="K668" s="155" t="str">
        <f>IF(AND(J668="Tak",F657&lt;0.1),"Nie został spełniony warunek zgodnie z punktem 2 Kryteriów jakościowych dopuszczających","")</f>
        <v/>
      </c>
      <c r="L668" s="155"/>
      <c r="M668" s="155"/>
      <c r="N668" s="155"/>
      <c r="O668" s="155"/>
      <c r="P668" s="155"/>
      <c r="Q668" s="155"/>
      <c r="R668" s="155"/>
      <c r="S668" s="155"/>
      <c r="T668" s="155"/>
      <c r="AA668">
        <f t="shared" ref="AA668:AA669" si="13">IF(J668="Tak",1,0)</f>
        <v>0</v>
      </c>
    </row>
    <row r="669" spans="1:27" hidden="1" x14ac:dyDescent="0.25">
      <c r="A669" s="144"/>
      <c r="B669" s="151"/>
      <c r="C669" s="152"/>
      <c r="D669" s="153"/>
      <c r="E669" s="156" t="s">
        <v>184</v>
      </c>
      <c r="F669" s="156"/>
      <c r="G669" s="156"/>
      <c r="H669" s="156"/>
      <c r="I669" s="156"/>
      <c r="J669" s="86"/>
      <c r="K669" s="155" t="str">
        <f>IF(AND(J669="Tak",F657&lt;0.1),"Nie został spełniony warunek zgodnie z punktem 2 Kryteriów jakościowych dopuszczających","")</f>
        <v/>
      </c>
      <c r="L669" s="155"/>
      <c r="M669" s="155"/>
      <c r="N669" s="155"/>
      <c r="O669" s="155"/>
      <c r="P669" s="155"/>
      <c r="Q669" s="155"/>
      <c r="R669" s="155"/>
      <c r="S669" s="155"/>
      <c r="T669" s="155"/>
      <c r="AA669">
        <f t="shared" si="13"/>
        <v>0</v>
      </c>
    </row>
    <row r="670" spans="1:27" ht="62.25" hidden="1" customHeight="1" x14ac:dyDescent="0.25">
      <c r="A670" s="34">
        <v>33</v>
      </c>
      <c r="B670" s="157" t="s">
        <v>277</v>
      </c>
      <c r="C670" s="157"/>
      <c r="D670" s="157"/>
      <c r="E670" s="54" t="s">
        <v>19</v>
      </c>
      <c r="F670" s="158"/>
      <c r="G670" s="158"/>
      <c r="H670" s="120"/>
      <c r="I670" s="159"/>
      <c r="J670" s="159"/>
      <c r="K670" s="99"/>
      <c r="L670" s="17"/>
      <c r="M670" s="17"/>
      <c r="N670" s="17"/>
      <c r="O670" s="17"/>
      <c r="P670" s="17"/>
      <c r="Q670" s="17"/>
      <c r="R670" s="17"/>
      <c r="S670" s="17"/>
      <c r="T670" s="17"/>
      <c r="AA670">
        <f>SUM(AA667:AA669)</f>
        <v>0</v>
      </c>
    </row>
    <row r="671" spans="1:27" ht="41.25" hidden="1" customHeight="1" x14ac:dyDescent="0.25">
      <c r="A671" s="34">
        <v>34</v>
      </c>
      <c r="B671" s="108" t="s">
        <v>157</v>
      </c>
      <c r="C671" s="108"/>
      <c r="D671" s="108"/>
      <c r="E671" s="57" t="s">
        <v>158</v>
      </c>
      <c r="F671" s="160" t="str">
        <f>IF(OR(F642="",F643=""),"",F641/F655)</f>
        <v/>
      </c>
      <c r="G671" s="160"/>
      <c r="H671" s="161"/>
      <c r="I671" s="161"/>
      <c r="J671" s="162"/>
      <c r="K671" s="100"/>
      <c r="L671" s="17"/>
      <c r="M671" s="17"/>
      <c r="N671" s="17"/>
      <c r="O671" s="17"/>
      <c r="P671" s="17"/>
      <c r="Q671" s="17"/>
      <c r="R671" s="17"/>
      <c r="S671" s="17"/>
      <c r="T671" s="17"/>
    </row>
    <row r="672" spans="1:27" ht="40.5" hidden="1" customHeight="1" x14ac:dyDescent="0.25">
      <c r="A672" s="34">
        <v>35</v>
      </c>
      <c r="B672" s="108" t="s">
        <v>159</v>
      </c>
      <c r="C672" s="108"/>
      <c r="D672" s="108"/>
      <c r="E672" s="57" t="s">
        <v>160</v>
      </c>
      <c r="F672" s="160" t="str">
        <f>IF(OR(F641="",F642="",F651=""),"",F641/(F642-F643))</f>
        <v/>
      </c>
      <c r="G672" s="160"/>
      <c r="H672" s="161"/>
      <c r="I672" s="161"/>
      <c r="J672" s="162"/>
      <c r="K672" s="99"/>
      <c r="L672" s="17"/>
      <c r="M672" s="17"/>
      <c r="N672" s="17"/>
      <c r="O672" s="17"/>
      <c r="P672" s="17"/>
      <c r="Q672" s="17"/>
      <c r="R672" s="17"/>
      <c r="S672" s="17"/>
      <c r="T672" s="17"/>
    </row>
    <row r="673" spans="1:27" ht="30" hidden="1" customHeight="1" x14ac:dyDescent="0.25">
      <c r="A673" s="34">
        <v>36</v>
      </c>
      <c r="B673" s="126" t="str">
        <f>CONCATENATE("Maksymalna kwota dofinansowania - ",'0-1'!$B$8)</f>
        <v xml:space="preserve">Maksymalna kwota dofinansowania - </v>
      </c>
      <c r="C673" s="127"/>
      <c r="D673" s="128"/>
      <c r="E673" s="57" t="s">
        <v>69</v>
      </c>
      <c r="F673" s="135" t="str">
        <f>IF(F674="","",F674*F641)</f>
        <v/>
      </c>
      <c r="G673" s="136"/>
      <c r="H673" s="137"/>
      <c r="I673" s="138"/>
      <c r="J673" s="138"/>
      <c r="K673" s="99"/>
      <c r="L673" s="17"/>
      <c r="M673" s="17"/>
      <c r="N673" s="17"/>
      <c r="O673" s="17"/>
      <c r="P673" s="17"/>
      <c r="Q673" s="17"/>
      <c r="R673" s="17"/>
      <c r="S673" s="17"/>
      <c r="T673" s="17"/>
    </row>
    <row r="674" spans="1:27" ht="45.75" hidden="1" customHeight="1" x14ac:dyDescent="0.25">
      <c r="A674" s="34">
        <v>37</v>
      </c>
      <c r="B674" s="126" t="s">
        <v>187</v>
      </c>
      <c r="C674" s="127"/>
      <c r="D674" s="128"/>
      <c r="E674" s="59" t="s">
        <v>47</v>
      </c>
      <c r="F674" s="139" t="str">
        <f>IF(AA670=3,0.95,IF(AA670=2,0.9,IF(AA670=1,0.85,"")))</f>
        <v/>
      </c>
      <c r="G674" s="140"/>
      <c r="H674" s="137"/>
      <c r="I674" s="138"/>
      <c r="J674" s="138"/>
      <c r="K674" s="99"/>
      <c r="L674" s="17"/>
      <c r="M674" s="17"/>
      <c r="N674" s="17"/>
      <c r="O674" s="17"/>
      <c r="P674" s="17"/>
      <c r="Q674" s="17"/>
      <c r="R674" s="17"/>
      <c r="S674" s="17"/>
      <c r="T674" s="17"/>
    </row>
    <row r="675" spans="1:27" ht="15" hidden="1" customHeight="1" x14ac:dyDescent="0.25">
      <c r="A675" s="106" t="s">
        <v>205</v>
      </c>
      <c r="B675" s="106"/>
      <c r="C675" s="106"/>
      <c r="D675" s="106"/>
      <c r="E675" s="106"/>
      <c r="F675" s="106"/>
      <c r="G675" s="106"/>
      <c r="H675" s="106"/>
      <c r="I675" s="106"/>
      <c r="J675" s="132"/>
      <c r="K675" s="98"/>
      <c r="L675" s="17"/>
      <c r="M675" s="17"/>
      <c r="N675" s="17"/>
      <c r="O675" s="17"/>
      <c r="P675" s="17"/>
      <c r="Q675" s="17"/>
      <c r="R675" s="17"/>
      <c r="S675" s="17"/>
      <c r="T675" s="17"/>
    </row>
    <row r="676" spans="1:27" ht="39.75" hidden="1" customHeight="1" x14ac:dyDescent="0.25">
      <c r="A676" s="107"/>
      <c r="B676" s="107"/>
      <c r="C676" s="107"/>
      <c r="D676" s="107"/>
      <c r="E676" s="107"/>
      <c r="F676" s="107"/>
      <c r="G676" s="107"/>
      <c r="H676" s="107"/>
      <c r="I676" s="107"/>
      <c r="J676" s="141"/>
      <c r="K676" s="98"/>
      <c r="L676" s="17"/>
      <c r="M676" s="17"/>
      <c r="N676" s="17"/>
      <c r="O676" s="17"/>
      <c r="P676" s="17"/>
      <c r="Q676" s="17"/>
      <c r="R676" s="17"/>
      <c r="S676" s="17"/>
      <c r="T676" s="17"/>
    </row>
    <row r="677" spans="1:27" ht="33.75" hidden="1" customHeight="1" x14ac:dyDescent="0.25">
      <c r="K677" s="98"/>
      <c r="L677" s="17"/>
      <c r="M677" s="17"/>
      <c r="N677" s="17"/>
      <c r="O677" s="17"/>
      <c r="P677" s="17"/>
      <c r="Q677" s="17"/>
      <c r="R677" s="17"/>
      <c r="S677" s="17"/>
      <c r="T677" s="17"/>
    </row>
    <row r="678" spans="1:27" ht="18.75" hidden="1" x14ac:dyDescent="0.3">
      <c r="B678" s="207" t="s">
        <v>213</v>
      </c>
      <c r="C678" s="207"/>
      <c r="D678" s="207"/>
      <c r="E678" s="207"/>
      <c r="F678" s="207"/>
      <c r="G678" s="207"/>
      <c r="H678" s="207"/>
      <c r="I678" s="207"/>
      <c r="J678" s="207"/>
      <c r="K678" s="98"/>
      <c r="L678" s="17"/>
      <c r="M678" s="17"/>
      <c r="N678" s="17"/>
      <c r="O678" s="17"/>
      <c r="P678" s="17"/>
      <c r="Q678" s="17"/>
      <c r="R678" s="17"/>
      <c r="S678" s="17"/>
      <c r="T678" s="17"/>
    </row>
    <row r="679" spans="1:27" ht="45.75" hidden="1" customHeight="1" x14ac:dyDescent="0.25">
      <c r="A679" s="36" t="s">
        <v>13</v>
      </c>
      <c r="B679" s="208" t="s">
        <v>33</v>
      </c>
      <c r="C679" s="208"/>
      <c r="D679" s="208"/>
      <c r="E679" s="51" t="s">
        <v>15</v>
      </c>
      <c r="F679" s="208" t="s">
        <v>36</v>
      </c>
      <c r="G679" s="208"/>
      <c r="H679" s="208" t="s">
        <v>49</v>
      </c>
      <c r="I679" s="208"/>
      <c r="J679" s="209"/>
      <c r="K679" s="99"/>
      <c r="L679" s="17"/>
      <c r="M679" s="17"/>
      <c r="N679" s="17"/>
      <c r="O679" s="17"/>
      <c r="P679" s="17"/>
      <c r="Q679" s="17"/>
      <c r="R679" s="17"/>
      <c r="S679" s="17"/>
      <c r="T679" s="17"/>
    </row>
    <row r="680" spans="1:27" ht="31.5" hidden="1" customHeight="1" x14ac:dyDescent="0.25">
      <c r="A680" s="40">
        <v>1</v>
      </c>
      <c r="B680" s="157" t="s">
        <v>43</v>
      </c>
      <c r="C680" s="157"/>
      <c r="D680" s="157"/>
      <c r="E680" s="52" t="s">
        <v>17</v>
      </c>
      <c r="F680" s="198" t="s">
        <v>17</v>
      </c>
      <c r="G680" s="199"/>
      <c r="H680" s="200"/>
      <c r="I680" s="200"/>
      <c r="J680" s="201"/>
      <c r="K680" s="99"/>
      <c r="L680" s="17"/>
      <c r="M680" s="17"/>
      <c r="N680" s="17"/>
      <c r="O680" s="17"/>
      <c r="P680" s="17"/>
      <c r="Q680" s="17"/>
      <c r="R680" s="17"/>
      <c r="S680" s="17"/>
      <c r="T680" s="17"/>
    </row>
    <row r="681" spans="1:27" ht="30.75" hidden="1" customHeight="1" x14ac:dyDescent="0.25">
      <c r="A681" s="40">
        <v>2</v>
      </c>
      <c r="B681" s="157" t="s">
        <v>44</v>
      </c>
      <c r="C681" s="157"/>
      <c r="D681" s="157"/>
      <c r="E681" s="52" t="s">
        <v>17</v>
      </c>
      <c r="F681" s="198" t="s">
        <v>17</v>
      </c>
      <c r="G681" s="199"/>
      <c r="H681" s="120"/>
      <c r="I681" s="159"/>
      <c r="J681" s="159"/>
      <c r="K681" s="101"/>
      <c r="L681" s="17"/>
      <c r="M681" s="17"/>
      <c r="N681" s="17"/>
      <c r="O681" s="17"/>
      <c r="P681" s="17"/>
      <c r="Q681" s="17"/>
      <c r="R681" s="17"/>
      <c r="S681" s="17"/>
      <c r="T681" s="17"/>
    </row>
    <row r="682" spans="1:27" ht="15.75" hidden="1" x14ac:dyDescent="0.25">
      <c r="A682" s="40">
        <v>3</v>
      </c>
      <c r="B682" s="126" t="s">
        <v>152</v>
      </c>
      <c r="C682" s="127"/>
      <c r="D682" s="128"/>
      <c r="E682" s="53" t="s">
        <v>153</v>
      </c>
      <c r="F682" s="202"/>
      <c r="G682" s="203"/>
      <c r="H682" s="120"/>
      <c r="I682" s="159"/>
      <c r="J682" s="159"/>
      <c r="K682" s="101"/>
      <c r="L682" s="17"/>
      <c r="M682" s="17"/>
      <c r="N682" s="17"/>
      <c r="O682" s="17"/>
      <c r="P682" s="17"/>
      <c r="Q682" s="17"/>
      <c r="R682" s="17"/>
      <c r="S682" s="17"/>
      <c r="T682" s="17"/>
      <c r="AA682" t="s">
        <v>154</v>
      </c>
    </row>
    <row r="683" spans="1:27" ht="17.25" hidden="1" x14ac:dyDescent="0.25">
      <c r="A683" s="40">
        <v>4</v>
      </c>
      <c r="B683" s="157" t="s">
        <v>45</v>
      </c>
      <c r="C683" s="157"/>
      <c r="D683" s="157"/>
      <c r="E683" s="54" t="s">
        <v>21</v>
      </c>
      <c r="F683" s="158"/>
      <c r="G683" s="158"/>
      <c r="H683" s="120"/>
      <c r="I683" s="159"/>
      <c r="J683" s="159"/>
      <c r="K683" s="101"/>
      <c r="L683" s="17"/>
      <c r="M683" s="17"/>
      <c r="N683" s="17"/>
      <c r="O683" s="17"/>
      <c r="P683" s="17"/>
      <c r="Q683" s="17"/>
      <c r="R683" s="17"/>
      <c r="S683" s="17"/>
      <c r="T683" s="17"/>
      <c r="AA683" t="s">
        <v>155</v>
      </c>
    </row>
    <row r="684" spans="1:27" ht="18.75" hidden="1" customHeight="1" x14ac:dyDescent="0.25">
      <c r="A684" s="40">
        <v>5</v>
      </c>
      <c r="B684" s="157" t="s">
        <v>41</v>
      </c>
      <c r="C684" s="157"/>
      <c r="D684" s="157"/>
      <c r="E684" s="54" t="s">
        <v>21</v>
      </c>
      <c r="F684" s="204"/>
      <c r="G684" s="205"/>
      <c r="H684" s="120"/>
      <c r="I684" s="159"/>
      <c r="J684" s="159"/>
      <c r="K684" s="101"/>
      <c r="L684" s="17"/>
      <c r="M684" s="17"/>
      <c r="N684" s="17"/>
      <c r="O684" s="17"/>
      <c r="P684" s="17"/>
      <c r="Q684" s="17"/>
      <c r="R684" s="17"/>
      <c r="S684" s="17"/>
      <c r="T684" s="17"/>
    </row>
    <row r="685" spans="1:27" ht="29.25" hidden="1" customHeight="1" x14ac:dyDescent="0.25">
      <c r="A685" s="34">
        <v>6</v>
      </c>
      <c r="B685" s="206" t="s">
        <v>163</v>
      </c>
      <c r="C685" s="206"/>
      <c r="D685" s="206"/>
      <c r="E685" s="55" t="s">
        <v>168</v>
      </c>
      <c r="F685" s="158"/>
      <c r="G685" s="158"/>
      <c r="H685" s="120"/>
      <c r="I685" s="159"/>
      <c r="J685" s="159"/>
      <c r="K685" s="101"/>
      <c r="L685" s="17"/>
      <c r="M685" s="17"/>
      <c r="N685" s="17"/>
      <c r="O685" s="17"/>
      <c r="P685" s="17"/>
      <c r="Q685" s="17"/>
      <c r="R685" s="17"/>
      <c r="S685" s="17"/>
      <c r="T685" s="17"/>
    </row>
    <row r="686" spans="1:27" ht="62.25" hidden="1" customHeight="1" x14ac:dyDescent="0.25">
      <c r="A686" s="40">
        <v>7</v>
      </c>
      <c r="B686" s="157" t="s">
        <v>46</v>
      </c>
      <c r="C686" s="157"/>
      <c r="D686" s="157"/>
      <c r="E686" s="54" t="s">
        <v>21</v>
      </c>
      <c r="F686" s="158"/>
      <c r="G686" s="158"/>
      <c r="H686" s="120"/>
      <c r="I686" s="159"/>
      <c r="J686" s="159"/>
      <c r="K686" s="99"/>
      <c r="L686" s="17"/>
      <c r="M686" s="17"/>
      <c r="N686" s="17"/>
      <c r="O686" s="17"/>
      <c r="P686" s="17"/>
      <c r="Q686" s="17"/>
      <c r="R686" s="17"/>
      <c r="S686" s="17"/>
      <c r="T686" s="17"/>
    </row>
    <row r="687" spans="1:27" ht="28.5" hidden="1" customHeight="1" x14ac:dyDescent="0.25">
      <c r="A687" s="40">
        <v>8</v>
      </c>
      <c r="B687" s="193" t="s">
        <v>174</v>
      </c>
      <c r="C687" s="194"/>
      <c r="D687" s="195"/>
      <c r="E687" s="56" t="s">
        <v>35</v>
      </c>
      <c r="F687" s="196"/>
      <c r="G687" s="197"/>
      <c r="H687" s="120"/>
      <c r="I687" s="159"/>
      <c r="J687" s="159"/>
      <c r="K687" s="99"/>
      <c r="L687" s="17"/>
      <c r="M687" s="17"/>
      <c r="N687" s="17"/>
      <c r="O687" s="17"/>
      <c r="P687" s="17"/>
      <c r="Q687" s="17"/>
      <c r="R687" s="17"/>
      <c r="S687" s="17"/>
      <c r="T687" s="17"/>
    </row>
    <row r="688" spans="1:27" ht="29.25" hidden="1" customHeight="1" x14ac:dyDescent="0.25">
      <c r="A688" s="40">
        <v>9</v>
      </c>
      <c r="B688" s="193" t="s">
        <v>176</v>
      </c>
      <c r="C688" s="194"/>
      <c r="D688" s="195"/>
      <c r="E688" s="56" t="s">
        <v>153</v>
      </c>
      <c r="F688" s="163"/>
      <c r="G688" s="164"/>
      <c r="H688" s="120"/>
      <c r="I688" s="159"/>
      <c r="J688" s="159"/>
      <c r="K688" s="99"/>
      <c r="L688" s="17"/>
      <c r="M688" s="17"/>
      <c r="N688" s="17"/>
      <c r="O688" s="17"/>
      <c r="P688" s="17"/>
      <c r="Q688" s="17"/>
      <c r="R688" s="17"/>
      <c r="S688" s="17"/>
      <c r="T688" s="17"/>
    </row>
    <row r="689" spans="1:20" hidden="1" x14ac:dyDescent="0.25">
      <c r="A689" s="40">
        <v>10</v>
      </c>
      <c r="B689" s="193" t="s">
        <v>175</v>
      </c>
      <c r="C689" s="194"/>
      <c r="D689" s="195"/>
      <c r="E689" s="56" t="s">
        <v>35</v>
      </c>
      <c r="F689" s="196"/>
      <c r="G689" s="197"/>
      <c r="H689" s="120"/>
      <c r="I689" s="159"/>
      <c r="J689" s="159"/>
      <c r="K689" s="99"/>
      <c r="L689" s="17"/>
      <c r="M689" s="17"/>
      <c r="N689" s="17"/>
      <c r="O689" s="17"/>
      <c r="P689" s="17"/>
      <c r="Q689" s="17"/>
      <c r="R689" s="17"/>
      <c r="S689" s="17"/>
      <c r="T689" s="17"/>
    </row>
    <row r="690" spans="1:20" ht="33.75" hidden="1" customHeight="1" x14ac:dyDescent="0.25">
      <c r="A690" s="40">
        <v>11</v>
      </c>
      <c r="B690" s="126" t="s">
        <v>156</v>
      </c>
      <c r="C690" s="127"/>
      <c r="D690" s="128"/>
      <c r="E690" s="57" t="s">
        <v>69</v>
      </c>
      <c r="F690" s="187"/>
      <c r="G690" s="188"/>
      <c r="H690" s="120"/>
      <c r="I690" s="159"/>
      <c r="J690" s="159"/>
      <c r="K690" s="100" t="str">
        <f>IF(F691&gt;F690,"Wartość kosztów kwalifikowanych przekracza koszt całkowity przedsięwzięcia !!!","")</f>
        <v/>
      </c>
      <c r="L690" s="17"/>
      <c r="M690" s="17"/>
      <c r="N690" s="17"/>
      <c r="O690" s="17"/>
      <c r="P690" s="17"/>
      <c r="Q690" s="17"/>
      <c r="R690" s="17"/>
      <c r="S690" s="17"/>
      <c r="T690" s="17"/>
    </row>
    <row r="691" spans="1:20" ht="141.75" hidden="1" customHeight="1" x14ac:dyDescent="0.25">
      <c r="A691" s="40">
        <v>12</v>
      </c>
      <c r="B691" s="126" t="s">
        <v>167</v>
      </c>
      <c r="C691" s="127"/>
      <c r="D691" s="128"/>
      <c r="E691" s="57" t="s">
        <v>69</v>
      </c>
      <c r="F691" s="187"/>
      <c r="G691" s="188"/>
      <c r="H691" s="120"/>
      <c r="I691" s="159"/>
      <c r="J691" s="159"/>
      <c r="K691" s="105" t="str">
        <f>IF(F691="","",IF(F691&lt;100000,"Minimalny koszt kwalifikowany przedsięwzięcia to 100.000,00 zł !!!",""))</f>
        <v/>
      </c>
      <c r="L691" s="17"/>
      <c r="M691" s="17"/>
      <c r="N691" s="17"/>
      <c r="O691" s="17"/>
      <c r="P691" s="17"/>
      <c r="Q691" s="17"/>
      <c r="R691" s="17"/>
      <c r="S691" s="17"/>
      <c r="T691" s="17"/>
    </row>
    <row r="692" spans="1:20" ht="30.75" hidden="1" customHeight="1" x14ac:dyDescent="0.25">
      <c r="A692" s="37">
        <v>13</v>
      </c>
      <c r="B692" s="126" t="s">
        <v>165</v>
      </c>
      <c r="C692" s="127"/>
      <c r="D692" s="128"/>
      <c r="E692" s="57" t="s">
        <v>69</v>
      </c>
      <c r="F692" s="187"/>
      <c r="G692" s="188"/>
      <c r="H692" s="120"/>
      <c r="I692" s="159"/>
      <c r="J692" s="159"/>
      <c r="K692" s="99"/>
      <c r="L692" s="17"/>
      <c r="M692" s="17"/>
      <c r="N692" s="17"/>
      <c r="O692" s="17"/>
      <c r="P692" s="17"/>
      <c r="Q692" s="17"/>
      <c r="R692" s="17"/>
      <c r="S692" s="17"/>
      <c r="T692" s="17"/>
    </row>
    <row r="693" spans="1:20" ht="30.75" hidden="1" customHeight="1" x14ac:dyDescent="0.25">
      <c r="A693" s="37">
        <v>14</v>
      </c>
      <c r="B693" s="126" t="s">
        <v>164</v>
      </c>
      <c r="C693" s="127"/>
      <c r="D693" s="128"/>
      <c r="E693" s="57" t="s">
        <v>69</v>
      </c>
      <c r="F693" s="187"/>
      <c r="G693" s="188"/>
      <c r="H693" s="120"/>
      <c r="I693" s="159"/>
      <c r="J693" s="159"/>
      <c r="K693" s="99"/>
      <c r="L693" s="17"/>
      <c r="M693" s="17"/>
      <c r="N693" s="17"/>
      <c r="O693" s="17"/>
      <c r="P693" s="17"/>
      <c r="Q693" s="17"/>
      <c r="R693" s="17"/>
      <c r="S693" s="17"/>
      <c r="T693" s="17"/>
    </row>
    <row r="694" spans="1:20" ht="30.75" hidden="1" customHeight="1" x14ac:dyDescent="0.25">
      <c r="A694" s="37">
        <v>15</v>
      </c>
      <c r="B694" s="126" t="s">
        <v>170</v>
      </c>
      <c r="C694" s="127"/>
      <c r="D694" s="128"/>
      <c r="E694" s="57" t="s">
        <v>69</v>
      </c>
      <c r="F694" s="189" t="str">
        <f>IF(OR(F692="",F693=""),"",F692-F693)</f>
        <v/>
      </c>
      <c r="G694" s="190"/>
      <c r="H694" s="120"/>
      <c r="I694" s="159"/>
      <c r="J694" s="159"/>
      <c r="K694" s="99"/>
      <c r="L694" s="17"/>
      <c r="M694" s="17"/>
      <c r="N694" s="17"/>
      <c r="O694" s="17"/>
      <c r="P694" s="17"/>
      <c r="Q694" s="17"/>
      <c r="R694" s="17"/>
      <c r="S694" s="17"/>
      <c r="T694" s="17"/>
    </row>
    <row r="695" spans="1:20" hidden="1" x14ac:dyDescent="0.25">
      <c r="A695" s="166">
        <v>16</v>
      </c>
      <c r="B695" s="145" t="s">
        <v>66</v>
      </c>
      <c r="C695" s="146"/>
      <c r="D695" s="147"/>
      <c r="E695" s="56" t="s">
        <v>93</v>
      </c>
      <c r="F695" s="191"/>
      <c r="G695" s="192"/>
      <c r="H695" s="182"/>
      <c r="I695" s="183"/>
      <c r="J695" s="183"/>
      <c r="K695" s="102"/>
      <c r="L695" s="17"/>
      <c r="M695" s="17"/>
      <c r="N695" s="17"/>
      <c r="O695" s="17"/>
      <c r="P695" s="17"/>
      <c r="Q695" s="17"/>
      <c r="R695" s="17"/>
      <c r="S695" s="17"/>
      <c r="T695" s="17"/>
    </row>
    <row r="696" spans="1:20" ht="17.25" hidden="1" customHeight="1" x14ac:dyDescent="0.25">
      <c r="A696" s="167"/>
      <c r="B696" s="151"/>
      <c r="C696" s="152"/>
      <c r="D696" s="153"/>
      <c r="E696" s="54" t="s">
        <v>22</v>
      </c>
      <c r="F696" s="114" t="str">
        <f>IF(F695="","",F695*0.278)</f>
        <v/>
      </c>
      <c r="G696" s="114"/>
      <c r="H696" s="184"/>
      <c r="I696" s="184"/>
      <c r="J696" s="182"/>
      <c r="K696" s="102"/>
      <c r="L696" s="17"/>
      <c r="M696" s="17"/>
      <c r="N696" s="17"/>
      <c r="O696" s="17"/>
      <c r="P696" s="17"/>
      <c r="Q696" s="17"/>
      <c r="R696" s="17"/>
      <c r="S696" s="17"/>
      <c r="T696" s="17"/>
    </row>
    <row r="697" spans="1:20" hidden="1" x14ac:dyDescent="0.25">
      <c r="A697" s="166">
        <v>17</v>
      </c>
      <c r="B697" s="145" t="s">
        <v>67</v>
      </c>
      <c r="C697" s="146"/>
      <c r="D697" s="147"/>
      <c r="E697" s="56" t="s">
        <v>93</v>
      </c>
      <c r="F697" s="191"/>
      <c r="G697" s="192"/>
      <c r="H697" s="182"/>
      <c r="I697" s="183"/>
      <c r="J697" s="183"/>
      <c r="K697" s="102"/>
      <c r="L697" s="17"/>
      <c r="M697" s="17"/>
      <c r="N697" s="17"/>
      <c r="O697" s="17"/>
      <c r="P697" s="17"/>
      <c r="Q697" s="17"/>
      <c r="R697" s="17"/>
      <c r="S697" s="17"/>
      <c r="T697" s="17"/>
    </row>
    <row r="698" spans="1:20" hidden="1" x14ac:dyDescent="0.25">
      <c r="A698" s="167"/>
      <c r="B698" s="151"/>
      <c r="C698" s="152"/>
      <c r="D698" s="153"/>
      <c r="E698" s="54" t="s">
        <v>22</v>
      </c>
      <c r="F698" s="114" t="str">
        <f>IF(F697="","",F697*0.278)</f>
        <v/>
      </c>
      <c r="G698" s="114"/>
      <c r="H698" s="184"/>
      <c r="I698" s="184"/>
      <c r="J698" s="182"/>
      <c r="K698" s="102"/>
      <c r="L698" s="17"/>
      <c r="M698" s="17"/>
      <c r="N698" s="17"/>
      <c r="O698" s="17"/>
      <c r="P698" s="17"/>
      <c r="Q698" s="17"/>
      <c r="R698" s="17"/>
      <c r="S698" s="17"/>
      <c r="T698" s="17"/>
    </row>
    <row r="699" spans="1:20" hidden="1" x14ac:dyDescent="0.25">
      <c r="A699" s="166">
        <v>18</v>
      </c>
      <c r="B699" s="145" t="s">
        <v>64</v>
      </c>
      <c r="C699" s="146"/>
      <c r="D699" s="147"/>
      <c r="E699" s="56" t="s">
        <v>93</v>
      </c>
      <c r="F699" s="181" t="str">
        <f>IF(OR(F695="",F697=""),"",F695-F697)</f>
        <v/>
      </c>
      <c r="G699" s="181"/>
      <c r="H699" s="182"/>
      <c r="I699" s="183"/>
      <c r="J699" s="183"/>
      <c r="K699" s="102"/>
      <c r="L699" s="17"/>
      <c r="M699" s="17"/>
      <c r="N699" s="17"/>
      <c r="O699" s="17"/>
      <c r="P699" s="17"/>
      <c r="Q699" s="17"/>
      <c r="R699" s="17"/>
      <c r="S699" s="17"/>
      <c r="T699" s="17"/>
    </row>
    <row r="700" spans="1:20" hidden="1" x14ac:dyDescent="0.25">
      <c r="A700" s="167"/>
      <c r="B700" s="151"/>
      <c r="C700" s="152"/>
      <c r="D700" s="153"/>
      <c r="E700" s="54" t="s">
        <v>22</v>
      </c>
      <c r="F700" s="114" t="str">
        <f>IF(OR(F696="",F698=""),"",F696-F698)</f>
        <v/>
      </c>
      <c r="G700" s="114"/>
      <c r="H700" s="184"/>
      <c r="I700" s="184"/>
      <c r="J700" s="182"/>
      <c r="K700" s="102"/>
      <c r="L700" s="17"/>
      <c r="M700" s="17"/>
      <c r="N700" s="17"/>
      <c r="O700" s="17"/>
      <c r="P700" s="17"/>
      <c r="Q700" s="17"/>
      <c r="R700" s="17"/>
      <c r="S700" s="17"/>
      <c r="T700" s="17"/>
    </row>
    <row r="701" spans="1:20" ht="24" hidden="1" customHeight="1" x14ac:dyDescent="0.25">
      <c r="A701" s="166">
        <v>19</v>
      </c>
      <c r="B701" s="168" t="s">
        <v>61</v>
      </c>
      <c r="C701" s="169"/>
      <c r="D701" s="170"/>
      <c r="E701" s="58" t="s">
        <v>93</v>
      </c>
      <c r="F701" s="163"/>
      <c r="G701" s="164"/>
      <c r="H701" s="120"/>
      <c r="I701" s="159"/>
      <c r="J701" s="159"/>
      <c r="K701" s="99"/>
      <c r="L701" s="17"/>
      <c r="M701" s="17"/>
      <c r="N701" s="17"/>
      <c r="O701" s="17"/>
      <c r="P701" s="17"/>
      <c r="Q701" s="17"/>
      <c r="R701" s="17"/>
      <c r="S701" s="17"/>
      <c r="T701" s="17"/>
    </row>
    <row r="702" spans="1:20" ht="24" hidden="1" customHeight="1" x14ac:dyDescent="0.25">
      <c r="A702" s="167"/>
      <c r="B702" s="171"/>
      <c r="C702" s="172"/>
      <c r="D702" s="173"/>
      <c r="E702" s="57" t="s">
        <v>22</v>
      </c>
      <c r="F702" s="185" t="str">
        <f>IF(F701="","",F701*0.278)</f>
        <v/>
      </c>
      <c r="G702" s="186"/>
      <c r="H702" s="120"/>
      <c r="I702" s="159"/>
      <c r="J702" s="159"/>
      <c r="K702" s="99"/>
      <c r="L702" s="17"/>
      <c r="M702" s="17"/>
      <c r="N702" s="17"/>
      <c r="O702" s="17"/>
      <c r="P702" s="17"/>
      <c r="Q702" s="17"/>
      <c r="R702" s="17"/>
      <c r="S702" s="17"/>
      <c r="T702" s="17"/>
    </row>
    <row r="703" spans="1:20" ht="24" hidden="1" customHeight="1" x14ac:dyDescent="0.25">
      <c r="A703" s="166">
        <v>20</v>
      </c>
      <c r="B703" s="168" t="s">
        <v>62</v>
      </c>
      <c r="C703" s="169"/>
      <c r="D703" s="170"/>
      <c r="E703" s="58" t="s">
        <v>93</v>
      </c>
      <c r="F703" s="163"/>
      <c r="G703" s="164"/>
      <c r="H703" s="120"/>
      <c r="I703" s="159"/>
      <c r="J703" s="159"/>
      <c r="K703" s="99"/>
      <c r="L703" s="17"/>
      <c r="M703" s="17"/>
      <c r="N703" s="17"/>
      <c r="O703" s="17"/>
      <c r="P703" s="17"/>
      <c r="Q703" s="17"/>
      <c r="R703" s="17"/>
      <c r="S703" s="17"/>
      <c r="T703" s="17"/>
    </row>
    <row r="704" spans="1:20" ht="24" hidden="1" customHeight="1" x14ac:dyDescent="0.25">
      <c r="A704" s="167"/>
      <c r="B704" s="171"/>
      <c r="C704" s="172"/>
      <c r="D704" s="173"/>
      <c r="E704" s="57" t="s">
        <v>22</v>
      </c>
      <c r="F704" s="185" t="str">
        <f>IF(F703="","",F703*0.278)</f>
        <v/>
      </c>
      <c r="G704" s="186"/>
      <c r="H704" s="120"/>
      <c r="I704" s="159"/>
      <c r="J704" s="159"/>
      <c r="K704" s="103"/>
      <c r="L704" s="17"/>
      <c r="M704" s="17"/>
      <c r="N704" s="17"/>
      <c r="O704" s="17"/>
      <c r="P704" s="17"/>
      <c r="Q704" s="17"/>
      <c r="R704" s="17"/>
      <c r="S704" s="17"/>
      <c r="T704" s="17"/>
    </row>
    <row r="705" spans="1:27" ht="23.25" hidden="1" customHeight="1" x14ac:dyDescent="0.25">
      <c r="A705" s="166">
        <v>21</v>
      </c>
      <c r="B705" s="168" t="s">
        <v>50</v>
      </c>
      <c r="C705" s="169"/>
      <c r="D705" s="170"/>
      <c r="E705" s="58" t="s">
        <v>93</v>
      </c>
      <c r="F705" s="174" t="str">
        <f>IF(OR(F701="",F703=""),"",F701-F703)</f>
        <v/>
      </c>
      <c r="G705" s="175"/>
      <c r="H705" s="120"/>
      <c r="I705" s="159"/>
      <c r="J705" s="159"/>
      <c r="K705" s="103"/>
      <c r="L705" s="17"/>
      <c r="M705" s="17"/>
      <c r="N705" s="17"/>
      <c r="O705" s="17"/>
      <c r="P705" s="17"/>
      <c r="Q705" s="17"/>
      <c r="R705" s="17"/>
      <c r="S705" s="17"/>
      <c r="T705" s="17"/>
    </row>
    <row r="706" spans="1:27" ht="23.25" hidden="1" customHeight="1" x14ac:dyDescent="0.25">
      <c r="A706" s="167"/>
      <c r="B706" s="171"/>
      <c r="C706" s="172"/>
      <c r="D706" s="173"/>
      <c r="E706" s="57" t="s">
        <v>22</v>
      </c>
      <c r="F706" s="174" t="str">
        <f>IF(OR(F702="",F704=""),"",F702-F704)</f>
        <v/>
      </c>
      <c r="G706" s="175"/>
      <c r="H706" s="120"/>
      <c r="I706" s="159"/>
      <c r="J706" s="159"/>
      <c r="K706" s="103"/>
      <c r="L706" s="17"/>
      <c r="M706" s="17"/>
      <c r="N706" s="17"/>
      <c r="O706" s="17"/>
      <c r="P706" s="17"/>
      <c r="Q706" s="17"/>
      <c r="R706" s="17"/>
      <c r="S706" s="17"/>
      <c r="T706" s="17"/>
    </row>
    <row r="707" spans="1:27" ht="45.75" hidden="1" customHeight="1" x14ac:dyDescent="0.25">
      <c r="A707" s="38">
        <v>22</v>
      </c>
      <c r="B707" s="126" t="s">
        <v>161</v>
      </c>
      <c r="C707" s="127"/>
      <c r="D707" s="128"/>
      <c r="E707" s="57" t="s">
        <v>47</v>
      </c>
      <c r="F707" s="176" t="str">
        <f>IF(OR(F701="",F703=""),"",F705/F701)</f>
        <v/>
      </c>
      <c r="G707" s="177"/>
      <c r="H707" s="120"/>
      <c r="I707" s="159"/>
      <c r="J707" s="159"/>
      <c r="K707" s="103"/>
      <c r="L707" s="17"/>
      <c r="M707" s="17"/>
      <c r="N707" s="17"/>
      <c r="O707" s="17"/>
      <c r="P707" s="17"/>
      <c r="Q707" s="17"/>
      <c r="R707" s="17"/>
      <c r="S707" s="17"/>
      <c r="T707" s="17"/>
    </row>
    <row r="708" spans="1:27" ht="30.75" hidden="1" customHeight="1" x14ac:dyDescent="0.25">
      <c r="A708" s="40">
        <v>23</v>
      </c>
      <c r="B708" s="129" t="s">
        <v>23</v>
      </c>
      <c r="C708" s="130"/>
      <c r="D708" s="131"/>
      <c r="E708" s="54" t="s">
        <v>22</v>
      </c>
      <c r="F708" s="178"/>
      <c r="G708" s="178"/>
      <c r="H708" s="179"/>
      <c r="I708" s="179"/>
      <c r="J708" s="120"/>
      <c r="K708" s="102"/>
      <c r="L708" s="17"/>
      <c r="M708" s="17"/>
      <c r="N708" s="17"/>
      <c r="O708" s="17"/>
      <c r="P708" s="17"/>
      <c r="Q708" s="17"/>
      <c r="R708" s="17"/>
      <c r="S708" s="17"/>
      <c r="T708" s="17"/>
    </row>
    <row r="709" spans="1:27" ht="30.75" hidden="1" customHeight="1" x14ac:dyDescent="0.25">
      <c r="A709" s="38">
        <v>24</v>
      </c>
      <c r="B709" s="129" t="s">
        <v>172</v>
      </c>
      <c r="C709" s="130"/>
      <c r="D709" s="131"/>
      <c r="E709" s="54" t="s">
        <v>22</v>
      </c>
      <c r="F709" s="178"/>
      <c r="G709" s="178"/>
      <c r="H709" s="179"/>
      <c r="I709" s="179"/>
      <c r="J709" s="120"/>
      <c r="K709" s="102"/>
      <c r="L709" s="17"/>
      <c r="M709" s="17"/>
      <c r="N709" s="17"/>
      <c r="O709" s="17"/>
      <c r="P709" s="17"/>
      <c r="Q709" s="17"/>
      <c r="R709" s="17"/>
      <c r="S709" s="17"/>
      <c r="T709" s="17"/>
    </row>
    <row r="710" spans="1:27" ht="30.75" hidden="1" customHeight="1" x14ac:dyDescent="0.25">
      <c r="A710" s="38">
        <v>25</v>
      </c>
      <c r="B710" s="129" t="s">
        <v>173</v>
      </c>
      <c r="C710" s="130"/>
      <c r="D710" s="131"/>
      <c r="E710" s="54" t="s">
        <v>22</v>
      </c>
      <c r="F710" s="180" t="str">
        <f>IF(OR(F708="",F709=""),"",F708-F709)</f>
        <v/>
      </c>
      <c r="G710" s="180"/>
      <c r="H710" s="120"/>
      <c r="I710" s="159"/>
      <c r="J710" s="159"/>
      <c r="K710" s="102"/>
      <c r="L710" s="17"/>
      <c r="M710" s="17"/>
      <c r="N710" s="17"/>
      <c r="O710" s="17"/>
      <c r="P710" s="17"/>
      <c r="Q710" s="17"/>
      <c r="R710" s="17"/>
      <c r="S710" s="17"/>
      <c r="T710" s="17"/>
    </row>
    <row r="711" spans="1:27" ht="45.75" hidden="1" customHeight="1" x14ac:dyDescent="0.25">
      <c r="A711" s="46">
        <v>26</v>
      </c>
      <c r="B711" s="108" t="s">
        <v>166</v>
      </c>
      <c r="C711" s="108"/>
      <c r="D711" s="108"/>
      <c r="E711" s="57" t="s">
        <v>22</v>
      </c>
      <c r="F711" s="163"/>
      <c r="G711" s="164"/>
      <c r="H711" s="120"/>
      <c r="I711" s="159"/>
      <c r="J711" s="159"/>
      <c r="K711" s="103"/>
      <c r="L711" s="17"/>
      <c r="M711" s="17"/>
      <c r="N711" s="17"/>
      <c r="O711" s="17"/>
      <c r="P711" s="17"/>
      <c r="Q711" s="17"/>
      <c r="R711" s="17"/>
      <c r="S711" s="17"/>
      <c r="T711" s="17"/>
    </row>
    <row r="712" spans="1:27" ht="45.75" hidden="1" customHeight="1" x14ac:dyDescent="0.25">
      <c r="A712" s="46">
        <v>27</v>
      </c>
      <c r="B712" s="108" t="s">
        <v>169</v>
      </c>
      <c r="C712" s="108"/>
      <c r="D712" s="108"/>
      <c r="E712" s="57" t="s">
        <v>22</v>
      </c>
      <c r="F712" s="163"/>
      <c r="G712" s="164"/>
      <c r="H712" s="120"/>
      <c r="I712" s="159"/>
      <c r="J712" s="159"/>
      <c r="K712" s="103"/>
      <c r="L712" s="17"/>
      <c r="M712" s="17"/>
      <c r="N712" s="17"/>
      <c r="O712" s="17"/>
      <c r="P712" s="17"/>
      <c r="Q712" s="17"/>
      <c r="R712" s="17"/>
      <c r="S712" s="17"/>
      <c r="T712" s="17"/>
    </row>
    <row r="713" spans="1:27" ht="45" hidden="1" customHeight="1" x14ac:dyDescent="0.25">
      <c r="A713" s="34">
        <v>28</v>
      </c>
      <c r="B713" s="157" t="s">
        <v>51</v>
      </c>
      <c r="C713" s="157"/>
      <c r="D713" s="157"/>
      <c r="E713" s="54" t="s">
        <v>22</v>
      </c>
      <c r="F713" s="165" t="str">
        <f>IF(AND(F711="",F712=""),"",F711+F712)</f>
        <v/>
      </c>
      <c r="G713" s="165"/>
      <c r="H713" s="120"/>
      <c r="I713" s="159"/>
      <c r="J713" s="159"/>
      <c r="K713" s="99"/>
      <c r="L713" s="17"/>
      <c r="M713" s="17"/>
      <c r="N713" s="17"/>
      <c r="O713" s="17"/>
      <c r="P713" s="17"/>
      <c r="Q713" s="17"/>
      <c r="R713" s="17"/>
      <c r="S713" s="17"/>
      <c r="T713" s="17"/>
    </row>
    <row r="714" spans="1:27" ht="30.75" hidden="1" customHeight="1" x14ac:dyDescent="0.25">
      <c r="A714" s="34">
        <v>29</v>
      </c>
      <c r="B714" s="129" t="s">
        <v>185</v>
      </c>
      <c r="C714" s="130"/>
      <c r="D714" s="131"/>
      <c r="E714" s="54" t="s">
        <v>24</v>
      </c>
      <c r="F714" s="163"/>
      <c r="G714" s="164"/>
      <c r="H714" s="120"/>
      <c r="I714" s="159"/>
      <c r="J714" s="159"/>
      <c r="K714" s="99"/>
      <c r="L714" s="17"/>
      <c r="M714" s="17"/>
      <c r="N714" s="17"/>
      <c r="O714" s="17"/>
      <c r="P714" s="17"/>
      <c r="Q714" s="17"/>
      <c r="R714" s="17"/>
      <c r="S714" s="17"/>
      <c r="T714" s="17"/>
    </row>
    <row r="715" spans="1:27" hidden="1" x14ac:dyDescent="0.25">
      <c r="A715" s="34">
        <v>30</v>
      </c>
      <c r="B715" s="129" t="s">
        <v>186</v>
      </c>
      <c r="C715" s="130"/>
      <c r="D715" s="131"/>
      <c r="E715" s="54" t="s">
        <v>24</v>
      </c>
      <c r="F715" s="163"/>
      <c r="G715" s="164"/>
      <c r="H715" s="120"/>
      <c r="I715" s="159"/>
      <c r="J715" s="159"/>
      <c r="K715" s="99"/>
      <c r="L715" s="17"/>
      <c r="M715" s="17"/>
      <c r="N715" s="17"/>
      <c r="O715" s="17"/>
      <c r="P715" s="17"/>
      <c r="Q715" s="17"/>
      <c r="R715" s="17"/>
      <c r="S715" s="17"/>
      <c r="T715" s="17"/>
    </row>
    <row r="716" spans="1:27" ht="31.5" hidden="1" customHeight="1" x14ac:dyDescent="0.25">
      <c r="A716" s="34">
        <v>31</v>
      </c>
      <c r="B716" s="157" t="s">
        <v>48</v>
      </c>
      <c r="C716" s="157"/>
      <c r="D716" s="157"/>
      <c r="E716" s="54" t="s">
        <v>24</v>
      </c>
      <c r="F716" s="165" t="str">
        <f>IF(OR(F714="",F715=""),"",F714-F715)</f>
        <v/>
      </c>
      <c r="G716" s="165"/>
      <c r="H716" s="120"/>
      <c r="I716" s="159"/>
      <c r="J716" s="159"/>
      <c r="K716" s="103"/>
      <c r="L716" s="17"/>
      <c r="M716" s="17"/>
      <c r="N716" s="17"/>
      <c r="O716" s="17"/>
      <c r="P716" s="17"/>
      <c r="Q716" s="17"/>
      <c r="R716" s="17"/>
      <c r="S716" s="17"/>
      <c r="T716" s="17"/>
    </row>
    <row r="717" spans="1:27" hidden="1" x14ac:dyDescent="0.25">
      <c r="A717" s="142">
        <v>32</v>
      </c>
      <c r="B717" s="145" t="s">
        <v>52</v>
      </c>
      <c r="C717" s="146"/>
      <c r="D717" s="147"/>
      <c r="E717" s="154" t="s">
        <v>182</v>
      </c>
      <c r="F717" s="154"/>
      <c r="G717" s="154"/>
      <c r="H717" s="154"/>
      <c r="I717" s="154"/>
      <c r="J717" s="86"/>
      <c r="K717" s="155" t="str">
        <f>IF(AND(J717="Tak",F707&lt;0.25),"Nie został spełniony warunek zgodnie z punktem 1 Kryteriów jakościowych dopuszczających","")</f>
        <v/>
      </c>
      <c r="L717" s="155"/>
      <c r="M717" s="155"/>
      <c r="N717" s="155"/>
      <c r="O717" s="155"/>
      <c r="P717" s="155"/>
      <c r="Q717" s="155"/>
      <c r="R717" s="155"/>
      <c r="S717" s="155"/>
      <c r="T717" s="155"/>
      <c r="AA717">
        <f>IF(J717="Tak",1,0)</f>
        <v>0</v>
      </c>
    </row>
    <row r="718" spans="1:27" hidden="1" x14ac:dyDescent="0.25">
      <c r="A718" s="143"/>
      <c r="B718" s="148"/>
      <c r="C718" s="149"/>
      <c r="D718" s="150"/>
      <c r="E718" s="156" t="s">
        <v>183</v>
      </c>
      <c r="F718" s="156"/>
      <c r="G718" s="156"/>
      <c r="H718" s="156"/>
      <c r="I718" s="156"/>
      <c r="J718" s="86"/>
      <c r="K718" s="155" t="str">
        <f>IF(AND(J718="Tak",F707&lt;0.1),"Nie został spełniony warunek zgodnie z punktem 2 Kryteriów jakościowych dopuszczających","")</f>
        <v/>
      </c>
      <c r="L718" s="155"/>
      <c r="M718" s="155"/>
      <c r="N718" s="155"/>
      <c r="O718" s="155"/>
      <c r="P718" s="155"/>
      <c r="Q718" s="155"/>
      <c r="R718" s="155"/>
      <c r="S718" s="155"/>
      <c r="T718" s="155"/>
      <c r="AA718">
        <f t="shared" ref="AA718:AA719" si="14">IF(J718="Tak",1,0)</f>
        <v>0</v>
      </c>
    </row>
    <row r="719" spans="1:27" hidden="1" x14ac:dyDescent="0.25">
      <c r="A719" s="144"/>
      <c r="B719" s="151"/>
      <c r="C719" s="152"/>
      <c r="D719" s="153"/>
      <c r="E719" s="156" t="s">
        <v>184</v>
      </c>
      <c r="F719" s="156"/>
      <c r="G719" s="156"/>
      <c r="H719" s="156"/>
      <c r="I719" s="156"/>
      <c r="J719" s="86"/>
      <c r="K719" s="155" t="str">
        <f>IF(AND(J719="Tak",F707&lt;0.1),"Nie został spełniony warunek zgodnie z punktem 2 Kryteriów jakościowych dopuszczających","")</f>
        <v/>
      </c>
      <c r="L719" s="155"/>
      <c r="M719" s="155"/>
      <c r="N719" s="155"/>
      <c r="O719" s="155"/>
      <c r="P719" s="155"/>
      <c r="Q719" s="155"/>
      <c r="R719" s="155"/>
      <c r="S719" s="155"/>
      <c r="T719" s="155"/>
      <c r="AA719">
        <f t="shared" si="14"/>
        <v>0</v>
      </c>
    </row>
    <row r="720" spans="1:27" ht="61.5" hidden="1" customHeight="1" x14ac:dyDescent="0.25">
      <c r="A720" s="34">
        <v>33</v>
      </c>
      <c r="B720" s="157" t="s">
        <v>277</v>
      </c>
      <c r="C720" s="157"/>
      <c r="D720" s="157"/>
      <c r="E720" s="54" t="s">
        <v>19</v>
      </c>
      <c r="F720" s="158"/>
      <c r="G720" s="158"/>
      <c r="H720" s="120"/>
      <c r="I720" s="159"/>
      <c r="J720" s="159"/>
      <c r="K720" s="99"/>
      <c r="L720" s="17"/>
      <c r="M720" s="17"/>
      <c r="N720" s="17"/>
      <c r="O720" s="17"/>
      <c r="P720" s="17"/>
      <c r="Q720" s="17"/>
      <c r="R720" s="17"/>
      <c r="S720" s="17"/>
      <c r="T720" s="17"/>
      <c r="AA720">
        <f>SUM(AA717:AA719)</f>
        <v>0</v>
      </c>
    </row>
    <row r="721" spans="1:27" ht="41.25" hidden="1" customHeight="1" x14ac:dyDescent="0.25">
      <c r="A721" s="34">
        <v>34</v>
      </c>
      <c r="B721" s="108" t="s">
        <v>157</v>
      </c>
      <c r="C721" s="108"/>
      <c r="D721" s="108"/>
      <c r="E721" s="57" t="s">
        <v>158</v>
      </c>
      <c r="F721" s="160" t="str">
        <f>IF(OR(F692="",F693=""),"",F691/F705)</f>
        <v/>
      </c>
      <c r="G721" s="160"/>
      <c r="H721" s="161"/>
      <c r="I721" s="161"/>
      <c r="J721" s="162"/>
      <c r="K721" s="100"/>
      <c r="L721" s="17"/>
      <c r="M721" s="17"/>
      <c r="N721" s="17"/>
      <c r="O721" s="17"/>
      <c r="P721" s="17"/>
      <c r="Q721" s="17"/>
      <c r="R721" s="17"/>
      <c r="S721" s="17"/>
      <c r="T721" s="17"/>
    </row>
    <row r="722" spans="1:27" ht="40.5" hidden="1" customHeight="1" x14ac:dyDescent="0.25">
      <c r="A722" s="34">
        <v>35</v>
      </c>
      <c r="B722" s="108" t="s">
        <v>159</v>
      </c>
      <c r="C722" s="108"/>
      <c r="D722" s="108"/>
      <c r="E722" s="57" t="s">
        <v>160</v>
      </c>
      <c r="F722" s="160" t="str">
        <f>IF(OR(F691="",F692="",F701=""),"",F691/(F692-F693))</f>
        <v/>
      </c>
      <c r="G722" s="160"/>
      <c r="H722" s="161"/>
      <c r="I722" s="161"/>
      <c r="J722" s="162"/>
      <c r="K722" s="99"/>
      <c r="L722" s="17"/>
      <c r="M722" s="17"/>
      <c r="N722" s="17"/>
      <c r="O722" s="17"/>
      <c r="P722" s="17"/>
      <c r="Q722" s="17"/>
      <c r="R722" s="17"/>
      <c r="S722" s="17"/>
      <c r="T722" s="17"/>
    </row>
    <row r="723" spans="1:27" ht="30" hidden="1" customHeight="1" x14ac:dyDescent="0.25">
      <c r="A723" s="34">
        <v>36</v>
      </c>
      <c r="B723" s="126" t="str">
        <f>CONCATENATE("Maksymalna kwota dofinansowania - ",'0-1'!$B$8)</f>
        <v xml:space="preserve">Maksymalna kwota dofinansowania - </v>
      </c>
      <c r="C723" s="127"/>
      <c r="D723" s="128"/>
      <c r="E723" s="57" t="s">
        <v>69</v>
      </c>
      <c r="F723" s="135" t="str">
        <f>IF(F724="","",F724*F691)</f>
        <v/>
      </c>
      <c r="G723" s="136"/>
      <c r="H723" s="137"/>
      <c r="I723" s="138"/>
      <c r="J723" s="138"/>
      <c r="K723" s="99"/>
      <c r="L723" s="17"/>
      <c r="M723" s="17"/>
      <c r="N723" s="17"/>
      <c r="O723" s="17"/>
      <c r="P723" s="17"/>
      <c r="Q723" s="17"/>
      <c r="R723" s="17"/>
      <c r="S723" s="17"/>
      <c r="T723" s="17"/>
    </row>
    <row r="724" spans="1:27" ht="45.75" hidden="1" customHeight="1" x14ac:dyDescent="0.25">
      <c r="A724" s="34">
        <v>37</v>
      </c>
      <c r="B724" s="126" t="s">
        <v>187</v>
      </c>
      <c r="C724" s="127"/>
      <c r="D724" s="128"/>
      <c r="E724" s="59" t="s">
        <v>47</v>
      </c>
      <c r="F724" s="139" t="str">
        <f>IF(AA720=3,0.95,IF(AA720=2,0.9,IF(AA720=1,0.85,"")))</f>
        <v/>
      </c>
      <c r="G724" s="140"/>
      <c r="H724" s="137"/>
      <c r="I724" s="138"/>
      <c r="J724" s="138"/>
      <c r="K724" s="99"/>
      <c r="L724" s="17"/>
      <c r="M724" s="17"/>
      <c r="N724" s="17"/>
      <c r="O724" s="17"/>
      <c r="P724" s="17"/>
      <c r="Q724" s="17"/>
      <c r="R724" s="17"/>
      <c r="S724" s="17"/>
      <c r="T724" s="17"/>
    </row>
    <row r="725" spans="1:27" ht="15" hidden="1" customHeight="1" x14ac:dyDescent="0.25">
      <c r="A725" s="106" t="s">
        <v>205</v>
      </c>
      <c r="B725" s="106"/>
      <c r="C725" s="106"/>
      <c r="D725" s="106"/>
      <c r="E725" s="106"/>
      <c r="F725" s="106"/>
      <c r="G725" s="106"/>
      <c r="H725" s="106"/>
      <c r="I725" s="106"/>
      <c r="J725" s="132"/>
      <c r="K725" s="98"/>
      <c r="L725" s="17"/>
      <c r="M725" s="17"/>
      <c r="N725" s="17"/>
      <c r="O725" s="17"/>
      <c r="P725" s="17"/>
      <c r="Q725" s="17"/>
      <c r="R725" s="17"/>
      <c r="S725" s="17"/>
      <c r="T725" s="17"/>
    </row>
    <row r="726" spans="1:27" ht="39.75" hidden="1" customHeight="1" x14ac:dyDescent="0.25">
      <c r="A726" s="107"/>
      <c r="B726" s="107"/>
      <c r="C726" s="107"/>
      <c r="D726" s="107"/>
      <c r="E726" s="107"/>
      <c r="F726" s="107"/>
      <c r="G726" s="107"/>
      <c r="H726" s="107"/>
      <c r="I726" s="107"/>
      <c r="J726" s="141"/>
      <c r="K726" s="98"/>
      <c r="L726" s="17"/>
      <c r="M726" s="17"/>
      <c r="N726" s="17"/>
      <c r="O726" s="17"/>
      <c r="P726" s="17"/>
      <c r="Q726" s="17"/>
      <c r="R726" s="17"/>
      <c r="S726" s="17"/>
      <c r="T726" s="17"/>
    </row>
    <row r="727" spans="1:27" ht="34.5" hidden="1" customHeight="1" x14ac:dyDescent="0.25">
      <c r="K727" s="98"/>
      <c r="L727" s="17"/>
      <c r="M727" s="17"/>
      <c r="N727" s="17"/>
      <c r="O727" s="17"/>
      <c r="P727" s="17"/>
      <c r="Q727" s="17"/>
      <c r="R727" s="17"/>
      <c r="S727" s="17"/>
      <c r="T727" s="17"/>
    </row>
    <row r="728" spans="1:27" ht="18.75" hidden="1" x14ac:dyDescent="0.3">
      <c r="B728" s="207" t="s">
        <v>214</v>
      </c>
      <c r="C728" s="207"/>
      <c r="D728" s="207"/>
      <c r="E728" s="207"/>
      <c r="F728" s="207"/>
      <c r="G728" s="207"/>
      <c r="H728" s="207"/>
      <c r="I728" s="207"/>
      <c r="J728" s="207"/>
      <c r="K728" s="98"/>
      <c r="L728" s="17"/>
      <c r="M728" s="17"/>
      <c r="N728" s="17"/>
      <c r="O728" s="17"/>
      <c r="P728" s="17"/>
      <c r="Q728" s="17"/>
      <c r="R728" s="17"/>
      <c r="S728" s="17"/>
      <c r="T728" s="17"/>
    </row>
    <row r="729" spans="1:27" ht="45.75" hidden="1" customHeight="1" x14ac:dyDescent="0.25">
      <c r="A729" s="36" t="s">
        <v>13</v>
      </c>
      <c r="B729" s="208" t="s">
        <v>33</v>
      </c>
      <c r="C729" s="208"/>
      <c r="D729" s="208"/>
      <c r="E729" s="51" t="s">
        <v>15</v>
      </c>
      <c r="F729" s="208" t="s">
        <v>36</v>
      </c>
      <c r="G729" s="208"/>
      <c r="H729" s="208" t="s">
        <v>49</v>
      </c>
      <c r="I729" s="208"/>
      <c r="J729" s="209"/>
      <c r="K729" s="99"/>
      <c r="L729" s="17"/>
      <c r="M729" s="17"/>
      <c r="N729" s="17"/>
      <c r="O729" s="17"/>
      <c r="P729" s="17"/>
      <c r="Q729" s="17"/>
      <c r="R729" s="17"/>
      <c r="S729" s="17"/>
      <c r="T729" s="17"/>
    </row>
    <row r="730" spans="1:27" ht="31.5" hidden="1" customHeight="1" x14ac:dyDescent="0.25">
      <c r="A730" s="40">
        <v>1</v>
      </c>
      <c r="B730" s="157" t="s">
        <v>43</v>
      </c>
      <c r="C730" s="157"/>
      <c r="D730" s="157"/>
      <c r="E730" s="52" t="s">
        <v>17</v>
      </c>
      <c r="F730" s="198" t="s">
        <v>17</v>
      </c>
      <c r="G730" s="199"/>
      <c r="H730" s="200"/>
      <c r="I730" s="200"/>
      <c r="J730" s="201"/>
      <c r="K730" s="99"/>
      <c r="L730" s="17"/>
      <c r="M730" s="17"/>
      <c r="N730" s="17"/>
      <c r="O730" s="17"/>
      <c r="P730" s="17"/>
      <c r="Q730" s="17"/>
      <c r="R730" s="17"/>
      <c r="S730" s="17"/>
      <c r="T730" s="17"/>
    </row>
    <row r="731" spans="1:27" ht="30.75" hidden="1" customHeight="1" x14ac:dyDescent="0.25">
      <c r="A731" s="40">
        <v>2</v>
      </c>
      <c r="B731" s="157" t="s">
        <v>44</v>
      </c>
      <c r="C731" s="157"/>
      <c r="D731" s="157"/>
      <c r="E731" s="52" t="s">
        <v>17</v>
      </c>
      <c r="F731" s="198" t="s">
        <v>17</v>
      </c>
      <c r="G731" s="199"/>
      <c r="H731" s="120"/>
      <c r="I731" s="159"/>
      <c r="J731" s="159"/>
      <c r="K731" s="101"/>
      <c r="L731" s="17"/>
      <c r="M731" s="17"/>
      <c r="N731" s="17"/>
      <c r="O731" s="17"/>
      <c r="P731" s="17"/>
      <c r="Q731" s="17"/>
      <c r="R731" s="17"/>
      <c r="S731" s="17"/>
      <c r="T731" s="17"/>
    </row>
    <row r="732" spans="1:27" ht="15.75" hidden="1" x14ac:dyDescent="0.25">
      <c r="A732" s="40">
        <v>3</v>
      </c>
      <c r="B732" s="126" t="s">
        <v>152</v>
      </c>
      <c r="C732" s="127"/>
      <c r="D732" s="128"/>
      <c r="E732" s="53" t="s">
        <v>153</v>
      </c>
      <c r="F732" s="202"/>
      <c r="G732" s="203"/>
      <c r="H732" s="120"/>
      <c r="I732" s="159"/>
      <c r="J732" s="159"/>
      <c r="K732" s="101"/>
      <c r="L732" s="17"/>
      <c r="M732" s="17"/>
      <c r="N732" s="17"/>
      <c r="O732" s="17"/>
      <c r="P732" s="17"/>
      <c r="Q732" s="17"/>
      <c r="R732" s="17"/>
      <c r="S732" s="17"/>
      <c r="T732" s="17"/>
      <c r="AA732" t="s">
        <v>154</v>
      </c>
    </row>
    <row r="733" spans="1:27" ht="17.25" hidden="1" x14ac:dyDescent="0.25">
      <c r="A733" s="40">
        <v>4</v>
      </c>
      <c r="B733" s="157" t="s">
        <v>45</v>
      </c>
      <c r="C733" s="157"/>
      <c r="D733" s="157"/>
      <c r="E733" s="54" t="s">
        <v>21</v>
      </c>
      <c r="F733" s="158"/>
      <c r="G733" s="158"/>
      <c r="H733" s="120"/>
      <c r="I733" s="159"/>
      <c r="J733" s="159"/>
      <c r="K733" s="101"/>
      <c r="L733" s="17"/>
      <c r="M733" s="17"/>
      <c r="N733" s="17"/>
      <c r="O733" s="17"/>
      <c r="P733" s="17"/>
      <c r="Q733" s="17"/>
      <c r="R733" s="17"/>
      <c r="S733" s="17"/>
      <c r="T733" s="17"/>
      <c r="AA733" t="s">
        <v>155</v>
      </c>
    </row>
    <row r="734" spans="1:27" ht="18.75" hidden="1" customHeight="1" x14ac:dyDescent="0.25">
      <c r="A734" s="40">
        <v>5</v>
      </c>
      <c r="B734" s="157" t="s">
        <v>41</v>
      </c>
      <c r="C734" s="157"/>
      <c r="D734" s="157"/>
      <c r="E734" s="54" t="s">
        <v>21</v>
      </c>
      <c r="F734" s="204"/>
      <c r="G734" s="205"/>
      <c r="H734" s="120"/>
      <c r="I734" s="159"/>
      <c r="J734" s="159"/>
      <c r="K734" s="101"/>
      <c r="L734" s="17"/>
      <c r="M734" s="17"/>
      <c r="N734" s="17"/>
      <c r="O734" s="17"/>
      <c r="P734" s="17"/>
      <c r="Q734" s="17"/>
      <c r="R734" s="17"/>
      <c r="S734" s="17"/>
      <c r="T734" s="17"/>
    </row>
    <row r="735" spans="1:27" ht="29.25" hidden="1" customHeight="1" x14ac:dyDescent="0.25">
      <c r="A735" s="34">
        <v>6</v>
      </c>
      <c r="B735" s="206" t="s">
        <v>163</v>
      </c>
      <c r="C735" s="206"/>
      <c r="D735" s="206"/>
      <c r="E735" s="55" t="s">
        <v>168</v>
      </c>
      <c r="F735" s="158"/>
      <c r="G735" s="158"/>
      <c r="H735" s="120"/>
      <c r="I735" s="159"/>
      <c r="J735" s="159"/>
      <c r="K735" s="101"/>
      <c r="L735" s="17"/>
      <c r="M735" s="17"/>
      <c r="N735" s="17"/>
      <c r="O735" s="17"/>
      <c r="P735" s="17"/>
      <c r="Q735" s="17"/>
      <c r="R735" s="17"/>
      <c r="S735" s="17"/>
      <c r="T735" s="17"/>
    </row>
    <row r="736" spans="1:27" ht="62.25" hidden="1" customHeight="1" x14ac:dyDescent="0.25">
      <c r="A736" s="40">
        <v>7</v>
      </c>
      <c r="B736" s="157" t="s">
        <v>46</v>
      </c>
      <c r="C736" s="157"/>
      <c r="D736" s="157"/>
      <c r="E736" s="54" t="s">
        <v>21</v>
      </c>
      <c r="F736" s="158"/>
      <c r="G736" s="158"/>
      <c r="H736" s="120"/>
      <c r="I736" s="159"/>
      <c r="J736" s="159"/>
      <c r="K736" s="99"/>
      <c r="L736" s="17"/>
      <c r="M736" s="17"/>
      <c r="N736" s="17"/>
      <c r="O736" s="17"/>
      <c r="P736" s="17"/>
      <c r="Q736" s="17"/>
      <c r="R736" s="17"/>
      <c r="S736" s="17"/>
      <c r="T736" s="17"/>
    </row>
    <row r="737" spans="1:20" ht="28.5" hidden="1" customHeight="1" x14ac:dyDescent="0.25">
      <c r="A737" s="40">
        <v>8</v>
      </c>
      <c r="B737" s="193" t="s">
        <v>174</v>
      </c>
      <c r="C737" s="194"/>
      <c r="D737" s="195"/>
      <c r="E737" s="56" t="s">
        <v>35</v>
      </c>
      <c r="F737" s="196"/>
      <c r="G737" s="197"/>
      <c r="H737" s="120"/>
      <c r="I737" s="159"/>
      <c r="J737" s="159"/>
      <c r="K737" s="99"/>
      <c r="L737" s="17"/>
      <c r="M737" s="17"/>
      <c r="N737" s="17"/>
      <c r="O737" s="17"/>
      <c r="P737" s="17"/>
      <c r="Q737" s="17"/>
      <c r="R737" s="17"/>
      <c r="S737" s="17"/>
      <c r="T737" s="17"/>
    </row>
    <row r="738" spans="1:20" ht="29.25" hidden="1" customHeight="1" x14ac:dyDescent="0.25">
      <c r="A738" s="40">
        <v>9</v>
      </c>
      <c r="B738" s="193" t="s">
        <v>176</v>
      </c>
      <c r="C738" s="194"/>
      <c r="D738" s="195"/>
      <c r="E738" s="56" t="s">
        <v>153</v>
      </c>
      <c r="F738" s="163"/>
      <c r="G738" s="164"/>
      <c r="H738" s="120"/>
      <c r="I738" s="159"/>
      <c r="J738" s="159"/>
      <c r="K738" s="99"/>
      <c r="L738" s="17"/>
      <c r="M738" s="17"/>
      <c r="N738" s="17"/>
      <c r="O738" s="17"/>
      <c r="P738" s="17"/>
      <c r="Q738" s="17"/>
      <c r="R738" s="17"/>
      <c r="S738" s="17"/>
      <c r="T738" s="17"/>
    </row>
    <row r="739" spans="1:20" hidden="1" x14ac:dyDescent="0.25">
      <c r="A739" s="40">
        <v>10</v>
      </c>
      <c r="B739" s="193" t="s">
        <v>175</v>
      </c>
      <c r="C739" s="194"/>
      <c r="D739" s="195"/>
      <c r="E739" s="56" t="s">
        <v>35</v>
      </c>
      <c r="F739" s="196"/>
      <c r="G739" s="197"/>
      <c r="H739" s="120"/>
      <c r="I739" s="159"/>
      <c r="J739" s="159"/>
      <c r="K739" s="99"/>
      <c r="L739" s="17"/>
      <c r="M739" s="17"/>
      <c r="N739" s="17"/>
      <c r="O739" s="17"/>
      <c r="P739" s="17"/>
      <c r="Q739" s="17"/>
      <c r="R739" s="17"/>
      <c r="S739" s="17"/>
      <c r="T739" s="17"/>
    </row>
    <row r="740" spans="1:20" ht="33.75" hidden="1" customHeight="1" x14ac:dyDescent="0.25">
      <c r="A740" s="40">
        <v>11</v>
      </c>
      <c r="B740" s="126" t="s">
        <v>156</v>
      </c>
      <c r="C740" s="127"/>
      <c r="D740" s="128"/>
      <c r="E740" s="57" t="s">
        <v>69</v>
      </c>
      <c r="F740" s="187"/>
      <c r="G740" s="188"/>
      <c r="H740" s="120"/>
      <c r="I740" s="159"/>
      <c r="J740" s="159"/>
      <c r="K740" s="100" t="str">
        <f>IF(F741&gt;F740,"Wartość kosztów kwalifikowanych przekracza koszt całkowity przedsięwzięcia !!!","")</f>
        <v/>
      </c>
      <c r="L740" s="17"/>
      <c r="M740" s="17"/>
      <c r="N740" s="17"/>
      <c r="O740" s="17"/>
      <c r="P740" s="17"/>
      <c r="Q740" s="17"/>
      <c r="R740" s="17"/>
      <c r="S740" s="17"/>
      <c r="T740" s="17"/>
    </row>
    <row r="741" spans="1:20" ht="141.75" hidden="1" customHeight="1" x14ac:dyDescent="0.25">
      <c r="A741" s="40">
        <v>12</v>
      </c>
      <c r="B741" s="126" t="s">
        <v>167</v>
      </c>
      <c r="C741" s="127"/>
      <c r="D741" s="128"/>
      <c r="E741" s="57" t="s">
        <v>69</v>
      </c>
      <c r="F741" s="187"/>
      <c r="G741" s="188"/>
      <c r="H741" s="120"/>
      <c r="I741" s="159"/>
      <c r="J741" s="159"/>
      <c r="K741" s="105" t="str">
        <f>IF(F741="","",IF(F741&lt;100000,"Minimalny koszt kwalifikowany przedsięwzięcia to 100.000,00 zł !!!",""))</f>
        <v/>
      </c>
      <c r="L741" s="17"/>
      <c r="M741" s="17"/>
      <c r="N741" s="17"/>
      <c r="O741" s="17"/>
      <c r="P741" s="17"/>
      <c r="Q741" s="17"/>
      <c r="R741" s="17"/>
      <c r="S741" s="17"/>
      <c r="T741" s="17"/>
    </row>
    <row r="742" spans="1:20" ht="30.75" hidden="1" customHeight="1" x14ac:dyDescent="0.25">
      <c r="A742" s="37">
        <v>13</v>
      </c>
      <c r="B742" s="126" t="s">
        <v>165</v>
      </c>
      <c r="C742" s="127"/>
      <c r="D742" s="128"/>
      <c r="E742" s="57" t="s">
        <v>69</v>
      </c>
      <c r="F742" s="187"/>
      <c r="G742" s="188"/>
      <c r="H742" s="120"/>
      <c r="I742" s="159"/>
      <c r="J742" s="159"/>
      <c r="K742" s="99"/>
      <c r="L742" s="17"/>
      <c r="M742" s="17"/>
      <c r="N742" s="17"/>
      <c r="O742" s="17"/>
      <c r="P742" s="17"/>
      <c r="Q742" s="17"/>
      <c r="R742" s="17"/>
      <c r="S742" s="17"/>
      <c r="T742" s="17"/>
    </row>
    <row r="743" spans="1:20" ht="30.75" hidden="1" customHeight="1" x14ac:dyDescent="0.25">
      <c r="A743" s="37">
        <v>14</v>
      </c>
      <c r="B743" s="126" t="s">
        <v>164</v>
      </c>
      <c r="C743" s="127"/>
      <c r="D743" s="128"/>
      <c r="E743" s="57" t="s">
        <v>69</v>
      </c>
      <c r="F743" s="187"/>
      <c r="G743" s="188"/>
      <c r="H743" s="120"/>
      <c r="I743" s="159"/>
      <c r="J743" s="159"/>
      <c r="K743" s="99"/>
      <c r="L743" s="17"/>
      <c r="M743" s="17"/>
      <c r="N743" s="17"/>
      <c r="O743" s="17"/>
      <c r="P743" s="17"/>
      <c r="Q743" s="17"/>
      <c r="R743" s="17"/>
      <c r="S743" s="17"/>
      <c r="T743" s="17"/>
    </row>
    <row r="744" spans="1:20" ht="30.75" hidden="1" customHeight="1" x14ac:dyDescent="0.25">
      <c r="A744" s="37">
        <v>15</v>
      </c>
      <c r="B744" s="126" t="s">
        <v>170</v>
      </c>
      <c r="C744" s="127"/>
      <c r="D744" s="128"/>
      <c r="E744" s="57" t="s">
        <v>69</v>
      </c>
      <c r="F744" s="189" t="str">
        <f>IF(OR(F742="",F743=""),"",F742-F743)</f>
        <v/>
      </c>
      <c r="G744" s="190"/>
      <c r="H744" s="120"/>
      <c r="I744" s="159"/>
      <c r="J744" s="159"/>
      <c r="K744" s="99"/>
      <c r="L744" s="17"/>
      <c r="M744" s="17"/>
      <c r="N744" s="17"/>
      <c r="O744" s="17"/>
      <c r="P744" s="17"/>
      <c r="Q744" s="17"/>
      <c r="R744" s="17"/>
      <c r="S744" s="17"/>
      <c r="T744" s="17"/>
    </row>
    <row r="745" spans="1:20" hidden="1" x14ac:dyDescent="0.25">
      <c r="A745" s="166">
        <v>16</v>
      </c>
      <c r="B745" s="145" t="s">
        <v>66</v>
      </c>
      <c r="C745" s="146"/>
      <c r="D745" s="147"/>
      <c r="E745" s="56" t="s">
        <v>93</v>
      </c>
      <c r="F745" s="191"/>
      <c r="G745" s="192"/>
      <c r="H745" s="182"/>
      <c r="I745" s="183"/>
      <c r="J745" s="183"/>
      <c r="K745" s="102"/>
      <c r="L745" s="17"/>
      <c r="M745" s="17"/>
      <c r="N745" s="17"/>
      <c r="O745" s="17"/>
      <c r="P745" s="17"/>
      <c r="Q745" s="17"/>
      <c r="R745" s="17"/>
      <c r="S745" s="17"/>
      <c r="T745" s="17"/>
    </row>
    <row r="746" spans="1:20" ht="17.25" hidden="1" customHeight="1" x14ac:dyDescent="0.25">
      <c r="A746" s="167"/>
      <c r="B746" s="151"/>
      <c r="C746" s="152"/>
      <c r="D746" s="153"/>
      <c r="E746" s="54" t="s">
        <v>22</v>
      </c>
      <c r="F746" s="114" t="str">
        <f>IF(F745="","",F745*0.278)</f>
        <v/>
      </c>
      <c r="G746" s="114"/>
      <c r="H746" s="184"/>
      <c r="I746" s="184"/>
      <c r="J746" s="182"/>
      <c r="K746" s="102"/>
      <c r="L746" s="17"/>
      <c r="M746" s="17"/>
      <c r="N746" s="17"/>
      <c r="O746" s="17"/>
      <c r="P746" s="17"/>
      <c r="Q746" s="17"/>
      <c r="R746" s="17"/>
      <c r="S746" s="17"/>
      <c r="T746" s="17"/>
    </row>
    <row r="747" spans="1:20" hidden="1" x14ac:dyDescent="0.25">
      <c r="A747" s="166">
        <v>17</v>
      </c>
      <c r="B747" s="145" t="s">
        <v>67</v>
      </c>
      <c r="C747" s="146"/>
      <c r="D747" s="147"/>
      <c r="E747" s="56" t="s">
        <v>93</v>
      </c>
      <c r="F747" s="191"/>
      <c r="G747" s="192"/>
      <c r="H747" s="182"/>
      <c r="I747" s="183"/>
      <c r="J747" s="183"/>
      <c r="K747" s="102"/>
      <c r="L747" s="17"/>
      <c r="M747" s="17"/>
      <c r="N747" s="17"/>
      <c r="O747" s="17"/>
      <c r="P747" s="17"/>
      <c r="Q747" s="17"/>
      <c r="R747" s="17"/>
      <c r="S747" s="17"/>
      <c r="T747" s="17"/>
    </row>
    <row r="748" spans="1:20" hidden="1" x14ac:dyDescent="0.25">
      <c r="A748" s="167"/>
      <c r="B748" s="151"/>
      <c r="C748" s="152"/>
      <c r="D748" s="153"/>
      <c r="E748" s="54" t="s">
        <v>22</v>
      </c>
      <c r="F748" s="114" t="str">
        <f>IF(F747="","",F747*0.278)</f>
        <v/>
      </c>
      <c r="G748" s="114"/>
      <c r="H748" s="184"/>
      <c r="I748" s="184"/>
      <c r="J748" s="182"/>
      <c r="K748" s="102"/>
      <c r="L748" s="17"/>
      <c r="M748" s="17"/>
      <c r="N748" s="17"/>
      <c r="O748" s="17"/>
      <c r="P748" s="17"/>
      <c r="Q748" s="17"/>
      <c r="R748" s="17"/>
      <c r="S748" s="17"/>
      <c r="T748" s="17"/>
    </row>
    <row r="749" spans="1:20" hidden="1" x14ac:dyDescent="0.25">
      <c r="A749" s="166">
        <v>18</v>
      </c>
      <c r="B749" s="145" t="s">
        <v>64</v>
      </c>
      <c r="C749" s="146"/>
      <c r="D749" s="147"/>
      <c r="E749" s="56" t="s">
        <v>93</v>
      </c>
      <c r="F749" s="181" t="str">
        <f>IF(OR(F745="",F747=""),"",F745-F747)</f>
        <v/>
      </c>
      <c r="G749" s="181"/>
      <c r="H749" s="182"/>
      <c r="I749" s="183"/>
      <c r="J749" s="183"/>
      <c r="K749" s="102"/>
      <c r="L749" s="17"/>
      <c r="M749" s="17"/>
      <c r="N749" s="17"/>
      <c r="O749" s="17"/>
      <c r="P749" s="17"/>
      <c r="Q749" s="17"/>
      <c r="R749" s="17"/>
      <c r="S749" s="17"/>
      <c r="T749" s="17"/>
    </row>
    <row r="750" spans="1:20" hidden="1" x14ac:dyDescent="0.25">
      <c r="A750" s="167"/>
      <c r="B750" s="151"/>
      <c r="C750" s="152"/>
      <c r="D750" s="153"/>
      <c r="E750" s="54" t="s">
        <v>22</v>
      </c>
      <c r="F750" s="114" t="str">
        <f>IF(OR(F746="",F748=""),"",F746-F748)</f>
        <v/>
      </c>
      <c r="G750" s="114"/>
      <c r="H750" s="184"/>
      <c r="I750" s="184"/>
      <c r="J750" s="182"/>
      <c r="K750" s="102"/>
      <c r="L750" s="17"/>
      <c r="M750" s="17"/>
      <c r="N750" s="17"/>
      <c r="O750" s="17"/>
      <c r="P750" s="17"/>
      <c r="Q750" s="17"/>
      <c r="R750" s="17"/>
      <c r="S750" s="17"/>
      <c r="T750" s="17"/>
    </row>
    <row r="751" spans="1:20" ht="24" hidden="1" customHeight="1" x14ac:dyDescent="0.25">
      <c r="A751" s="166">
        <v>19</v>
      </c>
      <c r="B751" s="168" t="s">
        <v>61</v>
      </c>
      <c r="C751" s="169"/>
      <c r="D751" s="170"/>
      <c r="E751" s="58" t="s">
        <v>93</v>
      </c>
      <c r="F751" s="163"/>
      <c r="G751" s="164"/>
      <c r="H751" s="120"/>
      <c r="I751" s="159"/>
      <c r="J751" s="159"/>
      <c r="K751" s="99"/>
      <c r="L751" s="17"/>
      <c r="M751" s="17"/>
      <c r="N751" s="17"/>
      <c r="O751" s="17"/>
      <c r="P751" s="17"/>
      <c r="Q751" s="17"/>
      <c r="R751" s="17"/>
      <c r="S751" s="17"/>
      <c r="T751" s="17"/>
    </row>
    <row r="752" spans="1:20" ht="24" hidden="1" customHeight="1" x14ac:dyDescent="0.25">
      <c r="A752" s="167"/>
      <c r="B752" s="171"/>
      <c r="C752" s="172"/>
      <c r="D752" s="173"/>
      <c r="E752" s="57" t="s">
        <v>22</v>
      </c>
      <c r="F752" s="185" t="str">
        <f>IF(F751="","",F751*0.278)</f>
        <v/>
      </c>
      <c r="G752" s="186"/>
      <c r="H752" s="120"/>
      <c r="I752" s="159"/>
      <c r="J752" s="159"/>
      <c r="K752" s="99"/>
      <c r="L752" s="17"/>
      <c r="M752" s="17"/>
      <c r="N752" s="17"/>
      <c r="O752" s="17"/>
      <c r="P752" s="17"/>
      <c r="Q752" s="17"/>
      <c r="R752" s="17"/>
      <c r="S752" s="17"/>
      <c r="T752" s="17"/>
    </row>
    <row r="753" spans="1:27" ht="24" hidden="1" customHeight="1" x14ac:dyDescent="0.25">
      <c r="A753" s="166">
        <v>20</v>
      </c>
      <c r="B753" s="168" t="s">
        <v>62</v>
      </c>
      <c r="C753" s="169"/>
      <c r="D753" s="170"/>
      <c r="E753" s="58" t="s">
        <v>93</v>
      </c>
      <c r="F753" s="163"/>
      <c r="G753" s="164"/>
      <c r="H753" s="120"/>
      <c r="I753" s="159"/>
      <c r="J753" s="159"/>
      <c r="K753" s="99"/>
      <c r="L753" s="17"/>
      <c r="M753" s="17"/>
      <c r="N753" s="17"/>
      <c r="O753" s="17"/>
      <c r="P753" s="17"/>
      <c r="Q753" s="17"/>
      <c r="R753" s="17"/>
      <c r="S753" s="17"/>
      <c r="T753" s="17"/>
    </row>
    <row r="754" spans="1:27" ht="24" hidden="1" customHeight="1" x14ac:dyDescent="0.25">
      <c r="A754" s="167"/>
      <c r="B754" s="171"/>
      <c r="C754" s="172"/>
      <c r="D754" s="173"/>
      <c r="E754" s="57" t="s">
        <v>22</v>
      </c>
      <c r="F754" s="185" t="str">
        <f>IF(F753="","",F753*0.278)</f>
        <v/>
      </c>
      <c r="G754" s="186"/>
      <c r="H754" s="120"/>
      <c r="I754" s="159"/>
      <c r="J754" s="159"/>
      <c r="K754" s="103"/>
      <c r="L754" s="17"/>
      <c r="M754" s="17"/>
      <c r="N754" s="17"/>
      <c r="O754" s="17"/>
      <c r="P754" s="17"/>
      <c r="Q754" s="17"/>
      <c r="R754" s="17"/>
      <c r="S754" s="17"/>
      <c r="T754" s="17"/>
    </row>
    <row r="755" spans="1:27" ht="23.25" hidden="1" customHeight="1" x14ac:dyDescent="0.25">
      <c r="A755" s="166">
        <v>21</v>
      </c>
      <c r="B755" s="168" t="s">
        <v>50</v>
      </c>
      <c r="C755" s="169"/>
      <c r="D755" s="170"/>
      <c r="E755" s="58" t="s">
        <v>93</v>
      </c>
      <c r="F755" s="174" t="str">
        <f>IF(OR(F751="",F753=""),"",F751-F753)</f>
        <v/>
      </c>
      <c r="G755" s="175"/>
      <c r="H755" s="120"/>
      <c r="I755" s="159"/>
      <c r="J755" s="159"/>
      <c r="K755" s="103"/>
      <c r="L755" s="17"/>
      <c r="M755" s="17"/>
      <c r="N755" s="17"/>
      <c r="O755" s="17"/>
      <c r="P755" s="17"/>
      <c r="Q755" s="17"/>
      <c r="R755" s="17"/>
      <c r="S755" s="17"/>
      <c r="T755" s="17"/>
    </row>
    <row r="756" spans="1:27" ht="23.25" hidden="1" customHeight="1" x14ac:dyDescent="0.25">
      <c r="A756" s="167"/>
      <c r="B756" s="171"/>
      <c r="C756" s="172"/>
      <c r="D756" s="173"/>
      <c r="E756" s="57" t="s">
        <v>22</v>
      </c>
      <c r="F756" s="174" t="str">
        <f>IF(OR(F752="",F754=""),"",F752-F754)</f>
        <v/>
      </c>
      <c r="G756" s="175"/>
      <c r="H756" s="120"/>
      <c r="I756" s="159"/>
      <c r="J756" s="159"/>
      <c r="K756" s="103"/>
      <c r="L756" s="17"/>
      <c r="M756" s="17"/>
      <c r="N756" s="17"/>
      <c r="O756" s="17"/>
      <c r="P756" s="17"/>
      <c r="Q756" s="17"/>
      <c r="R756" s="17"/>
      <c r="S756" s="17"/>
      <c r="T756" s="17"/>
    </row>
    <row r="757" spans="1:27" ht="45.75" hidden="1" customHeight="1" x14ac:dyDescent="0.25">
      <c r="A757" s="38">
        <v>22</v>
      </c>
      <c r="B757" s="126" t="s">
        <v>161</v>
      </c>
      <c r="C757" s="127"/>
      <c r="D757" s="128"/>
      <c r="E757" s="57" t="s">
        <v>47</v>
      </c>
      <c r="F757" s="176" t="str">
        <f>IF(OR(F751="",F753=""),"",F755/F751)</f>
        <v/>
      </c>
      <c r="G757" s="177"/>
      <c r="H757" s="120"/>
      <c r="I757" s="159"/>
      <c r="J757" s="159"/>
      <c r="K757" s="103"/>
      <c r="L757" s="17"/>
      <c r="M757" s="17"/>
      <c r="N757" s="17"/>
      <c r="O757" s="17"/>
      <c r="P757" s="17"/>
      <c r="Q757" s="17"/>
      <c r="R757" s="17"/>
      <c r="S757" s="17"/>
      <c r="T757" s="17"/>
    </row>
    <row r="758" spans="1:27" ht="30.75" hidden="1" customHeight="1" x14ac:dyDescent="0.25">
      <c r="A758" s="40">
        <v>23</v>
      </c>
      <c r="B758" s="129" t="s">
        <v>23</v>
      </c>
      <c r="C758" s="130"/>
      <c r="D758" s="131"/>
      <c r="E758" s="54" t="s">
        <v>22</v>
      </c>
      <c r="F758" s="178"/>
      <c r="G758" s="178"/>
      <c r="H758" s="179"/>
      <c r="I758" s="179"/>
      <c r="J758" s="120"/>
      <c r="K758" s="102"/>
      <c r="L758" s="17"/>
      <c r="M758" s="17"/>
      <c r="N758" s="17"/>
      <c r="O758" s="17"/>
      <c r="P758" s="17"/>
      <c r="Q758" s="17"/>
      <c r="R758" s="17"/>
      <c r="S758" s="17"/>
      <c r="T758" s="17"/>
    </row>
    <row r="759" spans="1:27" ht="30.75" hidden="1" customHeight="1" x14ac:dyDescent="0.25">
      <c r="A759" s="38">
        <v>24</v>
      </c>
      <c r="B759" s="129" t="s">
        <v>172</v>
      </c>
      <c r="C759" s="130"/>
      <c r="D759" s="131"/>
      <c r="E759" s="54" t="s">
        <v>22</v>
      </c>
      <c r="F759" s="178"/>
      <c r="G759" s="178"/>
      <c r="H759" s="179"/>
      <c r="I759" s="179"/>
      <c r="J759" s="120"/>
      <c r="K759" s="102"/>
      <c r="L759" s="17"/>
      <c r="M759" s="17"/>
      <c r="N759" s="17"/>
      <c r="O759" s="17"/>
      <c r="P759" s="17"/>
      <c r="Q759" s="17"/>
      <c r="R759" s="17"/>
      <c r="S759" s="17"/>
      <c r="T759" s="17"/>
    </row>
    <row r="760" spans="1:27" ht="30.75" hidden="1" customHeight="1" x14ac:dyDescent="0.25">
      <c r="A760" s="38">
        <v>25</v>
      </c>
      <c r="B760" s="129" t="s">
        <v>173</v>
      </c>
      <c r="C760" s="130"/>
      <c r="D760" s="131"/>
      <c r="E760" s="54" t="s">
        <v>22</v>
      </c>
      <c r="F760" s="180" t="str">
        <f>IF(OR(F758="",F759=""),"",F758-F759)</f>
        <v/>
      </c>
      <c r="G760" s="180"/>
      <c r="H760" s="120"/>
      <c r="I760" s="159"/>
      <c r="J760" s="159"/>
      <c r="K760" s="102"/>
      <c r="L760" s="17"/>
      <c r="M760" s="17"/>
      <c r="N760" s="17"/>
      <c r="O760" s="17"/>
      <c r="P760" s="17"/>
      <c r="Q760" s="17"/>
      <c r="R760" s="17"/>
      <c r="S760" s="17"/>
      <c r="T760" s="17"/>
    </row>
    <row r="761" spans="1:27" ht="45.75" hidden="1" customHeight="1" x14ac:dyDescent="0.25">
      <c r="A761" s="46">
        <v>26</v>
      </c>
      <c r="B761" s="108" t="s">
        <v>166</v>
      </c>
      <c r="C761" s="108"/>
      <c r="D761" s="108"/>
      <c r="E761" s="57" t="s">
        <v>22</v>
      </c>
      <c r="F761" s="163"/>
      <c r="G761" s="164"/>
      <c r="H761" s="120"/>
      <c r="I761" s="159"/>
      <c r="J761" s="159"/>
      <c r="K761" s="103"/>
      <c r="L761" s="17"/>
      <c r="M761" s="17"/>
      <c r="N761" s="17"/>
      <c r="O761" s="17"/>
      <c r="P761" s="17"/>
      <c r="Q761" s="17"/>
      <c r="R761" s="17"/>
      <c r="S761" s="17"/>
      <c r="T761" s="17"/>
    </row>
    <row r="762" spans="1:27" ht="45.75" hidden="1" customHeight="1" x14ac:dyDescent="0.25">
      <c r="A762" s="46">
        <v>27</v>
      </c>
      <c r="B762" s="108" t="s">
        <v>169</v>
      </c>
      <c r="C762" s="108"/>
      <c r="D762" s="108"/>
      <c r="E762" s="57" t="s">
        <v>22</v>
      </c>
      <c r="F762" s="163"/>
      <c r="G762" s="164"/>
      <c r="H762" s="120"/>
      <c r="I762" s="159"/>
      <c r="J762" s="159"/>
      <c r="K762" s="103"/>
      <c r="L762" s="17"/>
      <c r="M762" s="17"/>
      <c r="N762" s="17"/>
      <c r="O762" s="17"/>
      <c r="P762" s="17"/>
      <c r="Q762" s="17"/>
      <c r="R762" s="17"/>
      <c r="S762" s="17"/>
      <c r="T762" s="17"/>
    </row>
    <row r="763" spans="1:27" ht="45" hidden="1" customHeight="1" x14ac:dyDescent="0.25">
      <c r="A763" s="34">
        <v>28</v>
      </c>
      <c r="B763" s="157" t="s">
        <v>51</v>
      </c>
      <c r="C763" s="157"/>
      <c r="D763" s="157"/>
      <c r="E763" s="54" t="s">
        <v>22</v>
      </c>
      <c r="F763" s="165" t="str">
        <f>IF(AND(F761="",F762=""),"",F761+F762)</f>
        <v/>
      </c>
      <c r="G763" s="165"/>
      <c r="H763" s="120"/>
      <c r="I763" s="159"/>
      <c r="J763" s="159"/>
      <c r="K763" s="99"/>
      <c r="L763" s="17"/>
      <c r="M763" s="17"/>
      <c r="N763" s="17"/>
      <c r="O763" s="17"/>
      <c r="P763" s="17"/>
      <c r="Q763" s="17"/>
      <c r="R763" s="17"/>
      <c r="S763" s="17"/>
      <c r="T763" s="17"/>
    </row>
    <row r="764" spans="1:27" ht="30.75" hidden="1" customHeight="1" x14ac:dyDescent="0.25">
      <c r="A764" s="34">
        <v>29</v>
      </c>
      <c r="B764" s="129" t="s">
        <v>185</v>
      </c>
      <c r="C764" s="130"/>
      <c r="D764" s="131"/>
      <c r="E764" s="54" t="s">
        <v>24</v>
      </c>
      <c r="F764" s="163"/>
      <c r="G764" s="164"/>
      <c r="H764" s="120"/>
      <c r="I764" s="159"/>
      <c r="J764" s="159"/>
      <c r="K764" s="99"/>
      <c r="L764" s="17"/>
      <c r="M764" s="17"/>
      <c r="N764" s="17"/>
      <c r="O764" s="17"/>
      <c r="P764" s="17"/>
      <c r="Q764" s="17"/>
      <c r="R764" s="17"/>
      <c r="S764" s="17"/>
      <c r="T764" s="17"/>
    </row>
    <row r="765" spans="1:27" hidden="1" x14ac:dyDescent="0.25">
      <c r="A765" s="34">
        <v>30</v>
      </c>
      <c r="B765" s="129" t="s">
        <v>186</v>
      </c>
      <c r="C765" s="130"/>
      <c r="D765" s="131"/>
      <c r="E765" s="54" t="s">
        <v>24</v>
      </c>
      <c r="F765" s="163"/>
      <c r="G765" s="164"/>
      <c r="H765" s="120"/>
      <c r="I765" s="159"/>
      <c r="J765" s="159"/>
      <c r="K765" s="99"/>
      <c r="L765" s="17"/>
      <c r="M765" s="17"/>
      <c r="N765" s="17"/>
      <c r="O765" s="17"/>
      <c r="P765" s="17"/>
      <c r="Q765" s="17"/>
      <c r="R765" s="17"/>
      <c r="S765" s="17"/>
      <c r="T765" s="17"/>
    </row>
    <row r="766" spans="1:27" ht="31.5" hidden="1" customHeight="1" x14ac:dyDescent="0.25">
      <c r="A766" s="34">
        <v>31</v>
      </c>
      <c r="B766" s="157" t="s">
        <v>48</v>
      </c>
      <c r="C766" s="157"/>
      <c r="D766" s="157"/>
      <c r="E766" s="54" t="s">
        <v>24</v>
      </c>
      <c r="F766" s="165" t="str">
        <f>IF(OR(F764="",F765=""),"",F764-F765)</f>
        <v/>
      </c>
      <c r="G766" s="165"/>
      <c r="H766" s="120"/>
      <c r="I766" s="159"/>
      <c r="J766" s="159"/>
      <c r="K766" s="103"/>
      <c r="L766" s="17"/>
      <c r="M766" s="17"/>
      <c r="N766" s="17"/>
      <c r="O766" s="17"/>
      <c r="P766" s="17"/>
      <c r="Q766" s="17"/>
      <c r="R766" s="17"/>
      <c r="S766" s="17"/>
      <c r="T766" s="17"/>
    </row>
    <row r="767" spans="1:27" hidden="1" x14ac:dyDescent="0.25">
      <c r="A767" s="142">
        <v>32</v>
      </c>
      <c r="B767" s="145" t="s">
        <v>52</v>
      </c>
      <c r="C767" s="146"/>
      <c r="D767" s="147"/>
      <c r="E767" s="154" t="s">
        <v>182</v>
      </c>
      <c r="F767" s="154"/>
      <c r="G767" s="154"/>
      <c r="H767" s="154"/>
      <c r="I767" s="154"/>
      <c r="J767" s="86"/>
      <c r="K767" s="155" t="str">
        <f>IF(AND(J767="Tak",F757&lt;0.25),"Nie został spełniony warunek zgodnie z punktem 1 Kryteriów jakościowych dopuszczających","")</f>
        <v/>
      </c>
      <c r="L767" s="155"/>
      <c r="M767" s="155"/>
      <c r="N767" s="155"/>
      <c r="O767" s="155"/>
      <c r="P767" s="155"/>
      <c r="Q767" s="155"/>
      <c r="R767" s="155"/>
      <c r="S767" s="155"/>
      <c r="T767" s="155"/>
      <c r="AA767">
        <f>IF(J767="Tak",1,0)</f>
        <v>0</v>
      </c>
    </row>
    <row r="768" spans="1:27" hidden="1" x14ac:dyDescent="0.25">
      <c r="A768" s="143"/>
      <c r="B768" s="148"/>
      <c r="C768" s="149"/>
      <c r="D768" s="150"/>
      <c r="E768" s="156" t="s">
        <v>183</v>
      </c>
      <c r="F768" s="156"/>
      <c r="G768" s="156"/>
      <c r="H768" s="156"/>
      <c r="I768" s="156"/>
      <c r="J768" s="86"/>
      <c r="K768" s="155" t="str">
        <f>IF(AND(J768="Tak",F757&lt;0.1),"Nie został spełniony warunek zgodnie z punktem 2 Kryteriów jakościowych dopuszczających","")</f>
        <v/>
      </c>
      <c r="L768" s="155"/>
      <c r="M768" s="155"/>
      <c r="N768" s="155"/>
      <c r="O768" s="155"/>
      <c r="P768" s="155"/>
      <c r="Q768" s="155"/>
      <c r="R768" s="155"/>
      <c r="S768" s="155"/>
      <c r="T768" s="155"/>
      <c r="AA768">
        <f t="shared" ref="AA768:AA769" si="15">IF(J768="Tak",1,0)</f>
        <v>0</v>
      </c>
    </row>
    <row r="769" spans="1:27" hidden="1" x14ac:dyDescent="0.25">
      <c r="A769" s="144"/>
      <c r="B769" s="151"/>
      <c r="C769" s="152"/>
      <c r="D769" s="153"/>
      <c r="E769" s="156" t="s">
        <v>184</v>
      </c>
      <c r="F769" s="156"/>
      <c r="G769" s="156"/>
      <c r="H769" s="156"/>
      <c r="I769" s="156"/>
      <c r="J769" s="86"/>
      <c r="K769" s="155" t="str">
        <f>IF(AND(J769="Tak",F757&lt;0.1),"Nie został spełniony warunek zgodnie z punktem 2 Kryteriów jakościowych dopuszczających","")</f>
        <v/>
      </c>
      <c r="L769" s="155"/>
      <c r="M769" s="155"/>
      <c r="N769" s="155"/>
      <c r="O769" s="155"/>
      <c r="P769" s="155"/>
      <c r="Q769" s="155"/>
      <c r="R769" s="155"/>
      <c r="S769" s="155"/>
      <c r="T769" s="155"/>
      <c r="AA769">
        <f t="shared" si="15"/>
        <v>0</v>
      </c>
    </row>
    <row r="770" spans="1:27" ht="59.25" hidden="1" customHeight="1" x14ac:dyDescent="0.25">
      <c r="A770" s="34">
        <v>33</v>
      </c>
      <c r="B770" s="157" t="s">
        <v>277</v>
      </c>
      <c r="C770" s="157"/>
      <c r="D770" s="157"/>
      <c r="E770" s="54" t="s">
        <v>19</v>
      </c>
      <c r="F770" s="158"/>
      <c r="G770" s="158"/>
      <c r="H770" s="120"/>
      <c r="I770" s="159"/>
      <c r="J770" s="159"/>
      <c r="K770" s="99"/>
      <c r="L770" s="17"/>
      <c r="M770" s="17"/>
      <c r="N770" s="17"/>
      <c r="O770" s="17"/>
      <c r="P770" s="17"/>
      <c r="Q770" s="17"/>
      <c r="R770" s="17"/>
      <c r="S770" s="17"/>
      <c r="T770" s="17"/>
      <c r="AA770">
        <f>SUM(AA767:AA769)</f>
        <v>0</v>
      </c>
    </row>
    <row r="771" spans="1:27" ht="41.25" hidden="1" customHeight="1" x14ac:dyDescent="0.25">
      <c r="A771" s="34">
        <v>34</v>
      </c>
      <c r="B771" s="108" t="s">
        <v>157</v>
      </c>
      <c r="C771" s="108"/>
      <c r="D771" s="108"/>
      <c r="E771" s="57" t="s">
        <v>158</v>
      </c>
      <c r="F771" s="160" t="str">
        <f>IF(OR(F742="",F743=""),"",F741/F755)</f>
        <v/>
      </c>
      <c r="G771" s="160"/>
      <c r="H771" s="161"/>
      <c r="I771" s="161"/>
      <c r="J771" s="162"/>
      <c r="K771" s="100"/>
      <c r="L771" s="17"/>
      <c r="M771" s="17"/>
      <c r="N771" s="17"/>
      <c r="O771" s="17"/>
      <c r="P771" s="17"/>
      <c r="Q771" s="17"/>
      <c r="R771" s="17"/>
      <c r="S771" s="17"/>
      <c r="T771" s="17"/>
    </row>
    <row r="772" spans="1:27" ht="40.5" hidden="1" customHeight="1" x14ac:dyDescent="0.25">
      <c r="A772" s="34">
        <v>35</v>
      </c>
      <c r="B772" s="108" t="s">
        <v>159</v>
      </c>
      <c r="C772" s="108"/>
      <c r="D772" s="108"/>
      <c r="E772" s="57" t="s">
        <v>160</v>
      </c>
      <c r="F772" s="160" t="str">
        <f>IF(OR(F741="",F742="",F751=""),"",F741/(F742-F743))</f>
        <v/>
      </c>
      <c r="G772" s="160"/>
      <c r="H772" s="161"/>
      <c r="I772" s="161"/>
      <c r="J772" s="162"/>
      <c r="K772" s="99"/>
      <c r="L772" s="17"/>
      <c r="M772" s="17"/>
      <c r="N772" s="17"/>
      <c r="O772" s="17"/>
      <c r="P772" s="17"/>
      <c r="Q772" s="17"/>
      <c r="R772" s="17"/>
      <c r="S772" s="17"/>
      <c r="T772" s="17"/>
    </row>
    <row r="773" spans="1:27" ht="30" hidden="1" customHeight="1" x14ac:dyDescent="0.25">
      <c r="A773" s="34">
        <v>36</v>
      </c>
      <c r="B773" s="126" t="str">
        <f>CONCATENATE("Maksymalna kwota dofinansowania - ",'0-1'!$B$8)</f>
        <v xml:space="preserve">Maksymalna kwota dofinansowania - </v>
      </c>
      <c r="C773" s="127"/>
      <c r="D773" s="128"/>
      <c r="E773" s="57" t="s">
        <v>69</v>
      </c>
      <c r="F773" s="135" t="str">
        <f>IF(F774="","",F774*F741)</f>
        <v/>
      </c>
      <c r="G773" s="136"/>
      <c r="H773" s="137"/>
      <c r="I773" s="138"/>
      <c r="J773" s="138"/>
      <c r="K773" s="99"/>
      <c r="L773" s="17"/>
      <c r="M773" s="17"/>
      <c r="N773" s="17"/>
      <c r="O773" s="17"/>
      <c r="P773" s="17"/>
      <c r="Q773" s="17"/>
      <c r="R773" s="17"/>
      <c r="S773" s="17"/>
      <c r="T773" s="17"/>
    </row>
    <row r="774" spans="1:27" ht="45.75" hidden="1" customHeight="1" x14ac:dyDescent="0.25">
      <c r="A774" s="34">
        <v>37</v>
      </c>
      <c r="B774" s="126" t="s">
        <v>187</v>
      </c>
      <c r="C774" s="127"/>
      <c r="D774" s="128"/>
      <c r="E774" s="59" t="s">
        <v>47</v>
      </c>
      <c r="F774" s="139" t="str">
        <f>IF(AA770=3,0.95,IF(AA770=2,0.9,IF(AA770=1,0.85,"")))</f>
        <v/>
      </c>
      <c r="G774" s="140"/>
      <c r="H774" s="137"/>
      <c r="I774" s="138"/>
      <c r="J774" s="138"/>
      <c r="K774" s="99"/>
      <c r="L774" s="17"/>
      <c r="M774" s="17"/>
      <c r="N774" s="17"/>
      <c r="O774" s="17"/>
      <c r="P774" s="17"/>
      <c r="Q774" s="17"/>
      <c r="R774" s="17"/>
      <c r="S774" s="17"/>
      <c r="T774" s="17"/>
    </row>
    <row r="775" spans="1:27" ht="15" hidden="1" customHeight="1" x14ac:dyDescent="0.25">
      <c r="A775" s="106" t="s">
        <v>205</v>
      </c>
      <c r="B775" s="106"/>
      <c r="C775" s="106"/>
      <c r="D775" s="106"/>
      <c r="E775" s="106"/>
      <c r="F775" s="106"/>
      <c r="G775" s="106"/>
      <c r="H775" s="106"/>
      <c r="I775" s="106"/>
      <c r="J775" s="132"/>
      <c r="K775" s="98"/>
      <c r="L775" s="17"/>
      <c r="M775" s="17"/>
      <c r="N775" s="17"/>
      <c r="O775" s="17"/>
      <c r="P775" s="17"/>
      <c r="Q775" s="17"/>
      <c r="R775" s="17"/>
      <c r="S775" s="17"/>
      <c r="T775" s="17"/>
    </row>
    <row r="776" spans="1:27" ht="39.75" hidden="1" customHeight="1" x14ac:dyDescent="0.25">
      <c r="A776" s="107"/>
      <c r="B776" s="107"/>
      <c r="C776" s="107"/>
      <c r="D776" s="107"/>
      <c r="E776" s="107"/>
      <c r="F776" s="107"/>
      <c r="G776" s="107"/>
      <c r="H776" s="107"/>
      <c r="I776" s="107"/>
      <c r="J776" s="141"/>
      <c r="K776" s="98"/>
      <c r="L776" s="17"/>
      <c r="M776" s="17"/>
      <c r="N776" s="17"/>
      <c r="O776" s="17"/>
      <c r="P776" s="17"/>
      <c r="Q776" s="17"/>
      <c r="R776" s="17"/>
      <c r="S776" s="17"/>
      <c r="T776" s="17"/>
    </row>
    <row r="777" spans="1:27" ht="33" hidden="1" customHeight="1" x14ac:dyDescent="0.25">
      <c r="K777" s="98"/>
      <c r="L777" s="17"/>
      <c r="M777" s="17"/>
      <c r="N777" s="17"/>
      <c r="O777" s="17"/>
      <c r="P777" s="17"/>
      <c r="Q777" s="17"/>
      <c r="R777" s="17"/>
      <c r="S777" s="17"/>
      <c r="T777" s="17"/>
    </row>
    <row r="778" spans="1:27" ht="18.75" hidden="1" x14ac:dyDescent="0.3">
      <c r="B778" s="207" t="s">
        <v>215</v>
      </c>
      <c r="C778" s="207"/>
      <c r="D778" s="207"/>
      <c r="E778" s="207"/>
      <c r="F778" s="207"/>
      <c r="G778" s="207"/>
      <c r="H778" s="207"/>
      <c r="I778" s="207"/>
      <c r="J778" s="207"/>
      <c r="K778" s="98"/>
      <c r="L778" s="17"/>
      <c r="M778" s="17"/>
      <c r="N778" s="17"/>
      <c r="O778" s="17"/>
      <c r="P778" s="17"/>
      <c r="Q778" s="17"/>
      <c r="R778" s="17"/>
      <c r="S778" s="17"/>
      <c r="T778" s="17"/>
    </row>
    <row r="779" spans="1:27" ht="45.75" hidden="1" customHeight="1" x14ac:dyDescent="0.25">
      <c r="A779" s="36" t="s">
        <v>13</v>
      </c>
      <c r="B779" s="208" t="s">
        <v>33</v>
      </c>
      <c r="C779" s="208"/>
      <c r="D779" s="208"/>
      <c r="E779" s="51" t="s">
        <v>15</v>
      </c>
      <c r="F779" s="208" t="s">
        <v>36</v>
      </c>
      <c r="G779" s="208"/>
      <c r="H779" s="208" t="s">
        <v>49</v>
      </c>
      <c r="I779" s="208"/>
      <c r="J779" s="209"/>
      <c r="K779" s="99"/>
      <c r="L779" s="17"/>
      <c r="M779" s="17"/>
      <c r="N779" s="17"/>
      <c r="O779" s="17"/>
      <c r="P779" s="17"/>
      <c r="Q779" s="17"/>
      <c r="R779" s="17"/>
      <c r="S779" s="17"/>
      <c r="T779" s="17"/>
    </row>
    <row r="780" spans="1:27" ht="31.5" hidden="1" customHeight="1" x14ac:dyDescent="0.25">
      <c r="A780" s="40">
        <v>1</v>
      </c>
      <c r="B780" s="157" t="s">
        <v>43</v>
      </c>
      <c r="C780" s="157"/>
      <c r="D780" s="157"/>
      <c r="E780" s="52" t="s">
        <v>17</v>
      </c>
      <c r="F780" s="198" t="s">
        <v>17</v>
      </c>
      <c r="G780" s="199"/>
      <c r="H780" s="200"/>
      <c r="I780" s="200"/>
      <c r="J780" s="201"/>
      <c r="K780" s="99"/>
      <c r="L780" s="17"/>
      <c r="M780" s="17"/>
      <c r="N780" s="17"/>
      <c r="O780" s="17"/>
      <c r="P780" s="17"/>
      <c r="Q780" s="17"/>
      <c r="R780" s="17"/>
      <c r="S780" s="17"/>
      <c r="T780" s="17"/>
    </row>
    <row r="781" spans="1:27" ht="30.75" hidden="1" customHeight="1" x14ac:dyDescent="0.25">
      <c r="A781" s="40">
        <v>2</v>
      </c>
      <c r="B781" s="157" t="s">
        <v>44</v>
      </c>
      <c r="C781" s="157"/>
      <c r="D781" s="157"/>
      <c r="E781" s="52" t="s">
        <v>17</v>
      </c>
      <c r="F781" s="198" t="s">
        <v>17</v>
      </c>
      <c r="G781" s="199"/>
      <c r="H781" s="120"/>
      <c r="I781" s="159"/>
      <c r="J781" s="159"/>
      <c r="K781" s="101"/>
      <c r="L781" s="17"/>
      <c r="M781" s="17"/>
      <c r="N781" s="17"/>
      <c r="O781" s="17"/>
      <c r="P781" s="17"/>
      <c r="Q781" s="17"/>
      <c r="R781" s="17"/>
      <c r="S781" s="17"/>
      <c r="T781" s="17"/>
    </row>
    <row r="782" spans="1:27" ht="15.75" hidden="1" x14ac:dyDescent="0.25">
      <c r="A782" s="40">
        <v>3</v>
      </c>
      <c r="B782" s="126" t="s">
        <v>152</v>
      </c>
      <c r="C782" s="127"/>
      <c r="D782" s="128"/>
      <c r="E782" s="53" t="s">
        <v>153</v>
      </c>
      <c r="F782" s="202"/>
      <c r="G782" s="203"/>
      <c r="H782" s="120"/>
      <c r="I782" s="159"/>
      <c r="J782" s="159"/>
      <c r="K782" s="101"/>
      <c r="L782" s="17"/>
      <c r="M782" s="17"/>
      <c r="N782" s="17"/>
      <c r="O782" s="17"/>
      <c r="P782" s="17"/>
      <c r="Q782" s="17"/>
      <c r="R782" s="17"/>
      <c r="S782" s="17"/>
      <c r="T782" s="17"/>
      <c r="AA782" t="s">
        <v>154</v>
      </c>
    </row>
    <row r="783" spans="1:27" ht="17.25" hidden="1" x14ac:dyDescent="0.25">
      <c r="A783" s="40">
        <v>4</v>
      </c>
      <c r="B783" s="157" t="s">
        <v>45</v>
      </c>
      <c r="C783" s="157"/>
      <c r="D783" s="157"/>
      <c r="E783" s="54" t="s">
        <v>21</v>
      </c>
      <c r="F783" s="158"/>
      <c r="G783" s="158"/>
      <c r="H783" s="120"/>
      <c r="I783" s="159"/>
      <c r="J783" s="159"/>
      <c r="K783" s="101"/>
      <c r="L783" s="17"/>
      <c r="M783" s="17"/>
      <c r="N783" s="17"/>
      <c r="O783" s="17"/>
      <c r="P783" s="17"/>
      <c r="Q783" s="17"/>
      <c r="R783" s="17"/>
      <c r="S783" s="17"/>
      <c r="T783" s="17"/>
      <c r="AA783" t="s">
        <v>155</v>
      </c>
    </row>
    <row r="784" spans="1:27" ht="18.75" hidden="1" customHeight="1" x14ac:dyDescent="0.25">
      <c r="A784" s="40">
        <v>5</v>
      </c>
      <c r="B784" s="157" t="s">
        <v>41</v>
      </c>
      <c r="C784" s="157"/>
      <c r="D784" s="157"/>
      <c r="E784" s="54" t="s">
        <v>21</v>
      </c>
      <c r="F784" s="204"/>
      <c r="G784" s="205"/>
      <c r="H784" s="120"/>
      <c r="I784" s="159"/>
      <c r="J784" s="159"/>
      <c r="K784" s="101"/>
      <c r="L784" s="17"/>
      <c r="M784" s="17"/>
      <c r="N784" s="17"/>
      <c r="O784" s="17"/>
      <c r="P784" s="17"/>
      <c r="Q784" s="17"/>
      <c r="R784" s="17"/>
      <c r="S784" s="17"/>
      <c r="T784" s="17"/>
    </row>
    <row r="785" spans="1:20" ht="29.25" hidden="1" customHeight="1" x14ac:dyDescent="0.25">
      <c r="A785" s="34">
        <v>6</v>
      </c>
      <c r="B785" s="206" t="s">
        <v>163</v>
      </c>
      <c r="C785" s="206"/>
      <c r="D785" s="206"/>
      <c r="E785" s="55" t="s">
        <v>168</v>
      </c>
      <c r="F785" s="158"/>
      <c r="G785" s="158"/>
      <c r="H785" s="120"/>
      <c r="I785" s="159"/>
      <c r="J785" s="159"/>
      <c r="K785" s="101"/>
      <c r="L785" s="17"/>
      <c r="M785" s="17"/>
      <c r="N785" s="17"/>
      <c r="O785" s="17"/>
      <c r="P785" s="17"/>
      <c r="Q785" s="17"/>
      <c r="R785" s="17"/>
      <c r="S785" s="17"/>
      <c r="T785" s="17"/>
    </row>
    <row r="786" spans="1:20" ht="62.25" hidden="1" customHeight="1" x14ac:dyDescent="0.25">
      <c r="A786" s="40">
        <v>7</v>
      </c>
      <c r="B786" s="157" t="s">
        <v>46</v>
      </c>
      <c r="C786" s="157"/>
      <c r="D786" s="157"/>
      <c r="E786" s="54" t="s">
        <v>21</v>
      </c>
      <c r="F786" s="158"/>
      <c r="G786" s="158"/>
      <c r="H786" s="120"/>
      <c r="I786" s="159"/>
      <c r="J786" s="159"/>
      <c r="K786" s="99"/>
      <c r="L786" s="17"/>
      <c r="M786" s="17"/>
      <c r="N786" s="17"/>
      <c r="O786" s="17"/>
      <c r="P786" s="17"/>
      <c r="Q786" s="17"/>
      <c r="R786" s="17"/>
      <c r="S786" s="17"/>
      <c r="T786" s="17"/>
    </row>
    <row r="787" spans="1:20" ht="28.5" hidden="1" customHeight="1" x14ac:dyDescent="0.25">
      <c r="A787" s="40">
        <v>8</v>
      </c>
      <c r="B787" s="193" t="s">
        <v>174</v>
      </c>
      <c r="C787" s="194"/>
      <c r="D787" s="195"/>
      <c r="E787" s="56" t="s">
        <v>35</v>
      </c>
      <c r="F787" s="196"/>
      <c r="G787" s="197"/>
      <c r="H787" s="120"/>
      <c r="I787" s="159"/>
      <c r="J787" s="159"/>
      <c r="K787" s="99"/>
      <c r="L787" s="17"/>
      <c r="M787" s="17"/>
      <c r="N787" s="17"/>
      <c r="O787" s="17"/>
      <c r="P787" s="17"/>
      <c r="Q787" s="17"/>
      <c r="R787" s="17"/>
      <c r="S787" s="17"/>
      <c r="T787" s="17"/>
    </row>
    <row r="788" spans="1:20" ht="29.25" hidden="1" customHeight="1" x14ac:dyDescent="0.25">
      <c r="A788" s="40">
        <v>9</v>
      </c>
      <c r="B788" s="193" t="s">
        <v>176</v>
      </c>
      <c r="C788" s="194"/>
      <c r="D788" s="195"/>
      <c r="E788" s="56" t="s">
        <v>153</v>
      </c>
      <c r="F788" s="163"/>
      <c r="G788" s="164"/>
      <c r="H788" s="120"/>
      <c r="I788" s="159"/>
      <c r="J788" s="159"/>
      <c r="K788" s="99"/>
      <c r="L788" s="17"/>
      <c r="M788" s="17"/>
      <c r="N788" s="17"/>
      <c r="O788" s="17"/>
      <c r="P788" s="17"/>
      <c r="Q788" s="17"/>
      <c r="R788" s="17"/>
      <c r="S788" s="17"/>
      <c r="T788" s="17"/>
    </row>
    <row r="789" spans="1:20" hidden="1" x14ac:dyDescent="0.25">
      <c r="A789" s="40">
        <v>10</v>
      </c>
      <c r="B789" s="193" t="s">
        <v>175</v>
      </c>
      <c r="C789" s="194"/>
      <c r="D789" s="195"/>
      <c r="E789" s="56" t="s">
        <v>35</v>
      </c>
      <c r="F789" s="196"/>
      <c r="G789" s="197"/>
      <c r="H789" s="120"/>
      <c r="I789" s="159"/>
      <c r="J789" s="159"/>
      <c r="K789" s="99"/>
      <c r="L789" s="17"/>
      <c r="M789" s="17"/>
      <c r="N789" s="17"/>
      <c r="O789" s="17"/>
      <c r="P789" s="17"/>
      <c r="Q789" s="17"/>
      <c r="R789" s="17"/>
      <c r="S789" s="17"/>
      <c r="T789" s="17"/>
    </row>
    <row r="790" spans="1:20" ht="33.75" hidden="1" customHeight="1" x14ac:dyDescent="0.25">
      <c r="A790" s="40">
        <v>11</v>
      </c>
      <c r="B790" s="126" t="s">
        <v>156</v>
      </c>
      <c r="C790" s="127"/>
      <c r="D790" s="128"/>
      <c r="E790" s="57" t="s">
        <v>69</v>
      </c>
      <c r="F790" s="187"/>
      <c r="G790" s="188"/>
      <c r="H790" s="120"/>
      <c r="I790" s="159"/>
      <c r="J790" s="159"/>
      <c r="K790" s="100" t="str">
        <f>IF(F791&gt;F790,"Wartość kosztów kwalifikowanych przekracza koszt całkowity przedsięwzięcia !!!","")</f>
        <v/>
      </c>
      <c r="L790" s="17"/>
      <c r="M790" s="17"/>
      <c r="N790" s="17"/>
      <c r="O790" s="17"/>
      <c r="P790" s="17"/>
      <c r="Q790" s="17"/>
      <c r="R790" s="17"/>
      <c r="S790" s="17"/>
      <c r="T790" s="17"/>
    </row>
    <row r="791" spans="1:20" ht="141.75" hidden="1" customHeight="1" x14ac:dyDescent="0.25">
      <c r="A791" s="40">
        <v>12</v>
      </c>
      <c r="B791" s="126" t="s">
        <v>167</v>
      </c>
      <c r="C791" s="127"/>
      <c r="D791" s="128"/>
      <c r="E791" s="57" t="s">
        <v>69</v>
      </c>
      <c r="F791" s="187"/>
      <c r="G791" s="188"/>
      <c r="H791" s="120"/>
      <c r="I791" s="159"/>
      <c r="J791" s="159"/>
      <c r="K791" s="105" t="str">
        <f>IF(F791="","",IF(F791&lt;100000,"Minimalny koszt kwalifikowany przedsięwzięcia to 100.000,00 zł !!!",""))</f>
        <v/>
      </c>
      <c r="L791" s="17"/>
      <c r="M791" s="17"/>
      <c r="N791" s="17"/>
      <c r="O791" s="17"/>
      <c r="P791" s="17"/>
      <c r="Q791" s="17"/>
      <c r="R791" s="17"/>
      <c r="S791" s="17"/>
      <c r="T791" s="17"/>
    </row>
    <row r="792" spans="1:20" ht="30.75" hidden="1" customHeight="1" x14ac:dyDescent="0.25">
      <c r="A792" s="37">
        <v>13</v>
      </c>
      <c r="B792" s="126" t="s">
        <v>165</v>
      </c>
      <c r="C792" s="127"/>
      <c r="D792" s="128"/>
      <c r="E792" s="57" t="s">
        <v>69</v>
      </c>
      <c r="F792" s="187"/>
      <c r="G792" s="188"/>
      <c r="H792" s="120"/>
      <c r="I792" s="159"/>
      <c r="J792" s="159"/>
      <c r="K792" s="99"/>
      <c r="L792" s="17"/>
      <c r="M792" s="17"/>
      <c r="N792" s="17"/>
      <c r="O792" s="17"/>
      <c r="P792" s="17"/>
      <c r="Q792" s="17"/>
      <c r="R792" s="17"/>
      <c r="S792" s="17"/>
      <c r="T792" s="17"/>
    </row>
    <row r="793" spans="1:20" ht="30.75" hidden="1" customHeight="1" x14ac:dyDescent="0.25">
      <c r="A793" s="37">
        <v>14</v>
      </c>
      <c r="B793" s="126" t="s">
        <v>164</v>
      </c>
      <c r="C793" s="127"/>
      <c r="D793" s="128"/>
      <c r="E793" s="57" t="s">
        <v>69</v>
      </c>
      <c r="F793" s="187"/>
      <c r="G793" s="188"/>
      <c r="H793" s="120"/>
      <c r="I793" s="159"/>
      <c r="J793" s="159"/>
      <c r="K793" s="99"/>
      <c r="L793" s="17"/>
      <c r="M793" s="17"/>
      <c r="N793" s="17"/>
      <c r="O793" s="17"/>
      <c r="P793" s="17"/>
      <c r="Q793" s="17"/>
      <c r="R793" s="17"/>
      <c r="S793" s="17"/>
      <c r="T793" s="17"/>
    </row>
    <row r="794" spans="1:20" ht="30.75" hidden="1" customHeight="1" x14ac:dyDescent="0.25">
      <c r="A794" s="37">
        <v>15</v>
      </c>
      <c r="B794" s="126" t="s">
        <v>170</v>
      </c>
      <c r="C794" s="127"/>
      <c r="D794" s="128"/>
      <c r="E794" s="57" t="s">
        <v>69</v>
      </c>
      <c r="F794" s="189" t="str">
        <f>IF(OR(F792="",F793=""),"",F792-F793)</f>
        <v/>
      </c>
      <c r="G794" s="190"/>
      <c r="H794" s="120"/>
      <c r="I794" s="159"/>
      <c r="J794" s="159"/>
      <c r="K794" s="99"/>
      <c r="L794" s="17"/>
      <c r="M794" s="17"/>
      <c r="N794" s="17"/>
      <c r="O794" s="17"/>
      <c r="P794" s="17"/>
      <c r="Q794" s="17"/>
      <c r="R794" s="17"/>
      <c r="S794" s="17"/>
      <c r="T794" s="17"/>
    </row>
    <row r="795" spans="1:20" hidden="1" x14ac:dyDescent="0.25">
      <c r="A795" s="166">
        <v>16</v>
      </c>
      <c r="B795" s="145" t="s">
        <v>66</v>
      </c>
      <c r="C795" s="146"/>
      <c r="D795" s="147"/>
      <c r="E795" s="56" t="s">
        <v>93</v>
      </c>
      <c r="F795" s="191"/>
      <c r="G795" s="192"/>
      <c r="H795" s="182"/>
      <c r="I795" s="183"/>
      <c r="J795" s="183"/>
      <c r="K795" s="102"/>
      <c r="L795" s="17"/>
      <c r="M795" s="17"/>
      <c r="N795" s="17"/>
      <c r="O795" s="17"/>
      <c r="P795" s="17"/>
      <c r="Q795" s="17"/>
      <c r="R795" s="17"/>
      <c r="S795" s="17"/>
      <c r="T795" s="17"/>
    </row>
    <row r="796" spans="1:20" ht="17.25" hidden="1" customHeight="1" x14ac:dyDescent="0.25">
      <c r="A796" s="167"/>
      <c r="B796" s="151"/>
      <c r="C796" s="152"/>
      <c r="D796" s="153"/>
      <c r="E796" s="54" t="s">
        <v>22</v>
      </c>
      <c r="F796" s="114" t="str">
        <f>IF(F795="","",F795*0.278)</f>
        <v/>
      </c>
      <c r="G796" s="114"/>
      <c r="H796" s="184"/>
      <c r="I796" s="184"/>
      <c r="J796" s="182"/>
      <c r="K796" s="102"/>
      <c r="L796" s="17"/>
      <c r="M796" s="17"/>
      <c r="N796" s="17"/>
      <c r="O796" s="17"/>
      <c r="P796" s="17"/>
      <c r="Q796" s="17"/>
      <c r="R796" s="17"/>
      <c r="S796" s="17"/>
      <c r="T796" s="17"/>
    </row>
    <row r="797" spans="1:20" hidden="1" x14ac:dyDescent="0.25">
      <c r="A797" s="166">
        <v>17</v>
      </c>
      <c r="B797" s="145" t="s">
        <v>67</v>
      </c>
      <c r="C797" s="146"/>
      <c r="D797" s="147"/>
      <c r="E797" s="56" t="s">
        <v>93</v>
      </c>
      <c r="F797" s="191"/>
      <c r="G797" s="192"/>
      <c r="H797" s="182"/>
      <c r="I797" s="183"/>
      <c r="J797" s="183"/>
      <c r="K797" s="102"/>
      <c r="L797" s="17"/>
      <c r="M797" s="17"/>
      <c r="N797" s="17"/>
      <c r="O797" s="17"/>
      <c r="P797" s="17"/>
      <c r="Q797" s="17"/>
      <c r="R797" s="17"/>
      <c r="S797" s="17"/>
      <c r="T797" s="17"/>
    </row>
    <row r="798" spans="1:20" hidden="1" x14ac:dyDescent="0.25">
      <c r="A798" s="167"/>
      <c r="B798" s="151"/>
      <c r="C798" s="152"/>
      <c r="D798" s="153"/>
      <c r="E798" s="54" t="s">
        <v>22</v>
      </c>
      <c r="F798" s="114" t="str">
        <f>IF(F797="","",F797*0.278)</f>
        <v/>
      </c>
      <c r="G798" s="114"/>
      <c r="H798" s="184"/>
      <c r="I798" s="184"/>
      <c r="J798" s="182"/>
      <c r="K798" s="102"/>
      <c r="L798" s="17"/>
      <c r="M798" s="17"/>
      <c r="N798" s="17"/>
      <c r="O798" s="17"/>
      <c r="P798" s="17"/>
      <c r="Q798" s="17"/>
      <c r="R798" s="17"/>
      <c r="S798" s="17"/>
      <c r="T798" s="17"/>
    </row>
    <row r="799" spans="1:20" hidden="1" x14ac:dyDescent="0.25">
      <c r="A799" s="166">
        <v>18</v>
      </c>
      <c r="B799" s="145" t="s">
        <v>64</v>
      </c>
      <c r="C799" s="146"/>
      <c r="D799" s="147"/>
      <c r="E799" s="56" t="s">
        <v>93</v>
      </c>
      <c r="F799" s="181" t="str">
        <f>IF(OR(F795="",F797=""),"",F795-F797)</f>
        <v/>
      </c>
      <c r="G799" s="181"/>
      <c r="H799" s="182"/>
      <c r="I799" s="183"/>
      <c r="J799" s="183"/>
      <c r="K799" s="102"/>
      <c r="L799" s="17"/>
      <c r="M799" s="17"/>
      <c r="N799" s="17"/>
      <c r="O799" s="17"/>
      <c r="P799" s="17"/>
      <c r="Q799" s="17"/>
      <c r="R799" s="17"/>
      <c r="S799" s="17"/>
      <c r="T799" s="17"/>
    </row>
    <row r="800" spans="1:20" hidden="1" x14ac:dyDescent="0.25">
      <c r="A800" s="167"/>
      <c r="B800" s="151"/>
      <c r="C800" s="152"/>
      <c r="D800" s="153"/>
      <c r="E800" s="54" t="s">
        <v>22</v>
      </c>
      <c r="F800" s="114" t="str">
        <f>IF(OR(F796="",F798=""),"",F796-F798)</f>
        <v/>
      </c>
      <c r="G800" s="114"/>
      <c r="H800" s="184"/>
      <c r="I800" s="184"/>
      <c r="J800" s="182"/>
      <c r="K800" s="102"/>
      <c r="L800" s="17"/>
      <c r="M800" s="17"/>
      <c r="N800" s="17"/>
      <c r="O800" s="17"/>
      <c r="P800" s="17"/>
      <c r="Q800" s="17"/>
      <c r="R800" s="17"/>
      <c r="S800" s="17"/>
      <c r="T800" s="17"/>
    </row>
    <row r="801" spans="1:20" ht="24" hidden="1" customHeight="1" x14ac:dyDescent="0.25">
      <c r="A801" s="166">
        <v>19</v>
      </c>
      <c r="B801" s="168" t="s">
        <v>61</v>
      </c>
      <c r="C801" s="169"/>
      <c r="D801" s="170"/>
      <c r="E801" s="58" t="s">
        <v>93</v>
      </c>
      <c r="F801" s="163"/>
      <c r="G801" s="164"/>
      <c r="H801" s="120"/>
      <c r="I801" s="159"/>
      <c r="J801" s="159"/>
      <c r="K801" s="99"/>
      <c r="L801" s="17"/>
      <c r="M801" s="17"/>
      <c r="N801" s="17"/>
      <c r="O801" s="17"/>
      <c r="P801" s="17"/>
      <c r="Q801" s="17"/>
      <c r="R801" s="17"/>
      <c r="S801" s="17"/>
      <c r="T801" s="17"/>
    </row>
    <row r="802" spans="1:20" ht="24" hidden="1" customHeight="1" x14ac:dyDescent="0.25">
      <c r="A802" s="167"/>
      <c r="B802" s="171"/>
      <c r="C802" s="172"/>
      <c r="D802" s="173"/>
      <c r="E802" s="57" t="s">
        <v>22</v>
      </c>
      <c r="F802" s="185" t="str">
        <f>IF(F801="","",F801*0.278)</f>
        <v/>
      </c>
      <c r="G802" s="186"/>
      <c r="H802" s="120"/>
      <c r="I802" s="159"/>
      <c r="J802" s="159"/>
      <c r="K802" s="99"/>
      <c r="L802" s="17"/>
      <c r="M802" s="17"/>
      <c r="N802" s="17"/>
      <c r="O802" s="17"/>
      <c r="P802" s="17"/>
      <c r="Q802" s="17"/>
      <c r="R802" s="17"/>
      <c r="S802" s="17"/>
      <c r="T802" s="17"/>
    </row>
    <row r="803" spans="1:20" ht="24" hidden="1" customHeight="1" x14ac:dyDescent="0.25">
      <c r="A803" s="166">
        <v>20</v>
      </c>
      <c r="B803" s="168" t="s">
        <v>62</v>
      </c>
      <c r="C803" s="169"/>
      <c r="D803" s="170"/>
      <c r="E803" s="58" t="s">
        <v>93</v>
      </c>
      <c r="F803" s="163"/>
      <c r="G803" s="164"/>
      <c r="H803" s="120"/>
      <c r="I803" s="159"/>
      <c r="J803" s="159"/>
      <c r="K803" s="99"/>
      <c r="L803" s="17"/>
      <c r="M803" s="17"/>
      <c r="N803" s="17"/>
      <c r="O803" s="17"/>
      <c r="P803" s="17"/>
      <c r="Q803" s="17"/>
      <c r="R803" s="17"/>
      <c r="S803" s="17"/>
      <c r="T803" s="17"/>
    </row>
    <row r="804" spans="1:20" ht="24" hidden="1" customHeight="1" x14ac:dyDescent="0.25">
      <c r="A804" s="167"/>
      <c r="B804" s="171"/>
      <c r="C804" s="172"/>
      <c r="D804" s="173"/>
      <c r="E804" s="57" t="s">
        <v>22</v>
      </c>
      <c r="F804" s="185" t="str">
        <f>IF(F803="","",F803*0.278)</f>
        <v/>
      </c>
      <c r="G804" s="186"/>
      <c r="H804" s="120"/>
      <c r="I804" s="159"/>
      <c r="J804" s="159"/>
      <c r="K804" s="103"/>
      <c r="L804" s="17"/>
      <c r="M804" s="17"/>
      <c r="N804" s="17"/>
      <c r="O804" s="17"/>
      <c r="P804" s="17"/>
      <c r="Q804" s="17"/>
      <c r="R804" s="17"/>
      <c r="S804" s="17"/>
      <c r="T804" s="17"/>
    </row>
    <row r="805" spans="1:20" ht="23.25" hidden="1" customHeight="1" x14ac:dyDescent="0.25">
      <c r="A805" s="166">
        <v>21</v>
      </c>
      <c r="B805" s="168" t="s">
        <v>50</v>
      </c>
      <c r="C805" s="169"/>
      <c r="D805" s="170"/>
      <c r="E805" s="58" t="s">
        <v>93</v>
      </c>
      <c r="F805" s="174" t="str">
        <f>IF(OR(F801="",F803=""),"",F801-F803)</f>
        <v/>
      </c>
      <c r="G805" s="175"/>
      <c r="H805" s="120"/>
      <c r="I805" s="159"/>
      <c r="J805" s="159"/>
      <c r="K805" s="103"/>
      <c r="L805" s="17"/>
      <c r="M805" s="17"/>
      <c r="N805" s="17"/>
      <c r="O805" s="17"/>
      <c r="P805" s="17"/>
      <c r="Q805" s="17"/>
      <c r="R805" s="17"/>
      <c r="S805" s="17"/>
      <c r="T805" s="17"/>
    </row>
    <row r="806" spans="1:20" ht="23.25" hidden="1" customHeight="1" x14ac:dyDescent="0.25">
      <c r="A806" s="167"/>
      <c r="B806" s="171"/>
      <c r="C806" s="172"/>
      <c r="D806" s="173"/>
      <c r="E806" s="57" t="s">
        <v>22</v>
      </c>
      <c r="F806" s="174" t="str">
        <f>IF(OR(F802="",F804=""),"",F802-F804)</f>
        <v/>
      </c>
      <c r="G806" s="175"/>
      <c r="H806" s="120"/>
      <c r="I806" s="159"/>
      <c r="J806" s="159"/>
      <c r="K806" s="103"/>
      <c r="L806" s="17"/>
      <c r="M806" s="17"/>
      <c r="N806" s="17"/>
      <c r="O806" s="17"/>
      <c r="P806" s="17"/>
      <c r="Q806" s="17"/>
      <c r="R806" s="17"/>
      <c r="S806" s="17"/>
      <c r="T806" s="17"/>
    </row>
    <row r="807" spans="1:20" ht="45.75" hidden="1" customHeight="1" x14ac:dyDescent="0.25">
      <c r="A807" s="38">
        <v>22</v>
      </c>
      <c r="B807" s="126" t="s">
        <v>161</v>
      </c>
      <c r="C807" s="127"/>
      <c r="D807" s="128"/>
      <c r="E807" s="57" t="s">
        <v>47</v>
      </c>
      <c r="F807" s="176" t="str">
        <f>IF(OR(F801="",F803=""),"",F805/F801)</f>
        <v/>
      </c>
      <c r="G807" s="177"/>
      <c r="H807" s="120"/>
      <c r="I807" s="159"/>
      <c r="J807" s="159"/>
      <c r="K807" s="103"/>
      <c r="L807" s="17"/>
      <c r="M807" s="17"/>
      <c r="N807" s="17"/>
      <c r="O807" s="17"/>
      <c r="P807" s="17"/>
      <c r="Q807" s="17"/>
      <c r="R807" s="17"/>
      <c r="S807" s="17"/>
      <c r="T807" s="17"/>
    </row>
    <row r="808" spans="1:20" ht="30.75" hidden="1" customHeight="1" x14ac:dyDescent="0.25">
      <c r="A808" s="40">
        <v>23</v>
      </c>
      <c r="B808" s="129" t="s">
        <v>23</v>
      </c>
      <c r="C808" s="130"/>
      <c r="D808" s="131"/>
      <c r="E808" s="54" t="s">
        <v>22</v>
      </c>
      <c r="F808" s="178"/>
      <c r="G808" s="178"/>
      <c r="H808" s="179"/>
      <c r="I808" s="179"/>
      <c r="J808" s="120"/>
      <c r="K808" s="102"/>
      <c r="L808" s="17"/>
      <c r="M808" s="17"/>
      <c r="N808" s="17"/>
      <c r="O808" s="17"/>
      <c r="P808" s="17"/>
      <c r="Q808" s="17"/>
      <c r="R808" s="17"/>
      <c r="S808" s="17"/>
      <c r="T808" s="17"/>
    </row>
    <row r="809" spans="1:20" ht="30.75" hidden="1" customHeight="1" x14ac:dyDescent="0.25">
      <c r="A809" s="38">
        <v>24</v>
      </c>
      <c r="B809" s="129" t="s">
        <v>172</v>
      </c>
      <c r="C809" s="130"/>
      <c r="D809" s="131"/>
      <c r="E809" s="54" t="s">
        <v>22</v>
      </c>
      <c r="F809" s="178"/>
      <c r="G809" s="178"/>
      <c r="H809" s="179"/>
      <c r="I809" s="179"/>
      <c r="J809" s="120"/>
      <c r="K809" s="102"/>
      <c r="L809" s="17"/>
      <c r="M809" s="17"/>
      <c r="N809" s="17"/>
      <c r="O809" s="17"/>
      <c r="P809" s="17"/>
      <c r="Q809" s="17"/>
      <c r="R809" s="17"/>
      <c r="S809" s="17"/>
      <c r="T809" s="17"/>
    </row>
    <row r="810" spans="1:20" ht="30.75" hidden="1" customHeight="1" x14ac:dyDescent="0.25">
      <c r="A810" s="38">
        <v>25</v>
      </c>
      <c r="B810" s="129" t="s">
        <v>173</v>
      </c>
      <c r="C810" s="130"/>
      <c r="D810" s="131"/>
      <c r="E810" s="54" t="s">
        <v>22</v>
      </c>
      <c r="F810" s="180" t="str">
        <f>IF(OR(F808="",F809=""),"",F808-F809)</f>
        <v/>
      </c>
      <c r="G810" s="180"/>
      <c r="H810" s="120"/>
      <c r="I810" s="159"/>
      <c r="J810" s="159"/>
      <c r="K810" s="102"/>
      <c r="L810" s="17"/>
      <c r="M810" s="17"/>
      <c r="N810" s="17"/>
      <c r="O810" s="17"/>
      <c r="P810" s="17"/>
      <c r="Q810" s="17"/>
      <c r="R810" s="17"/>
      <c r="S810" s="17"/>
      <c r="T810" s="17"/>
    </row>
    <row r="811" spans="1:20" ht="45.75" hidden="1" customHeight="1" x14ac:dyDescent="0.25">
      <c r="A811" s="46">
        <v>26</v>
      </c>
      <c r="B811" s="108" t="s">
        <v>166</v>
      </c>
      <c r="C811" s="108"/>
      <c r="D811" s="108"/>
      <c r="E811" s="57" t="s">
        <v>22</v>
      </c>
      <c r="F811" s="163"/>
      <c r="G811" s="164"/>
      <c r="H811" s="120"/>
      <c r="I811" s="159"/>
      <c r="J811" s="159"/>
      <c r="K811" s="103"/>
      <c r="L811" s="17"/>
      <c r="M811" s="17"/>
      <c r="N811" s="17"/>
      <c r="O811" s="17"/>
      <c r="P811" s="17"/>
      <c r="Q811" s="17"/>
      <c r="R811" s="17"/>
      <c r="S811" s="17"/>
      <c r="T811" s="17"/>
    </row>
    <row r="812" spans="1:20" ht="45.75" hidden="1" customHeight="1" x14ac:dyDescent="0.25">
      <c r="A812" s="46">
        <v>27</v>
      </c>
      <c r="B812" s="108" t="s">
        <v>169</v>
      </c>
      <c r="C812" s="108"/>
      <c r="D812" s="108"/>
      <c r="E812" s="57" t="s">
        <v>22</v>
      </c>
      <c r="F812" s="163"/>
      <c r="G812" s="164"/>
      <c r="H812" s="120"/>
      <c r="I812" s="159"/>
      <c r="J812" s="159"/>
      <c r="K812" s="103"/>
      <c r="L812" s="17"/>
      <c r="M812" s="17"/>
      <c r="N812" s="17"/>
      <c r="O812" s="17"/>
      <c r="P812" s="17"/>
      <c r="Q812" s="17"/>
      <c r="R812" s="17"/>
      <c r="S812" s="17"/>
      <c r="T812" s="17"/>
    </row>
    <row r="813" spans="1:20" ht="45" hidden="1" customHeight="1" x14ac:dyDescent="0.25">
      <c r="A813" s="34">
        <v>28</v>
      </c>
      <c r="B813" s="157" t="s">
        <v>51</v>
      </c>
      <c r="C813" s="157"/>
      <c r="D813" s="157"/>
      <c r="E813" s="54" t="s">
        <v>22</v>
      </c>
      <c r="F813" s="165" t="str">
        <f>IF(AND(F811="",F812=""),"",F811+F812)</f>
        <v/>
      </c>
      <c r="G813" s="165"/>
      <c r="H813" s="120"/>
      <c r="I813" s="159"/>
      <c r="J813" s="159"/>
      <c r="K813" s="99"/>
      <c r="L813" s="17"/>
      <c r="M813" s="17"/>
      <c r="N813" s="17"/>
      <c r="O813" s="17"/>
      <c r="P813" s="17"/>
      <c r="Q813" s="17"/>
      <c r="R813" s="17"/>
      <c r="S813" s="17"/>
      <c r="T813" s="17"/>
    </row>
    <row r="814" spans="1:20" ht="30.75" hidden="1" customHeight="1" x14ac:dyDescent="0.25">
      <c r="A814" s="34">
        <v>29</v>
      </c>
      <c r="B814" s="129" t="s">
        <v>185</v>
      </c>
      <c r="C814" s="130"/>
      <c r="D814" s="131"/>
      <c r="E814" s="54" t="s">
        <v>24</v>
      </c>
      <c r="F814" s="163"/>
      <c r="G814" s="164"/>
      <c r="H814" s="120"/>
      <c r="I814" s="159"/>
      <c r="J814" s="159"/>
      <c r="K814" s="99"/>
      <c r="L814" s="17"/>
      <c r="M814" s="17"/>
      <c r="N814" s="17"/>
      <c r="O814" s="17"/>
      <c r="P814" s="17"/>
      <c r="Q814" s="17"/>
      <c r="R814" s="17"/>
      <c r="S814" s="17"/>
      <c r="T814" s="17"/>
    </row>
    <row r="815" spans="1:20" hidden="1" x14ac:dyDescent="0.25">
      <c r="A815" s="34">
        <v>30</v>
      </c>
      <c r="B815" s="129" t="s">
        <v>186</v>
      </c>
      <c r="C815" s="130"/>
      <c r="D815" s="131"/>
      <c r="E815" s="54" t="s">
        <v>24</v>
      </c>
      <c r="F815" s="163"/>
      <c r="G815" s="164"/>
      <c r="H815" s="120"/>
      <c r="I815" s="159"/>
      <c r="J815" s="159"/>
      <c r="K815" s="99"/>
      <c r="L815" s="17"/>
      <c r="M815" s="17"/>
      <c r="N815" s="17"/>
      <c r="O815" s="17"/>
      <c r="P815" s="17"/>
      <c r="Q815" s="17"/>
      <c r="R815" s="17"/>
      <c r="S815" s="17"/>
      <c r="T815" s="17"/>
    </row>
    <row r="816" spans="1:20" ht="31.5" hidden="1" customHeight="1" x14ac:dyDescent="0.25">
      <c r="A816" s="34">
        <v>31</v>
      </c>
      <c r="B816" s="157" t="s">
        <v>48</v>
      </c>
      <c r="C816" s="157"/>
      <c r="D816" s="157"/>
      <c r="E816" s="54" t="s">
        <v>24</v>
      </c>
      <c r="F816" s="165" t="str">
        <f>IF(OR(F814="",F815=""),"",F814-F815)</f>
        <v/>
      </c>
      <c r="G816" s="165"/>
      <c r="H816" s="120"/>
      <c r="I816" s="159"/>
      <c r="J816" s="159"/>
      <c r="K816" s="103"/>
      <c r="L816" s="17"/>
      <c r="M816" s="17"/>
      <c r="N816" s="17"/>
      <c r="O816" s="17"/>
      <c r="P816" s="17"/>
      <c r="Q816" s="17"/>
      <c r="R816" s="17"/>
      <c r="S816" s="17"/>
      <c r="T816" s="17"/>
    </row>
    <row r="817" spans="1:27" hidden="1" x14ac:dyDescent="0.25">
      <c r="A817" s="142">
        <v>32</v>
      </c>
      <c r="B817" s="145" t="s">
        <v>52</v>
      </c>
      <c r="C817" s="146"/>
      <c r="D817" s="147"/>
      <c r="E817" s="154" t="s">
        <v>182</v>
      </c>
      <c r="F817" s="154"/>
      <c r="G817" s="154"/>
      <c r="H817" s="154"/>
      <c r="I817" s="154"/>
      <c r="J817" s="86"/>
      <c r="K817" s="155" t="str">
        <f>IF(AND(J817="Tak",F807&lt;0.25),"Nie został spełniony warunek zgodnie z punktem 1 Kryteriów jakościowych dopuszczających","")</f>
        <v/>
      </c>
      <c r="L817" s="155"/>
      <c r="M817" s="155"/>
      <c r="N817" s="155"/>
      <c r="O817" s="155"/>
      <c r="P817" s="155"/>
      <c r="Q817" s="155"/>
      <c r="R817" s="155"/>
      <c r="S817" s="155"/>
      <c r="T817" s="155"/>
      <c r="AA817">
        <f>IF(J817="Tak",1,0)</f>
        <v>0</v>
      </c>
    </row>
    <row r="818" spans="1:27" hidden="1" x14ac:dyDescent="0.25">
      <c r="A818" s="143"/>
      <c r="B818" s="148"/>
      <c r="C818" s="149"/>
      <c r="D818" s="150"/>
      <c r="E818" s="156" t="s">
        <v>183</v>
      </c>
      <c r="F818" s="156"/>
      <c r="G818" s="156"/>
      <c r="H818" s="156"/>
      <c r="I818" s="156"/>
      <c r="J818" s="86"/>
      <c r="K818" s="155" t="str">
        <f>IF(AND(J818="Tak",F807&lt;0.1),"Nie został spełniony warunek zgodnie z punktem 2 Kryteriów jakościowych dopuszczających","")</f>
        <v/>
      </c>
      <c r="L818" s="155"/>
      <c r="M818" s="155"/>
      <c r="N818" s="155"/>
      <c r="O818" s="155"/>
      <c r="P818" s="155"/>
      <c r="Q818" s="155"/>
      <c r="R818" s="155"/>
      <c r="S818" s="155"/>
      <c r="T818" s="155"/>
      <c r="AA818">
        <f t="shared" ref="AA818:AA819" si="16">IF(J818="Tak",1,0)</f>
        <v>0</v>
      </c>
    </row>
    <row r="819" spans="1:27" hidden="1" x14ac:dyDescent="0.25">
      <c r="A819" s="144"/>
      <c r="B819" s="151"/>
      <c r="C819" s="152"/>
      <c r="D819" s="153"/>
      <c r="E819" s="156" t="s">
        <v>184</v>
      </c>
      <c r="F819" s="156"/>
      <c r="G819" s="156"/>
      <c r="H819" s="156"/>
      <c r="I819" s="156"/>
      <c r="J819" s="86"/>
      <c r="K819" s="155" t="str">
        <f>IF(AND(J819="Tak",F807&lt;0.1),"Nie został spełniony warunek zgodnie z punktem 2 Kryteriów jakościowych dopuszczających","")</f>
        <v/>
      </c>
      <c r="L819" s="155"/>
      <c r="M819" s="155"/>
      <c r="N819" s="155"/>
      <c r="O819" s="155"/>
      <c r="P819" s="155"/>
      <c r="Q819" s="155"/>
      <c r="R819" s="155"/>
      <c r="S819" s="155"/>
      <c r="T819" s="155"/>
      <c r="AA819">
        <f t="shared" si="16"/>
        <v>0</v>
      </c>
    </row>
    <row r="820" spans="1:27" ht="60" hidden="1" customHeight="1" x14ac:dyDescent="0.25">
      <c r="A820" s="34">
        <v>33</v>
      </c>
      <c r="B820" s="157" t="s">
        <v>277</v>
      </c>
      <c r="C820" s="157"/>
      <c r="D820" s="157"/>
      <c r="E820" s="54" t="s">
        <v>19</v>
      </c>
      <c r="F820" s="158"/>
      <c r="G820" s="158"/>
      <c r="H820" s="120"/>
      <c r="I820" s="159"/>
      <c r="J820" s="159"/>
      <c r="K820" s="99"/>
      <c r="L820" s="17"/>
      <c r="M820" s="17"/>
      <c r="N820" s="17"/>
      <c r="O820" s="17"/>
      <c r="P820" s="17"/>
      <c r="Q820" s="17"/>
      <c r="R820" s="17"/>
      <c r="S820" s="17"/>
      <c r="T820" s="17"/>
      <c r="AA820">
        <f>SUM(AA817:AA819)</f>
        <v>0</v>
      </c>
    </row>
    <row r="821" spans="1:27" ht="41.25" hidden="1" customHeight="1" x14ac:dyDescent="0.25">
      <c r="A821" s="34">
        <v>34</v>
      </c>
      <c r="B821" s="108" t="s">
        <v>157</v>
      </c>
      <c r="C821" s="108"/>
      <c r="D821" s="108"/>
      <c r="E821" s="57" t="s">
        <v>158</v>
      </c>
      <c r="F821" s="160" t="str">
        <f>IF(OR(F792="",F793=""),"",F791/F805)</f>
        <v/>
      </c>
      <c r="G821" s="160"/>
      <c r="H821" s="161"/>
      <c r="I821" s="161"/>
      <c r="J821" s="162"/>
      <c r="K821" s="100"/>
      <c r="L821" s="17"/>
      <c r="M821" s="17"/>
      <c r="N821" s="17"/>
      <c r="O821" s="17"/>
      <c r="P821" s="17"/>
      <c r="Q821" s="17"/>
      <c r="R821" s="17"/>
      <c r="S821" s="17"/>
      <c r="T821" s="17"/>
    </row>
    <row r="822" spans="1:27" ht="40.5" hidden="1" customHeight="1" x14ac:dyDescent="0.25">
      <c r="A822" s="34">
        <v>35</v>
      </c>
      <c r="B822" s="108" t="s">
        <v>159</v>
      </c>
      <c r="C822" s="108"/>
      <c r="D822" s="108"/>
      <c r="E822" s="57" t="s">
        <v>160</v>
      </c>
      <c r="F822" s="160" t="str">
        <f>IF(OR(F791="",F792="",F801=""),"",F791/(F792-F793))</f>
        <v/>
      </c>
      <c r="G822" s="160"/>
      <c r="H822" s="161"/>
      <c r="I822" s="161"/>
      <c r="J822" s="162"/>
      <c r="K822" s="99"/>
      <c r="L822" s="17"/>
      <c r="M822" s="17"/>
      <c r="N822" s="17"/>
      <c r="O822" s="17"/>
      <c r="P822" s="17"/>
      <c r="Q822" s="17"/>
      <c r="R822" s="17"/>
      <c r="S822" s="17"/>
      <c r="T822" s="17"/>
    </row>
    <row r="823" spans="1:27" ht="30" hidden="1" customHeight="1" x14ac:dyDescent="0.25">
      <c r="A823" s="34">
        <v>36</v>
      </c>
      <c r="B823" s="126" t="str">
        <f>CONCATENATE("Maksymalna kwota dofinansowania - ",'0-1'!$B$8)</f>
        <v xml:space="preserve">Maksymalna kwota dofinansowania - </v>
      </c>
      <c r="C823" s="127"/>
      <c r="D823" s="128"/>
      <c r="E823" s="57" t="s">
        <v>69</v>
      </c>
      <c r="F823" s="135" t="str">
        <f>IF(F824="","",F824*F791)</f>
        <v/>
      </c>
      <c r="G823" s="136"/>
      <c r="H823" s="137"/>
      <c r="I823" s="138"/>
      <c r="J823" s="138"/>
      <c r="K823" s="99"/>
      <c r="L823" s="17"/>
      <c r="M823" s="17"/>
      <c r="N823" s="17"/>
      <c r="O823" s="17"/>
      <c r="P823" s="17"/>
      <c r="Q823" s="17"/>
      <c r="R823" s="17"/>
      <c r="S823" s="17"/>
      <c r="T823" s="17"/>
    </row>
    <row r="824" spans="1:27" ht="45.75" hidden="1" customHeight="1" x14ac:dyDescent="0.25">
      <c r="A824" s="34">
        <v>37</v>
      </c>
      <c r="B824" s="126" t="s">
        <v>187</v>
      </c>
      <c r="C824" s="127"/>
      <c r="D824" s="128"/>
      <c r="E824" s="59" t="s">
        <v>47</v>
      </c>
      <c r="F824" s="139" t="str">
        <f>IF(AA820=3,0.95,IF(AA820=2,0.9,IF(AA820=1,0.85,"")))</f>
        <v/>
      </c>
      <c r="G824" s="140"/>
      <c r="H824" s="137"/>
      <c r="I824" s="138"/>
      <c r="J824" s="138"/>
      <c r="K824" s="99"/>
      <c r="L824" s="17"/>
      <c r="M824" s="17"/>
      <c r="N824" s="17"/>
      <c r="O824" s="17"/>
      <c r="P824" s="17"/>
      <c r="Q824" s="17"/>
      <c r="R824" s="17"/>
      <c r="S824" s="17"/>
      <c r="T824" s="17"/>
    </row>
    <row r="825" spans="1:27" ht="15" hidden="1" customHeight="1" x14ac:dyDescent="0.25">
      <c r="A825" s="106" t="s">
        <v>205</v>
      </c>
      <c r="B825" s="106"/>
      <c r="C825" s="106"/>
      <c r="D825" s="106"/>
      <c r="E825" s="106"/>
      <c r="F825" s="106"/>
      <c r="G825" s="106"/>
      <c r="H825" s="106"/>
      <c r="I825" s="106"/>
      <c r="J825" s="132"/>
      <c r="K825" s="98"/>
      <c r="L825" s="17"/>
      <c r="M825" s="17"/>
      <c r="N825" s="17"/>
      <c r="O825" s="17"/>
      <c r="P825" s="17"/>
      <c r="Q825" s="17"/>
      <c r="R825" s="17"/>
      <c r="S825" s="17"/>
      <c r="T825" s="17"/>
    </row>
    <row r="826" spans="1:27" ht="39.75" hidden="1" customHeight="1" x14ac:dyDescent="0.25">
      <c r="A826" s="107"/>
      <c r="B826" s="107"/>
      <c r="C826" s="107"/>
      <c r="D826" s="107"/>
      <c r="E826" s="107"/>
      <c r="F826" s="107"/>
      <c r="G826" s="107"/>
      <c r="H826" s="107"/>
      <c r="I826" s="107"/>
      <c r="J826" s="141"/>
      <c r="K826" s="98"/>
      <c r="L826" s="17"/>
      <c r="M826" s="17"/>
      <c r="N826" s="17"/>
      <c r="O826" s="17"/>
      <c r="P826" s="17"/>
      <c r="Q826" s="17"/>
      <c r="R826" s="17"/>
      <c r="S826" s="17"/>
      <c r="T826" s="17"/>
    </row>
    <row r="827" spans="1:27" ht="33" hidden="1" customHeight="1" x14ac:dyDescent="0.25">
      <c r="K827" s="98"/>
      <c r="L827" s="17"/>
      <c r="M827" s="17"/>
      <c r="N827" s="17"/>
      <c r="O827" s="17"/>
      <c r="P827" s="17"/>
      <c r="Q827" s="17"/>
      <c r="R827" s="17"/>
      <c r="S827" s="17"/>
      <c r="T827" s="17"/>
    </row>
    <row r="828" spans="1:27" ht="18.75" hidden="1" x14ac:dyDescent="0.3">
      <c r="B828" s="207" t="s">
        <v>216</v>
      </c>
      <c r="C828" s="207"/>
      <c r="D828" s="207"/>
      <c r="E828" s="207"/>
      <c r="F828" s="207"/>
      <c r="G828" s="207"/>
      <c r="H828" s="207"/>
      <c r="I828" s="207"/>
      <c r="J828" s="207"/>
      <c r="K828" s="98"/>
      <c r="L828" s="17"/>
      <c r="M828" s="17"/>
      <c r="N828" s="17"/>
      <c r="O828" s="17"/>
      <c r="P828" s="17"/>
      <c r="Q828" s="17"/>
      <c r="R828" s="17"/>
      <c r="S828" s="17"/>
      <c r="T828" s="17"/>
    </row>
    <row r="829" spans="1:27" ht="45.75" hidden="1" customHeight="1" x14ac:dyDescent="0.25">
      <c r="A829" s="36" t="s">
        <v>13</v>
      </c>
      <c r="B829" s="208" t="s">
        <v>33</v>
      </c>
      <c r="C829" s="208"/>
      <c r="D829" s="208"/>
      <c r="E829" s="51" t="s">
        <v>15</v>
      </c>
      <c r="F829" s="208" t="s">
        <v>36</v>
      </c>
      <c r="G829" s="208"/>
      <c r="H829" s="208" t="s">
        <v>49</v>
      </c>
      <c r="I829" s="208"/>
      <c r="J829" s="209"/>
      <c r="K829" s="99"/>
      <c r="L829" s="17"/>
      <c r="M829" s="17"/>
      <c r="N829" s="17"/>
      <c r="O829" s="17"/>
      <c r="P829" s="17"/>
      <c r="Q829" s="17"/>
      <c r="R829" s="17"/>
      <c r="S829" s="17"/>
      <c r="T829" s="17"/>
    </row>
    <row r="830" spans="1:27" ht="31.5" hidden="1" customHeight="1" x14ac:dyDescent="0.25">
      <c r="A830" s="40">
        <v>1</v>
      </c>
      <c r="B830" s="157" t="s">
        <v>43</v>
      </c>
      <c r="C830" s="157"/>
      <c r="D830" s="157"/>
      <c r="E830" s="52" t="s">
        <v>17</v>
      </c>
      <c r="F830" s="198" t="s">
        <v>17</v>
      </c>
      <c r="G830" s="199"/>
      <c r="H830" s="200"/>
      <c r="I830" s="200"/>
      <c r="J830" s="201"/>
      <c r="K830" s="99"/>
      <c r="L830" s="17"/>
      <c r="M830" s="17"/>
      <c r="N830" s="17"/>
      <c r="O830" s="17"/>
      <c r="P830" s="17"/>
      <c r="Q830" s="17"/>
      <c r="R830" s="17"/>
      <c r="S830" s="17"/>
      <c r="T830" s="17"/>
    </row>
    <row r="831" spans="1:27" ht="30.75" hidden="1" customHeight="1" x14ac:dyDescent="0.25">
      <c r="A831" s="40">
        <v>2</v>
      </c>
      <c r="B831" s="157" t="s">
        <v>44</v>
      </c>
      <c r="C831" s="157"/>
      <c r="D831" s="157"/>
      <c r="E831" s="52" t="s">
        <v>17</v>
      </c>
      <c r="F831" s="198" t="s">
        <v>17</v>
      </c>
      <c r="G831" s="199"/>
      <c r="H831" s="120"/>
      <c r="I831" s="159"/>
      <c r="J831" s="159"/>
      <c r="K831" s="101"/>
      <c r="L831" s="17"/>
      <c r="M831" s="17"/>
      <c r="N831" s="17"/>
      <c r="O831" s="17"/>
      <c r="P831" s="17"/>
      <c r="Q831" s="17"/>
      <c r="R831" s="17"/>
      <c r="S831" s="17"/>
      <c r="T831" s="17"/>
    </row>
    <row r="832" spans="1:27" ht="15.75" hidden="1" x14ac:dyDescent="0.25">
      <c r="A832" s="40">
        <v>3</v>
      </c>
      <c r="B832" s="126" t="s">
        <v>152</v>
      </c>
      <c r="C832" s="127"/>
      <c r="D832" s="128"/>
      <c r="E832" s="53" t="s">
        <v>153</v>
      </c>
      <c r="F832" s="202"/>
      <c r="G832" s="203"/>
      <c r="H832" s="120"/>
      <c r="I832" s="159"/>
      <c r="J832" s="159"/>
      <c r="K832" s="101"/>
      <c r="L832" s="17"/>
      <c r="M832" s="17"/>
      <c r="N832" s="17"/>
      <c r="O832" s="17"/>
      <c r="P832" s="17"/>
      <c r="Q832" s="17"/>
      <c r="R832" s="17"/>
      <c r="S832" s="17"/>
      <c r="T832" s="17"/>
      <c r="AA832" t="s">
        <v>154</v>
      </c>
    </row>
    <row r="833" spans="1:27" ht="17.25" hidden="1" x14ac:dyDescent="0.25">
      <c r="A833" s="40">
        <v>4</v>
      </c>
      <c r="B833" s="157" t="s">
        <v>45</v>
      </c>
      <c r="C833" s="157"/>
      <c r="D833" s="157"/>
      <c r="E833" s="54" t="s">
        <v>21</v>
      </c>
      <c r="F833" s="158"/>
      <c r="G833" s="158"/>
      <c r="H833" s="120"/>
      <c r="I833" s="159"/>
      <c r="J833" s="159"/>
      <c r="K833" s="101"/>
      <c r="L833" s="17"/>
      <c r="M833" s="17"/>
      <c r="N833" s="17"/>
      <c r="O833" s="17"/>
      <c r="P833" s="17"/>
      <c r="Q833" s="17"/>
      <c r="R833" s="17"/>
      <c r="S833" s="17"/>
      <c r="T833" s="17"/>
      <c r="AA833" t="s">
        <v>155</v>
      </c>
    </row>
    <row r="834" spans="1:27" ht="18.75" hidden="1" customHeight="1" x14ac:dyDescent="0.25">
      <c r="A834" s="40">
        <v>5</v>
      </c>
      <c r="B834" s="157" t="s">
        <v>41</v>
      </c>
      <c r="C834" s="157"/>
      <c r="D834" s="157"/>
      <c r="E834" s="54" t="s">
        <v>21</v>
      </c>
      <c r="F834" s="204"/>
      <c r="G834" s="205"/>
      <c r="H834" s="120"/>
      <c r="I834" s="159"/>
      <c r="J834" s="159"/>
      <c r="K834" s="101"/>
      <c r="L834" s="17"/>
      <c r="M834" s="17"/>
      <c r="N834" s="17"/>
      <c r="O834" s="17"/>
      <c r="P834" s="17"/>
      <c r="Q834" s="17"/>
      <c r="R834" s="17"/>
      <c r="S834" s="17"/>
      <c r="T834" s="17"/>
    </row>
    <row r="835" spans="1:27" ht="29.25" hidden="1" customHeight="1" x14ac:dyDescent="0.25">
      <c r="A835" s="34">
        <v>6</v>
      </c>
      <c r="B835" s="206" t="s">
        <v>163</v>
      </c>
      <c r="C835" s="206"/>
      <c r="D835" s="206"/>
      <c r="E835" s="55" t="s">
        <v>168</v>
      </c>
      <c r="F835" s="158"/>
      <c r="G835" s="158"/>
      <c r="H835" s="120"/>
      <c r="I835" s="159"/>
      <c r="J835" s="159"/>
      <c r="K835" s="101"/>
      <c r="L835" s="17"/>
      <c r="M835" s="17"/>
      <c r="N835" s="17"/>
      <c r="O835" s="17"/>
      <c r="P835" s="17"/>
      <c r="Q835" s="17"/>
      <c r="R835" s="17"/>
      <c r="S835" s="17"/>
      <c r="T835" s="17"/>
    </row>
    <row r="836" spans="1:27" ht="62.25" hidden="1" customHeight="1" x14ac:dyDescent="0.25">
      <c r="A836" s="40">
        <v>7</v>
      </c>
      <c r="B836" s="157" t="s">
        <v>46</v>
      </c>
      <c r="C836" s="157"/>
      <c r="D836" s="157"/>
      <c r="E836" s="54" t="s">
        <v>21</v>
      </c>
      <c r="F836" s="158"/>
      <c r="G836" s="158"/>
      <c r="H836" s="120"/>
      <c r="I836" s="159"/>
      <c r="J836" s="159"/>
      <c r="K836" s="99"/>
      <c r="L836" s="17"/>
      <c r="M836" s="17"/>
      <c r="N836" s="17"/>
      <c r="O836" s="17"/>
      <c r="P836" s="17"/>
      <c r="Q836" s="17"/>
      <c r="R836" s="17"/>
      <c r="S836" s="17"/>
      <c r="T836" s="17"/>
    </row>
    <row r="837" spans="1:27" ht="28.5" hidden="1" customHeight="1" x14ac:dyDescent="0.25">
      <c r="A837" s="40">
        <v>8</v>
      </c>
      <c r="B837" s="193" t="s">
        <v>174</v>
      </c>
      <c r="C837" s="194"/>
      <c r="D837" s="195"/>
      <c r="E837" s="56" t="s">
        <v>35</v>
      </c>
      <c r="F837" s="196"/>
      <c r="G837" s="197"/>
      <c r="H837" s="120"/>
      <c r="I837" s="159"/>
      <c r="J837" s="159"/>
      <c r="K837" s="99"/>
      <c r="L837" s="17"/>
      <c r="M837" s="17"/>
      <c r="N837" s="17"/>
      <c r="O837" s="17"/>
      <c r="P837" s="17"/>
      <c r="Q837" s="17"/>
      <c r="R837" s="17"/>
      <c r="S837" s="17"/>
      <c r="T837" s="17"/>
    </row>
    <row r="838" spans="1:27" ht="29.25" hidden="1" customHeight="1" x14ac:dyDescent="0.25">
      <c r="A838" s="40">
        <v>9</v>
      </c>
      <c r="B838" s="193" t="s">
        <v>176</v>
      </c>
      <c r="C838" s="194"/>
      <c r="D838" s="195"/>
      <c r="E838" s="56" t="s">
        <v>153</v>
      </c>
      <c r="F838" s="163"/>
      <c r="G838" s="164"/>
      <c r="H838" s="120"/>
      <c r="I838" s="159"/>
      <c r="J838" s="159"/>
      <c r="K838" s="99"/>
      <c r="L838" s="17"/>
      <c r="M838" s="17"/>
      <c r="N838" s="17"/>
      <c r="O838" s="17"/>
      <c r="P838" s="17"/>
      <c r="Q838" s="17"/>
      <c r="R838" s="17"/>
      <c r="S838" s="17"/>
      <c r="T838" s="17"/>
    </row>
    <row r="839" spans="1:27" hidden="1" x14ac:dyDescent="0.25">
      <c r="A839" s="40">
        <v>10</v>
      </c>
      <c r="B839" s="193" t="s">
        <v>175</v>
      </c>
      <c r="C839" s="194"/>
      <c r="D839" s="195"/>
      <c r="E839" s="56" t="s">
        <v>35</v>
      </c>
      <c r="F839" s="196"/>
      <c r="G839" s="197"/>
      <c r="H839" s="120"/>
      <c r="I839" s="159"/>
      <c r="J839" s="159"/>
      <c r="K839" s="99"/>
      <c r="L839" s="17"/>
      <c r="M839" s="17"/>
      <c r="N839" s="17"/>
      <c r="O839" s="17"/>
      <c r="P839" s="17"/>
      <c r="Q839" s="17"/>
      <c r="R839" s="17"/>
      <c r="S839" s="17"/>
      <c r="T839" s="17"/>
    </row>
    <row r="840" spans="1:27" ht="33.75" hidden="1" customHeight="1" x14ac:dyDescent="0.25">
      <c r="A840" s="40">
        <v>11</v>
      </c>
      <c r="B840" s="126" t="s">
        <v>156</v>
      </c>
      <c r="C840" s="127"/>
      <c r="D840" s="128"/>
      <c r="E840" s="57" t="s">
        <v>69</v>
      </c>
      <c r="F840" s="187"/>
      <c r="G840" s="188"/>
      <c r="H840" s="120"/>
      <c r="I840" s="159"/>
      <c r="J840" s="159"/>
      <c r="K840" s="100" t="str">
        <f>IF(F841&gt;F840,"Wartość kosztów kwalifikowanych przekracza koszt całkowity przedsięwzięcia !!!","")</f>
        <v/>
      </c>
      <c r="L840" s="17"/>
      <c r="M840" s="17"/>
      <c r="N840" s="17"/>
      <c r="O840" s="17"/>
      <c r="P840" s="17"/>
      <c r="Q840" s="17"/>
      <c r="R840" s="17"/>
      <c r="S840" s="17"/>
      <c r="T840" s="17"/>
    </row>
    <row r="841" spans="1:27" ht="141.75" hidden="1" customHeight="1" x14ac:dyDescent="0.25">
      <c r="A841" s="40">
        <v>12</v>
      </c>
      <c r="B841" s="126" t="s">
        <v>167</v>
      </c>
      <c r="C841" s="127"/>
      <c r="D841" s="128"/>
      <c r="E841" s="57" t="s">
        <v>69</v>
      </c>
      <c r="F841" s="187"/>
      <c r="G841" s="188"/>
      <c r="H841" s="120"/>
      <c r="I841" s="159"/>
      <c r="J841" s="159"/>
      <c r="K841" s="105" t="str">
        <f>IF(F841="","",IF(F841&lt;100000,"Minimalny koszt kwalifikowany przedsięwzięcia to 100.000,00 zł !!!",""))</f>
        <v/>
      </c>
      <c r="L841" s="17"/>
      <c r="M841" s="17"/>
      <c r="N841" s="17"/>
      <c r="O841" s="17"/>
      <c r="P841" s="17"/>
      <c r="Q841" s="17"/>
      <c r="R841" s="17"/>
      <c r="S841" s="17"/>
      <c r="T841" s="17"/>
    </row>
    <row r="842" spans="1:27" ht="30.75" hidden="1" customHeight="1" x14ac:dyDescent="0.25">
      <c r="A842" s="37">
        <v>13</v>
      </c>
      <c r="B842" s="126" t="s">
        <v>165</v>
      </c>
      <c r="C842" s="127"/>
      <c r="D842" s="128"/>
      <c r="E842" s="57" t="s">
        <v>69</v>
      </c>
      <c r="F842" s="187"/>
      <c r="G842" s="188"/>
      <c r="H842" s="120"/>
      <c r="I842" s="159"/>
      <c r="J842" s="159"/>
      <c r="K842" s="99"/>
      <c r="L842" s="17"/>
      <c r="M842" s="17"/>
      <c r="N842" s="17"/>
      <c r="O842" s="17"/>
      <c r="P842" s="17"/>
      <c r="Q842" s="17"/>
      <c r="R842" s="17"/>
      <c r="S842" s="17"/>
      <c r="T842" s="17"/>
    </row>
    <row r="843" spans="1:27" ht="30.75" hidden="1" customHeight="1" x14ac:dyDescent="0.25">
      <c r="A843" s="37">
        <v>14</v>
      </c>
      <c r="B843" s="126" t="s">
        <v>164</v>
      </c>
      <c r="C843" s="127"/>
      <c r="D843" s="128"/>
      <c r="E843" s="57" t="s">
        <v>69</v>
      </c>
      <c r="F843" s="187"/>
      <c r="G843" s="188"/>
      <c r="H843" s="120"/>
      <c r="I843" s="159"/>
      <c r="J843" s="159"/>
      <c r="K843" s="99"/>
      <c r="L843" s="17"/>
      <c r="M843" s="17"/>
      <c r="N843" s="17"/>
      <c r="O843" s="17"/>
      <c r="P843" s="17"/>
      <c r="Q843" s="17"/>
      <c r="R843" s="17"/>
      <c r="S843" s="17"/>
      <c r="T843" s="17"/>
    </row>
    <row r="844" spans="1:27" ht="30.75" hidden="1" customHeight="1" x14ac:dyDescent="0.25">
      <c r="A844" s="37">
        <v>15</v>
      </c>
      <c r="B844" s="126" t="s">
        <v>170</v>
      </c>
      <c r="C844" s="127"/>
      <c r="D844" s="128"/>
      <c r="E844" s="57" t="s">
        <v>69</v>
      </c>
      <c r="F844" s="189" t="str">
        <f>IF(OR(F842="",F843=""),"",F842-F843)</f>
        <v/>
      </c>
      <c r="G844" s="190"/>
      <c r="H844" s="120"/>
      <c r="I844" s="159"/>
      <c r="J844" s="159"/>
      <c r="K844" s="99"/>
      <c r="L844" s="17"/>
      <c r="M844" s="17"/>
      <c r="N844" s="17"/>
      <c r="O844" s="17"/>
      <c r="P844" s="17"/>
      <c r="Q844" s="17"/>
      <c r="R844" s="17"/>
      <c r="S844" s="17"/>
      <c r="T844" s="17"/>
    </row>
    <row r="845" spans="1:27" hidden="1" x14ac:dyDescent="0.25">
      <c r="A845" s="166">
        <v>16</v>
      </c>
      <c r="B845" s="145" t="s">
        <v>66</v>
      </c>
      <c r="C845" s="146"/>
      <c r="D845" s="147"/>
      <c r="E845" s="56" t="s">
        <v>93</v>
      </c>
      <c r="F845" s="191"/>
      <c r="G845" s="192"/>
      <c r="H845" s="182"/>
      <c r="I845" s="183"/>
      <c r="J845" s="183"/>
      <c r="K845" s="102"/>
      <c r="L845" s="17"/>
      <c r="M845" s="17"/>
      <c r="N845" s="17"/>
      <c r="O845" s="17"/>
      <c r="P845" s="17"/>
      <c r="Q845" s="17"/>
      <c r="R845" s="17"/>
      <c r="S845" s="17"/>
      <c r="T845" s="17"/>
    </row>
    <row r="846" spans="1:27" ht="17.25" hidden="1" customHeight="1" x14ac:dyDescent="0.25">
      <c r="A846" s="167"/>
      <c r="B846" s="151"/>
      <c r="C846" s="152"/>
      <c r="D846" s="153"/>
      <c r="E846" s="54" t="s">
        <v>22</v>
      </c>
      <c r="F846" s="114" t="str">
        <f>IF(F845="","",F845*0.278)</f>
        <v/>
      </c>
      <c r="G846" s="114"/>
      <c r="H846" s="184"/>
      <c r="I846" s="184"/>
      <c r="J846" s="182"/>
      <c r="K846" s="102"/>
      <c r="L846" s="17"/>
      <c r="M846" s="17"/>
      <c r="N846" s="17"/>
      <c r="O846" s="17"/>
      <c r="P846" s="17"/>
      <c r="Q846" s="17"/>
      <c r="R846" s="17"/>
      <c r="S846" s="17"/>
      <c r="T846" s="17"/>
    </row>
    <row r="847" spans="1:27" hidden="1" x14ac:dyDescent="0.25">
      <c r="A847" s="166">
        <v>17</v>
      </c>
      <c r="B847" s="145" t="s">
        <v>67</v>
      </c>
      <c r="C847" s="146"/>
      <c r="D847" s="147"/>
      <c r="E847" s="56" t="s">
        <v>93</v>
      </c>
      <c r="F847" s="191"/>
      <c r="G847" s="192"/>
      <c r="H847" s="182"/>
      <c r="I847" s="183"/>
      <c r="J847" s="183"/>
      <c r="K847" s="102"/>
      <c r="L847" s="17"/>
      <c r="M847" s="17"/>
      <c r="N847" s="17"/>
      <c r="O847" s="17"/>
      <c r="P847" s="17"/>
      <c r="Q847" s="17"/>
      <c r="R847" s="17"/>
      <c r="S847" s="17"/>
      <c r="T847" s="17"/>
    </row>
    <row r="848" spans="1:27" hidden="1" x14ac:dyDescent="0.25">
      <c r="A848" s="167"/>
      <c r="B848" s="151"/>
      <c r="C848" s="152"/>
      <c r="D848" s="153"/>
      <c r="E848" s="54" t="s">
        <v>22</v>
      </c>
      <c r="F848" s="114" t="str">
        <f>IF(F847="","",F847*0.278)</f>
        <v/>
      </c>
      <c r="G848" s="114"/>
      <c r="H848" s="184"/>
      <c r="I848" s="184"/>
      <c r="J848" s="182"/>
      <c r="K848" s="102"/>
      <c r="L848" s="17"/>
      <c r="M848" s="17"/>
      <c r="N848" s="17"/>
      <c r="O848" s="17"/>
      <c r="P848" s="17"/>
      <c r="Q848" s="17"/>
      <c r="R848" s="17"/>
      <c r="S848" s="17"/>
      <c r="T848" s="17"/>
    </row>
    <row r="849" spans="1:20" hidden="1" x14ac:dyDescent="0.25">
      <c r="A849" s="166">
        <v>18</v>
      </c>
      <c r="B849" s="145" t="s">
        <v>64</v>
      </c>
      <c r="C849" s="146"/>
      <c r="D849" s="147"/>
      <c r="E849" s="56" t="s">
        <v>93</v>
      </c>
      <c r="F849" s="181" t="str">
        <f>IF(OR(F845="",F847=""),"",F845-F847)</f>
        <v/>
      </c>
      <c r="G849" s="181"/>
      <c r="H849" s="182"/>
      <c r="I849" s="183"/>
      <c r="J849" s="183"/>
      <c r="K849" s="102"/>
      <c r="L849" s="17"/>
      <c r="M849" s="17"/>
      <c r="N849" s="17"/>
      <c r="O849" s="17"/>
      <c r="P849" s="17"/>
      <c r="Q849" s="17"/>
      <c r="R849" s="17"/>
      <c r="S849" s="17"/>
      <c r="T849" s="17"/>
    </row>
    <row r="850" spans="1:20" hidden="1" x14ac:dyDescent="0.25">
      <c r="A850" s="167"/>
      <c r="B850" s="151"/>
      <c r="C850" s="152"/>
      <c r="D850" s="153"/>
      <c r="E850" s="54" t="s">
        <v>22</v>
      </c>
      <c r="F850" s="114" t="str">
        <f>IF(OR(F846="",F848=""),"",F846-F848)</f>
        <v/>
      </c>
      <c r="G850" s="114"/>
      <c r="H850" s="184"/>
      <c r="I850" s="184"/>
      <c r="J850" s="182"/>
      <c r="K850" s="102"/>
      <c r="L850" s="17"/>
      <c r="M850" s="17"/>
      <c r="N850" s="17"/>
      <c r="O850" s="17"/>
      <c r="P850" s="17"/>
      <c r="Q850" s="17"/>
      <c r="R850" s="17"/>
      <c r="S850" s="17"/>
      <c r="T850" s="17"/>
    </row>
    <row r="851" spans="1:20" ht="24" hidden="1" customHeight="1" x14ac:dyDescent="0.25">
      <c r="A851" s="166">
        <v>19</v>
      </c>
      <c r="B851" s="168" t="s">
        <v>61</v>
      </c>
      <c r="C851" s="169"/>
      <c r="D851" s="170"/>
      <c r="E851" s="58" t="s">
        <v>93</v>
      </c>
      <c r="F851" s="163"/>
      <c r="G851" s="164"/>
      <c r="H851" s="120"/>
      <c r="I851" s="159"/>
      <c r="J851" s="159"/>
      <c r="K851" s="99"/>
      <c r="L851" s="17"/>
      <c r="M851" s="17"/>
      <c r="N851" s="17"/>
      <c r="O851" s="17"/>
      <c r="P851" s="17"/>
      <c r="Q851" s="17"/>
      <c r="R851" s="17"/>
      <c r="S851" s="17"/>
      <c r="T851" s="17"/>
    </row>
    <row r="852" spans="1:20" ht="24" hidden="1" customHeight="1" x14ac:dyDescent="0.25">
      <c r="A852" s="167"/>
      <c r="B852" s="171"/>
      <c r="C852" s="172"/>
      <c r="D852" s="173"/>
      <c r="E852" s="57" t="s">
        <v>22</v>
      </c>
      <c r="F852" s="185" t="str">
        <f>IF(F851="","",F851*0.278)</f>
        <v/>
      </c>
      <c r="G852" s="186"/>
      <c r="H852" s="120"/>
      <c r="I852" s="159"/>
      <c r="J852" s="159"/>
      <c r="K852" s="99"/>
      <c r="L852" s="17"/>
      <c r="M852" s="17"/>
      <c r="N852" s="17"/>
      <c r="O852" s="17"/>
      <c r="P852" s="17"/>
      <c r="Q852" s="17"/>
      <c r="R852" s="17"/>
      <c r="S852" s="17"/>
      <c r="T852" s="17"/>
    </row>
    <row r="853" spans="1:20" ht="24" hidden="1" customHeight="1" x14ac:dyDescent="0.25">
      <c r="A853" s="166">
        <v>20</v>
      </c>
      <c r="B853" s="168" t="s">
        <v>62</v>
      </c>
      <c r="C853" s="169"/>
      <c r="D853" s="170"/>
      <c r="E853" s="58" t="s">
        <v>93</v>
      </c>
      <c r="F853" s="163"/>
      <c r="G853" s="164"/>
      <c r="H853" s="120"/>
      <c r="I853" s="159"/>
      <c r="J853" s="159"/>
      <c r="K853" s="99"/>
      <c r="L853" s="17"/>
      <c r="M853" s="17"/>
      <c r="N853" s="17"/>
      <c r="O853" s="17"/>
      <c r="P853" s="17"/>
      <c r="Q853" s="17"/>
      <c r="R853" s="17"/>
      <c r="S853" s="17"/>
      <c r="T853" s="17"/>
    </row>
    <row r="854" spans="1:20" ht="24" hidden="1" customHeight="1" x14ac:dyDescent="0.25">
      <c r="A854" s="167"/>
      <c r="B854" s="171"/>
      <c r="C854" s="172"/>
      <c r="D854" s="173"/>
      <c r="E854" s="57" t="s">
        <v>22</v>
      </c>
      <c r="F854" s="185" t="str">
        <f>IF(F853="","",F853*0.278)</f>
        <v/>
      </c>
      <c r="G854" s="186"/>
      <c r="H854" s="120"/>
      <c r="I854" s="159"/>
      <c r="J854" s="159"/>
      <c r="K854" s="103"/>
      <c r="L854" s="17"/>
      <c r="M854" s="17"/>
      <c r="N854" s="17"/>
      <c r="O854" s="17"/>
      <c r="P854" s="17"/>
      <c r="Q854" s="17"/>
      <c r="R854" s="17"/>
      <c r="S854" s="17"/>
      <c r="T854" s="17"/>
    </row>
    <row r="855" spans="1:20" ht="23.25" hidden="1" customHeight="1" x14ac:dyDescent="0.25">
      <c r="A855" s="166">
        <v>21</v>
      </c>
      <c r="B855" s="168" t="s">
        <v>50</v>
      </c>
      <c r="C855" s="169"/>
      <c r="D855" s="170"/>
      <c r="E855" s="58" t="s">
        <v>93</v>
      </c>
      <c r="F855" s="174" t="str">
        <f>IF(OR(F851="",F853=""),"",F851-F853)</f>
        <v/>
      </c>
      <c r="G855" s="175"/>
      <c r="H855" s="120"/>
      <c r="I855" s="159"/>
      <c r="J855" s="159"/>
      <c r="K855" s="103"/>
      <c r="L855" s="17"/>
      <c r="M855" s="17"/>
      <c r="N855" s="17"/>
      <c r="O855" s="17"/>
      <c r="P855" s="17"/>
      <c r="Q855" s="17"/>
      <c r="R855" s="17"/>
      <c r="S855" s="17"/>
      <c r="T855" s="17"/>
    </row>
    <row r="856" spans="1:20" ht="23.25" hidden="1" customHeight="1" x14ac:dyDescent="0.25">
      <c r="A856" s="167"/>
      <c r="B856" s="171"/>
      <c r="C856" s="172"/>
      <c r="D856" s="173"/>
      <c r="E856" s="57" t="s">
        <v>22</v>
      </c>
      <c r="F856" s="174" t="str">
        <f>IF(OR(F852="",F854=""),"",F852-F854)</f>
        <v/>
      </c>
      <c r="G856" s="175"/>
      <c r="H856" s="120"/>
      <c r="I856" s="159"/>
      <c r="J856" s="159"/>
      <c r="K856" s="103"/>
      <c r="L856" s="17"/>
      <c r="M856" s="17"/>
      <c r="N856" s="17"/>
      <c r="O856" s="17"/>
      <c r="P856" s="17"/>
      <c r="Q856" s="17"/>
      <c r="R856" s="17"/>
      <c r="S856" s="17"/>
      <c r="T856" s="17"/>
    </row>
    <row r="857" spans="1:20" ht="45.75" hidden="1" customHeight="1" x14ac:dyDescent="0.25">
      <c r="A857" s="38">
        <v>22</v>
      </c>
      <c r="B857" s="126" t="s">
        <v>161</v>
      </c>
      <c r="C857" s="127"/>
      <c r="D857" s="128"/>
      <c r="E857" s="57" t="s">
        <v>47</v>
      </c>
      <c r="F857" s="176" t="str">
        <f>IF(OR(F851="",F853=""),"",F855/F851)</f>
        <v/>
      </c>
      <c r="G857" s="177"/>
      <c r="H857" s="120"/>
      <c r="I857" s="159"/>
      <c r="J857" s="159"/>
      <c r="K857" s="103"/>
      <c r="L857" s="17"/>
      <c r="M857" s="17"/>
      <c r="N857" s="17"/>
      <c r="O857" s="17"/>
      <c r="P857" s="17"/>
      <c r="Q857" s="17"/>
      <c r="R857" s="17"/>
      <c r="S857" s="17"/>
      <c r="T857" s="17"/>
    </row>
    <row r="858" spans="1:20" ht="30.75" hidden="1" customHeight="1" x14ac:dyDescent="0.25">
      <c r="A858" s="40">
        <v>23</v>
      </c>
      <c r="B858" s="129" t="s">
        <v>23</v>
      </c>
      <c r="C858" s="130"/>
      <c r="D858" s="131"/>
      <c r="E858" s="54" t="s">
        <v>22</v>
      </c>
      <c r="F858" s="178"/>
      <c r="G858" s="178"/>
      <c r="H858" s="179"/>
      <c r="I858" s="179"/>
      <c r="J858" s="120"/>
      <c r="K858" s="102"/>
      <c r="L858" s="17"/>
      <c r="M858" s="17"/>
      <c r="N858" s="17"/>
      <c r="O858" s="17"/>
      <c r="P858" s="17"/>
      <c r="Q858" s="17"/>
      <c r="R858" s="17"/>
      <c r="S858" s="17"/>
      <c r="T858" s="17"/>
    </row>
    <row r="859" spans="1:20" ht="30.75" hidden="1" customHeight="1" x14ac:dyDescent="0.25">
      <c r="A859" s="38">
        <v>24</v>
      </c>
      <c r="B859" s="129" t="s">
        <v>172</v>
      </c>
      <c r="C859" s="130"/>
      <c r="D859" s="131"/>
      <c r="E859" s="54" t="s">
        <v>22</v>
      </c>
      <c r="F859" s="178"/>
      <c r="G859" s="178"/>
      <c r="H859" s="179"/>
      <c r="I859" s="179"/>
      <c r="J859" s="120"/>
      <c r="K859" s="102"/>
      <c r="L859" s="17"/>
      <c r="M859" s="17"/>
      <c r="N859" s="17"/>
      <c r="O859" s="17"/>
      <c r="P859" s="17"/>
      <c r="Q859" s="17"/>
      <c r="R859" s="17"/>
      <c r="S859" s="17"/>
      <c r="T859" s="17"/>
    </row>
    <row r="860" spans="1:20" ht="30.75" hidden="1" customHeight="1" x14ac:dyDescent="0.25">
      <c r="A860" s="38">
        <v>25</v>
      </c>
      <c r="B860" s="129" t="s">
        <v>173</v>
      </c>
      <c r="C860" s="130"/>
      <c r="D860" s="131"/>
      <c r="E860" s="54" t="s">
        <v>22</v>
      </c>
      <c r="F860" s="180" t="str">
        <f>IF(OR(F858="",F859=""),"",F858-F859)</f>
        <v/>
      </c>
      <c r="G860" s="180"/>
      <c r="H860" s="120"/>
      <c r="I860" s="159"/>
      <c r="J860" s="159"/>
      <c r="K860" s="102"/>
      <c r="L860" s="17"/>
      <c r="M860" s="17"/>
      <c r="N860" s="17"/>
      <c r="O860" s="17"/>
      <c r="P860" s="17"/>
      <c r="Q860" s="17"/>
      <c r="R860" s="17"/>
      <c r="S860" s="17"/>
      <c r="T860" s="17"/>
    </row>
    <row r="861" spans="1:20" ht="45.75" hidden="1" customHeight="1" x14ac:dyDescent="0.25">
      <c r="A861" s="46">
        <v>26</v>
      </c>
      <c r="B861" s="108" t="s">
        <v>166</v>
      </c>
      <c r="C861" s="108"/>
      <c r="D861" s="108"/>
      <c r="E861" s="57" t="s">
        <v>22</v>
      </c>
      <c r="F861" s="163"/>
      <c r="G861" s="164"/>
      <c r="H861" s="120"/>
      <c r="I861" s="159"/>
      <c r="J861" s="159"/>
      <c r="K861" s="103"/>
      <c r="L861" s="17"/>
      <c r="M861" s="17"/>
      <c r="N861" s="17"/>
      <c r="O861" s="17"/>
      <c r="P861" s="17"/>
      <c r="Q861" s="17"/>
      <c r="R861" s="17"/>
      <c r="S861" s="17"/>
      <c r="T861" s="17"/>
    </row>
    <row r="862" spans="1:20" ht="45.75" hidden="1" customHeight="1" x14ac:dyDescent="0.25">
      <c r="A862" s="46">
        <v>27</v>
      </c>
      <c r="B862" s="108" t="s">
        <v>169</v>
      </c>
      <c r="C862" s="108"/>
      <c r="D862" s="108"/>
      <c r="E862" s="57" t="s">
        <v>22</v>
      </c>
      <c r="F862" s="163"/>
      <c r="G862" s="164"/>
      <c r="H862" s="120"/>
      <c r="I862" s="159"/>
      <c r="J862" s="159"/>
      <c r="K862" s="103"/>
      <c r="L862" s="17"/>
      <c r="M862" s="17"/>
      <c r="N862" s="17"/>
      <c r="O862" s="17"/>
      <c r="P862" s="17"/>
      <c r="Q862" s="17"/>
      <c r="R862" s="17"/>
      <c r="S862" s="17"/>
      <c r="T862" s="17"/>
    </row>
    <row r="863" spans="1:20" ht="45" hidden="1" customHeight="1" x14ac:dyDescent="0.25">
      <c r="A863" s="34">
        <v>28</v>
      </c>
      <c r="B863" s="157" t="s">
        <v>51</v>
      </c>
      <c r="C863" s="157"/>
      <c r="D863" s="157"/>
      <c r="E863" s="54" t="s">
        <v>22</v>
      </c>
      <c r="F863" s="165" t="str">
        <f>IF(AND(F861="",F862=""),"",F861+F862)</f>
        <v/>
      </c>
      <c r="G863" s="165"/>
      <c r="H863" s="120"/>
      <c r="I863" s="159"/>
      <c r="J863" s="159"/>
      <c r="K863" s="99"/>
      <c r="L863" s="17"/>
      <c r="M863" s="17"/>
      <c r="N863" s="17"/>
      <c r="O863" s="17"/>
      <c r="P863" s="17"/>
      <c r="Q863" s="17"/>
      <c r="R863" s="17"/>
      <c r="S863" s="17"/>
      <c r="T863" s="17"/>
    </row>
    <row r="864" spans="1:20" ht="30.75" hidden="1" customHeight="1" x14ac:dyDescent="0.25">
      <c r="A864" s="34">
        <v>29</v>
      </c>
      <c r="B864" s="129" t="s">
        <v>185</v>
      </c>
      <c r="C864" s="130"/>
      <c r="D864" s="131"/>
      <c r="E864" s="54" t="s">
        <v>24</v>
      </c>
      <c r="F864" s="163"/>
      <c r="G864" s="164"/>
      <c r="H864" s="120"/>
      <c r="I864" s="159"/>
      <c r="J864" s="159"/>
      <c r="K864" s="99"/>
      <c r="L864" s="17"/>
      <c r="M864" s="17"/>
      <c r="N864" s="17"/>
      <c r="O864" s="17"/>
      <c r="P864" s="17"/>
      <c r="Q864" s="17"/>
      <c r="R864" s="17"/>
      <c r="S864" s="17"/>
      <c r="T864" s="17"/>
    </row>
    <row r="865" spans="1:27" hidden="1" x14ac:dyDescent="0.25">
      <c r="A865" s="34">
        <v>30</v>
      </c>
      <c r="B865" s="129" t="s">
        <v>186</v>
      </c>
      <c r="C865" s="130"/>
      <c r="D865" s="131"/>
      <c r="E865" s="54" t="s">
        <v>24</v>
      </c>
      <c r="F865" s="163"/>
      <c r="G865" s="164"/>
      <c r="H865" s="120"/>
      <c r="I865" s="159"/>
      <c r="J865" s="159"/>
      <c r="K865" s="99"/>
      <c r="L865" s="17"/>
      <c r="M865" s="17"/>
      <c r="N865" s="17"/>
      <c r="O865" s="17"/>
      <c r="P865" s="17"/>
      <c r="Q865" s="17"/>
      <c r="R865" s="17"/>
      <c r="S865" s="17"/>
      <c r="T865" s="17"/>
    </row>
    <row r="866" spans="1:27" ht="31.5" hidden="1" customHeight="1" x14ac:dyDescent="0.25">
      <c r="A866" s="34">
        <v>31</v>
      </c>
      <c r="B866" s="157" t="s">
        <v>48</v>
      </c>
      <c r="C866" s="157"/>
      <c r="D866" s="157"/>
      <c r="E866" s="54" t="s">
        <v>24</v>
      </c>
      <c r="F866" s="165" t="str">
        <f>IF(OR(F864="",F865=""),"",F864-F865)</f>
        <v/>
      </c>
      <c r="G866" s="165"/>
      <c r="H866" s="120"/>
      <c r="I866" s="159"/>
      <c r="J866" s="159"/>
      <c r="K866" s="103"/>
      <c r="L866" s="17"/>
      <c r="M866" s="17"/>
      <c r="N866" s="17"/>
      <c r="O866" s="17"/>
      <c r="P866" s="17"/>
      <c r="Q866" s="17"/>
      <c r="R866" s="17"/>
      <c r="S866" s="17"/>
      <c r="T866" s="17"/>
    </row>
    <row r="867" spans="1:27" hidden="1" x14ac:dyDescent="0.25">
      <c r="A867" s="142">
        <v>32</v>
      </c>
      <c r="B867" s="145" t="s">
        <v>52</v>
      </c>
      <c r="C867" s="146"/>
      <c r="D867" s="147"/>
      <c r="E867" s="154" t="s">
        <v>182</v>
      </c>
      <c r="F867" s="154"/>
      <c r="G867" s="154"/>
      <c r="H867" s="154"/>
      <c r="I867" s="154"/>
      <c r="J867" s="86"/>
      <c r="K867" s="155" t="str">
        <f>IF(AND(J867="Tak",F857&lt;0.25),"Nie został spełniony warunek zgodnie z punktem 1 Kryteriów jakościowych dopuszczających","")</f>
        <v/>
      </c>
      <c r="L867" s="155"/>
      <c r="M867" s="155"/>
      <c r="N867" s="155"/>
      <c r="O867" s="155"/>
      <c r="P867" s="155"/>
      <c r="Q867" s="155"/>
      <c r="R867" s="155"/>
      <c r="S867" s="155"/>
      <c r="T867" s="155"/>
      <c r="AA867">
        <f>IF(J867="Tak",1,0)</f>
        <v>0</v>
      </c>
    </row>
    <row r="868" spans="1:27" hidden="1" x14ac:dyDescent="0.25">
      <c r="A868" s="143"/>
      <c r="B868" s="148"/>
      <c r="C868" s="149"/>
      <c r="D868" s="150"/>
      <c r="E868" s="156" t="s">
        <v>183</v>
      </c>
      <c r="F868" s="156"/>
      <c r="G868" s="156"/>
      <c r="H868" s="156"/>
      <c r="I868" s="156"/>
      <c r="J868" s="86"/>
      <c r="K868" s="155" t="str">
        <f>IF(AND(J868="Tak",F857&lt;0.1),"Nie został spełniony warunek zgodnie z punktem 2 Kryteriów jakościowych dopuszczających","")</f>
        <v/>
      </c>
      <c r="L868" s="155"/>
      <c r="M868" s="155"/>
      <c r="N868" s="155"/>
      <c r="O868" s="155"/>
      <c r="P868" s="155"/>
      <c r="Q868" s="155"/>
      <c r="R868" s="155"/>
      <c r="S868" s="155"/>
      <c r="T868" s="155"/>
      <c r="AA868">
        <f t="shared" ref="AA868:AA869" si="17">IF(J868="Tak",1,0)</f>
        <v>0</v>
      </c>
    </row>
    <row r="869" spans="1:27" hidden="1" x14ac:dyDescent="0.25">
      <c r="A869" s="144"/>
      <c r="B869" s="151"/>
      <c r="C869" s="152"/>
      <c r="D869" s="153"/>
      <c r="E869" s="156" t="s">
        <v>184</v>
      </c>
      <c r="F869" s="156"/>
      <c r="G869" s="156"/>
      <c r="H869" s="156"/>
      <c r="I869" s="156"/>
      <c r="J869" s="86"/>
      <c r="K869" s="155" t="str">
        <f>IF(AND(J869="Tak",F857&lt;0.1),"Nie został spełniony warunek zgodnie z punktem 2 Kryteriów jakościowych dopuszczających","")</f>
        <v/>
      </c>
      <c r="L869" s="155"/>
      <c r="M869" s="155"/>
      <c r="N869" s="155"/>
      <c r="O869" s="155"/>
      <c r="P869" s="155"/>
      <c r="Q869" s="155"/>
      <c r="R869" s="155"/>
      <c r="S869" s="155"/>
      <c r="T869" s="155"/>
      <c r="AA869">
        <f t="shared" si="17"/>
        <v>0</v>
      </c>
    </row>
    <row r="870" spans="1:27" ht="63" hidden="1" customHeight="1" x14ac:dyDescent="0.25">
      <c r="A870" s="34">
        <v>33</v>
      </c>
      <c r="B870" s="157" t="s">
        <v>277</v>
      </c>
      <c r="C870" s="157"/>
      <c r="D870" s="157"/>
      <c r="E870" s="54" t="s">
        <v>19</v>
      </c>
      <c r="F870" s="158"/>
      <c r="G870" s="158"/>
      <c r="H870" s="120"/>
      <c r="I870" s="159"/>
      <c r="J870" s="159"/>
      <c r="K870" s="99"/>
      <c r="L870" s="17"/>
      <c r="M870" s="17"/>
      <c r="N870" s="17"/>
      <c r="O870" s="17"/>
      <c r="P870" s="17"/>
      <c r="Q870" s="17"/>
      <c r="R870" s="17"/>
      <c r="S870" s="17"/>
      <c r="T870" s="17"/>
      <c r="AA870">
        <f>SUM(AA867:AA869)</f>
        <v>0</v>
      </c>
    </row>
    <row r="871" spans="1:27" ht="41.25" hidden="1" customHeight="1" x14ac:dyDescent="0.25">
      <c r="A871" s="34">
        <v>34</v>
      </c>
      <c r="B871" s="108" t="s">
        <v>157</v>
      </c>
      <c r="C871" s="108"/>
      <c r="D871" s="108"/>
      <c r="E871" s="57" t="s">
        <v>158</v>
      </c>
      <c r="F871" s="160" t="str">
        <f>IF(OR(F842="",F843=""),"",F841/F855)</f>
        <v/>
      </c>
      <c r="G871" s="160"/>
      <c r="H871" s="161"/>
      <c r="I871" s="161"/>
      <c r="J871" s="162"/>
      <c r="K871" s="100"/>
      <c r="L871" s="17"/>
      <c r="M871" s="17"/>
      <c r="N871" s="17"/>
      <c r="O871" s="17"/>
      <c r="P871" s="17"/>
      <c r="Q871" s="17"/>
      <c r="R871" s="17"/>
      <c r="S871" s="17"/>
      <c r="T871" s="17"/>
    </row>
    <row r="872" spans="1:27" ht="40.5" hidden="1" customHeight="1" x14ac:dyDescent="0.25">
      <c r="A872" s="34">
        <v>35</v>
      </c>
      <c r="B872" s="108" t="s">
        <v>159</v>
      </c>
      <c r="C872" s="108"/>
      <c r="D872" s="108"/>
      <c r="E872" s="57" t="s">
        <v>160</v>
      </c>
      <c r="F872" s="160" t="str">
        <f>IF(OR(F841="",F842="",F851=""),"",F841/(F842-F843))</f>
        <v/>
      </c>
      <c r="G872" s="160"/>
      <c r="H872" s="161"/>
      <c r="I872" s="161"/>
      <c r="J872" s="162"/>
      <c r="K872" s="99"/>
      <c r="L872" s="17"/>
      <c r="M872" s="17"/>
      <c r="N872" s="17"/>
      <c r="O872" s="17"/>
      <c r="P872" s="17"/>
      <c r="Q872" s="17"/>
      <c r="R872" s="17"/>
      <c r="S872" s="17"/>
      <c r="T872" s="17"/>
    </row>
    <row r="873" spans="1:27" ht="30" hidden="1" customHeight="1" x14ac:dyDescent="0.25">
      <c r="A873" s="34">
        <v>36</v>
      </c>
      <c r="B873" s="126" t="str">
        <f>CONCATENATE("Maksymalna kwota dofinansowania - ",'0-1'!$B$8)</f>
        <v xml:space="preserve">Maksymalna kwota dofinansowania - </v>
      </c>
      <c r="C873" s="127"/>
      <c r="D873" s="128"/>
      <c r="E873" s="57" t="s">
        <v>69</v>
      </c>
      <c r="F873" s="135" t="str">
        <f>IF(F874="","",F874*F841)</f>
        <v/>
      </c>
      <c r="G873" s="136"/>
      <c r="H873" s="137"/>
      <c r="I873" s="138"/>
      <c r="J873" s="138"/>
      <c r="K873" s="99"/>
      <c r="L873" s="17"/>
      <c r="M873" s="17"/>
      <c r="N873" s="17"/>
      <c r="O873" s="17"/>
      <c r="P873" s="17"/>
      <c r="Q873" s="17"/>
      <c r="R873" s="17"/>
      <c r="S873" s="17"/>
      <c r="T873" s="17"/>
    </row>
    <row r="874" spans="1:27" ht="45.75" hidden="1" customHeight="1" x14ac:dyDescent="0.25">
      <c r="A874" s="34">
        <v>37</v>
      </c>
      <c r="B874" s="126" t="s">
        <v>187</v>
      </c>
      <c r="C874" s="127"/>
      <c r="D874" s="128"/>
      <c r="E874" s="59" t="s">
        <v>47</v>
      </c>
      <c r="F874" s="139" t="str">
        <f>IF(AA870=3,0.95,IF(AA870=2,0.9,IF(AA870=1,0.85,"")))</f>
        <v/>
      </c>
      <c r="G874" s="140"/>
      <c r="H874" s="137"/>
      <c r="I874" s="138"/>
      <c r="J874" s="138"/>
      <c r="K874" s="99"/>
      <c r="L874" s="17"/>
      <c r="M874" s="17"/>
      <c r="N874" s="17"/>
      <c r="O874" s="17"/>
      <c r="P874" s="17"/>
      <c r="Q874" s="17"/>
      <c r="R874" s="17"/>
      <c r="S874" s="17"/>
      <c r="T874" s="17"/>
    </row>
    <row r="875" spans="1:27" ht="15" hidden="1" customHeight="1" x14ac:dyDescent="0.25">
      <c r="A875" s="106" t="s">
        <v>205</v>
      </c>
      <c r="B875" s="106"/>
      <c r="C875" s="106"/>
      <c r="D875" s="106"/>
      <c r="E875" s="106"/>
      <c r="F875" s="106"/>
      <c r="G875" s="106"/>
      <c r="H875" s="106"/>
      <c r="I875" s="106"/>
      <c r="J875" s="132"/>
      <c r="K875" s="98"/>
      <c r="L875" s="17"/>
      <c r="M875" s="17"/>
      <c r="N875" s="17"/>
      <c r="O875" s="17"/>
      <c r="P875" s="17"/>
      <c r="Q875" s="17"/>
      <c r="R875" s="17"/>
      <c r="S875" s="17"/>
      <c r="T875" s="17"/>
    </row>
    <row r="876" spans="1:27" ht="39.75" hidden="1" customHeight="1" x14ac:dyDescent="0.25">
      <c r="A876" s="107"/>
      <c r="B876" s="107"/>
      <c r="C876" s="107"/>
      <c r="D876" s="107"/>
      <c r="E876" s="107"/>
      <c r="F876" s="107"/>
      <c r="G876" s="107"/>
      <c r="H876" s="107"/>
      <c r="I876" s="107"/>
      <c r="J876" s="141"/>
      <c r="K876" s="98"/>
      <c r="L876" s="17"/>
      <c r="M876" s="17"/>
      <c r="N876" s="17"/>
      <c r="O876" s="17"/>
      <c r="P876" s="17"/>
      <c r="Q876" s="17"/>
      <c r="R876" s="17"/>
      <c r="S876" s="17"/>
      <c r="T876" s="17"/>
    </row>
    <row r="877" spans="1:27" ht="33.75" hidden="1" customHeight="1" x14ac:dyDescent="0.25">
      <c r="K877" s="98"/>
      <c r="L877" s="17"/>
      <c r="M877" s="17"/>
      <c r="N877" s="17"/>
      <c r="O877" s="17"/>
      <c r="P877" s="17"/>
      <c r="Q877" s="17"/>
      <c r="R877" s="17"/>
      <c r="S877" s="17"/>
      <c r="T877" s="17"/>
    </row>
    <row r="878" spans="1:27" ht="18.75" hidden="1" x14ac:dyDescent="0.3">
      <c r="B878" s="207" t="s">
        <v>217</v>
      </c>
      <c r="C878" s="207"/>
      <c r="D878" s="207"/>
      <c r="E878" s="207"/>
      <c r="F878" s="207"/>
      <c r="G878" s="207"/>
      <c r="H878" s="207"/>
      <c r="I878" s="207"/>
      <c r="J878" s="207"/>
      <c r="K878" s="98"/>
      <c r="L878" s="17"/>
      <c r="M878" s="17"/>
      <c r="N878" s="17"/>
      <c r="O878" s="17"/>
      <c r="P878" s="17"/>
      <c r="Q878" s="17"/>
      <c r="R878" s="17"/>
      <c r="S878" s="17"/>
      <c r="T878" s="17"/>
    </row>
    <row r="879" spans="1:27" ht="45.75" hidden="1" customHeight="1" x14ac:dyDescent="0.25">
      <c r="A879" s="36" t="s">
        <v>13</v>
      </c>
      <c r="B879" s="208" t="s">
        <v>33</v>
      </c>
      <c r="C879" s="208"/>
      <c r="D879" s="208"/>
      <c r="E879" s="51" t="s">
        <v>15</v>
      </c>
      <c r="F879" s="208" t="s">
        <v>36</v>
      </c>
      <c r="G879" s="208"/>
      <c r="H879" s="208" t="s">
        <v>49</v>
      </c>
      <c r="I879" s="208"/>
      <c r="J879" s="209"/>
      <c r="K879" s="99"/>
      <c r="L879" s="17"/>
      <c r="M879" s="17"/>
      <c r="N879" s="17"/>
      <c r="O879" s="17"/>
      <c r="P879" s="17"/>
      <c r="Q879" s="17"/>
      <c r="R879" s="17"/>
      <c r="S879" s="17"/>
      <c r="T879" s="17"/>
    </row>
    <row r="880" spans="1:27" ht="31.5" hidden="1" customHeight="1" x14ac:dyDescent="0.25">
      <c r="A880" s="40">
        <v>1</v>
      </c>
      <c r="B880" s="157" t="s">
        <v>43</v>
      </c>
      <c r="C880" s="157"/>
      <c r="D880" s="157"/>
      <c r="E880" s="52" t="s">
        <v>17</v>
      </c>
      <c r="F880" s="198" t="s">
        <v>17</v>
      </c>
      <c r="G880" s="199"/>
      <c r="H880" s="200"/>
      <c r="I880" s="200"/>
      <c r="J880" s="201"/>
      <c r="K880" s="99"/>
      <c r="L880" s="17"/>
      <c r="M880" s="17"/>
      <c r="N880" s="17"/>
      <c r="O880" s="17"/>
      <c r="P880" s="17"/>
      <c r="Q880" s="17"/>
      <c r="R880" s="17"/>
      <c r="S880" s="17"/>
      <c r="T880" s="17"/>
    </row>
    <row r="881" spans="1:27" ht="30.75" hidden="1" customHeight="1" x14ac:dyDescent="0.25">
      <c r="A881" s="40">
        <v>2</v>
      </c>
      <c r="B881" s="157" t="s">
        <v>44</v>
      </c>
      <c r="C881" s="157"/>
      <c r="D881" s="157"/>
      <c r="E881" s="52" t="s">
        <v>17</v>
      </c>
      <c r="F881" s="198" t="s">
        <v>17</v>
      </c>
      <c r="G881" s="199"/>
      <c r="H881" s="120"/>
      <c r="I881" s="159"/>
      <c r="J881" s="159"/>
      <c r="K881" s="101"/>
      <c r="L881" s="17"/>
      <c r="M881" s="17"/>
      <c r="N881" s="17"/>
      <c r="O881" s="17"/>
      <c r="P881" s="17"/>
      <c r="Q881" s="17"/>
      <c r="R881" s="17"/>
      <c r="S881" s="17"/>
      <c r="T881" s="17"/>
    </row>
    <row r="882" spans="1:27" ht="15.75" hidden="1" x14ac:dyDescent="0.25">
      <c r="A882" s="40">
        <v>3</v>
      </c>
      <c r="B882" s="126" t="s">
        <v>152</v>
      </c>
      <c r="C882" s="127"/>
      <c r="D882" s="128"/>
      <c r="E882" s="53" t="s">
        <v>153</v>
      </c>
      <c r="F882" s="202"/>
      <c r="G882" s="203"/>
      <c r="H882" s="120"/>
      <c r="I882" s="159"/>
      <c r="J882" s="159"/>
      <c r="K882" s="101"/>
      <c r="L882" s="17"/>
      <c r="M882" s="17"/>
      <c r="N882" s="17"/>
      <c r="O882" s="17"/>
      <c r="P882" s="17"/>
      <c r="Q882" s="17"/>
      <c r="R882" s="17"/>
      <c r="S882" s="17"/>
      <c r="T882" s="17"/>
      <c r="AA882" t="s">
        <v>154</v>
      </c>
    </row>
    <row r="883" spans="1:27" ht="17.25" hidden="1" x14ac:dyDescent="0.25">
      <c r="A883" s="40">
        <v>4</v>
      </c>
      <c r="B883" s="157" t="s">
        <v>45</v>
      </c>
      <c r="C883" s="157"/>
      <c r="D883" s="157"/>
      <c r="E883" s="54" t="s">
        <v>21</v>
      </c>
      <c r="F883" s="158"/>
      <c r="G883" s="158"/>
      <c r="H883" s="120"/>
      <c r="I883" s="159"/>
      <c r="J883" s="159"/>
      <c r="K883" s="101"/>
      <c r="L883" s="17"/>
      <c r="M883" s="17"/>
      <c r="N883" s="17"/>
      <c r="O883" s="17"/>
      <c r="P883" s="17"/>
      <c r="Q883" s="17"/>
      <c r="R883" s="17"/>
      <c r="S883" s="17"/>
      <c r="T883" s="17"/>
      <c r="AA883" t="s">
        <v>155</v>
      </c>
    </row>
    <row r="884" spans="1:27" ht="18.75" hidden="1" customHeight="1" x14ac:dyDescent="0.25">
      <c r="A884" s="40">
        <v>5</v>
      </c>
      <c r="B884" s="157" t="s">
        <v>41</v>
      </c>
      <c r="C884" s="157"/>
      <c r="D884" s="157"/>
      <c r="E884" s="54" t="s">
        <v>21</v>
      </c>
      <c r="F884" s="204"/>
      <c r="G884" s="205"/>
      <c r="H884" s="120"/>
      <c r="I884" s="159"/>
      <c r="J884" s="159"/>
      <c r="K884" s="101"/>
      <c r="L884" s="17"/>
      <c r="M884" s="17"/>
      <c r="N884" s="17"/>
      <c r="O884" s="17"/>
      <c r="P884" s="17"/>
      <c r="Q884" s="17"/>
      <c r="R884" s="17"/>
      <c r="S884" s="17"/>
      <c r="T884" s="17"/>
    </row>
    <row r="885" spans="1:27" ht="29.25" hidden="1" customHeight="1" x14ac:dyDescent="0.25">
      <c r="A885" s="34">
        <v>6</v>
      </c>
      <c r="B885" s="206" t="s">
        <v>163</v>
      </c>
      <c r="C885" s="206"/>
      <c r="D885" s="206"/>
      <c r="E885" s="55" t="s">
        <v>168</v>
      </c>
      <c r="F885" s="158"/>
      <c r="G885" s="158"/>
      <c r="H885" s="120"/>
      <c r="I885" s="159"/>
      <c r="J885" s="159"/>
      <c r="K885" s="101"/>
      <c r="L885" s="17"/>
      <c r="M885" s="17"/>
      <c r="N885" s="17"/>
      <c r="O885" s="17"/>
      <c r="P885" s="17"/>
      <c r="Q885" s="17"/>
      <c r="R885" s="17"/>
      <c r="S885" s="17"/>
      <c r="T885" s="17"/>
    </row>
    <row r="886" spans="1:27" ht="62.25" hidden="1" customHeight="1" x14ac:dyDescent="0.25">
      <c r="A886" s="40">
        <v>7</v>
      </c>
      <c r="B886" s="157" t="s">
        <v>46</v>
      </c>
      <c r="C886" s="157"/>
      <c r="D886" s="157"/>
      <c r="E886" s="54" t="s">
        <v>21</v>
      </c>
      <c r="F886" s="158"/>
      <c r="G886" s="158"/>
      <c r="H886" s="120"/>
      <c r="I886" s="159"/>
      <c r="J886" s="159"/>
      <c r="K886" s="99"/>
      <c r="L886" s="17"/>
      <c r="M886" s="17"/>
      <c r="N886" s="17"/>
      <c r="O886" s="17"/>
      <c r="P886" s="17"/>
      <c r="Q886" s="17"/>
      <c r="R886" s="17"/>
      <c r="S886" s="17"/>
      <c r="T886" s="17"/>
    </row>
    <row r="887" spans="1:27" ht="28.5" hidden="1" customHeight="1" x14ac:dyDescent="0.25">
      <c r="A887" s="40">
        <v>8</v>
      </c>
      <c r="B887" s="193" t="s">
        <v>174</v>
      </c>
      <c r="C887" s="194"/>
      <c r="D887" s="195"/>
      <c r="E887" s="56" t="s">
        <v>35</v>
      </c>
      <c r="F887" s="196"/>
      <c r="G887" s="197"/>
      <c r="H887" s="120"/>
      <c r="I887" s="159"/>
      <c r="J887" s="159"/>
      <c r="K887" s="99"/>
      <c r="L887" s="17"/>
      <c r="M887" s="17"/>
      <c r="N887" s="17"/>
      <c r="O887" s="17"/>
      <c r="P887" s="17"/>
      <c r="Q887" s="17"/>
      <c r="R887" s="17"/>
      <c r="S887" s="17"/>
      <c r="T887" s="17"/>
    </row>
    <row r="888" spans="1:27" ht="29.25" hidden="1" customHeight="1" x14ac:dyDescent="0.25">
      <c r="A888" s="40">
        <v>9</v>
      </c>
      <c r="B888" s="193" t="s">
        <v>176</v>
      </c>
      <c r="C888" s="194"/>
      <c r="D888" s="195"/>
      <c r="E888" s="56" t="s">
        <v>153</v>
      </c>
      <c r="F888" s="163"/>
      <c r="G888" s="164"/>
      <c r="H888" s="120"/>
      <c r="I888" s="159"/>
      <c r="J888" s="159"/>
      <c r="K888" s="99"/>
      <c r="L888" s="17"/>
      <c r="M888" s="17"/>
      <c r="N888" s="17"/>
      <c r="O888" s="17"/>
      <c r="P888" s="17"/>
      <c r="Q888" s="17"/>
      <c r="R888" s="17"/>
      <c r="S888" s="17"/>
      <c r="T888" s="17"/>
    </row>
    <row r="889" spans="1:27" hidden="1" x14ac:dyDescent="0.25">
      <c r="A889" s="40">
        <v>10</v>
      </c>
      <c r="B889" s="193" t="s">
        <v>175</v>
      </c>
      <c r="C889" s="194"/>
      <c r="D889" s="195"/>
      <c r="E889" s="56" t="s">
        <v>35</v>
      </c>
      <c r="F889" s="196"/>
      <c r="G889" s="197"/>
      <c r="H889" s="120"/>
      <c r="I889" s="159"/>
      <c r="J889" s="159"/>
      <c r="K889" s="99"/>
      <c r="L889" s="17"/>
      <c r="M889" s="17"/>
      <c r="N889" s="17"/>
      <c r="O889" s="17"/>
      <c r="P889" s="17"/>
      <c r="Q889" s="17"/>
      <c r="R889" s="17"/>
      <c r="S889" s="17"/>
      <c r="T889" s="17"/>
    </row>
    <row r="890" spans="1:27" ht="33.75" hidden="1" customHeight="1" x14ac:dyDescent="0.25">
      <c r="A890" s="40">
        <v>11</v>
      </c>
      <c r="B890" s="126" t="s">
        <v>156</v>
      </c>
      <c r="C890" s="127"/>
      <c r="D890" s="128"/>
      <c r="E890" s="57" t="s">
        <v>69</v>
      </c>
      <c r="F890" s="187"/>
      <c r="G890" s="188"/>
      <c r="H890" s="120"/>
      <c r="I890" s="159"/>
      <c r="J890" s="159"/>
      <c r="K890" s="100" t="str">
        <f>IF(F891&gt;F890,"Wartość kosztów kwalifikowanych przekracza koszt całkowity przedsięwzięcia !!!","")</f>
        <v/>
      </c>
      <c r="L890" s="17"/>
      <c r="M890" s="17"/>
      <c r="N890" s="17"/>
      <c r="O890" s="17"/>
      <c r="P890" s="17"/>
      <c r="Q890" s="17"/>
      <c r="R890" s="17"/>
      <c r="S890" s="17"/>
      <c r="T890" s="17"/>
    </row>
    <row r="891" spans="1:27" ht="141.75" hidden="1" customHeight="1" x14ac:dyDescent="0.25">
      <c r="A891" s="40">
        <v>12</v>
      </c>
      <c r="B891" s="126" t="s">
        <v>167</v>
      </c>
      <c r="C891" s="127"/>
      <c r="D891" s="128"/>
      <c r="E891" s="57" t="s">
        <v>69</v>
      </c>
      <c r="F891" s="187"/>
      <c r="G891" s="188"/>
      <c r="H891" s="120"/>
      <c r="I891" s="159"/>
      <c r="J891" s="159"/>
      <c r="K891" s="105" t="str">
        <f>IF(F891="","",IF(F891&lt;100000,"Minimalny koszt kwalifikowany przedsięwzięcia to 100.000,00 zł !!!",""))</f>
        <v/>
      </c>
      <c r="L891" s="17"/>
      <c r="M891" s="17"/>
      <c r="N891" s="17"/>
      <c r="O891" s="17"/>
      <c r="P891" s="17"/>
      <c r="Q891" s="17"/>
      <c r="R891" s="17"/>
      <c r="S891" s="17"/>
      <c r="T891" s="17"/>
    </row>
    <row r="892" spans="1:27" ht="30.75" hidden="1" customHeight="1" x14ac:dyDescent="0.25">
      <c r="A892" s="37">
        <v>13</v>
      </c>
      <c r="B892" s="126" t="s">
        <v>165</v>
      </c>
      <c r="C892" s="127"/>
      <c r="D892" s="128"/>
      <c r="E892" s="57" t="s">
        <v>69</v>
      </c>
      <c r="F892" s="187"/>
      <c r="G892" s="188"/>
      <c r="H892" s="120"/>
      <c r="I892" s="159"/>
      <c r="J892" s="159"/>
      <c r="K892" s="99"/>
      <c r="L892" s="17"/>
      <c r="M892" s="17"/>
      <c r="N892" s="17"/>
      <c r="O892" s="17"/>
      <c r="P892" s="17"/>
      <c r="Q892" s="17"/>
      <c r="R892" s="17"/>
      <c r="S892" s="17"/>
      <c r="T892" s="17"/>
    </row>
    <row r="893" spans="1:27" ht="30.75" hidden="1" customHeight="1" x14ac:dyDescent="0.25">
      <c r="A893" s="37">
        <v>14</v>
      </c>
      <c r="B893" s="126" t="s">
        <v>164</v>
      </c>
      <c r="C893" s="127"/>
      <c r="D893" s="128"/>
      <c r="E893" s="57" t="s">
        <v>69</v>
      </c>
      <c r="F893" s="187"/>
      <c r="G893" s="188"/>
      <c r="H893" s="120"/>
      <c r="I893" s="159"/>
      <c r="J893" s="159"/>
      <c r="K893" s="99"/>
      <c r="L893" s="17"/>
      <c r="M893" s="17"/>
      <c r="N893" s="17"/>
      <c r="O893" s="17"/>
      <c r="P893" s="17"/>
      <c r="Q893" s="17"/>
      <c r="R893" s="17"/>
      <c r="S893" s="17"/>
      <c r="T893" s="17"/>
    </row>
    <row r="894" spans="1:27" ht="30.75" hidden="1" customHeight="1" x14ac:dyDescent="0.25">
      <c r="A894" s="37">
        <v>15</v>
      </c>
      <c r="B894" s="126" t="s">
        <v>170</v>
      </c>
      <c r="C894" s="127"/>
      <c r="D894" s="128"/>
      <c r="E894" s="57" t="s">
        <v>69</v>
      </c>
      <c r="F894" s="189" t="str">
        <f>IF(OR(F892="",F893=""),"",F892-F893)</f>
        <v/>
      </c>
      <c r="G894" s="190"/>
      <c r="H894" s="120"/>
      <c r="I894" s="159"/>
      <c r="J894" s="159"/>
      <c r="K894" s="99"/>
      <c r="L894" s="17"/>
      <c r="M894" s="17"/>
      <c r="N894" s="17"/>
      <c r="O894" s="17"/>
      <c r="P894" s="17"/>
      <c r="Q894" s="17"/>
      <c r="R894" s="17"/>
      <c r="S894" s="17"/>
      <c r="T894" s="17"/>
    </row>
    <row r="895" spans="1:27" hidden="1" x14ac:dyDescent="0.25">
      <c r="A895" s="166">
        <v>16</v>
      </c>
      <c r="B895" s="145" t="s">
        <v>66</v>
      </c>
      <c r="C895" s="146"/>
      <c r="D895" s="147"/>
      <c r="E895" s="56" t="s">
        <v>93</v>
      </c>
      <c r="F895" s="191"/>
      <c r="G895" s="192"/>
      <c r="H895" s="182"/>
      <c r="I895" s="183"/>
      <c r="J895" s="183"/>
      <c r="K895" s="102"/>
      <c r="L895" s="17"/>
      <c r="M895" s="17"/>
      <c r="N895" s="17"/>
      <c r="O895" s="17"/>
      <c r="P895" s="17"/>
      <c r="Q895" s="17"/>
      <c r="R895" s="17"/>
      <c r="S895" s="17"/>
      <c r="T895" s="17"/>
    </row>
    <row r="896" spans="1:27" ht="17.25" hidden="1" customHeight="1" x14ac:dyDescent="0.25">
      <c r="A896" s="167"/>
      <c r="B896" s="151"/>
      <c r="C896" s="152"/>
      <c r="D896" s="153"/>
      <c r="E896" s="54" t="s">
        <v>22</v>
      </c>
      <c r="F896" s="114" t="str">
        <f>IF(F895="","",F895*0.278)</f>
        <v/>
      </c>
      <c r="G896" s="114"/>
      <c r="H896" s="184"/>
      <c r="I896" s="184"/>
      <c r="J896" s="182"/>
      <c r="K896" s="102"/>
      <c r="L896" s="17"/>
      <c r="M896" s="17"/>
      <c r="N896" s="17"/>
      <c r="O896" s="17"/>
      <c r="P896" s="17"/>
      <c r="Q896" s="17"/>
      <c r="R896" s="17"/>
      <c r="S896" s="17"/>
      <c r="T896" s="17"/>
    </row>
    <row r="897" spans="1:20" hidden="1" x14ac:dyDescent="0.25">
      <c r="A897" s="166">
        <v>17</v>
      </c>
      <c r="B897" s="145" t="s">
        <v>67</v>
      </c>
      <c r="C897" s="146"/>
      <c r="D897" s="147"/>
      <c r="E897" s="56" t="s">
        <v>93</v>
      </c>
      <c r="F897" s="191"/>
      <c r="G897" s="192"/>
      <c r="H897" s="182"/>
      <c r="I897" s="183"/>
      <c r="J897" s="183"/>
      <c r="K897" s="102"/>
      <c r="L897" s="17"/>
      <c r="M897" s="17"/>
      <c r="N897" s="17"/>
      <c r="O897" s="17"/>
      <c r="P897" s="17"/>
      <c r="Q897" s="17"/>
      <c r="R897" s="17"/>
      <c r="S897" s="17"/>
      <c r="T897" s="17"/>
    </row>
    <row r="898" spans="1:20" hidden="1" x14ac:dyDescent="0.25">
      <c r="A898" s="167"/>
      <c r="B898" s="151"/>
      <c r="C898" s="152"/>
      <c r="D898" s="153"/>
      <c r="E898" s="54" t="s">
        <v>22</v>
      </c>
      <c r="F898" s="114" t="str">
        <f>IF(F897="","",F897*0.278)</f>
        <v/>
      </c>
      <c r="G898" s="114"/>
      <c r="H898" s="184"/>
      <c r="I898" s="184"/>
      <c r="J898" s="182"/>
      <c r="K898" s="102"/>
      <c r="L898" s="17"/>
      <c r="M898" s="17"/>
      <c r="N898" s="17"/>
      <c r="O898" s="17"/>
      <c r="P898" s="17"/>
      <c r="Q898" s="17"/>
      <c r="R898" s="17"/>
      <c r="S898" s="17"/>
      <c r="T898" s="17"/>
    </row>
    <row r="899" spans="1:20" hidden="1" x14ac:dyDescent="0.25">
      <c r="A899" s="166">
        <v>18</v>
      </c>
      <c r="B899" s="145" t="s">
        <v>64</v>
      </c>
      <c r="C899" s="146"/>
      <c r="D899" s="147"/>
      <c r="E899" s="56" t="s">
        <v>93</v>
      </c>
      <c r="F899" s="181" t="str">
        <f>IF(OR(F895="",F897=""),"",F895-F897)</f>
        <v/>
      </c>
      <c r="G899" s="181"/>
      <c r="H899" s="182"/>
      <c r="I899" s="183"/>
      <c r="J899" s="183"/>
      <c r="K899" s="102"/>
      <c r="L899" s="17"/>
      <c r="M899" s="17"/>
      <c r="N899" s="17"/>
      <c r="O899" s="17"/>
      <c r="P899" s="17"/>
      <c r="Q899" s="17"/>
      <c r="R899" s="17"/>
      <c r="S899" s="17"/>
      <c r="T899" s="17"/>
    </row>
    <row r="900" spans="1:20" hidden="1" x14ac:dyDescent="0.25">
      <c r="A900" s="167"/>
      <c r="B900" s="151"/>
      <c r="C900" s="152"/>
      <c r="D900" s="153"/>
      <c r="E900" s="54" t="s">
        <v>22</v>
      </c>
      <c r="F900" s="114" t="str">
        <f>IF(OR(F896="",F898=""),"",F896-F898)</f>
        <v/>
      </c>
      <c r="G900" s="114"/>
      <c r="H900" s="184"/>
      <c r="I900" s="184"/>
      <c r="J900" s="182"/>
      <c r="K900" s="102"/>
      <c r="L900" s="17"/>
      <c r="M900" s="17"/>
      <c r="N900" s="17"/>
      <c r="O900" s="17"/>
      <c r="P900" s="17"/>
      <c r="Q900" s="17"/>
      <c r="R900" s="17"/>
      <c r="S900" s="17"/>
      <c r="T900" s="17"/>
    </row>
    <row r="901" spans="1:20" ht="24" hidden="1" customHeight="1" x14ac:dyDescent="0.25">
      <c r="A901" s="166">
        <v>19</v>
      </c>
      <c r="B901" s="168" t="s">
        <v>61</v>
      </c>
      <c r="C901" s="169"/>
      <c r="D901" s="170"/>
      <c r="E901" s="58" t="s">
        <v>93</v>
      </c>
      <c r="F901" s="163"/>
      <c r="G901" s="164"/>
      <c r="H901" s="120"/>
      <c r="I901" s="159"/>
      <c r="J901" s="159"/>
      <c r="K901" s="99"/>
      <c r="L901" s="17"/>
      <c r="M901" s="17"/>
      <c r="N901" s="17"/>
      <c r="O901" s="17"/>
      <c r="P901" s="17"/>
      <c r="Q901" s="17"/>
      <c r="R901" s="17"/>
      <c r="S901" s="17"/>
      <c r="T901" s="17"/>
    </row>
    <row r="902" spans="1:20" ht="24" hidden="1" customHeight="1" x14ac:dyDescent="0.25">
      <c r="A902" s="167"/>
      <c r="B902" s="171"/>
      <c r="C902" s="172"/>
      <c r="D902" s="173"/>
      <c r="E902" s="57" t="s">
        <v>22</v>
      </c>
      <c r="F902" s="185" t="str">
        <f>IF(F901="","",F901*0.278)</f>
        <v/>
      </c>
      <c r="G902" s="186"/>
      <c r="H902" s="120"/>
      <c r="I902" s="159"/>
      <c r="J902" s="159"/>
      <c r="K902" s="99"/>
      <c r="L902" s="17"/>
      <c r="M902" s="17"/>
      <c r="N902" s="17"/>
      <c r="O902" s="17"/>
      <c r="P902" s="17"/>
      <c r="Q902" s="17"/>
      <c r="R902" s="17"/>
      <c r="S902" s="17"/>
      <c r="T902" s="17"/>
    </row>
    <row r="903" spans="1:20" ht="24" hidden="1" customHeight="1" x14ac:dyDescent="0.25">
      <c r="A903" s="166">
        <v>20</v>
      </c>
      <c r="B903" s="168" t="s">
        <v>62</v>
      </c>
      <c r="C903" s="169"/>
      <c r="D903" s="170"/>
      <c r="E903" s="58" t="s">
        <v>93</v>
      </c>
      <c r="F903" s="163"/>
      <c r="G903" s="164"/>
      <c r="H903" s="120"/>
      <c r="I903" s="159"/>
      <c r="J903" s="159"/>
      <c r="K903" s="99"/>
      <c r="L903" s="17"/>
      <c r="M903" s="17"/>
      <c r="N903" s="17"/>
      <c r="O903" s="17"/>
      <c r="P903" s="17"/>
      <c r="Q903" s="17"/>
      <c r="R903" s="17"/>
      <c r="S903" s="17"/>
      <c r="T903" s="17"/>
    </row>
    <row r="904" spans="1:20" ht="24" hidden="1" customHeight="1" x14ac:dyDescent="0.25">
      <c r="A904" s="167"/>
      <c r="B904" s="171"/>
      <c r="C904" s="172"/>
      <c r="D904" s="173"/>
      <c r="E904" s="57" t="s">
        <v>22</v>
      </c>
      <c r="F904" s="185" t="str">
        <f>IF(F903="","",F903*0.278)</f>
        <v/>
      </c>
      <c r="G904" s="186"/>
      <c r="H904" s="120"/>
      <c r="I904" s="159"/>
      <c r="J904" s="159"/>
      <c r="K904" s="103"/>
      <c r="L904" s="17"/>
      <c r="M904" s="17"/>
      <c r="N904" s="17"/>
      <c r="O904" s="17"/>
      <c r="P904" s="17"/>
      <c r="Q904" s="17"/>
      <c r="R904" s="17"/>
      <c r="S904" s="17"/>
      <c r="T904" s="17"/>
    </row>
    <row r="905" spans="1:20" ht="23.25" hidden="1" customHeight="1" x14ac:dyDescent="0.25">
      <c r="A905" s="166">
        <v>21</v>
      </c>
      <c r="B905" s="168" t="s">
        <v>50</v>
      </c>
      <c r="C905" s="169"/>
      <c r="D905" s="170"/>
      <c r="E905" s="58" t="s">
        <v>93</v>
      </c>
      <c r="F905" s="174" t="str">
        <f>IF(OR(F901="",F903=""),"",F901-F903)</f>
        <v/>
      </c>
      <c r="G905" s="175"/>
      <c r="H905" s="120"/>
      <c r="I905" s="159"/>
      <c r="J905" s="159"/>
      <c r="K905" s="103"/>
      <c r="L905" s="17"/>
      <c r="M905" s="17"/>
      <c r="N905" s="17"/>
      <c r="O905" s="17"/>
      <c r="P905" s="17"/>
      <c r="Q905" s="17"/>
      <c r="R905" s="17"/>
      <c r="S905" s="17"/>
      <c r="T905" s="17"/>
    </row>
    <row r="906" spans="1:20" ht="23.25" hidden="1" customHeight="1" x14ac:dyDescent="0.25">
      <c r="A906" s="167"/>
      <c r="B906" s="171"/>
      <c r="C906" s="172"/>
      <c r="D906" s="173"/>
      <c r="E906" s="57" t="s">
        <v>22</v>
      </c>
      <c r="F906" s="174" t="str">
        <f>IF(OR(F902="",F904=""),"",F902-F904)</f>
        <v/>
      </c>
      <c r="G906" s="175"/>
      <c r="H906" s="120"/>
      <c r="I906" s="159"/>
      <c r="J906" s="159"/>
      <c r="K906" s="103"/>
      <c r="L906" s="17"/>
      <c r="M906" s="17"/>
      <c r="N906" s="17"/>
      <c r="O906" s="17"/>
      <c r="P906" s="17"/>
      <c r="Q906" s="17"/>
      <c r="R906" s="17"/>
      <c r="S906" s="17"/>
      <c r="T906" s="17"/>
    </row>
    <row r="907" spans="1:20" ht="45.75" hidden="1" customHeight="1" x14ac:dyDescent="0.25">
      <c r="A907" s="38">
        <v>22</v>
      </c>
      <c r="B907" s="126" t="s">
        <v>161</v>
      </c>
      <c r="C907" s="127"/>
      <c r="D907" s="128"/>
      <c r="E907" s="57" t="s">
        <v>47</v>
      </c>
      <c r="F907" s="176" t="str">
        <f>IF(OR(F901="",F903=""),"",F905/F901)</f>
        <v/>
      </c>
      <c r="G907" s="177"/>
      <c r="H907" s="120"/>
      <c r="I907" s="159"/>
      <c r="J907" s="159"/>
      <c r="K907" s="103"/>
      <c r="L907" s="17"/>
      <c r="M907" s="17"/>
      <c r="N907" s="17"/>
      <c r="O907" s="17"/>
      <c r="P907" s="17"/>
      <c r="Q907" s="17"/>
      <c r="R907" s="17"/>
      <c r="S907" s="17"/>
      <c r="T907" s="17"/>
    </row>
    <row r="908" spans="1:20" ht="30.75" hidden="1" customHeight="1" x14ac:dyDescent="0.25">
      <c r="A908" s="40">
        <v>23</v>
      </c>
      <c r="B908" s="129" t="s">
        <v>23</v>
      </c>
      <c r="C908" s="130"/>
      <c r="D908" s="131"/>
      <c r="E908" s="54" t="s">
        <v>22</v>
      </c>
      <c r="F908" s="178"/>
      <c r="G908" s="178"/>
      <c r="H908" s="179"/>
      <c r="I908" s="179"/>
      <c r="J908" s="120"/>
      <c r="K908" s="102"/>
      <c r="L908" s="17"/>
      <c r="M908" s="17"/>
      <c r="N908" s="17"/>
      <c r="O908" s="17"/>
      <c r="P908" s="17"/>
      <c r="Q908" s="17"/>
      <c r="R908" s="17"/>
      <c r="S908" s="17"/>
      <c r="T908" s="17"/>
    </row>
    <row r="909" spans="1:20" ht="30.75" hidden="1" customHeight="1" x14ac:dyDescent="0.25">
      <c r="A909" s="38">
        <v>24</v>
      </c>
      <c r="B909" s="129" t="s">
        <v>172</v>
      </c>
      <c r="C909" s="130"/>
      <c r="D909" s="131"/>
      <c r="E909" s="54" t="s">
        <v>22</v>
      </c>
      <c r="F909" s="178"/>
      <c r="G909" s="178"/>
      <c r="H909" s="179"/>
      <c r="I909" s="179"/>
      <c r="J909" s="120"/>
      <c r="K909" s="102"/>
      <c r="L909" s="17"/>
      <c r="M909" s="17"/>
      <c r="N909" s="17"/>
      <c r="O909" s="17"/>
      <c r="P909" s="17"/>
      <c r="Q909" s="17"/>
      <c r="R909" s="17"/>
      <c r="S909" s="17"/>
      <c r="T909" s="17"/>
    </row>
    <row r="910" spans="1:20" ht="30.75" hidden="1" customHeight="1" x14ac:dyDescent="0.25">
      <c r="A910" s="38">
        <v>25</v>
      </c>
      <c r="B910" s="129" t="s">
        <v>173</v>
      </c>
      <c r="C910" s="130"/>
      <c r="D910" s="131"/>
      <c r="E910" s="54" t="s">
        <v>22</v>
      </c>
      <c r="F910" s="180" t="str">
        <f>IF(OR(F908="",F909=""),"",F908-F909)</f>
        <v/>
      </c>
      <c r="G910" s="180"/>
      <c r="H910" s="120"/>
      <c r="I910" s="159"/>
      <c r="J910" s="159"/>
      <c r="K910" s="102"/>
      <c r="L910" s="17"/>
      <c r="M910" s="17"/>
      <c r="N910" s="17"/>
      <c r="O910" s="17"/>
      <c r="P910" s="17"/>
      <c r="Q910" s="17"/>
      <c r="R910" s="17"/>
      <c r="S910" s="17"/>
      <c r="T910" s="17"/>
    </row>
    <row r="911" spans="1:20" ht="45.75" hidden="1" customHeight="1" x14ac:dyDescent="0.25">
      <c r="A911" s="46">
        <v>26</v>
      </c>
      <c r="B911" s="108" t="s">
        <v>166</v>
      </c>
      <c r="C911" s="108"/>
      <c r="D911" s="108"/>
      <c r="E911" s="57" t="s">
        <v>22</v>
      </c>
      <c r="F911" s="163"/>
      <c r="G911" s="164"/>
      <c r="H911" s="120"/>
      <c r="I911" s="159"/>
      <c r="J911" s="159"/>
      <c r="K911" s="103"/>
      <c r="L911" s="17"/>
      <c r="M911" s="17"/>
      <c r="N911" s="17"/>
      <c r="O911" s="17"/>
      <c r="P911" s="17"/>
      <c r="Q911" s="17"/>
      <c r="R911" s="17"/>
      <c r="S911" s="17"/>
      <c r="T911" s="17"/>
    </row>
    <row r="912" spans="1:20" ht="45.75" hidden="1" customHeight="1" x14ac:dyDescent="0.25">
      <c r="A912" s="46">
        <v>27</v>
      </c>
      <c r="B912" s="108" t="s">
        <v>169</v>
      </c>
      <c r="C912" s="108"/>
      <c r="D912" s="108"/>
      <c r="E912" s="57" t="s">
        <v>22</v>
      </c>
      <c r="F912" s="163"/>
      <c r="G912" s="164"/>
      <c r="H912" s="120"/>
      <c r="I912" s="159"/>
      <c r="J912" s="159"/>
      <c r="K912" s="103"/>
      <c r="L912" s="17"/>
      <c r="M912" s="17"/>
      <c r="N912" s="17"/>
      <c r="O912" s="17"/>
      <c r="P912" s="17"/>
      <c r="Q912" s="17"/>
      <c r="R912" s="17"/>
      <c r="S912" s="17"/>
      <c r="T912" s="17"/>
    </row>
    <row r="913" spans="1:27" ht="45" hidden="1" customHeight="1" x14ac:dyDescent="0.25">
      <c r="A913" s="34">
        <v>28</v>
      </c>
      <c r="B913" s="157" t="s">
        <v>51</v>
      </c>
      <c r="C913" s="157"/>
      <c r="D913" s="157"/>
      <c r="E913" s="54" t="s">
        <v>22</v>
      </c>
      <c r="F913" s="165" t="str">
        <f>IF(AND(F911="",F912=""),"",F911+F912)</f>
        <v/>
      </c>
      <c r="G913" s="165"/>
      <c r="H913" s="120"/>
      <c r="I913" s="159"/>
      <c r="J913" s="159"/>
      <c r="K913" s="99"/>
      <c r="L913" s="17"/>
      <c r="M913" s="17"/>
      <c r="N913" s="17"/>
      <c r="O913" s="17"/>
      <c r="P913" s="17"/>
      <c r="Q913" s="17"/>
      <c r="R913" s="17"/>
      <c r="S913" s="17"/>
      <c r="T913" s="17"/>
    </row>
    <row r="914" spans="1:27" ht="30.75" hidden="1" customHeight="1" x14ac:dyDescent="0.25">
      <c r="A914" s="34">
        <v>29</v>
      </c>
      <c r="B914" s="129" t="s">
        <v>185</v>
      </c>
      <c r="C914" s="130"/>
      <c r="D914" s="131"/>
      <c r="E914" s="54" t="s">
        <v>24</v>
      </c>
      <c r="F914" s="163"/>
      <c r="G914" s="164"/>
      <c r="H914" s="120"/>
      <c r="I914" s="159"/>
      <c r="J914" s="159"/>
      <c r="K914" s="99"/>
      <c r="L914" s="17"/>
      <c r="M914" s="17"/>
      <c r="N914" s="17"/>
      <c r="O914" s="17"/>
      <c r="P914" s="17"/>
      <c r="Q914" s="17"/>
      <c r="R914" s="17"/>
      <c r="S914" s="17"/>
      <c r="T914" s="17"/>
    </row>
    <row r="915" spans="1:27" hidden="1" x14ac:dyDescent="0.25">
      <c r="A915" s="34">
        <v>30</v>
      </c>
      <c r="B915" s="129" t="s">
        <v>186</v>
      </c>
      <c r="C915" s="130"/>
      <c r="D915" s="131"/>
      <c r="E915" s="54" t="s">
        <v>24</v>
      </c>
      <c r="F915" s="163"/>
      <c r="G915" s="164"/>
      <c r="H915" s="120"/>
      <c r="I915" s="159"/>
      <c r="J915" s="159"/>
      <c r="K915" s="99"/>
      <c r="L915" s="17"/>
      <c r="M915" s="17"/>
      <c r="N915" s="17"/>
      <c r="O915" s="17"/>
      <c r="P915" s="17"/>
      <c r="Q915" s="17"/>
      <c r="R915" s="17"/>
      <c r="S915" s="17"/>
      <c r="T915" s="17"/>
    </row>
    <row r="916" spans="1:27" ht="31.5" hidden="1" customHeight="1" x14ac:dyDescent="0.25">
      <c r="A916" s="34">
        <v>31</v>
      </c>
      <c r="B916" s="157" t="s">
        <v>48</v>
      </c>
      <c r="C916" s="157"/>
      <c r="D916" s="157"/>
      <c r="E916" s="54" t="s">
        <v>24</v>
      </c>
      <c r="F916" s="165" t="str">
        <f>IF(OR(F914="",F915=""),"",F914-F915)</f>
        <v/>
      </c>
      <c r="G916" s="165"/>
      <c r="H916" s="120"/>
      <c r="I916" s="159"/>
      <c r="J916" s="159"/>
      <c r="K916" s="103"/>
      <c r="L916" s="17"/>
      <c r="M916" s="17"/>
      <c r="N916" s="17"/>
      <c r="O916" s="17"/>
      <c r="P916" s="17"/>
      <c r="Q916" s="17"/>
      <c r="R916" s="17"/>
      <c r="S916" s="17"/>
      <c r="T916" s="17"/>
    </row>
    <row r="917" spans="1:27" hidden="1" x14ac:dyDescent="0.25">
      <c r="A917" s="142">
        <v>32</v>
      </c>
      <c r="B917" s="145" t="s">
        <v>52</v>
      </c>
      <c r="C917" s="146"/>
      <c r="D917" s="147"/>
      <c r="E917" s="154" t="s">
        <v>182</v>
      </c>
      <c r="F917" s="154"/>
      <c r="G917" s="154"/>
      <c r="H917" s="154"/>
      <c r="I917" s="154"/>
      <c r="J917" s="86"/>
      <c r="K917" s="155" t="str">
        <f>IF(AND(J917="Tak",F907&lt;0.25),"Nie został spełniony warunek zgodnie z punktem 1 Kryteriów jakościowych dopuszczających","")</f>
        <v/>
      </c>
      <c r="L917" s="155"/>
      <c r="M917" s="155"/>
      <c r="N917" s="155"/>
      <c r="O917" s="155"/>
      <c r="P917" s="155"/>
      <c r="Q917" s="155"/>
      <c r="R917" s="155"/>
      <c r="S917" s="155"/>
      <c r="T917" s="155"/>
      <c r="AA917">
        <f>IF(J917="Tak",1,0)</f>
        <v>0</v>
      </c>
    </row>
    <row r="918" spans="1:27" hidden="1" x14ac:dyDescent="0.25">
      <c r="A918" s="143"/>
      <c r="B918" s="148"/>
      <c r="C918" s="149"/>
      <c r="D918" s="150"/>
      <c r="E918" s="156" t="s">
        <v>183</v>
      </c>
      <c r="F918" s="156"/>
      <c r="G918" s="156"/>
      <c r="H918" s="156"/>
      <c r="I918" s="156"/>
      <c r="J918" s="86"/>
      <c r="K918" s="155" t="str">
        <f>IF(AND(J918="Tak",F907&lt;0.1),"Nie został spełniony warunek zgodnie z punktem 2 Kryteriów jakościowych dopuszczających","")</f>
        <v/>
      </c>
      <c r="L918" s="155"/>
      <c r="M918" s="155"/>
      <c r="N918" s="155"/>
      <c r="O918" s="155"/>
      <c r="P918" s="155"/>
      <c r="Q918" s="155"/>
      <c r="R918" s="155"/>
      <c r="S918" s="155"/>
      <c r="T918" s="155"/>
      <c r="AA918">
        <f t="shared" ref="AA918:AA919" si="18">IF(J918="Tak",1,0)</f>
        <v>0</v>
      </c>
    </row>
    <row r="919" spans="1:27" hidden="1" x14ac:dyDescent="0.25">
      <c r="A919" s="144"/>
      <c r="B919" s="151"/>
      <c r="C919" s="152"/>
      <c r="D919" s="153"/>
      <c r="E919" s="156" t="s">
        <v>184</v>
      </c>
      <c r="F919" s="156"/>
      <c r="G919" s="156"/>
      <c r="H919" s="156"/>
      <c r="I919" s="156"/>
      <c r="J919" s="86"/>
      <c r="K919" s="155" t="str">
        <f>IF(AND(J919="Tak",F907&lt;0.1),"Nie został spełniony warunek zgodnie z punktem 2 Kryteriów jakościowych dopuszczających","")</f>
        <v/>
      </c>
      <c r="L919" s="155"/>
      <c r="M919" s="155"/>
      <c r="N919" s="155"/>
      <c r="O919" s="155"/>
      <c r="P919" s="155"/>
      <c r="Q919" s="155"/>
      <c r="R919" s="155"/>
      <c r="S919" s="155"/>
      <c r="T919" s="155"/>
      <c r="AA919">
        <f t="shared" si="18"/>
        <v>0</v>
      </c>
    </row>
    <row r="920" spans="1:27" ht="60.75" hidden="1" customHeight="1" x14ac:dyDescent="0.25">
      <c r="A920" s="34">
        <v>33</v>
      </c>
      <c r="B920" s="157" t="s">
        <v>277</v>
      </c>
      <c r="C920" s="157"/>
      <c r="D920" s="157"/>
      <c r="E920" s="54" t="s">
        <v>19</v>
      </c>
      <c r="F920" s="158"/>
      <c r="G920" s="158"/>
      <c r="H920" s="120"/>
      <c r="I920" s="159"/>
      <c r="J920" s="159"/>
      <c r="K920" s="99"/>
      <c r="L920" s="17"/>
      <c r="M920" s="17"/>
      <c r="N920" s="17"/>
      <c r="O920" s="17"/>
      <c r="P920" s="17"/>
      <c r="Q920" s="17"/>
      <c r="R920" s="17"/>
      <c r="S920" s="17"/>
      <c r="T920" s="17"/>
      <c r="AA920">
        <f>SUM(AA917:AA919)</f>
        <v>0</v>
      </c>
    </row>
    <row r="921" spans="1:27" ht="41.25" hidden="1" customHeight="1" x14ac:dyDescent="0.25">
      <c r="A921" s="34">
        <v>34</v>
      </c>
      <c r="B921" s="108" t="s">
        <v>157</v>
      </c>
      <c r="C921" s="108"/>
      <c r="D921" s="108"/>
      <c r="E921" s="57" t="s">
        <v>158</v>
      </c>
      <c r="F921" s="160" t="str">
        <f>IF(OR(F892="",F893=""),"",F891/F905)</f>
        <v/>
      </c>
      <c r="G921" s="160"/>
      <c r="H921" s="161"/>
      <c r="I921" s="161"/>
      <c r="J921" s="162"/>
      <c r="K921" s="100"/>
      <c r="L921" s="17"/>
      <c r="M921" s="17"/>
      <c r="N921" s="17"/>
      <c r="O921" s="17"/>
      <c r="P921" s="17"/>
      <c r="Q921" s="17"/>
      <c r="R921" s="17"/>
      <c r="S921" s="17"/>
      <c r="T921" s="17"/>
    </row>
    <row r="922" spans="1:27" ht="40.5" hidden="1" customHeight="1" x14ac:dyDescent="0.25">
      <c r="A922" s="34">
        <v>35</v>
      </c>
      <c r="B922" s="108" t="s">
        <v>159</v>
      </c>
      <c r="C922" s="108"/>
      <c r="D922" s="108"/>
      <c r="E922" s="57" t="s">
        <v>160</v>
      </c>
      <c r="F922" s="160" t="str">
        <f>IF(OR(F891="",F892="",F901=""),"",F891/(F892-F893))</f>
        <v/>
      </c>
      <c r="G922" s="160"/>
      <c r="H922" s="161"/>
      <c r="I922" s="161"/>
      <c r="J922" s="162"/>
      <c r="K922" s="99"/>
      <c r="L922" s="17"/>
      <c r="M922" s="17"/>
      <c r="N922" s="17"/>
      <c r="O922" s="17"/>
      <c r="P922" s="17"/>
      <c r="Q922" s="17"/>
      <c r="R922" s="17"/>
      <c r="S922" s="17"/>
      <c r="T922" s="17"/>
    </row>
    <row r="923" spans="1:27" ht="30" hidden="1" customHeight="1" x14ac:dyDescent="0.25">
      <c r="A923" s="34">
        <v>36</v>
      </c>
      <c r="B923" s="126" t="str">
        <f>CONCATENATE("Maksymalna kwota dofinansowania - ",'0-1'!$B$8)</f>
        <v xml:space="preserve">Maksymalna kwota dofinansowania - </v>
      </c>
      <c r="C923" s="127"/>
      <c r="D923" s="128"/>
      <c r="E923" s="57" t="s">
        <v>69</v>
      </c>
      <c r="F923" s="135" t="str">
        <f>IF(F924="","",F924*F891)</f>
        <v/>
      </c>
      <c r="G923" s="136"/>
      <c r="H923" s="137"/>
      <c r="I923" s="138"/>
      <c r="J923" s="138"/>
      <c r="K923" s="99"/>
      <c r="L923" s="17"/>
      <c r="M923" s="17"/>
      <c r="N923" s="17"/>
      <c r="O923" s="17"/>
      <c r="P923" s="17"/>
      <c r="Q923" s="17"/>
      <c r="R923" s="17"/>
      <c r="S923" s="17"/>
      <c r="T923" s="17"/>
    </row>
    <row r="924" spans="1:27" ht="45.75" hidden="1" customHeight="1" x14ac:dyDescent="0.25">
      <c r="A924" s="34">
        <v>37</v>
      </c>
      <c r="B924" s="126" t="s">
        <v>187</v>
      </c>
      <c r="C924" s="127"/>
      <c r="D924" s="128"/>
      <c r="E924" s="59" t="s">
        <v>47</v>
      </c>
      <c r="F924" s="139" t="str">
        <f>IF(AA920=3,0.95,IF(AA920=2,0.9,IF(AA920=1,0.85,"")))</f>
        <v/>
      </c>
      <c r="G924" s="140"/>
      <c r="H924" s="137"/>
      <c r="I924" s="138"/>
      <c r="J924" s="138"/>
      <c r="K924" s="99"/>
      <c r="L924" s="17"/>
      <c r="M924" s="17"/>
      <c r="N924" s="17"/>
      <c r="O924" s="17"/>
      <c r="P924" s="17"/>
      <c r="Q924" s="17"/>
      <c r="R924" s="17"/>
      <c r="S924" s="17"/>
      <c r="T924" s="17"/>
    </row>
    <row r="925" spans="1:27" ht="15" hidden="1" customHeight="1" x14ac:dyDescent="0.25">
      <c r="A925" s="106" t="s">
        <v>205</v>
      </c>
      <c r="B925" s="106"/>
      <c r="C925" s="106"/>
      <c r="D925" s="106"/>
      <c r="E925" s="106"/>
      <c r="F925" s="106"/>
      <c r="G925" s="106"/>
      <c r="H925" s="106"/>
      <c r="I925" s="106"/>
      <c r="J925" s="132"/>
      <c r="K925" s="98"/>
      <c r="L925" s="17"/>
      <c r="M925" s="17"/>
      <c r="N925" s="17"/>
      <c r="O925" s="17"/>
      <c r="P925" s="17"/>
      <c r="Q925" s="17"/>
      <c r="R925" s="17"/>
      <c r="S925" s="17"/>
      <c r="T925" s="17"/>
    </row>
    <row r="926" spans="1:27" ht="39.75" hidden="1" customHeight="1" x14ac:dyDescent="0.25">
      <c r="A926" s="107"/>
      <c r="B926" s="107"/>
      <c r="C926" s="107"/>
      <c r="D926" s="107"/>
      <c r="E926" s="107"/>
      <c r="F926" s="107"/>
      <c r="G926" s="107"/>
      <c r="H926" s="107"/>
      <c r="I926" s="107"/>
      <c r="J926" s="141"/>
      <c r="K926" s="98"/>
      <c r="L926" s="17"/>
      <c r="M926" s="17"/>
      <c r="N926" s="17"/>
      <c r="O926" s="17"/>
      <c r="P926" s="17"/>
      <c r="Q926" s="17"/>
      <c r="R926" s="17"/>
      <c r="S926" s="17"/>
      <c r="T926" s="17"/>
    </row>
    <row r="927" spans="1:27" ht="33.75" hidden="1" customHeight="1" x14ac:dyDescent="0.25">
      <c r="K927" s="98"/>
      <c r="L927" s="17"/>
      <c r="M927" s="17"/>
      <c r="N927" s="17"/>
      <c r="O927" s="17"/>
      <c r="P927" s="17"/>
      <c r="Q927" s="17"/>
      <c r="R927" s="17"/>
      <c r="S927" s="17"/>
      <c r="T927" s="17"/>
    </row>
    <row r="928" spans="1:27" ht="18.75" hidden="1" x14ac:dyDescent="0.3">
      <c r="B928" s="207" t="s">
        <v>218</v>
      </c>
      <c r="C928" s="207"/>
      <c r="D928" s="207"/>
      <c r="E928" s="207"/>
      <c r="F928" s="207"/>
      <c r="G928" s="207"/>
      <c r="H928" s="207"/>
      <c r="I928" s="207"/>
      <c r="J928" s="207"/>
      <c r="K928" s="98"/>
      <c r="L928" s="17"/>
      <c r="M928" s="17"/>
      <c r="N928" s="17"/>
      <c r="O928" s="17"/>
      <c r="P928" s="17"/>
      <c r="Q928" s="17"/>
      <c r="R928" s="17"/>
      <c r="S928" s="17"/>
      <c r="T928" s="17"/>
    </row>
    <row r="929" spans="1:27" ht="45.75" hidden="1" customHeight="1" x14ac:dyDescent="0.25">
      <c r="A929" s="36" t="s">
        <v>13</v>
      </c>
      <c r="B929" s="208" t="s">
        <v>33</v>
      </c>
      <c r="C929" s="208"/>
      <c r="D929" s="208"/>
      <c r="E929" s="51" t="s">
        <v>15</v>
      </c>
      <c r="F929" s="208" t="s">
        <v>36</v>
      </c>
      <c r="G929" s="208"/>
      <c r="H929" s="208" t="s">
        <v>49</v>
      </c>
      <c r="I929" s="208"/>
      <c r="J929" s="209"/>
      <c r="K929" s="99"/>
      <c r="L929" s="17"/>
      <c r="M929" s="17"/>
      <c r="N929" s="17"/>
      <c r="O929" s="17"/>
      <c r="P929" s="17"/>
      <c r="Q929" s="17"/>
      <c r="R929" s="17"/>
      <c r="S929" s="17"/>
      <c r="T929" s="17"/>
    </row>
    <row r="930" spans="1:27" ht="31.5" hidden="1" customHeight="1" x14ac:dyDescent="0.25">
      <c r="A930" s="40">
        <v>1</v>
      </c>
      <c r="B930" s="157" t="s">
        <v>43</v>
      </c>
      <c r="C930" s="157"/>
      <c r="D930" s="157"/>
      <c r="E930" s="52" t="s">
        <v>17</v>
      </c>
      <c r="F930" s="198" t="s">
        <v>17</v>
      </c>
      <c r="G930" s="199"/>
      <c r="H930" s="200"/>
      <c r="I930" s="200"/>
      <c r="J930" s="201"/>
      <c r="K930" s="99"/>
      <c r="L930" s="17"/>
      <c r="M930" s="17"/>
      <c r="N930" s="17"/>
      <c r="O930" s="17"/>
      <c r="P930" s="17"/>
      <c r="Q930" s="17"/>
      <c r="R930" s="17"/>
      <c r="S930" s="17"/>
      <c r="T930" s="17"/>
    </row>
    <row r="931" spans="1:27" ht="30.75" hidden="1" customHeight="1" x14ac:dyDescent="0.25">
      <c r="A931" s="40">
        <v>2</v>
      </c>
      <c r="B931" s="157" t="s">
        <v>44</v>
      </c>
      <c r="C931" s="157"/>
      <c r="D931" s="157"/>
      <c r="E931" s="52" t="s">
        <v>17</v>
      </c>
      <c r="F931" s="198" t="s">
        <v>17</v>
      </c>
      <c r="G931" s="199"/>
      <c r="H931" s="120"/>
      <c r="I931" s="159"/>
      <c r="J931" s="159"/>
      <c r="K931" s="101"/>
      <c r="L931" s="17"/>
      <c r="M931" s="17"/>
      <c r="N931" s="17"/>
      <c r="O931" s="17"/>
      <c r="P931" s="17"/>
      <c r="Q931" s="17"/>
      <c r="R931" s="17"/>
      <c r="S931" s="17"/>
      <c r="T931" s="17"/>
    </row>
    <row r="932" spans="1:27" ht="15.75" hidden="1" x14ac:dyDescent="0.25">
      <c r="A932" s="40">
        <v>3</v>
      </c>
      <c r="B932" s="126" t="s">
        <v>152</v>
      </c>
      <c r="C932" s="127"/>
      <c r="D932" s="128"/>
      <c r="E932" s="53" t="s">
        <v>153</v>
      </c>
      <c r="F932" s="202"/>
      <c r="G932" s="203"/>
      <c r="H932" s="120"/>
      <c r="I932" s="159"/>
      <c r="J932" s="159"/>
      <c r="K932" s="101"/>
      <c r="L932" s="17"/>
      <c r="M932" s="17"/>
      <c r="N932" s="17"/>
      <c r="O932" s="17"/>
      <c r="P932" s="17"/>
      <c r="Q932" s="17"/>
      <c r="R932" s="17"/>
      <c r="S932" s="17"/>
      <c r="T932" s="17"/>
      <c r="AA932" t="s">
        <v>154</v>
      </c>
    </row>
    <row r="933" spans="1:27" ht="17.25" hidden="1" x14ac:dyDescent="0.25">
      <c r="A933" s="40">
        <v>4</v>
      </c>
      <c r="B933" s="157" t="s">
        <v>45</v>
      </c>
      <c r="C933" s="157"/>
      <c r="D933" s="157"/>
      <c r="E933" s="54" t="s">
        <v>21</v>
      </c>
      <c r="F933" s="158"/>
      <c r="G933" s="158"/>
      <c r="H933" s="120"/>
      <c r="I933" s="159"/>
      <c r="J933" s="159"/>
      <c r="K933" s="101"/>
      <c r="L933" s="17"/>
      <c r="M933" s="17"/>
      <c r="N933" s="17"/>
      <c r="O933" s="17"/>
      <c r="P933" s="17"/>
      <c r="Q933" s="17"/>
      <c r="R933" s="17"/>
      <c r="S933" s="17"/>
      <c r="T933" s="17"/>
      <c r="AA933" t="s">
        <v>155</v>
      </c>
    </row>
    <row r="934" spans="1:27" ht="18.75" hidden="1" customHeight="1" x14ac:dyDescent="0.25">
      <c r="A934" s="40">
        <v>5</v>
      </c>
      <c r="B934" s="157" t="s">
        <v>41</v>
      </c>
      <c r="C934" s="157"/>
      <c r="D934" s="157"/>
      <c r="E934" s="54" t="s">
        <v>21</v>
      </c>
      <c r="F934" s="204"/>
      <c r="G934" s="205"/>
      <c r="H934" s="120"/>
      <c r="I934" s="159"/>
      <c r="J934" s="159"/>
      <c r="K934" s="101"/>
      <c r="L934" s="17"/>
      <c r="M934" s="17"/>
      <c r="N934" s="17"/>
      <c r="O934" s="17"/>
      <c r="P934" s="17"/>
      <c r="Q934" s="17"/>
      <c r="R934" s="17"/>
      <c r="S934" s="17"/>
      <c r="T934" s="17"/>
    </row>
    <row r="935" spans="1:27" ht="29.25" hidden="1" customHeight="1" x14ac:dyDescent="0.25">
      <c r="A935" s="34">
        <v>6</v>
      </c>
      <c r="B935" s="206" t="s">
        <v>163</v>
      </c>
      <c r="C935" s="206"/>
      <c r="D935" s="206"/>
      <c r="E935" s="55" t="s">
        <v>168</v>
      </c>
      <c r="F935" s="158"/>
      <c r="G935" s="158"/>
      <c r="H935" s="120"/>
      <c r="I935" s="159"/>
      <c r="J935" s="159"/>
      <c r="K935" s="101"/>
      <c r="L935" s="17"/>
      <c r="M935" s="17"/>
      <c r="N935" s="17"/>
      <c r="O935" s="17"/>
      <c r="P935" s="17"/>
      <c r="Q935" s="17"/>
      <c r="R935" s="17"/>
      <c r="S935" s="17"/>
      <c r="T935" s="17"/>
    </row>
    <row r="936" spans="1:27" ht="62.25" hidden="1" customHeight="1" x14ac:dyDescent="0.25">
      <c r="A936" s="40">
        <v>7</v>
      </c>
      <c r="B936" s="157" t="s">
        <v>46</v>
      </c>
      <c r="C936" s="157"/>
      <c r="D936" s="157"/>
      <c r="E936" s="54" t="s">
        <v>21</v>
      </c>
      <c r="F936" s="158"/>
      <c r="G936" s="158"/>
      <c r="H936" s="120"/>
      <c r="I936" s="159"/>
      <c r="J936" s="159"/>
      <c r="K936" s="99"/>
      <c r="L936" s="17"/>
      <c r="M936" s="17"/>
      <c r="N936" s="17"/>
      <c r="O936" s="17"/>
      <c r="P936" s="17"/>
      <c r="Q936" s="17"/>
      <c r="R936" s="17"/>
      <c r="S936" s="17"/>
      <c r="T936" s="17"/>
    </row>
    <row r="937" spans="1:27" ht="28.5" hidden="1" customHeight="1" x14ac:dyDescent="0.25">
      <c r="A937" s="40">
        <v>8</v>
      </c>
      <c r="B937" s="193" t="s">
        <v>174</v>
      </c>
      <c r="C937" s="194"/>
      <c r="D937" s="195"/>
      <c r="E937" s="56" t="s">
        <v>35</v>
      </c>
      <c r="F937" s="196"/>
      <c r="G937" s="197"/>
      <c r="H937" s="120"/>
      <c r="I937" s="159"/>
      <c r="J937" s="159"/>
      <c r="K937" s="99"/>
      <c r="L937" s="17"/>
      <c r="M937" s="17"/>
      <c r="N937" s="17"/>
      <c r="O937" s="17"/>
      <c r="P937" s="17"/>
      <c r="Q937" s="17"/>
      <c r="R937" s="17"/>
      <c r="S937" s="17"/>
      <c r="T937" s="17"/>
    </row>
    <row r="938" spans="1:27" ht="29.25" hidden="1" customHeight="1" x14ac:dyDescent="0.25">
      <c r="A938" s="40">
        <v>9</v>
      </c>
      <c r="B938" s="193" t="s">
        <v>176</v>
      </c>
      <c r="C938" s="194"/>
      <c r="D938" s="195"/>
      <c r="E938" s="56" t="s">
        <v>153</v>
      </c>
      <c r="F938" s="163"/>
      <c r="G938" s="164"/>
      <c r="H938" s="120"/>
      <c r="I938" s="159"/>
      <c r="J938" s="159"/>
      <c r="K938" s="99"/>
      <c r="L938" s="17"/>
      <c r="M938" s="17"/>
      <c r="N938" s="17"/>
      <c r="O938" s="17"/>
      <c r="P938" s="17"/>
      <c r="Q938" s="17"/>
      <c r="R938" s="17"/>
      <c r="S938" s="17"/>
      <c r="T938" s="17"/>
    </row>
    <row r="939" spans="1:27" hidden="1" x14ac:dyDescent="0.25">
      <c r="A939" s="40">
        <v>10</v>
      </c>
      <c r="B939" s="193" t="s">
        <v>175</v>
      </c>
      <c r="C939" s="194"/>
      <c r="D939" s="195"/>
      <c r="E939" s="56" t="s">
        <v>35</v>
      </c>
      <c r="F939" s="196"/>
      <c r="G939" s="197"/>
      <c r="H939" s="120"/>
      <c r="I939" s="159"/>
      <c r="J939" s="159"/>
      <c r="K939" s="99"/>
      <c r="L939" s="17"/>
      <c r="M939" s="17"/>
      <c r="N939" s="17"/>
      <c r="O939" s="17"/>
      <c r="P939" s="17"/>
      <c r="Q939" s="17"/>
      <c r="R939" s="17"/>
      <c r="S939" s="17"/>
      <c r="T939" s="17"/>
    </row>
    <row r="940" spans="1:27" ht="33.75" hidden="1" customHeight="1" x14ac:dyDescent="0.25">
      <c r="A940" s="40">
        <v>11</v>
      </c>
      <c r="B940" s="126" t="s">
        <v>156</v>
      </c>
      <c r="C940" s="127"/>
      <c r="D940" s="128"/>
      <c r="E940" s="57" t="s">
        <v>69</v>
      </c>
      <c r="F940" s="187"/>
      <c r="G940" s="188"/>
      <c r="H940" s="120"/>
      <c r="I940" s="159"/>
      <c r="J940" s="159"/>
      <c r="K940" s="100" t="str">
        <f>IF(F941&gt;F940,"Wartość kosztów kwalifikowanych przekracza koszt całkowity przedsięwzięcia !!!","")</f>
        <v/>
      </c>
      <c r="L940" s="17"/>
      <c r="M940" s="17"/>
      <c r="N940" s="17"/>
      <c r="O940" s="17"/>
      <c r="P940" s="17"/>
      <c r="Q940" s="17"/>
      <c r="R940" s="17"/>
      <c r="S940" s="17"/>
      <c r="T940" s="17"/>
    </row>
    <row r="941" spans="1:27" ht="141.75" hidden="1" customHeight="1" x14ac:dyDescent="0.25">
      <c r="A941" s="40">
        <v>12</v>
      </c>
      <c r="B941" s="126" t="s">
        <v>167</v>
      </c>
      <c r="C941" s="127"/>
      <c r="D941" s="128"/>
      <c r="E941" s="57" t="s">
        <v>69</v>
      </c>
      <c r="F941" s="187"/>
      <c r="G941" s="188"/>
      <c r="H941" s="120"/>
      <c r="I941" s="159"/>
      <c r="J941" s="159"/>
      <c r="K941" s="105" t="str">
        <f>IF(F941="","",IF(F941&lt;100000,"Minimalny koszt kwalifikowany przedsięwzięcia to 100.000,00 zł !!!",""))</f>
        <v/>
      </c>
      <c r="L941" s="17"/>
      <c r="M941" s="17"/>
      <c r="N941" s="17"/>
      <c r="O941" s="17"/>
      <c r="P941" s="17"/>
      <c r="Q941" s="17"/>
      <c r="R941" s="17"/>
      <c r="S941" s="17"/>
      <c r="T941" s="17"/>
    </row>
    <row r="942" spans="1:27" ht="30.75" hidden="1" customHeight="1" x14ac:dyDescent="0.25">
      <c r="A942" s="37">
        <v>13</v>
      </c>
      <c r="B942" s="126" t="s">
        <v>165</v>
      </c>
      <c r="C942" s="127"/>
      <c r="D942" s="128"/>
      <c r="E942" s="57" t="s">
        <v>69</v>
      </c>
      <c r="F942" s="187"/>
      <c r="G942" s="188"/>
      <c r="H942" s="120"/>
      <c r="I942" s="159"/>
      <c r="J942" s="159"/>
      <c r="K942" s="99"/>
      <c r="L942" s="17"/>
      <c r="M942" s="17"/>
      <c r="N942" s="17"/>
      <c r="O942" s="17"/>
      <c r="P942" s="17"/>
      <c r="Q942" s="17"/>
      <c r="R942" s="17"/>
      <c r="S942" s="17"/>
      <c r="T942" s="17"/>
    </row>
    <row r="943" spans="1:27" ht="30.75" hidden="1" customHeight="1" x14ac:dyDescent="0.25">
      <c r="A943" s="37">
        <v>14</v>
      </c>
      <c r="B943" s="126" t="s">
        <v>164</v>
      </c>
      <c r="C943" s="127"/>
      <c r="D943" s="128"/>
      <c r="E943" s="57" t="s">
        <v>69</v>
      </c>
      <c r="F943" s="187"/>
      <c r="G943" s="188"/>
      <c r="H943" s="120"/>
      <c r="I943" s="159"/>
      <c r="J943" s="159"/>
      <c r="K943" s="99"/>
      <c r="L943" s="17"/>
      <c r="M943" s="17"/>
      <c r="N943" s="17"/>
      <c r="O943" s="17"/>
      <c r="P943" s="17"/>
      <c r="Q943" s="17"/>
      <c r="R943" s="17"/>
      <c r="S943" s="17"/>
      <c r="T943" s="17"/>
    </row>
    <row r="944" spans="1:27" ht="30.75" hidden="1" customHeight="1" x14ac:dyDescent="0.25">
      <c r="A944" s="37">
        <v>15</v>
      </c>
      <c r="B944" s="126" t="s">
        <v>170</v>
      </c>
      <c r="C944" s="127"/>
      <c r="D944" s="128"/>
      <c r="E944" s="57" t="s">
        <v>69</v>
      </c>
      <c r="F944" s="189" t="str">
        <f>IF(OR(F942="",F943=""),"",F942-F943)</f>
        <v/>
      </c>
      <c r="G944" s="190"/>
      <c r="H944" s="120"/>
      <c r="I944" s="159"/>
      <c r="J944" s="159"/>
      <c r="K944" s="99"/>
      <c r="L944" s="17"/>
      <c r="M944" s="17"/>
      <c r="N944" s="17"/>
      <c r="O944" s="17"/>
      <c r="P944" s="17"/>
      <c r="Q944" s="17"/>
      <c r="R944" s="17"/>
      <c r="S944" s="17"/>
      <c r="T944" s="17"/>
    </row>
    <row r="945" spans="1:20" hidden="1" x14ac:dyDescent="0.25">
      <c r="A945" s="166">
        <v>16</v>
      </c>
      <c r="B945" s="145" t="s">
        <v>66</v>
      </c>
      <c r="C945" s="146"/>
      <c r="D945" s="147"/>
      <c r="E945" s="56" t="s">
        <v>93</v>
      </c>
      <c r="F945" s="191"/>
      <c r="G945" s="192"/>
      <c r="H945" s="182"/>
      <c r="I945" s="183"/>
      <c r="J945" s="183"/>
      <c r="K945" s="102"/>
      <c r="L945" s="17"/>
      <c r="M945" s="17"/>
      <c r="N945" s="17"/>
      <c r="O945" s="17"/>
      <c r="P945" s="17"/>
      <c r="Q945" s="17"/>
      <c r="R945" s="17"/>
      <c r="S945" s="17"/>
      <c r="T945" s="17"/>
    </row>
    <row r="946" spans="1:20" ht="17.25" hidden="1" customHeight="1" x14ac:dyDescent="0.25">
      <c r="A946" s="167"/>
      <c r="B946" s="151"/>
      <c r="C946" s="152"/>
      <c r="D946" s="153"/>
      <c r="E946" s="54" t="s">
        <v>22</v>
      </c>
      <c r="F946" s="114" t="str">
        <f>IF(F945="","",F945*0.278)</f>
        <v/>
      </c>
      <c r="G946" s="114"/>
      <c r="H946" s="184"/>
      <c r="I946" s="184"/>
      <c r="J946" s="182"/>
      <c r="K946" s="102"/>
      <c r="L946" s="17"/>
      <c r="M946" s="17"/>
      <c r="N946" s="17"/>
      <c r="O946" s="17"/>
      <c r="P946" s="17"/>
      <c r="Q946" s="17"/>
      <c r="R946" s="17"/>
      <c r="S946" s="17"/>
      <c r="T946" s="17"/>
    </row>
    <row r="947" spans="1:20" hidden="1" x14ac:dyDescent="0.25">
      <c r="A947" s="166">
        <v>17</v>
      </c>
      <c r="B947" s="145" t="s">
        <v>67</v>
      </c>
      <c r="C947" s="146"/>
      <c r="D947" s="147"/>
      <c r="E947" s="56" t="s">
        <v>93</v>
      </c>
      <c r="F947" s="191"/>
      <c r="G947" s="192"/>
      <c r="H947" s="182"/>
      <c r="I947" s="183"/>
      <c r="J947" s="183"/>
      <c r="K947" s="102"/>
      <c r="L947" s="17"/>
      <c r="M947" s="17"/>
      <c r="N947" s="17"/>
      <c r="O947" s="17"/>
      <c r="P947" s="17"/>
      <c r="Q947" s="17"/>
      <c r="R947" s="17"/>
      <c r="S947" s="17"/>
      <c r="T947" s="17"/>
    </row>
    <row r="948" spans="1:20" hidden="1" x14ac:dyDescent="0.25">
      <c r="A948" s="167"/>
      <c r="B948" s="151"/>
      <c r="C948" s="152"/>
      <c r="D948" s="153"/>
      <c r="E948" s="54" t="s">
        <v>22</v>
      </c>
      <c r="F948" s="114" t="str">
        <f>IF(F947="","",F947*0.278)</f>
        <v/>
      </c>
      <c r="G948" s="114"/>
      <c r="H948" s="184"/>
      <c r="I948" s="184"/>
      <c r="J948" s="182"/>
      <c r="K948" s="102"/>
      <c r="L948" s="17"/>
      <c r="M948" s="17"/>
      <c r="N948" s="17"/>
      <c r="O948" s="17"/>
      <c r="P948" s="17"/>
      <c r="Q948" s="17"/>
      <c r="R948" s="17"/>
      <c r="S948" s="17"/>
      <c r="T948" s="17"/>
    </row>
    <row r="949" spans="1:20" hidden="1" x14ac:dyDescent="0.25">
      <c r="A949" s="166">
        <v>18</v>
      </c>
      <c r="B949" s="145" t="s">
        <v>64</v>
      </c>
      <c r="C949" s="146"/>
      <c r="D949" s="147"/>
      <c r="E949" s="56" t="s">
        <v>93</v>
      </c>
      <c r="F949" s="181" t="str">
        <f>IF(OR(F945="",F947=""),"",F945-F947)</f>
        <v/>
      </c>
      <c r="G949" s="181"/>
      <c r="H949" s="182"/>
      <c r="I949" s="183"/>
      <c r="J949" s="183"/>
      <c r="K949" s="102"/>
      <c r="L949" s="17"/>
      <c r="M949" s="17"/>
      <c r="N949" s="17"/>
      <c r="O949" s="17"/>
      <c r="P949" s="17"/>
      <c r="Q949" s="17"/>
      <c r="R949" s="17"/>
      <c r="S949" s="17"/>
      <c r="T949" s="17"/>
    </row>
    <row r="950" spans="1:20" hidden="1" x14ac:dyDescent="0.25">
      <c r="A950" s="167"/>
      <c r="B950" s="151"/>
      <c r="C950" s="152"/>
      <c r="D950" s="153"/>
      <c r="E950" s="54" t="s">
        <v>22</v>
      </c>
      <c r="F950" s="114" t="str">
        <f>IF(OR(F946="",F948=""),"",F946-F948)</f>
        <v/>
      </c>
      <c r="G950" s="114"/>
      <c r="H950" s="184"/>
      <c r="I950" s="184"/>
      <c r="J950" s="182"/>
      <c r="K950" s="102"/>
      <c r="L950" s="17"/>
      <c r="M950" s="17"/>
      <c r="N950" s="17"/>
      <c r="O950" s="17"/>
      <c r="P950" s="17"/>
      <c r="Q950" s="17"/>
      <c r="R950" s="17"/>
      <c r="S950" s="17"/>
      <c r="T950" s="17"/>
    </row>
    <row r="951" spans="1:20" ht="24" hidden="1" customHeight="1" x14ac:dyDescent="0.25">
      <c r="A951" s="166">
        <v>19</v>
      </c>
      <c r="B951" s="168" t="s">
        <v>61</v>
      </c>
      <c r="C951" s="169"/>
      <c r="D951" s="170"/>
      <c r="E951" s="58" t="s">
        <v>93</v>
      </c>
      <c r="F951" s="163"/>
      <c r="G951" s="164"/>
      <c r="H951" s="120"/>
      <c r="I951" s="159"/>
      <c r="J951" s="159"/>
      <c r="K951" s="99"/>
      <c r="L951" s="17"/>
      <c r="M951" s="17"/>
      <c r="N951" s="17"/>
      <c r="O951" s="17"/>
      <c r="P951" s="17"/>
      <c r="Q951" s="17"/>
      <c r="R951" s="17"/>
      <c r="S951" s="17"/>
      <c r="T951" s="17"/>
    </row>
    <row r="952" spans="1:20" ht="24" hidden="1" customHeight="1" x14ac:dyDescent="0.25">
      <c r="A952" s="167"/>
      <c r="B952" s="171"/>
      <c r="C952" s="172"/>
      <c r="D952" s="173"/>
      <c r="E952" s="57" t="s">
        <v>22</v>
      </c>
      <c r="F952" s="185" t="str">
        <f>IF(F951="","",F951*0.278)</f>
        <v/>
      </c>
      <c r="G952" s="186"/>
      <c r="H952" s="120"/>
      <c r="I952" s="159"/>
      <c r="J952" s="159"/>
      <c r="K952" s="99"/>
      <c r="L952" s="17"/>
      <c r="M952" s="17"/>
      <c r="N952" s="17"/>
      <c r="O952" s="17"/>
      <c r="P952" s="17"/>
      <c r="Q952" s="17"/>
      <c r="R952" s="17"/>
      <c r="S952" s="17"/>
      <c r="T952" s="17"/>
    </row>
    <row r="953" spans="1:20" ht="24" hidden="1" customHeight="1" x14ac:dyDescent="0.25">
      <c r="A953" s="166">
        <v>20</v>
      </c>
      <c r="B953" s="168" t="s">
        <v>62</v>
      </c>
      <c r="C953" s="169"/>
      <c r="D953" s="170"/>
      <c r="E953" s="58" t="s">
        <v>93</v>
      </c>
      <c r="F953" s="163"/>
      <c r="G953" s="164"/>
      <c r="H953" s="120"/>
      <c r="I953" s="159"/>
      <c r="J953" s="159"/>
      <c r="K953" s="99"/>
      <c r="L953" s="17"/>
      <c r="M953" s="17"/>
      <c r="N953" s="17"/>
      <c r="O953" s="17"/>
      <c r="P953" s="17"/>
      <c r="Q953" s="17"/>
      <c r="R953" s="17"/>
      <c r="S953" s="17"/>
      <c r="T953" s="17"/>
    </row>
    <row r="954" spans="1:20" ht="24" hidden="1" customHeight="1" x14ac:dyDescent="0.25">
      <c r="A954" s="167"/>
      <c r="B954" s="171"/>
      <c r="C954" s="172"/>
      <c r="D954" s="173"/>
      <c r="E954" s="57" t="s">
        <v>22</v>
      </c>
      <c r="F954" s="185" t="str">
        <f>IF(F953="","",F953*0.278)</f>
        <v/>
      </c>
      <c r="G954" s="186"/>
      <c r="H954" s="120"/>
      <c r="I954" s="159"/>
      <c r="J954" s="159"/>
      <c r="K954" s="103"/>
      <c r="L954" s="17"/>
      <c r="M954" s="17"/>
      <c r="N954" s="17"/>
      <c r="O954" s="17"/>
      <c r="P954" s="17"/>
      <c r="Q954" s="17"/>
      <c r="R954" s="17"/>
      <c r="S954" s="17"/>
      <c r="T954" s="17"/>
    </row>
    <row r="955" spans="1:20" ht="23.25" hidden="1" customHeight="1" x14ac:dyDescent="0.25">
      <c r="A955" s="166">
        <v>21</v>
      </c>
      <c r="B955" s="168" t="s">
        <v>50</v>
      </c>
      <c r="C955" s="169"/>
      <c r="D955" s="170"/>
      <c r="E955" s="58" t="s">
        <v>93</v>
      </c>
      <c r="F955" s="174" t="str">
        <f>IF(OR(F951="",F953=""),"",F951-F953)</f>
        <v/>
      </c>
      <c r="G955" s="175"/>
      <c r="H955" s="120"/>
      <c r="I955" s="159"/>
      <c r="J955" s="159"/>
      <c r="K955" s="103"/>
      <c r="L955" s="17"/>
      <c r="M955" s="17"/>
      <c r="N955" s="17"/>
      <c r="O955" s="17"/>
      <c r="P955" s="17"/>
      <c r="Q955" s="17"/>
      <c r="R955" s="17"/>
      <c r="S955" s="17"/>
      <c r="T955" s="17"/>
    </row>
    <row r="956" spans="1:20" ht="23.25" hidden="1" customHeight="1" x14ac:dyDescent="0.25">
      <c r="A956" s="167"/>
      <c r="B956" s="171"/>
      <c r="C956" s="172"/>
      <c r="D956" s="173"/>
      <c r="E956" s="57" t="s">
        <v>22</v>
      </c>
      <c r="F956" s="174" t="str">
        <f>IF(OR(F952="",F954=""),"",F952-F954)</f>
        <v/>
      </c>
      <c r="G956" s="175"/>
      <c r="H956" s="120"/>
      <c r="I956" s="159"/>
      <c r="J956" s="159"/>
      <c r="K956" s="103"/>
      <c r="L956" s="17"/>
      <c r="M956" s="17"/>
      <c r="N956" s="17"/>
      <c r="O956" s="17"/>
      <c r="P956" s="17"/>
      <c r="Q956" s="17"/>
      <c r="R956" s="17"/>
      <c r="S956" s="17"/>
      <c r="T956" s="17"/>
    </row>
    <row r="957" spans="1:20" ht="45.75" hidden="1" customHeight="1" x14ac:dyDescent="0.25">
      <c r="A957" s="38">
        <v>22</v>
      </c>
      <c r="B957" s="126" t="s">
        <v>161</v>
      </c>
      <c r="C957" s="127"/>
      <c r="D957" s="128"/>
      <c r="E957" s="57" t="s">
        <v>47</v>
      </c>
      <c r="F957" s="176" t="str">
        <f>IF(OR(F951="",F953=""),"",F955/F951)</f>
        <v/>
      </c>
      <c r="G957" s="177"/>
      <c r="H957" s="120"/>
      <c r="I957" s="159"/>
      <c r="J957" s="159"/>
      <c r="K957" s="103"/>
      <c r="L957" s="17"/>
      <c r="M957" s="17"/>
      <c r="N957" s="17"/>
      <c r="O957" s="17"/>
      <c r="P957" s="17"/>
      <c r="Q957" s="17"/>
      <c r="R957" s="17"/>
      <c r="S957" s="17"/>
      <c r="T957" s="17"/>
    </row>
    <row r="958" spans="1:20" ht="30.75" hidden="1" customHeight="1" x14ac:dyDescent="0.25">
      <c r="A958" s="40">
        <v>23</v>
      </c>
      <c r="B958" s="129" t="s">
        <v>23</v>
      </c>
      <c r="C958" s="130"/>
      <c r="D958" s="131"/>
      <c r="E958" s="54" t="s">
        <v>22</v>
      </c>
      <c r="F958" s="178"/>
      <c r="G958" s="178"/>
      <c r="H958" s="179"/>
      <c r="I958" s="179"/>
      <c r="J958" s="120"/>
      <c r="K958" s="102"/>
      <c r="L958" s="17"/>
      <c r="M958" s="17"/>
      <c r="N958" s="17"/>
      <c r="O958" s="17"/>
      <c r="P958" s="17"/>
      <c r="Q958" s="17"/>
      <c r="R958" s="17"/>
      <c r="S958" s="17"/>
      <c r="T958" s="17"/>
    </row>
    <row r="959" spans="1:20" ht="30.75" hidden="1" customHeight="1" x14ac:dyDescent="0.25">
      <c r="A959" s="38">
        <v>24</v>
      </c>
      <c r="B959" s="129" t="s">
        <v>172</v>
      </c>
      <c r="C959" s="130"/>
      <c r="D959" s="131"/>
      <c r="E959" s="54" t="s">
        <v>22</v>
      </c>
      <c r="F959" s="178"/>
      <c r="G959" s="178"/>
      <c r="H959" s="179"/>
      <c r="I959" s="179"/>
      <c r="J959" s="120"/>
      <c r="K959" s="102"/>
      <c r="L959" s="17"/>
      <c r="M959" s="17"/>
      <c r="N959" s="17"/>
      <c r="O959" s="17"/>
      <c r="P959" s="17"/>
      <c r="Q959" s="17"/>
      <c r="R959" s="17"/>
      <c r="S959" s="17"/>
      <c r="T959" s="17"/>
    </row>
    <row r="960" spans="1:20" ht="30.75" hidden="1" customHeight="1" x14ac:dyDescent="0.25">
      <c r="A960" s="38">
        <v>25</v>
      </c>
      <c r="B960" s="129" t="s">
        <v>173</v>
      </c>
      <c r="C960" s="130"/>
      <c r="D960" s="131"/>
      <c r="E960" s="54" t="s">
        <v>22</v>
      </c>
      <c r="F960" s="180" t="str">
        <f>IF(OR(F958="",F959=""),"",F958-F959)</f>
        <v/>
      </c>
      <c r="G960" s="180"/>
      <c r="H960" s="120"/>
      <c r="I960" s="159"/>
      <c r="J960" s="159"/>
      <c r="K960" s="102"/>
      <c r="L960" s="17"/>
      <c r="M960" s="17"/>
      <c r="N960" s="17"/>
      <c r="O960" s="17"/>
      <c r="P960" s="17"/>
      <c r="Q960" s="17"/>
      <c r="R960" s="17"/>
      <c r="S960" s="17"/>
      <c r="T960" s="17"/>
    </row>
    <row r="961" spans="1:27" ht="45.75" hidden="1" customHeight="1" x14ac:dyDescent="0.25">
      <c r="A961" s="46">
        <v>26</v>
      </c>
      <c r="B961" s="108" t="s">
        <v>166</v>
      </c>
      <c r="C961" s="108"/>
      <c r="D961" s="108"/>
      <c r="E961" s="57" t="s">
        <v>22</v>
      </c>
      <c r="F961" s="163"/>
      <c r="G961" s="164"/>
      <c r="H961" s="120"/>
      <c r="I961" s="159"/>
      <c r="J961" s="159"/>
      <c r="K961" s="103"/>
      <c r="L961" s="17"/>
      <c r="M961" s="17"/>
      <c r="N961" s="17"/>
      <c r="O961" s="17"/>
      <c r="P961" s="17"/>
      <c r="Q961" s="17"/>
      <c r="R961" s="17"/>
      <c r="S961" s="17"/>
      <c r="T961" s="17"/>
    </row>
    <row r="962" spans="1:27" ht="45.75" hidden="1" customHeight="1" x14ac:dyDescent="0.25">
      <c r="A962" s="46">
        <v>27</v>
      </c>
      <c r="B962" s="108" t="s">
        <v>169</v>
      </c>
      <c r="C962" s="108"/>
      <c r="D962" s="108"/>
      <c r="E962" s="57" t="s">
        <v>22</v>
      </c>
      <c r="F962" s="163"/>
      <c r="G962" s="164"/>
      <c r="H962" s="120"/>
      <c r="I962" s="159"/>
      <c r="J962" s="159"/>
      <c r="K962" s="103"/>
      <c r="L962" s="17"/>
      <c r="M962" s="17"/>
      <c r="N962" s="17"/>
      <c r="O962" s="17"/>
      <c r="P962" s="17"/>
      <c r="Q962" s="17"/>
      <c r="R962" s="17"/>
      <c r="S962" s="17"/>
      <c r="T962" s="17"/>
    </row>
    <row r="963" spans="1:27" ht="45" hidden="1" customHeight="1" x14ac:dyDescent="0.25">
      <c r="A963" s="34">
        <v>28</v>
      </c>
      <c r="B963" s="157" t="s">
        <v>51</v>
      </c>
      <c r="C963" s="157"/>
      <c r="D963" s="157"/>
      <c r="E963" s="54" t="s">
        <v>22</v>
      </c>
      <c r="F963" s="165" t="str">
        <f>IF(AND(F961="",F962=""),"",F961+F962)</f>
        <v/>
      </c>
      <c r="G963" s="165"/>
      <c r="H963" s="120"/>
      <c r="I963" s="159"/>
      <c r="J963" s="159"/>
      <c r="K963" s="99"/>
      <c r="L963" s="17"/>
      <c r="M963" s="17"/>
      <c r="N963" s="17"/>
      <c r="O963" s="17"/>
      <c r="P963" s="17"/>
      <c r="Q963" s="17"/>
      <c r="R963" s="17"/>
      <c r="S963" s="17"/>
      <c r="T963" s="17"/>
    </row>
    <row r="964" spans="1:27" ht="30.75" hidden="1" customHeight="1" x14ac:dyDescent="0.25">
      <c r="A964" s="34">
        <v>29</v>
      </c>
      <c r="B964" s="129" t="s">
        <v>185</v>
      </c>
      <c r="C964" s="130"/>
      <c r="D964" s="131"/>
      <c r="E964" s="54" t="s">
        <v>24</v>
      </c>
      <c r="F964" s="163"/>
      <c r="G964" s="164"/>
      <c r="H964" s="120"/>
      <c r="I964" s="159"/>
      <c r="J964" s="159"/>
      <c r="K964" s="99"/>
      <c r="L964" s="17"/>
      <c r="M964" s="17"/>
      <c r="N964" s="17"/>
      <c r="O964" s="17"/>
      <c r="P964" s="17"/>
      <c r="Q964" s="17"/>
      <c r="R964" s="17"/>
      <c r="S964" s="17"/>
      <c r="T964" s="17"/>
    </row>
    <row r="965" spans="1:27" hidden="1" x14ac:dyDescent="0.25">
      <c r="A965" s="34">
        <v>30</v>
      </c>
      <c r="B965" s="129" t="s">
        <v>186</v>
      </c>
      <c r="C965" s="130"/>
      <c r="D965" s="131"/>
      <c r="E965" s="54" t="s">
        <v>24</v>
      </c>
      <c r="F965" s="163"/>
      <c r="G965" s="164"/>
      <c r="H965" s="120"/>
      <c r="I965" s="159"/>
      <c r="J965" s="159"/>
      <c r="K965" s="99"/>
      <c r="L965" s="17"/>
      <c r="M965" s="17"/>
      <c r="N965" s="17"/>
      <c r="O965" s="17"/>
      <c r="P965" s="17"/>
      <c r="Q965" s="17"/>
      <c r="R965" s="17"/>
      <c r="S965" s="17"/>
      <c r="T965" s="17"/>
    </row>
    <row r="966" spans="1:27" ht="31.5" hidden="1" customHeight="1" x14ac:dyDescent="0.25">
      <c r="A966" s="34">
        <v>31</v>
      </c>
      <c r="B966" s="157" t="s">
        <v>48</v>
      </c>
      <c r="C966" s="157"/>
      <c r="D966" s="157"/>
      <c r="E966" s="54" t="s">
        <v>24</v>
      </c>
      <c r="F966" s="165" t="str">
        <f>IF(OR(F964="",F965=""),"",F964-F965)</f>
        <v/>
      </c>
      <c r="G966" s="165"/>
      <c r="H966" s="120"/>
      <c r="I966" s="159"/>
      <c r="J966" s="159"/>
      <c r="K966" s="103"/>
      <c r="L966" s="17"/>
      <c r="M966" s="17"/>
      <c r="N966" s="17"/>
      <c r="O966" s="17"/>
      <c r="P966" s="17"/>
      <c r="Q966" s="17"/>
      <c r="R966" s="17"/>
      <c r="S966" s="17"/>
      <c r="T966" s="17"/>
    </row>
    <row r="967" spans="1:27" hidden="1" x14ac:dyDescent="0.25">
      <c r="A967" s="142">
        <v>32</v>
      </c>
      <c r="B967" s="145" t="s">
        <v>52</v>
      </c>
      <c r="C967" s="146"/>
      <c r="D967" s="147"/>
      <c r="E967" s="154" t="s">
        <v>182</v>
      </c>
      <c r="F967" s="154"/>
      <c r="G967" s="154"/>
      <c r="H967" s="154"/>
      <c r="I967" s="154"/>
      <c r="J967" s="86"/>
      <c r="K967" s="155" t="str">
        <f>IF(AND(J967="Tak",F957&lt;0.25),"Nie został spełniony warunek zgodnie z punktem 1 Kryteriów jakościowych dopuszczających","")</f>
        <v/>
      </c>
      <c r="L967" s="155"/>
      <c r="M967" s="155"/>
      <c r="N967" s="155"/>
      <c r="O967" s="155"/>
      <c r="P967" s="155"/>
      <c r="Q967" s="155"/>
      <c r="R967" s="155"/>
      <c r="S967" s="155"/>
      <c r="T967" s="155"/>
      <c r="AA967">
        <f>IF(J967="Tak",1,0)</f>
        <v>0</v>
      </c>
    </row>
    <row r="968" spans="1:27" hidden="1" x14ac:dyDescent="0.25">
      <c r="A968" s="143"/>
      <c r="B968" s="148"/>
      <c r="C968" s="149"/>
      <c r="D968" s="150"/>
      <c r="E968" s="156" t="s">
        <v>183</v>
      </c>
      <c r="F968" s="156"/>
      <c r="G968" s="156"/>
      <c r="H968" s="156"/>
      <c r="I968" s="156"/>
      <c r="J968" s="86"/>
      <c r="K968" s="155" t="str">
        <f>IF(AND(J968="Tak",F957&lt;0.1),"Nie został spełniony warunek zgodnie z punktem 2 Kryteriów jakościowych dopuszczających","")</f>
        <v/>
      </c>
      <c r="L968" s="155"/>
      <c r="M968" s="155"/>
      <c r="N968" s="155"/>
      <c r="O968" s="155"/>
      <c r="P968" s="155"/>
      <c r="Q968" s="155"/>
      <c r="R968" s="155"/>
      <c r="S968" s="155"/>
      <c r="T968" s="155"/>
      <c r="AA968">
        <f t="shared" ref="AA968:AA969" si="19">IF(J968="Tak",1,0)</f>
        <v>0</v>
      </c>
    </row>
    <row r="969" spans="1:27" hidden="1" x14ac:dyDescent="0.25">
      <c r="A969" s="144"/>
      <c r="B969" s="151"/>
      <c r="C969" s="152"/>
      <c r="D969" s="153"/>
      <c r="E969" s="156" t="s">
        <v>184</v>
      </c>
      <c r="F969" s="156"/>
      <c r="G969" s="156"/>
      <c r="H969" s="156"/>
      <c r="I969" s="156"/>
      <c r="J969" s="86"/>
      <c r="K969" s="155" t="str">
        <f>IF(AND(J969="Tak",F957&lt;0.1),"Nie został spełniony warunek zgodnie z punktem 2 Kryteriów jakościowych dopuszczających","")</f>
        <v/>
      </c>
      <c r="L969" s="155"/>
      <c r="M969" s="155"/>
      <c r="N969" s="155"/>
      <c r="O969" s="155"/>
      <c r="P969" s="155"/>
      <c r="Q969" s="155"/>
      <c r="R969" s="155"/>
      <c r="S969" s="155"/>
      <c r="T969" s="155"/>
      <c r="AA969">
        <f t="shared" si="19"/>
        <v>0</v>
      </c>
    </row>
    <row r="970" spans="1:27" ht="60.75" hidden="1" customHeight="1" x14ac:dyDescent="0.25">
      <c r="A970" s="34">
        <v>33</v>
      </c>
      <c r="B970" s="157" t="s">
        <v>277</v>
      </c>
      <c r="C970" s="157"/>
      <c r="D970" s="157"/>
      <c r="E970" s="54" t="s">
        <v>19</v>
      </c>
      <c r="F970" s="158"/>
      <c r="G970" s="158"/>
      <c r="H970" s="120"/>
      <c r="I970" s="159"/>
      <c r="J970" s="159"/>
      <c r="K970" s="99"/>
      <c r="L970" s="17"/>
      <c r="M970" s="17"/>
      <c r="N970" s="17"/>
      <c r="O970" s="17"/>
      <c r="P970" s="17"/>
      <c r="Q970" s="17"/>
      <c r="R970" s="17"/>
      <c r="S970" s="17"/>
      <c r="T970" s="17"/>
      <c r="AA970">
        <f>SUM(AA967:AA969)</f>
        <v>0</v>
      </c>
    </row>
    <row r="971" spans="1:27" ht="41.25" hidden="1" customHeight="1" x14ac:dyDescent="0.25">
      <c r="A971" s="34">
        <v>34</v>
      </c>
      <c r="B971" s="108" t="s">
        <v>157</v>
      </c>
      <c r="C971" s="108"/>
      <c r="D971" s="108"/>
      <c r="E971" s="57" t="s">
        <v>158</v>
      </c>
      <c r="F971" s="160" t="str">
        <f>IF(OR(F942="",F943=""),"",F941/F955)</f>
        <v/>
      </c>
      <c r="G971" s="160"/>
      <c r="H971" s="161"/>
      <c r="I971" s="161"/>
      <c r="J971" s="162"/>
      <c r="K971" s="100"/>
      <c r="L971" s="17"/>
      <c r="M971" s="17"/>
      <c r="N971" s="17"/>
      <c r="O971" s="17"/>
      <c r="P971" s="17"/>
      <c r="Q971" s="17"/>
      <c r="R971" s="17"/>
      <c r="S971" s="17"/>
      <c r="T971" s="17"/>
    </row>
    <row r="972" spans="1:27" ht="40.5" hidden="1" customHeight="1" x14ac:dyDescent="0.25">
      <c r="A972" s="34">
        <v>35</v>
      </c>
      <c r="B972" s="108" t="s">
        <v>159</v>
      </c>
      <c r="C972" s="108"/>
      <c r="D972" s="108"/>
      <c r="E972" s="57" t="s">
        <v>160</v>
      </c>
      <c r="F972" s="160" t="str">
        <f>IF(OR(F941="",F942="",F951=""),"",F941/(F942-F943))</f>
        <v/>
      </c>
      <c r="G972" s="160"/>
      <c r="H972" s="161"/>
      <c r="I972" s="161"/>
      <c r="J972" s="162"/>
      <c r="K972" s="99"/>
      <c r="L972" s="17"/>
      <c r="M972" s="17"/>
      <c r="N972" s="17"/>
      <c r="O972" s="17"/>
      <c r="P972" s="17"/>
      <c r="Q972" s="17"/>
      <c r="R972" s="17"/>
      <c r="S972" s="17"/>
      <c r="T972" s="17"/>
    </row>
    <row r="973" spans="1:27" ht="30" hidden="1" customHeight="1" x14ac:dyDescent="0.25">
      <c r="A973" s="34">
        <v>36</v>
      </c>
      <c r="B973" s="126" t="str">
        <f>CONCATENATE("Maksymalna kwota dofinansowania - ",'0-1'!$B$8)</f>
        <v xml:space="preserve">Maksymalna kwota dofinansowania - </v>
      </c>
      <c r="C973" s="127"/>
      <c r="D973" s="128"/>
      <c r="E973" s="57" t="s">
        <v>69</v>
      </c>
      <c r="F973" s="135" t="str">
        <f>IF(F974="","",F974*F941)</f>
        <v/>
      </c>
      <c r="G973" s="136"/>
      <c r="H973" s="137"/>
      <c r="I973" s="138"/>
      <c r="J973" s="138"/>
      <c r="K973" s="99"/>
      <c r="L973" s="17"/>
      <c r="M973" s="17"/>
      <c r="N973" s="17"/>
      <c r="O973" s="17"/>
      <c r="P973" s="17"/>
      <c r="Q973" s="17"/>
      <c r="R973" s="17"/>
      <c r="S973" s="17"/>
      <c r="T973" s="17"/>
    </row>
    <row r="974" spans="1:27" ht="45.75" hidden="1" customHeight="1" x14ac:dyDescent="0.25">
      <c r="A974" s="34">
        <v>37</v>
      </c>
      <c r="B974" s="126" t="s">
        <v>187</v>
      </c>
      <c r="C974" s="127"/>
      <c r="D974" s="128"/>
      <c r="E974" s="59" t="s">
        <v>47</v>
      </c>
      <c r="F974" s="139" t="str">
        <f>IF(AA970=3,0.95,IF(AA970=2,0.9,IF(AA970=1,0.85,"")))</f>
        <v/>
      </c>
      <c r="G974" s="140"/>
      <c r="H974" s="137"/>
      <c r="I974" s="138"/>
      <c r="J974" s="138"/>
      <c r="K974" s="99"/>
      <c r="L974" s="17"/>
      <c r="M974" s="17"/>
      <c r="N974" s="17"/>
      <c r="O974" s="17"/>
      <c r="P974" s="17"/>
      <c r="Q974" s="17"/>
      <c r="R974" s="17"/>
      <c r="S974" s="17"/>
      <c r="T974" s="17"/>
    </row>
    <row r="975" spans="1:27" ht="15" hidden="1" customHeight="1" x14ac:dyDescent="0.25">
      <c r="A975" s="106" t="s">
        <v>205</v>
      </c>
      <c r="B975" s="106"/>
      <c r="C975" s="106"/>
      <c r="D975" s="106"/>
      <c r="E975" s="106"/>
      <c r="F975" s="106"/>
      <c r="G975" s="106"/>
      <c r="H975" s="106"/>
      <c r="I975" s="106"/>
      <c r="J975" s="132"/>
      <c r="K975" s="98"/>
      <c r="L975" s="17"/>
      <c r="M975" s="17"/>
      <c r="N975" s="17"/>
      <c r="O975" s="17"/>
      <c r="P975" s="17"/>
      <c r="Q975" s="17"/>
      <c r="R975" s="17"/>
      <c r="S975" s="17"/>
      <c r="T975" s="17"/>
    </row>
    <row r="976" spans="1:27" ht="39.75" hidden="1" customHeight="1" x14ac:dyDescent="0.25">
      <c r="A976" s="107"/>
      <c r="B976" s="107"/>
      <c r="C976" s="107"/>
      <c r="D976" s="107"/>
      <c r="E976" s="107"/>
      <c r="F976" s="107"/>
      <c r="G976" s="107"/>
      <c r="H976" s="107"/>
      <c r="I976" s="107"/>
      <c r="J976" s="141"/>
      <c r="K976" s="98"/>
      <c r="L976" s="17"/>
      <c r="M976" s="17"/>
      <c r="N976" s="17"/>
      <c r="O976" s="17"/>
      <c r="P976" s="17"/>
      <c r="Q976" s="17"/>
      <c r="R976" s="17"/>
      <c r="S976" s="17"/>
      <c r="T976" s="17"/>
    </row>
    <row r="977" spans="1:27" ht="33.75" hidden="1" customHeight="1" x14ac:dyDescent="0.25">
      <c r="K977" s="98"/>
      <c r="L977" s="17"/>
      <c r="M977" s="17"/>
      <c r="N977" s="17"/>
      <c r="O977" s="17"/>
      <c r="P977" s="17"/>
      <c r="Q977" s="17"/>
      <c r="R977" s="17"/>
      <c r="S977" s="17"/>
      <c r="T977" s="17"/>
    </row>
    <row r="978" spans="1:27" ht="18.75" hidden="1" x14ac:dyDescent="0.3">
      <c r="B978" s="207" t="s">
        <v>219</v>
      </c>
      <c r="C978" s="207"/>
      <c r="D978" s="207"/>
      <c r="E978" s="207"/>
      <c r="F978" s="207"/>
      <c r="G978" s="207"/>
      <c r="H978" s="207"/>
      <c r="I978" s="207"/>
      <c r="J978" s="207"/>
      <c r="K978" s="98"/>
      <c r="L978" s="17"/>
      <c r="M978" s="17"/>
      <c r="N978" s="17"/>
      <c r="O978" s="17"/>
      <c r="P978" s="17"/>
      <c r="Q978" s="17"/>
      <c r="R978" s="17"/>
      <c r="S978" s="17"/>
      <c r="T978" s="17"/>
    </row>
    <row r="979" spans="1:27" ht="45.75" hidden="1" customHeight="1" x14ac:dyDescent="0.25">
      <c r="A979" s="36" t="s">
        <v>13</v>
      </c>
      <c r="B979" s="208" t="s">
        <v>33</v>
      </c>
      <c r="C979" s="208"/>
      <c r="D979" s="208"/>
      <c r="E979" s="51" t="s">
        <v>15</v>
      </c>
      <c r="F979" s="208" t="s">
        <v>36</v>
      </c>
      <c r="G979" s="208"/>
      <c r="H979" s="208" t="s">
        <v>49</v>
      </c>
      <c r="I979" s="208"/>
      <c r="J979" s="209"/>
      <c r="K979" s="99"/>
      <c r="L979" s="17"/>
      <c r="M979" s="17"/>
      <c r="N979" s="17"/>
      <c r="O979" s="17"/>
      <c r="P979" s="17"/>
      <c r="Q979" s="17"/>
      <c r="R979" s="17"/>
      <c r="S979" s="17"/>
      <c r="T979" s="17"/>
    </row>
    <row r="980" spans="1:27" ht="31.5" hidden="1" customHeight="1" x14ac:dyDescent="0.25">
      <c r="A980" s="40">
        <v>1</v>
      </c>
      <c r="B980" s="157" t="s">
        <v>43</v>
      </c>
      <c r="C980" s="157"/>
      <c r="D980" s="157"/>
      <c r="E980" s="52" t="s">
        <v>17</v>
      </c>
      <c r="F980" s="198" t="s">
        <v>17</v>
      </c>
      <c r="G980" s="199"/>
      <c r="H980" s="200"/>
      <c r="I980" s="200"/>
      <c r="J980" s="201"/>
      <c r="K980" s="99"/>
      <c r="L980" s="17"/>
      <c r="M980" s="17"/>
      <c r="N980" s="17"/>
      <c r="O980" s="17"/>
      <c r="P980" s="17"/>
      <c r="Q980" s="17"/>
      <c r="R980" s="17"/>
      <c r="S980" s="17"/>
      <c r="T980" s="17"/>
    </row>
    <row r="981" spans="1:27" ht="30.75" hidden="1" customHeight="1" x14ac:dyDescent="0.25">
      <c r="A981" s="40">
        <v>2</v>
      </c>
      <c r="B981" s="157" t="s">
        <v>44</v>
      </c>
      <c r="C981" s="157"/>
      <c r="D981" s="157"/>
      <c r="E981" s="52" t="s">
        <v>17</v>
      </c>
      <c r="F981" s="198" t="s">
        <v>17</v>
      </c>
      <c r="G981" s="199"/>
      <c r="H981" s="120"/>
      <c r="I981" s="159"/>
      <c r="J981" s="159"/>
      <c r="K981" s="101"/>
      <c r="L981" s="17"/>
      <c r="M981" s="17"/>
      <c r="N981" s="17"/>
      <c r="O981" s="17"/>
      <c r="P981" s="17"/>
      <c r="Q981" s="17"/>
      <c r="R981" s="17"/>
      <c r="S981" s="17"/>
      <c r="T981" s="17"/>
    </row>
    <row r="982" spans="1:27" ht="15.75" hidden="1" x14ac:dyDescent="0.25">
      <c r="A982" s="40">
        <v>3</v>
      </c>
      <c r="B982" s="126" t="s">
        <v>152</v>
      </c>
      <c r="C982" s="127"/>
      <c r="D982" s="128"/>
      <c r="E982" s="53" t="s">
        <v>153</v>
      </c>
      <c r="F982" s="202"/>
      <c r="G982" s="203"/>
      <c r="H982" s="120"/>
      <c r="I982" s="159"/>
      <c r="J982" s="159"/>
      <c r="K982" s="101"/>
      <c r="L982" s="17"/>
      <c r="M982" s="17"/>
      <c r="N982" s="17"/>
      <c r="O982" s="17"/>
      <c r="P982" s="17"/>
      <c r="Q982" s="17"/>
      <c r="R982" s="17"/>
      <c r="S982" s="17"/>
      <c r="T982" s="17"/>
      <c r="AA982" t="s">
        <v>154</v>
      </c>
    </row>
    <row r="983" spans="1:27" ht="17.25" hidden="1" x14ac:dyDescent="0.25">
      <c r="A983" s="40">
        <v>4</v>
      </c>
      <c r="B983" s="157" t="s">
        <v>45</v>
      </c>
      <c r="C983" s="157"/>
      <c r="D983" s="157"/>
      <c r="E983" s="54" t="s">
        <v>21</v>
      </c>
      <c r="F983" s="158"/>
      <c r="G983" s="158"/>
      <c r="H983" s="120"/>
      <c r="I983" s="159"/>
      <c r="J983" s="159"/>
      <c r="K983" s="101"/>
      <c r="L983" s="17"/>
      <c r="M983" s="17"/>
      <c r="N983" s="17"/>
      <c r="O983" s="17"/>
      <c r="P983" s="17"/>
      <c r="Q983" s="17"/>
      <c r="R983" s="17"/>
      <c r="S983" s="17"/>
      <c r="T983" s="17"/>
      <c r="AA983" t="s">
        <v>155</v>
      </c>
    </row>
    <row r="984" spans="1:27" ht="18.75" hidden="1" customHeight="1" x14ac:dyDescent="0.25">
      <c r="A984" s="40">
        <v>5</v>
      </c>
      <c r="B984" s="157" t="s">
        <v>41</v>
      </c>
      <c r="C984" s="157"/>
      <c r="D984" s="157"/>
      <c r="E984" s="54" t="s">
        <v>21</v>
      </c>
      <c r="F984" s="204"/>
      <c r="G984" s="205"/>
      <c r="H984" s="120"/>
      <c r="I984" s="159"/>
      <c r="J984" s="159"/>
      <c r="K984" s="101"/>
      <c r="L984" s="17"/>
      <c r="M984" s="17"/>
      <c r="N984" s="17"/>
      <c r="O984" s="17"/>
      <c r="P984" s="17"/>
      <c r="Q984" s="17"/>
      <c r="R984" s="17"/>
      <c r="S984" s="17"/>
      <c r="T984" s="17"/>
    </row>
    <row r="985" spans="1:27" ht="29.25" hidden="1" customHeight="1" x14ac:dyDescent="0.25">
      <c r="A985" s="34">
        <v>6</v>
      </c>
      <c r="B985" s="206" t="s">
        <v>163</v>
      </c>
      <c r="C985" s="206"/>
      <c r="D985" s="206"/>
      <c r="E985" s="55" t="s">
        <v>168</v>
      </c>
      <c r="F985" s="158"/>
      <c r="G985" s="158"/>
      <c r="H985" s="120"/>
      <c r="I985" s="159"/>
      <c r="J985" s="159"/>
      <c r="K985" s="101"/>
      <c r="L985" s="17"/>
      <c r="M985" s="17"/>
      <c r="N985" s="17"/>
      <c r="O985" s="17"/>
      <c r="P985" s="17"/>
      <c r="Q985" s="17"/>
      <c r="R985" s="17"/>
      <c r="S985" s="17"/>
      <c r="T985" s="17"/>
    </row>
    <row r="986" spans="1:27" ht="62.25" hidden="1" customHeight="1" x14ac:dyDescent="0.25">
      <c r="A986" s="40">
        <v>7</v>
      </c>
      <c r="B986" s="157" t="s">
        <v>46</v>
      </c>
      <c r="C986" s="157"/>
      <c r="D986" s="157"/>
      <c r="E986" s="54" t="s">
        <v>21</v>
      </c>
      <c r="F986" s="158"/>
      <c r="G986" s="158"/>
      <c r="H986" s="120"/>
      <c r="I986" s="159"/>
      <c r="J986" s="159"/>
      <c r="K986" s="99"/>
      <c r="L986" s="17"/>
      <c r="M986" s="17"/>
      <c r="N986" s="17"/>
      <c r="O986" s="17"/>
      <c r="P986" s="17"/>
      <c r="Q986" s="17"/>
      <c r="R986" s="17"/>
      <c r="S986" s="17"/>
      <c r="T986" s="17"/>
    </row>
    <row r="987" spans="1:27" ht="28.5" hidden="1" customHeight="1" x14ac:dyDescent="0.25">
      <c r="A987" s="40">
        <v>8</v>
      </c>
      <c r="B987" s="193" t="s">
        <v>174</v>
      </c>
      <c r="C987" s="194"/>
      <c r="D987" s="195"/>
      <c r="E987" s="56" t="s">
        <v>35</v>
      </c>
      <c r="F987" s="196"/>
      <c r="G987" s="197"/>
      <c r="H987" s="120"/>
      <c r="I987" s="159"/>
      <c r="J987" s="159"/>
      <c r="K987" s="99"/>
      <c r="L987" s="17"/>
      <c r="M987" s="17"/>
      <c r="N987" s="17"/>
      <c r="O987" s="17"/>
      <c r="P987" s="17"/>
      <c r="Q987" s="17"/>
      <c r="R987" s="17"/>
      <c r="S987" s="17"/>
      <c r="T987" s="17"/>
    </row>
    <row r="988" spans="1:27" ht="29.25" hidden="1" customHeight="1" x14ac:dyDescent="0.25">
      <c r="A988" s="40">
        <v>9</v>
      </c>
      <c r="B988" s="193" t="s">
        <v>176</v>
      </c>
      <c r="C988" s="194"/>
      <c r="D988" s="195"/>
      <c r="E988" s="56" t="s">
        <v>153</v>
      </c>
      <c r="F988" s="163"/>
      <c r="G988" s="164"/>
      <c r="H988" s="120"/>
      <c r="I988" s="159"/>
      <c r="J988" s="159"/>
      <c r="K988" s="99"/>
      <c r="L988" s="17"/>
      <c r="M988" s="17"/>
      <c r="N988" s="17"/>
      <c r="O988" s="17"/>
      <c r="P988" s="17"/>
      <c r="Q988" s="17"/>
      <c r="R988" s="17"/>
      <c r="S988" s="17"/>
      <c r="T988" s="17"/>
    </row>
    <row r="989" spans="1:27" hidden="1" x14ac:dyDescent="0.25">
      <c r="A989" s="40">
        <v>10</v>
      </c>
      <c r="B989" s="193" t="s">
        <v>175</v>
      </c>
      <c r="C989" s="194"/>
      <c r="D989" s="195"/>
      <c r="E989" s="56" t="s">
        <v>35</v>
      </c>
      <c r="F989" s="196"/>
      <c r="G989" s="197"/>
      <c r="H989" s="120"/>
      <c r="I989" s="159"/>
      <c r="J989" s="159"/>
      <c r="K989" s="99"/>
      <c r="L989" s="17"/>
      <c r="M989" s="17"/>
      <c r="N989" s="17"/>
      <c r="O989" s="17"/>
      <c r="P989" s="17"/>
      <c r="Q989" s="17"/>
      <c r="R989" s="17"/>
      <c r="S989" s="17"/>
      <c r="T989" s="17"/>
    </row>
    <row r="990" spans="1:27" ht="33.75" hidden="1" customHeight="1" x14ac:dyDescent="0.25">
      <c r="A990" s="40">
        <v>11</v>
      </c>
      <c r="B990" s="126" t="s">
        <v>156</v>
      </c>
      <c r="C990" s="127"/>
      <c r="D990" s="128"/>
      <c r="E990" s="57" t="s">
        <v>69</v>
      </c>
      <c r="F990" s="187"/>
      <c r="G990" s="188"/>
      <c r="H990" s="120"/>
      <c r="I990" s="159"/>
      <c r="J990" s="159"/>
      <c r="K990" s="100" t="str">
        <f>IF(F991&gt;F990,"Wartość kosztów kwalifikowanych przekracza koszt całkowity przedsięwzięcia !!!","")</f>
        <v/>
      </c>
      <c r="L990" s="17"/>
      <c r="M990" s="17"/>
      <c r="N990" s="17"/>
      <c r="O990" s="17"/>
      <c r="P990" s="17"/>
      <c r="Q990" s="17"/>
      <c r="R990" s="17"/>
      <c r="S990" s="17"/>
      <c r="T990" s="17"/>
    </row>
    <row r="991" spans="1:27" ht="141.75" hidden="1" customHeight="1" x14ac:dyDescent="0.25">
      <c r="A991" s="40">
        <v>12</v>
      </c>
      <c r="B991" s="126" t="s">
        <v>167</v>
      </c>
      <c r="C991" s="127"/>
      <c r="D991" s="128"/>
      <c r="E991" s="57" t="s">
        <v>69</v>
      </c>
      <c r="F991" s="187"/>
      <c r="G991" s="188"/>
      <c r="H991" s="120"/>
      <c r="I991" s="159"/>
      <c r="J991" s="159"/>
      <c r="K991" s="105" t="str">
        <f>IF(F991="","",IF(F991&lt;100000,"Minimalny koszt kwalifikowany przedsięwzięcia to 100.000,00 zł !!!",""))</f>
        <v/>
      </c>
      <c r="L991" s="17"/>
      <c r="M991" s="17"/>
      <c r="N991" s="17"/>
      <c r="O991" s="17"/>
      <c r="P991" s="17"/>
      <c r="Q991" s="17"/>
      <c r="R991" s="17"/>
      <c r="S991" s="17"/>
      <c r="T991" s="17"/>
    </row>
    <row r="992" spans="1:27" ht="30.75" hidden="1" customHeight="1" x14ac:dyDescent="0.25">
      <c r="A992" s="37">
        <v>13</v>
      </c>
      <c r="B992" s="126" t="s">
        <v>165</v>
      </c>
      <c r="C992" s="127"/>
      <c r="D992" s="128"/>
      <c r="E992" s="57" t="s">
        <v>69</v>
      </c>
      <c r="F992" s="187"/>
      <c r="G992" s="188"/>
      <c r="H992" s="120"/>
      <c r="I992" s="159"/>
      <c r="J992" s="159"/>
      <c r="K992" s="99"/>
      <c r="L992" s="17"/>
      <c r="M992" s="17"/>
      <c r="N992" s="17"/>
      <c r="O992" s="17"/>
      <c r="P992" s="17"/>
      <c r="Q992" s="17"/>
      <c r="R992" s="17"/>
      <c r="S992" s="17"/>
      <c r="T992" s="17"/>
    </row>
    <row r="993" spans="1:20" ht="30.75" hidden="1" customHeight="1" x14ac:dyDescent="0.25">
      <c r="A993" s="37">
        <v>14</v>
      </c>
      <c r="B993" s="126" t="s">
        <v>164</v>
      </c>
      <c r="C993" s="127"/>
      <c r="D993" s="128"/>
      <c r="E993" s="57" t="s">
        <v>69</v>
      </c>
      <c r="F993" s="187"/>
      <c r="G993" s="188"/>
      <c r="H993" s="120"/>
      <c r="I993" s="159"/>
      <c r="J993" s="159"/>
      <c r="K993" s="99"/>
      <c r="L993" s="17"/>
      <c r="M993" s="17"/>
      <c r="N993" s="17"/>
      <c r="O993" s="17"/>
      <c r="P993" s="17"/>
      <c r="Q993" s="17"/>
      <c r="R993" s="17"/>
      <c r="S993" s="17"/>
      <c r="T993" s="17"/>
    </row>
    <row r="994" spans="1:20" ht="30.75" hidden="1" customHeight="1" x14ac:dyDescent="0.25">
      <c r="A994" s="37">
        <v>15</v>
      </c>
      <c r="B994" s="126" t="s">
        <v>170</v>
      </c>
      <c r="C994" s="127"/>
      <c r="D994" s="128"/>
      <c r="E994" s="57" t="s">
        <v>69</v>
      </c>
      <c r="F994" s="189" t="str">
        <f>IF(OR(F992="",F993=""),"",F992-F993)</f>
        <v/>
      </c>
      <c r="G994" s="190"/>
      <c r="H994" s="120"/>
      <c r="I994" s="159"/>
      <c r="J994" s="159"/>
      <c r="K994" s="99"/>
      <c r="L994" s="17"/>
      <c r="M994" s="17"/>
      <c r="N994" s="17"/>
      <c r="O994" s="17"/>
      <c r="P994" s="17"/>
      <c r="Q994" s="17"/>
      <c r="R994" s="17"/>
      <c r="S994" s="17"/>
      <c r="T994" s="17"/>
    </row>
    <row r="995" spans="1:20" hidden="1" x14ac:dyDescent="0.25">
      <c r="A995" s="166">
        <v>16</v>
      </c>
      <c r="B995" s="145" t="s">
        <v>66</v>
      </c>
      <c r="C995" s="146"/>
      <c r="D995" s="147"/>
      <c r="E995" s="56" t="s">
        <v>93</v>
      </c>
      <c r="F995" s="191"/>
      <c r="G995" s="192"/>
      <c r="H995" s="182"/>
      <c r="I995" s="183"/>
      <c r="J995" s="183"/>
      <c r="K995" s="102"/>
      <c r="L995" s="17"/>
      <c r="M995" s="17"/>
      <c r="N995" s="17"/>
      <c r="O995" s="17"/>
      <c r="P995" s="17"/>
      <c r="Q995" s="17"/>
      <c r="R995" s="17"/>
      <c r="S995" s="17"/>
      <c r="T995" s="17"/>
    </row>
    <row r="996" spans="1:20" ht="17.25" hidden="1" customHeight="1" x14ac:dyDescent="0.25">
      <c r="A996" s="167"/>
      <c r="B996" s="151"/>
      <c r="C996" s="152"/>
      <c r="D996" s="153"/>
      <c r="E996" s="54" t="s">
        <v>22</v>
      </c>
      <c r="F996" s="114" t="str">
        <f>IF(F995="","",F995*0.278)</f>
        <v/>
      </c>
      <c r="G996" s="114"/>
      <c r="H996" s="184"/>
      <c r="I996" s="184"/>
      <c r="J996" s="182"/>
      <c r="K996" s="102"/>
      <c r="L996" s="17"/>
      <c r="M996" s="17"/>
      <c r="N996" s="17"/>
      <c r="O996" s="17"/>
      <c r="P996" s="17"/>
      <c r="Q996" s="17"/>
      <c r="R996" s="17"/>
      <c r="S996" s="17"/>
      <c r="T996" s="17"/>
    </row>
    <row r="997" spans="1:20" hidden="1" x14ac:dyDescent="0.25">
      <c r="A997" s="166">
        <v>17</v>
      </c>
      <c r="B997" s="145" t="s">
        <v>67</v>
      </c>
      <c r="C997" s="146"/>
      <c r="D997" s="147"/>
      <c r="E997" s="56" t="s">
        <v>93</v>
      </c>
      <c r="F997" s="191"/>
      <c r="G997" s="192"/>
      <c r="H997" s="182"/>
      <c r="I997" s="183"/>
      <c r="J997" s="183"/>
      <c r="K997" s="102"/>
      <c r="L997" s="17"/>
      <c r="M997" s="17"/>
      <c r="N997" s="17"/>
      <c r="O997" s="17"/>
      <c r="P997" s="17"/>
      <c r="Q997" s="17"/>
      <c r="R997" s="17"/>
      <c r="S997" s="17"/>
      <c r="T997" s="17"/>
    </row>
    <row r="998" spans="1:20" hidden="1" x14ac:dyDescent="0.25">
      <c r="A998" s="167"/>
      <c r="B998" s="151"/>
      <c r="C998" s="152"/>
      <c r="D998" s="153"/>
      <c r="E998" s="54" t="s">
        <v>22</v>
      </c>
      <c r="F998" s="114" t="str">
        <f>IF(F997="","",F997*0.278)</f>
        <v/>
      </c>
      <c r="G998" s="114"/>
      <c r="H998" s="184"/>
      <c r="I998" s="184"/>
      <c r="J998" s="182"/>
      <c r="K998" s="102"/>
      <c r="L998" s="17"/>
      <c r="M998" s="17"/>
      <c r="N998" s="17"/>
      <c r="O998" s="17"/>
      <c r="P998" s="17"/>
      <c r="Q998" s="17"/>
      <c r="R998" s="17"/>
      <c r="S998" s="17"/>
      <c r="T998" s="17"/>
    </row>
    <row r="999" spans="1:20" hidden="1" x14ac:dyDescent="0.25">
      <c r="A999" s="166">
        <v>18</v>
      </c>
      <c r="B999" s="145" t="s">
        <v>64</v>
      </c>
      <c r="C999" s="146"/>
      <c r="D999" s="147"/>
      <c r="E999" s="56" t="s">
        <v>93</v>
      </c>
      <c r="F999" s="181" t="str">
        <f>IF(OR(F995="",F997=""),"",F995-F997)</f>
        <v/>
      </c>
      <c r="G999" s="181"/>
      <c r="H999" s="182"/>
      <c r="I999" s="183"/>
      <c r="J999" s="183"/>
      <c r="K999" s="102"/>
      <c r="L999" s="17"/>
      <c r="M999" s="17"/>
      <c r="N999" s="17"/>
      <c r="O999" s="17"/>
      <c r="P999" s="17"/>
      <c r="Q999" s="17"/>
      <c r="R999" s="17"/>
      <c r="S999" s="17"/>
      <c r="T999" s="17"/>
    </row>
    <row r="1000" spans="1:20" hidden="1" x14ac:dyDescent="0.25">
      <c r="A1000" s="167"/>
      <c r="B1000" s="151"/>
      <c r="C1000" s="152"/>
      <c r="D1000" s="153"/>
      <c r="E1000" s="54" t="s">
        <v>22</v>
      </c>
      <c r="F1000" s="114" t="str">
        <f>IF(OR(F996="",F998=""),"",F996-F998)</f>
        <v/>
      </c>
      <c r="G1000" s="114"/>
      <c r="H1000" s="184"/>
      <c r="I1000" s="184"/>
      <c r="J1000" s="182"/>
      <c r="K1000" s="102"/>
      <c r="L1000" s="17"/>
      <c r="M1000" s="17"/>
      <c r="N1000" s="17"/>
      <c r="O1000" s="17"/>
      <c r="P1000" s="17"/>
      <c r="Q1000" s="17"/>
      <c r="R1000" s="17"/>
      <c r="S1000" s="17"/>
      <c r="T1000" s="17"/>
    </row>
    <row r="1001" spans="1:20" ht="24" hidden="1" customHeight="1" x14ac:dyDescent="0.25">
      <c r="A1001" s="166">
        <v>19</v>
      </c>
      <c r="B1001" s="168" t="s">
        <v>61</v>
      </c>
      <c r="C1001" s="169"/>
      <c r="D1001" s="170"/>
      <c r="E1001" s="58" t="s">
        <v>93</v>
      </c>
      <c r="F1001" s="163"/>
      <c r="G1001" s="164"/>
      <c r="H1001" s="120"/>
      <c r="I1001" s="159"/>
      <c r="J1001" s="159"/>
      <c r="K1001" s="99"/>
      <c r="L1001" s="17"/>
      <c r="M1001" s="17"/>
      <c r="N1001" s="17"/>
      <c r="O1001" s="17"/>
      <c r="P1001" s="17"/>
      <c r="Q1001" s="17"/>
      <c r="R1001" s="17"/>
      <c r="S1001" s="17"/>
      <c r="T1001" s="17"/>
    </row>
    <row r="1002" spans="1:20" ht="24" hidden="1" customHeight="1" x14ac:dyDescent="0.25">
      <c r="A1002" s="167"/>
      <c r="B1002" s="171"/>
      <c r="C1002" s="172"/>
      <c r="D1002" s="173"/>
      <c r="E1002" s="57" t="s">
        <v>22</v>
      </c>
      <c r="F1002" s="185" t="str">
        <f>IF(F1001="","",F1001*0.278)</f>
        <v/>
      </c>
      <c r="G1002" s="186"/>
      <c r="H1002" s="120"/>
      <c r="I1002" s="159"/>
      <c r="J1002" s="159"/>
      <c r="K1002" s="99"/>
      <c r="L1002" s="17"/>
      <c r="M1002" s="17"/>
      <c r="N1002" s="17"/>
      <c r="O1002" s="17"/>
      <c r="P1002" s="17"/>
      <c r="Q1002" s="17"/>
      <c r="R1002" s="17"/>
      <c r="S1002" s="17"/>
      <c r="T1002" s="17"/>
    </row>
    <row r="1003" spans="1:20" ht="24" hidden="1" customHeight="1" x14ac:dyDescent="0.25">
      <c r="A1003" s="166">
        <v>20</v>
      </c>
      <c r="B1003" s="168" t="s">
        <v>62</v>
      </c>
      <c r="C1003" s="169"/>
      <c r="D1003" s="170"/>
      <c r="E1003" s="58" t="s">
        <v>93</v>
      </c>
      <c r="F1003" s="163"/>
      <c r="G1003" s="164"/>
      <c r="H1003" s="120"/>
      <c r="I1003" s="159"/>
      <c r="J1003" s="159"/>
      <c r="K1003" s="99"/>
      <c r="L1003" s="17"/>
      <c r="M1003" s="17"/>
      <c r="N1003" s="17"/>
      <c r="O1003" s="17"/>
      <c r="P1003" s="17"/>
      <c r="Q1003" s="17"/>
      <c r="R1003" s="17"/>
      <c r="S1003" s="17"/>
      <c r="T1003" s="17"/>
    </row>
    <row r="1004" spans="1:20" ht="24" hidden="1" customHeight="1" x14ac:dyDescent="0.25">
      <c r="A1004" s="167"/>
      <c r="B1004" s="171"/>
      <c r="C1004" s="172"/>
      <c r="D1004" s="173"/>
      <c r="E1004" s="57" t="s">
        <v>22</v>
      </c>
      <c r="F1004" s="185" t="str">
        <f>IF(F1003="","",F1003*0.278)</f>
        <v/>
      </c>
      <c r="G1004" s="186"/>
      <c r="H1004" s="120"/>
      <c r="I1004" s="159"/>
      <c r="J1004" s="159"/>
      <c r="K1004" s="103"/>
      <c r="L1004" s="17"/>
      <c r="M1004" s="17"/>
      <c r="N1004" s="17"/>
      <c r="O1004" s="17"/>
      <c r="P1004" s="17"/>
      <c r="Q1004" s="17"/>
      <c r="R1004" s="17"/>
      <c r="S1004" s="17"/>
      <c r="T1004" s="17"/>
    </row>
    <row r="1005" spans="1:20" ht="23.25" hidden="1" customHeight="1" x14ac:dyDescent="0.25">
      <c r="A1005" s="166">
        <v>21</v>
      </c>
      <c r="B1005" s="168" t="s">
        <v>50</v>
      </c>
      <c r="C1005" s="169"/>
      <c r="D1005" s="170"/>
      <c r="E1005" s="58" t="s">
        <v>93</v>
      </c>
      <c r="F1005" s="174" t="str">
        <f>IF(OR(F1001="",F1003=""),"",F1001-F1003)</f>
        <v/>
      </c>
      <c r="G1005" s="175"/>
      <c r="H1005" s="120"/>
      <c r="I1005" s="159"/>
      <c r="J1005" s="159"/>
      <c r="K1005" s="103"/>
      <c r="L1005" s="17"/>
      <c r="M1005" s="17"/>
      <c r="N1005" s="17"/>
      <c r="O1005" s="17"/>
      <c r="P1005" s="17"/>
      <c r="Q1005" s="17"/>
      <c r="R1005" s="17"/>
      <c r="S1005" s="17"/>
      <c r="T1005" s="17"/>
    </row>
    <row r="1006" spans="1:20" ht="23.25" hidden="1" customHeight="1" x14ac:dyDescent="0.25">
      <c r="A1006" s="167"/>
      <c r="B1006" s="171"/>
      <c r="C1006" s="172"/>
      <c r="D1006" s="173"/>
      <c r="E1006" s="57" t="s">
        <v>22</v>
      </c>
      <c r="F1006" s="174" t="str">
        <f>IF(OR(F1002="",F1004=""),"",F1002-F1004)</f>
        <v/>
      </c>
      <c r="G1006" s="175"/>
      <c r="H1006" s="120"/>
      <c r="I1006" s="159"/>
      <c r="J1006" s="159"/>
      <c r="K1006" s="103"/>
      <c r="L1006" s="17"/>
      <c r="M1006" s="17"/>
      <c r="N1006" s="17"/>
      <c r="O1006" s="17"/>
      <c r="P1006" s="17"/>
      <c r="Q1006" s="17"/>
      <c r="R1006" s="17"/>
      <c r="S1006" s="17"/>
      <c r="T1006" s="17"/>
    </row>
    <row r="1007" spans="1:20" ht="45.75" hidden="1" customHeight="1" x14ac:dyDescent="0.25">
      <c r="A1007" s="38">
        <v>22</v>
      </c>
      <c r="B1007" s="126" t="s">
        <v>161</v>
      </c>
      <c r="C1007" s="127"/>
      <c r="D1007" s="128"/>
      <c r="E1007" s="57" t="s">
        <v>47</v>
      </c>
      <c r="F1007" s="176" t="str">
        <f>IF(OR(F1001="",F1003=""),"",F1005/F1001)</f>
        <v/>
      </c>
      <c r="G1007" s="177"/>
      <c r="H1007" s="120"/>
      <c r="I1007" s="159"/>
      <c r="J1007" s="159"/>
      <c r="K1007" s="103"/>
      <c r="L1007" s="17"/>
      <c r="M1007" s="17"/>
      <c r="N1007" s="17"/>
      <c r="O1007" s="17"/>
      <c r="P1007" s="17"/>
      <c r="Q1007" s="17"/>
      <c r="R1007" s="17"/>
      <c r="S1007" s="17"/>
      <c r="T1007" s="17"/>
    </row>
    <row r="1008" spans="1:20" ht="30.75" hidden="1" customHeight="1" x14ac:dyDescent="0.25">
      <c r="A1008" s="40">
        <v>23</v>
      </c>
      <c r="B1008" s="129" t="s">
        <v>23</v>
      </c>
      <c r="C1008" s="130"/>
      <c r="D1008" s="131"/>
      <c r="E1008" s="54" t="s">
        <v>22</v>
      </c>
      <c r="F1008" s="178"/>
      <c r="G1008" s="178"/>
      <c r="H1008" s="179"/>
      <c r="I1008" s="179"/>
      <c r="J1008" s="120"/>
      <c r="K1008" s="102"/>
      <c r="L1008" s="17"/>
      <c r="M1008" s="17"/>
      <c r="N1008" s="17"/>
      <c r="O1008" s="17"/>
      <c r="P1008" s="17"/>
      <c r="Q1008" s="17"/>
      <c r="R1008" s="17"/>
      <c r="S1008" s="17"/>
      <c r="T1008" s="17"/>
    </row>
    <row r="1009" spans="1:27" ht="30.75" hidden="1" customHeight="1" x14ac:dyDescent="0.25">
      <c r="A1009" s="38">
        <v>24</v>
      </c>
      <c r="B1009" s="129" t="s">
        <v>172</v>
      </c>
      <c r="C1009" s="130"/>
      <c r="D1009" s="131"/>
      <c r="E1009" s="54" t="s">
        <v>22</v>
      </c>
      <c r="F1009" s="178"/>
      <c r="G1009" s="178"/>
      <c r="H1009" s="179"/>
      <c r="I1009" s="179"/>
      <c r="J1009" s="120"/>
      <c r="K1009" s="102"/>
      <c r="L1009" s="17"/>
      <c r="M1009" s="17"/>
      <c r="N1009" s="17"/>
      <c r="O1009" s="17"/>
      <c r="P1009" s="17"/>
      <c r="Q1009" s="17"/>
      <c r="R1009" s="17"/>
      <c r="S1009" s="17"/>
      <c r="T1009" s="17"/>
    </row>
    <row r="1010" spans="1:27" ht="30.75" hidden="1" customHeight="1" x14ac:dyDescent="0.25">
      <c r="A1010" s="38">
        <v>25</v>
      </c>
      <c r="B1010" s="129" t="s">
        <v>173</v>
      </c>
      <c r="C1010" s="130"/>
      <c r="D1010" s="131"/>
      <c r="E1010" s="54" t="s">
        <v>22</v>
      </c>
      <c r="F1010" s="180" t="str">
        <f>IF(OR(F1008="",F1009=""),"",F1008-F1009)</f>
        <v/>
      </c>
      <c r="G1010" s="180"/>
      <c r="H1010" s="120"/>
      <c r="I1010" s="159"/>
      <c r="J1010" s="159"/>
      <c r="K1010" s="102"/>
      <c r="L1010" s="17"/>
      <c r="M1010" s="17"/>
      <c r="N1010" s="17"/>
      <c r="O1010" s="17"/>
      <c r="P1010" s="17"/>
      <c r="Q1010" s="17"/>
      <c r="R1010" s="17"/>
      <c r="S1010" s="17"/>
      <c r="T1010" s="17"/>
    </row>
    <row r="1011" spans="1:27" ht="45.75" hidden="1" customHeight="1" x14ac:dyDescent="0.25">
      <c r="A1011" s="46">
        <v>26</v>
      </c>
      <c r="B1011" s="108" t="s">
        <v>166</v>
      </c>
      <c r="C1011" s="108"/>
      <c r="D1011" s="108"/>
      <c r="E1011" s="57" t="s">
        <v>22</v>
      </c>
      <c r="F1011" s="163"/>
      <c r="G1011" s="164"/>
      <c r="H1011" s="120"/>
      <c r="I1011" s="159"/>
      <c r="J1011" s="159"/>
      <c r="K1011" s="103"/>
      <c r="L1011" s="17"/>
      <c r="M1011" s="17"/>
      <c r="N1011" s="17"/>
      <c r="O1011" s="17"/>
      <c r="P1011" s="17"/>
      <c r="Q1011" s="17"/>
      <c r="R1011" s="17"/>
      <c r="S1011" s="17"/>
      <c r="T1011" s="17"/>
    </row>
    <row r="1012" spans="1:27" ht="45.75" hidden="1" customHeight="1" x14ac:dyDescent="0.25">
      <c r="A1012" s="46">
        <v>27</v>
      </c>
      <c r="B1012" s="108" t="s">
        <v>169</v>
      </c>
      <c r="C1012" s="108"/>
      <c r="D1012" s="108"/>
      <c r="E1012" s="57" t="s">
        <v>22</v>
      </c>
      <c r="F1012" s="163"/>
      <c r="G1012" s="164"/>
      <c r="H1012" s="120"/>
      <c r="I1012" s="159"/>
      <c r="J1012" s="159"/>
      <c r="K1012" s="103"/>
      <c r="L1012" s="17"/>
      <c r="M1012" s="17"/>
      <c r="N1012" s="17"/>
      <c r="O1012" s="17"/>
      <c r="P1012" s="17"/>
      <c r="Q1012" s="17"/>
      <c r="R1012" s="17"/>
      <c r="S1012" s="17"/>
      <c r="T1012" s="17"/>
    </row>
    <row r="1013" spans="1:27" ht="45" hidden="1" customHeight="1" x14ac:dyDescent="0.25">
      <c r="A1013" s="34">
        <v>28</v>
      </c>
      <c r="B1013" s="157" t="s">
        <v>51</v>
      </c>
      <c r="C1013" s="157"/>
      <c r="D1013" s="157"/>
      <c r="E1013" s="54" t="s">
        <v>22</v>
      </c>
      <c r="F1013" s="165" t="str">
        <f>IF(AND(F1011="",F1012=""),"",F1011+F1012)</f>
        <v/>
      </c>
      <c r="G1013" s="165"/>
      <c r="H1013" s="120"/>
      <c r="I1013" s="159"/>
      <c r="J1013" s="159"/>
      <c r="K1013" s="99"/>
      <c r="L1013" s="17"/>
      <c r="M1013" s="17"/>
      <c r="N1013" s="17"/>
      <c r="O1013" s="17"/>
      <c r="P1013" s="17"/>
      <c r="Q1013" s="17"/>
      <c r="R1013" s="17"/>
      <c r="S1013" s="17"/>
      <c r="T1013" s="17"/>
    </row>
    <row r="1014" spans="1:27" ht="30.75" hidden="1" customHeight="1" x14ac:dyDescent="0.25">
      <c r="A1014" s="34">
        <v>29</v>
      </c>
      <c r="B1014" s="129" t="s">
        <v>185</v>
      </c>
      <c r="C1014" s="130"/>
      <c r="D1014" s="131"/>
      <c r="E1014" s="54" t="s">
        <v>24</v>
      </c>
      <c r="F1014" s="163"/>
      <c r="G1014" s="164"/>
      <c r="H1014" s="120"/>
      <c r="I1014" s="159"/>
      <c r="J1014" s="159"/>
      <c r="K1014" s="99"/>
      <c r="L1014" s="17"/>
      <c r="M1014" s="17"/>
      <c r="N1014" s="17"/>
      <c r="O1014" s="17"/>
      <c r="P1014" s="17"/>
      <c r="Q1014" s="17"/>
      <c r="R1014" s="17"/>
      <c r="S1014" s="17"/>
      <c r="T1014" s="17"/>
    </row>
    <row r="1015" spans="1:27" hidden="1" x14ac:dyDescent="0.25">
      <c r="A1015" s="34">
        <v>30</v>
      </c>
      <c r="B1015" s="129" t="s">
        <v>186</v>
      </c>
      <c r="C1015" s="130"/>
      <c r="D1015" s="131"/>
      <c r="E1015" s="54" t="s">
        <v>24</v>
      </c>
      <c r="F1015" s="163"/>
      <c r="G1015" s="164"/>
      <c r="H1015" s="120"/>
      <c r="I1015" s="159"/>
      <c r="J1015" s="159"/>
      <c r="K1015" s="99"/>
      <c r="L1015" s="17"/>
      <c r="M1015" s="17"/>
      <c r="N1015" s="17"/>
      <c r="O1015" s="17"/>
      <c r="P1015" s="17"/>
      <c r="Q1015" s="17"/>
      <c r="R1015" s="17"/>
      <c r="S1015" s="17"/>
      <c r="T1015" s="17"/>
    </row>
    <row r="1016" spans="1:27" ht="31.5" hidden="1" customHeight="1" x14ac:dyDescent="0.25">
      <c r="A1016" s="34">
        <v>31</v>
      </c>
      <c r="B1016" s="157" t="s">
        <v>48</v>
      </c>
      <c r="C1016" s="157"/>
      <c r="D1016" s="157"/>
      <c r="E1016" s="54" t="s">
        <v>24</v>
      </c>
      <c r="F1016" s="165" t="str">
        <f>IF(OR(F1014="",F1015=""),"",F1014-F1015)</f>
        <v/>
      </c>
      <c r="G1016" s="165"/>
      <c r="H1016" s="120"/>
      <c r="I1016" s="159"/>
      <c r="J1016" s="159"/>
      <c r="K1016" s="103"/>
      <c r="L1016" s="17"/>
      <c r="M1016" s="17"/>
      <c r="N1016" s="17"/>
      <c r="O1016" s="17"/>
      <c r="P1016" s="17"/>
      <c r="Q1016" s="17"/>
      <c r="R1016" s="17"/>
      <c r="S1016" s="17"/>
      <c r="T1016" s="17"/>
    </row>
    <row r="1017" spans="1:27" hidden="1" x14ac:dyDescent="0.25">
      <c r="A1017" s="142">
        <v>32</v>
      </c>
      <c r="B1017" s="145" t="s">
        <v>52</v>
      </c>
      <c r="C1017" s="146"/>
      <c r="D1017" s="147"/>
      <c r="E1017" s="154" t="s">
        <v>182</v>
      </c>
      <c r="F1017" s="154"/>
      <c r="G1017" s="154"/>
      <c r="H1017" s="154"/>
      <c r="I1017" s="154"/>
      <c r="J1017" s="86"/>
      <c r="K1017" s="155" t="str">
        <f>IF(AND(J1017="Tak",F1007&lt;0.25),"Nie został spełniony warunek zgodnie z punktem 1 Kryteriów jakościowych dopuszczających","")</f>
        <v/>
      </c>
      <c r="L1017" s="155"/>
      <c r="M1017" s="155"/>
      <c r="N1017" s="155"/>
      <c r="O1017" s="155"/>
      <c r="P1017" s="155"/>
      <c r="Q1017" s="155"/>
      <c r="R1017" s="155"/>
      <c r="S1017" s="155"/>
      <c r="T1017" s="155"/>
      <c r="AA1017">
        <f>IF(J1017="Tak",1,0)</f>
        <v>0</v>
      </c>
    </row>
    <row r="1018" spans="1:27" hidden="1" x14ac:dyDescent="0.25">
      <c r="A1018" s="143"/>
      <c r="B1018" s="148"/>
      <c r="C1018" s="149"/>
      <c r="D1018" s="150"/>
      <c r="E1018" s="156" t="s">
        <v>183</v>
      </c>
      <c r="F1018" s="156"/>
      <c r="G1018" s="156"/>
      <c r="H1018" s="156"/>
      <c r="I1018" s="156"/>
      <c r="J1018" s="86"/>
      <c r="K1018" s="155" t="str">
        <f>IF(AND(J1018="Tak",F1007&lt;0.1),"Nie został spełniony warunek zgodnie z punktem 2 Kryteriów jakościowych dopuszczających","")</f>
        <v/>
      </c>
      <c r="L1018" s="155"/>
      <c r="M1018" s="155"/>
      <c r="N1018" s="155"/>
      <c r="O1018" s="155"/>
      <c r="P1018" s="155"/>
      <c r="Q1018" s="155"/>
      <c r="R1018" s="155"/>
      <c r="S1018" s="155"/>
      <c r="T1018" s="155"/>
      <c r="AA1018">
        <f t="shared" ref="AA1018:AA1019" si="20">IF(J1018="Tak",1,0)</f>
        <v>0</v>
      </c>
    </row>
    <row r="1019" spans="1:27" hidden="1" x14ac:dyDescent="0.25">
      <c r="A1019" s="144"/>
      <c r="B1019" s="151"/>
      <c r="C1019" s="152"/>
      <c r="D1019" s="153"/>
      <c r="E1019" s="156" t="s">
        <v>184</v>
      </c>
      <c r="F1019" s="156"/>
      <c r="G1019" s="156"/>
      <c r="H1019" s="156"/>
      <c r="I1019" s="156"/>
      <c r="J1019" s="86"/>
      <c r="K1019" s="155" t="str">
        <f>IF(AND(J1019="Tak",F1007&lt;0.1),"Nie został spełniony warunek zgodnie z punktem 2 Kryteriów jakościowych dopuszczających","")</f>
        <v/>
      </c>
      <c r="L1019" s="155"/>
      <c r="M1019" s="155"/>
      <c r="N1019" s="155"/>
      <c r="O1019" s="155"/>
      <c r="P1019" s="155"/>
      <c r="Q1019" s="155"/>
      <c r="R1019" s="155"/>
      <c r="S1019" s="155"/>
      <c r="T1019" s="155"/>
      <c r="AA1019">
        <f t="shared" si="20"/>
        <v>0</v>
      </c>
    </row>
    <row r="1020" spans="1:27" ht="62.25" hidden="1" customHeight="1" x14ac:dyDescent="0.25">
      <c r="A1020" s="34">
        <v>33</v>
      </c>
      <c r="B1020" s="157" t="s">
        <v>277</v>
      </c>
      <c r="C1020" s="157"/>
      <c r="D1020" s="157"/>
      <c r="E1020" s="54" t="s">
        <v>19</v>
      </c>
      <c r="F1020" s="158"/>
      <c r="G1020" s="158"/>
      <c r="H1020" s="120"/>
      <c r="I1020" s="159"/>
      <c r="J1020" s="159"/>
      <c r="K1020" s="99"/>
      <c r="L1020" s="17"/>
      <c r="M1020" s="17"/>
      <c r="N1020" s="17"/>
      <c r="O1020" s="17"/>
      <c r="P1020" s="17"/>
      <c r="Q1020" s="17"/>
      <c r="R1020" s="17"/>
      <c r="S1020" s="17"/>
      <c r="T1020" s="17"/>
      <c r="AA1020">
        <f>SUM(AA1017:AA1019)</f>
        <v>0</v>
      </c>
    </row>
    <row r="1021" spans="1:27" ht="41.25" hidden="1" customHeight="1" x14ac:dyDescent="0.25">
      <c r="A1021" s="34">
        <v>34</v>
      </c>
      <c r="B1021" s="108" t="s">
        <v>157</v>
      </c>
      <c r="C1021" s="108"/>
      <c r="D1021" s="108"/>
      <c r="E1021" s="57" t="s">
        <v>158</v>
      </c>
      <c r="F1021" s="160" t="str">
        <f>IF(OR(F992="",F993=""),"",F991/F1005)</f>
        <v/>
      </c>
      <c r="G1021" s="160"/>
      <c r="H1021" s="161"/>
      <c r="I1021" s="161"/>
      <c r="J1021" s="162"/>
      <c r="K1021" s="100"/>
      <c r="L1021" s="17"/>
      <c r="M1021" s="17"/>
      <c r="N1021" s="17"/>
      <c r="O1021" s="17"/>
      <c r="P1021" s="17"/>
      <c r="Q1021" s="17"/>
      <c r="R1021" s="17"/>
      <c r="S1021" s="17"/>
      <c r="T1021" s="17"/>
    </row>
    <row r="1022" spans="1:27" ht="40.5" hidden="1" customHeight="1" x14ac:dyDescent="0.25">
      <c r="A1022" s="34">
        <v>35</v>
      </c>
      <c r="B1022" s="108" t="s">
        <v>159</v>
      </c>
      <c r="C1022" s="108"/>
      <c r="D1022" s="108"/>
      <c r="E1022" s="57" t="s">
        <v>160</v>
      </c>
      <c r="F1022" s="160" t="str">
        <f>IF(OR(F991="",F992="",F1001=""),"",F991/(F992-F993))</f>
        <v/>
      </c>
      <c r="G1022" s="160"/>
      <c r="H1022" s="161"/>
      <c r="I1022" s="161"/>
      <c r="J1022" s="162"/>
      <c r="K1022" s="99"/>
      <c r="L1022" s="17"/>
      <c r="M1022" s="17"/>
      <c r="N1022" s="17"/>
      <c r="O1022" s="17"/>
      <c r="P1022" s="17"/>
      <c r="Q1022" s="17"/>
      <c r="R1022" s="17"/>
      <c r="S1022" s="17"/>
      <c r="T1022" s="17"/>
    </row>
    <row r="1023" spans="1:27" ht="30" hidden="1" customHeight="1" x14ac:dyDescent="0.25">
      <c r="A1023" s="34">
        <v>36</v>
      </c>
      <c r="B1023" s="126" t="str">
        <f>CONCATENATE("Maksymalna kwota dofinansowania - ",'0-1'!$B$8)</f>
        <v xml:space="preserve">Maksymalna kwota dofinansowania - </v>
      </c>
      <c r="C1023" s="127"/>
      <c r="D1023" s="128"/>
      <c r="E1023" s="57" t="s">
        <v>69</v>
      </c>
      <c r="F1023" s="135" t="str">
        <f>IF(F1024="","",F1024*F991)</f>
        <v/>
      </c>
      <c r="G1023" s="136"/>
      <c r="H1023" s="137"/>
      <c r="I1023" s="138"/>
      <c r="J1023" s="138"/>
      <c r="K1023" s="99"/>
      <c r="L1023" s="17"/>
      <c r="M1023" s="17"/>
      <c r="N1023" s="17"/>
      <c r="O1023" s="17"/>
      <c r="P1023" s="17"/>
      <c r="Q1023" s="17"/>
      <c r="R1023" s="17"/>
      <c r="S1023" s="17"/>
      <c r="T1023" s="17"/>
    </row>
    <row r="1024" spans="1:27" ht="45.75" hidden="1" customHeight="1" x14ac:dyDescent="0.25">
      <c r="A1024" s="34">
        <v>37</v>
      </c>
      <c r="B1024" s="126" t="s">
        <v>187</v>
      </c>
      <c r="C1024" s="127"/>
      <c r="D1024" s="128"/>
      <c r="E1024" s="59" t="s">
        <v>47</v>
      </c>
      <c r="F1024" s="139" t="str">
        <f>IF(AA1020=3,0.95,IF(AA1020=2,0.9,IF(AA1020=1,0.85,"")))</f>
        <v/>
      </c>
      <c r="G1024" s="140"/>
      <c r="H1024" s="137"/>
      <c r="I1024" s="138"/>
      <c r="J1024" s="138"/>
      <c r="K1024" s="99"/>
      <c r="L1024" s="17"/>
      <c r="M1024" s="17"/>
      <c r="N1024" s="17"/>
      <c r="O1024" s="17"/>
      <c r="P1024" s="17"/>
      <c r="Q1024" s="17"/>
      <c r="R1024" s="17"/>
      <c r="S1024" s="17"/>
      <c r="T1024" s="17"/>
    </row>
    <row r="1025" spans="1:27" ht="15" hidden="1" customHeight="1" x14ac:dyDescent="0.25">
      <c r="A1025" s="106" t="s">
        <v>205</v>
      </c>
      <c r="B1025" s="106"/>
      <c r="C1025" s="106"/>
      <c r="D1025" s="106"/>
      <c r="E1025" s="106"/>
      <c r="F1025" s="106"/>
      <c r="G1025" s="106"/>
      <c r="H1025" s="106"/>
      <c r="I1025" s="106"/>
      <c r="J1025" s="132"/>
      <c r="K1025" s="98"/>
      <c r="L1025" s="17"/>
      <c r="M1025" s="17"/>
      <c r="N1025" s="17"/>
      <c r="O1025" s="17"/>
      <c r="P1025" s="17"/>
      <c r="Q1025" s="17"/>
      <c r="R1025" s="17"/>
      <c r="S1025" s="17"/>
      <c r="T1025" s="17"/>
    </row>
    <row r="1026" spans="1:27" ht="39.75" hidden="1" customHeight="1" x14ac:dyDescent="0.25">
      <c r="A1026" s="107"/>
      <c r="B1026" s="107"/>
      <c r="C1026" s="107"/>
      <c r="D1026" s="107"/>
      <c r="E1026" s="107"/>
      <c r="F1026" s="107"/>
      <c r="G1026" s="107"/>
      <c r="H1026" s="107"/>
      <c r="I1026" s="107"/>
      <c r="J1026" s="141"/>
      <c r="K1026" s="98"/>
      <c r="L1026" s="17"/>
      <c r="M1026" s="17"/>
      <c r="N1026" s="17"/>
      <c r="O1026" s="17"/>
      <c r="P1026" s="17"/>
      <c r="Q1026" s="17"/>
      <c r="R1026" s="17"/>
      <c r="S1026" s="17"/>
      <c r="T1026" s="17"/>
    </row>
    <row r="1027" spans="1:27" ht="33" hidden="1" customHeight="1" x14ac:dyDescent="0.25">
      <c r="K1027" s="98"/>
      <c r="L1027" s="17"/>
      <c r="M1027" s="17"/>
      <c r="N1027" s="17"/>
      <c r="O1027" s="17"/>
      <c r="P1027" s="17"/>
      <c r="Q1027" s="17"/>
      <c r="R1027" s="17"/>
      <c r="S1027" s="17"/>
      <c r="T1027" s="17"/>
    </row>
    <row r="1028" spans="1:27" ht="18.75" hidden="1" x14ac:dyDescent="0.3">
      <c r="B1028" s="207" t="s">
        <v>220</v>
      </c>
      <c r="C1028" s="207"/>
      <c r="D1028" s="207"/>
      <c r="E1028" s="207"/>
      <c r="F1028" s="207"/>
      <c r="G1028" s="207"/>
      <c r="H1028" s="207"/>
      <c r="I1028" s="207"/>
      <c r="J1028" s="207"/>
      <c r="K1028" s="98"/>
      <c r="L1028" s="17"/>
      <c r="M1028" s="17"/>
      <c r="N1028" s="17"/>
      <c r="O1028" s="17"/>
      <c r="P1028" s="17"/>
      <c r="Q1028" s="17"/>
      <c r="R1028" s="17"/>
      <c r="S1028" s="17"/>
      <c r="T1028" s="17"/>
    </row>
    <row r="1029" spans="1:27" ht="45.75" hidden="1" customHeight="1" x14ac:dyDescent="0.25">
      <c r="A1029" s="36" t="s">
        <v>13</v>
      </c>
      <c r="B1029" s="208" t="s">
        <v>33</v>
      </c>
      <c r="C1029" s="208"/>
      <c r="D1029" s="208"/>
      <c r="E1029" s="51" t="s">
        <v>15</v>
      </c>
      <c r="F1029" s="208" t="s">
        <v>36</v>
      </c>
      <c r="G1029" s="208"/>
      <c r="H1029" s="208" t="s">
        <v>49</v>
      </c>
      <c r="I1029" s="208"/>
      <c r="J1029" s="209"/>
      <c r="K1029" s="99"/>
      <c r="L1029" s="17"/>
      <c r="M1029" s="17"/>
      <c r="N1029" s="17"/>
      <c r="O1029" s="17"/>
      <c r="P1029" s="17"/>
      <c r="Q1029" s="17"/>
      <c r="R1029" s="17"/>
      <c r="S1029" s="17"/>
      <c r="T1029" s="17"/>
    </row>
    <row r="1030" spans="1:27" ht="31.5" hidden="1" customHeight="1" x14ac:dyDescent="0.25">
      <c r="A1030" s="40">
        <v>1</v>
      </c>
      <c r="B1030" s="157" t="s">
        <v>43</v>
      </c>
      <c r="C1030" s="157"/>
      <c r="D1030" s="157"/>
      <c r="E1030" s="52" t="s">
        <v>17</v>
      </c>
      <c r="F1030" s="198" t="s">
        <v>17</v>
      </c>
      <c r="G1030" s="199"/>
      <c r="H1030" s="200"/>
      <c r="I1030" s="200"/>
      <c r="J1030" s="201"/>
      <c r="K1030" s="99"/>
      <c r="L1030" s="17"/>
      <c r="M1030" s="17"/>
      <c r="N1030" s="17"/>
      <c r="O1030" s="17"/>
      <c r="P1030" s="17"/>
      <c r="Q1030" s="17"/>
      <c r="R1030" s="17"/>
      <c r="S1030" s="17"/>
      <c r="T1030" s="17"/>
    </row>
    <row r="1031" spans="1:27" ht="30.75" hidden="1" customHeight="1" x14ac:dyDescent="0.25">
      <c r="A1031" s="40">
        <v>2</v>
      </c>
      <c r="B1031" s="157" t="s">
        <v>44</v>
      </c>
      <c r="C1031" s="157"/>
      <c r="D1031" s="157"/>
      <c r="E1031" s="52" t="s">
        <v>17</v>
      </c>
      <c r="F1031" s="198" t="s">
        <v>17</v>
      </c>
      <c r="G1031" s="199"/>
      <c r="H1031" s="120"/>
      <c r="I1031" s="159"/>
      <c r="J1031" s="159"/>
      <c r="K1031" s="101"/>
      <c r="L1031" s="17"/>
      <c r="M1031" s="17"/>
      <c r="N1031" s="17"/>
      <c r="O1031" s="17"/>
      <c r="P1031" s="17"/>
      <c r="Q1031" s="17"/>
      <c r="R1031" s="17"/>
      <c r="S1031" s="17"/>
      <c r="T1031" s="17"/>
    </row>
    <row r="1032" spans="1:27" ht="15.75" hidden="1" x14ac:dyDescent="0.25">
      <c r="A1032" s="40">
        <v>3</v>
      </c>
      <c r="B1032" s="126" t="s">
        <v>152</v>
      </c>
      <c r="C1032" s="127"/>
      <c r="D1032" s="128"/>
      <c r="E1032" s="53" t="s">
        <v>153</v>
      </c>
      <c r="F1032" s="202"/>
      <c r="G1032" s="203"/>
      <c r="H1032" s="120"/>
      <c r="I1032" s="159"/>
      <c r="J1032" s="159"/>
      <c r="K1032" s="101"/>
      <c r="L1032" s="17"/>
      <c r="M1032" s="17"/>
      <c r="N1032" s="17"/>
      <c r="O1032" s="17"/>
      <c r="P1032" s="17"/>
      <c r="Q1032" s="17"/>
      <c r="R1032" s="17"/>
      <c r="S1032" s="17"/>
      <c r="T1032" s="17"/>
      <c r="AA1032" t="s">
        <v>154</v>
      </c>
    </row>
    <row r="1033" spans="1:27" ht="17.25" hidden="1" x14ac:dyDescent="0.25">
      <c r="A1033" s="40">
        <v>4</v>
      </c>
      <c r="B1033" s="157" t="s">
        <v>45</v>
      </c>
      <c r="C1033" s="157"/>
      <c r="D1033" s="157"/>
      <c r="E1033" s="54" t="s">
        <v>21</v>
      </c>
      <c r="F1033" s="158"/>
      <c r="G1033" s="158"/>
      <c r="H1033" s="120"/>
      <c r="I1033" s="159"/>
      <c r="J1033" s="159"/>
      <c r="K1033" s="101"/>
      <c r="L1033" s="17"/>
      <c r="M1033" s="17"/>
      <c r="N1033" s="17"/>
      <c r="O1033" s="17"/>
      <c r="P1033" s="17"/>
      <c r="Q1033" s="17"/>
      <c r="R1033" s="17"/>
      <c r="S1033" s="17"/>
      <c r="T1033" s="17"/>
      <c r="AA1033" t="s">
        <v>155</v>
      </c>
    </row>
    <row r="1034" spans="1:27" ht="18.75" hidden="1" customHeight="1" x14ac:dyDescent="0.25">
      <c r="A1034" s="40">
        <v>5</v>
      </c>
      <c r="B1034" s="157" t="s">
        <v>41</v>
      </c>
      <c r="C1034" s="157"/>
      <c r="D1034" s="157"/>
      <c r="E1034" s="54" t="s">
        <v>21</v>
      </c>
      <c r="F1034" s="204"/>
      <c r="G1034" s="205"/>
      <c r="H1034" s="120"/>
      <c r="I1034" s="159"/>
      <c r="J1034" s="159"/>
      <c r="K1034" s="101"/>
      <c r="L1034" s="17"/>
      <c r="M1034" s="17"/>
      <c r="N1034" s="17"/>
      <c r="O1034" s="17"/>
      <c r="P1034" s="17"/>
      <c r="Q1034" s="17"/>
      <c r="R1034" s="17"/>
      <c r="S1034" s="17"/>
      <c r="T1034" s="17"/>
    </row>
    <row r="1035" spans="1:27" ht="29.25" hidden="1" customHeight="1" x14ac:dyDescent="0.25">
      <c r="A1035" s="34">
        <v>6</v>
      </c>
      <c r="B1035" s="206" t="s">
        <v>163</v>
      </c>
      <c r="C1035" s="206"/>
      <c r="D1035" s="206"/>
      <c r="E1035" s="55" t="s">
        <v>168</v>
      </c>
      <c r="F1035" s="158"/>
      <c r="G1035" s="158"/>
      <c r="H1035" s="120"/>
      <c r="I1035" s="159"/>
      <c r="J1035" s="159"/>
      <c r="K1035" s="101"/>
      <c r="L1035" s="17"/>
      <c r="M1035" s="17"/>
      <c r="N1035" s="17"/>
      <c r="O1035" s="17"/>
      <c r="P1035" s="17"/>
      <c r="Q1035" s="17"/>
      <c r="R1035" s="17"/>
      <c r="S1035" s="17"/>
      <c r="T1035" s="17"/>
    </row>
    <row r="1036" spans="1:27" ht="62.25" hidden="1" customHeight="1" x14ac:dyDescent="0.25">
      <c r="A1036" s="40">
        <v>7</v>
      </c>
      <c r="B1036" s="157" t="s">
        <v>46</v>
      </c>
      <c r="C1036" s="157"/>
      <c r="D1036" s="157"/>
      <c r="E1036" s="54" t="s">
        <v>21</v>
      </c>
      <c r="F1036" s="158"/>
      <c r="G1036" s="158"/>
      <c r="H1036" s="120"/>
      <c r="I1036" s="159"/>
      <c r="J1036" s="159"/>
      <c r="K1036" s="99"/>
      <c r="L1036" s="17"/>
      <c r="M1036" s="17"/>
      <c r="N1036" s="17"/>
      <c r="O1036" s="17"/>
      <c r="P1036" s="17"/>
      <c r="Q1036" s="17"/>
      <c r="R1036" s="17"/>
      <c r="S1036" s="17"/>
      <c r="T1036" s="17"/>
    </row>
    <row r="1037" spans="1:27" ht="28.5" hidden="1" customHeight="1" x14ac:dyDescent="0.25">
      <c r="A1037" s="40">
        <v>8</v>
      </c>
      <c r="B1037" s="193" t="s">
        <v>174</v>
      </c>
      <c r="C1037" s="194"/>
      <c r="D1037" s="195"/>
      <c r="E1037" s="56" t="s">
        <v>35</v>
      </c>
      <c r="F1037" s="196"/>
      <c r="G1037" s="197"/>
      <c r="H1037" s="120"/>
      <c r="I1037" s="159"/>
      <c r="J1037" s="159"/>
      <c r="K1037" s="99"/>
      <c r="L1037" s="17"/>
      <c r="M1037" s="17"/>
      <c r="N1037" s="17"/>
      <c r="O1037" s="17"/>
      <c r="P1037" s="17"/>
      <c r="Q1037" s="17"/>
      <c r="R1037" s="17"/>
      <c r="S1037" s="17"/>
      <c r="T1037" s="17"/>
    </row>
    <row r="1038" spans="1:27" ht="29.25" hidden="1" customHeight="1" x14ac:dyDescent="0.25">
      <c r="A1038" s="40">
        <v>9</v>
      </c>
      <c r="B1038" s="193" t="s">
        <v>176</v>
      </c>
      <c r="C1038" s="194"/>
      <c r="D1038" s="195"/>
      <c r="E1038" s="56" t="s">
        <v>153</v>
      </c>
      <c r="F1038" s="163"/>
      <c r="G1038" s="164"/>
      <c r="H1038" s="120"/>
      <c r="I1038" s="159"/>
      <c r="J1038" s="159"/>
      <c r="K1038" s="99"/>
      <c r="L1038" s="17"/>
      <c r="M1038" s="17"/>
      <c r="N1038" s="17"/>
      <c r="O1038" s="17"/>
      <c r="P1038" s="17"/>
      <c r="Q1038" s="17"/>
      <c r="R1038" s="17"/>
      <c r="S1038" s="17"/>
      <c r="T1038" s="17"/>
    </row>
    <row r="1039" spans="1:27" hidden="1" x14ac:dyDescent="0.25">
      <c r="A1039" s="40">
        <v>10</v>
      </c>
      <c r="B1039" s="193" t="s">
        <v>175</v>
      </c>
      <c r="C1039" s="194"/>
      <c r="D1039" s="195"/>
      <c r="E1039" s="56" t="s">
        <v>35</v>
      </c>
      <c r="F1039" s="196"/>
      <c r="G1039" s="197"/>
      <c r="H1039" s="120"/>
      <c r="I1039" s="159"/>
      <c r="J1039" s="159"/>
      <c r="K1039" s="99"/>
      <c r="L1039" s="17"/>
      <c r="M1039" s="17"/>
      <c r="N1039" s="17"/>
      <c r="O1039" s="17"/>
      <c r="P1039" s="17"/>
      <c r="Q1039" s="17"/>
      <c r="R1039" s="17"/>
      <c r="S1039" s="17"/>
      <c r="T1039" s="17"/>
    </row>
    <row r="1040" spans="1:27" ht="33.75" hidden="1" customHeight="1" x14ac:dyDescent="0.25">
      <c r="A1040" s="40">
        <v>11</v>
      </c>
      <c r="B1040" s="126" t="s">
        <v>156</v>
      </c>
      <c r="C1040" s="127"/>
      <c r="D1040" s="128"/>
      <c r="E1040" s="57" t="s">
        <v>69</v>
      </c>
      <c r="F1040" s="187"/>
      <c r="G1040" s="188"/>
      <c r="H1040" s="120"/>
      <c r="I1040" s="159"/>
      <c r="J1040" s="159"/>
      <c r="K1040" s="100" t="str">
        <f>IF(F1041&gt;F1040,"Wartość kosztów kwalifikowanych przekracza koszt całkowity przedsięwzięcia !!!","")</f>
        <v/>
      </c>
      <c r="L1040" s="17"/>
      <c r="M1040" s="17"/>
      <c r="N1040" s="17"/>
      <c r="O1040" s="17"/>
      <c r="P1040" s="17"/>
      <c r="Q1040" s="17"/>
      <c r="R1040" s="17"/>
      <c r="S1040" s="17"/>
      <c r="T1040" s="17"/>
    </row>
    <row r="1041" spans="1:20" ht="141.75" hidden="1" customHeight="1" x14ac:dyDescent="0.25">
      <c r="A1041" s="40">
        <v>12</v>
      </c>
      <c r="B1041" s="126" t="s">
        <v>167</v>
      </c>
      <c r="C1041" s="127"/>
      <c r="D1041" s="128"/>
      <c r="E1041" s="57" t="s">
        <v>69</v>
      </c>
      <c r="F1041" s="187"/>
      <c r="G1041" s="188"/>
      <c r="H1041" s="120"/>
      <c r="I1041" s="159"/>
      <c r="J1041" s="159"/>
      <c r="K1041" s="105" t="str">
        <f>IF(F1041="","",IF(F1041&lt;100000,"Minimalny koszt kwalifikowany przedsięwzięcia to 100.000,00 zł !!!",""))</f>
        <v/>
      </c>
      <c r="L1041" s="17"/>
      <c r="M1041" s="17"/>
      <c r="N1041" s="17"/>
      <c r="O1041" s="17"/>
      <c r="P1041" s="17"/>
      <c r="Q1041" s="17"/>
      <c r="R1041" s="17"/>
      <c r="S1041" s="17"/>
      <c r="T1041" s="17"/>
    </row>
    <row r="1042" spans="1:20" ht="30.75" hidden="1" customHeight="1" x14ac:dyDescent="0.25">
      <c r="A1042" s="37">
        <v>13</v>
      </c>
      <c r="B1042" s="126" t="s">
        <v>165</v>
      </c>
      <c r="C1042" s="127"/>
      <c r="D1042" s="128"/>
      <c r="E1042" s="57" t="s">
        <v>69</v>
      </c>
      <c r="F1042" s="187"/>
      <c r="G1042" s="188"/>
      <c r="H1042" s="120"/>
      <c r="I1042" s="159"/>
      <c r="J1042" s="159"/>
      <c r="K1042" s="99"/>
      <c r="L1042" s="17"/>
      <c r="M1042" s="17"/>
      <c r="N1042" s="17"/>
      <c r="O1042" s="17"/>
      <c r="P1042" s="17"/>
      <c r="Q1042" s="17"/>
      <c r="R1042" s="17"/>
      <c r="S1042" s="17"/>
      <c r="T1042" s="17"/>
    </row>
    <row r="1043" spans="1:20" ht="30.75" hidden="1" customHeight="1" x14ac:dyDescent="0.25">
      <c r="A1043" s="37">
        <v>14</v>
      </c>
      <c r="B1043" s="126" t="s">
        <v>164</v>
      </c>
      <c r="C1043" s="127"/>
      <c r="D1043" s="128"/>
      <c r="E1043" s="57" t="s">
        <v>69</v>
      </c>
      <c r="F1043" s="187"/>
      <c r="G1043" s="188"/>
      <c r="H1043" s="120"/>
      <c r="I1043" s="159"/>
      <c r="J1043" s="159"/>
      <c r="K1043" s="99"/>
      <c r="L1043" s="17"/>
      <c r="M1043" s="17"/>
      <c r="N1043" s="17"/>
      <c r="O1043" s="17"/>
      <c r="P1043" s="17"/>
      <c r="Q1043" s="17"/>
      <c r="R1043" s="17"/>
      <c r="S1043" s="17"/>
      <c r="T1043" s="17"/>
    </row>
    <row r="1044" spans="1:20" ht="30.75" hidden="1" customHeight="1" x14ac:dyDescent="0.25">
      <c r="A1044" s="37">
        <v>15</v>
      </c>
      <c r="B1044" s="126" t="s">
        <v>170</v>
      </c>
      <c r="C1044" s="127"/>
      <c r="D1044" s="128"/>
      <c r="E1044" s="57" t="s">
        <v>69</v>
      </c>
      <c r="F1044" s="189" t="str">
        <f>IF(OR(F1042="",F1043=""),"",F1042-F1043)</f>
        <v/>
      </c>
      <c r="G1044" s="190"/>
      <c r="H1044" s="120"/>
      <c r="I1044" s="159"/>
      <c r="J1044" s="159"/>
      <c r="K1044" s="99"/>
      <c r="L1044" s="17"/>
      <c r="M1044" s="17"/>
      <c r="N1044" s="17"/>
      <c r="O1044" s="17"/>
      <c r="P1044" s="17"/>
      <c r="Q1044" s="17"/>
      <c r="R1044" s="17"/>
      <c r="S1044" s="17"/>
      <c r="T1044" s="17"/>
    </row>
    <row r="1045" spans="1:20" hidden="1" x14ac:dyDescent="0.25">
      <c r="A1045" s="166">
        <v>16</v>
      </c>
      <c r="B1045" s="145" t="s">
        <v>66</v>
      </c>
      <c r="C1045" s="146"/>
      <c r="D1045" s="147"/>
      <c r="E1045" s="56" t="s">
        <v>93</v>
      </c>
      <c r="F1045" s="191"/>
      <c r="G1045" s="192"/>
      <c r="H1045" s="182"/>
      <c r="I1045" s="183"/>
      <c r="J1045" s="183"/>
      <c r="K1045" s="102"/>
      <c r="L1045" s="17"/>
      <c r="M1045" s="17"/>
      <c r="N1045" s="17"/>
      <c r="O1045" s="17"/>
      <c r="P1045" s="17"/>
      <c r="Q1045" s="17"/>
      <c r="R1045" s="17"/>
      <c r="S1045" s="17"/>
      <c r="T1045" s="17"/>
    </row>
    <row r="1046" spans="1:20" ht="17.25" hidden="1" customHeight="1" x14ac:dyDescent="0.25">
      <c r="A1046" s="167"/>
      <c r="B1046" s="151"/>
      <c r="C1046" s="152"/>
      <c r="D1046" s="153"/>
      <c r="E1046" s="54" t="s">
        <v>22</v>
      </c>
      <c r="F1046" s="114" t="str">
        <f>IF(F1045="","",F1045*0.278)</f>
        <v/>
      </c>
      <c r="G1046" s="114"/>
      <c r="H1046" s="184"/>
      <c r="I1046" s="184"/>
      <c r="J1046" s="182"/>
      <c r="K1046" s="102"/>
      <c r="L1046" s="17"/>
      <c r="M1046" s="17"/>
      <c r="N1046" s="17"/>
      <c r="O1046" s="17"/>
      <c r="P1046" s="17"/>
      <c r="Q1046" s="17"/>
      <c r="R1046" s="17"/>
      <c r="S1046" s="17"/>
      <c r="T1046" s="17"/>
    </row>
    <row r="1047" spans="1:20" hidden="1" x14ac:dyDescent="0.25">
      <c r="A1047" s="166">
        <v>17</v>
      </c>
      <c r="B1047" s="145" t="s">
        <v>67</v>
      </c>
      <c r="C1047" s="146"/>
      <c r="D1047" s="147"/>
      <c r="E1047" s="56" t="s">
        <v>93</v>
      </c>
      <c r="F1047" s="191"/>
      <c r="G1047" s="192"/>
      <c r="H1047" s="182"/>
      <c r="I1047" s="183"/>
      <c r="J1047" s="183"/>
      <c r="K1047" s="102"/>
      <c r="L1047" s="17"/>
      <c r="M1047" s="17"/>
      <c r="N1047" s="17"/>
      <c r="O1047" s="17"/>
      <c r="P1047" s="17"/>
      <c r="Q1047" s="17"/>
      <c r="R1047" s="17"/>
      <c r="S1047" s="17"/>
      <c r="T1047" s="17"/>
    </row>
    <row r="1048" spans="1:20" hidden="1" x14ac:dyDescent="0.25">
      <c r="A1048" s="167"/>
      <c r="B1048" s="151"/>
      <c r="C1048" s="152"/>
      <c r="D1048" s="153"/>
      <c r="E1048" s="54" t="s">
        <v>22</v>
      </c>
      <c r="F1048" s="114" t="str">
        <f>IF(F1047="","",F1047*0.278)</f>
        <v/>
      </c>
      <c r="G1048" s="114"/>
      <c r="H1048" s="184"/>
      <c r="I1048" s="184"/>
      <c r="J1048" s="182"/>
      <c r="K1048" s="102"/>
      <c r="L1048" s="17"/>
      <c r="M1048" s="17"/>
      <c r="N1048" s="17"/>
      <c r="O1048" s="17"/>
      <c r="P1048" s="17"/>
      <c r="Q1048" s="17"/>
      <c r="R1048" s="17"/>
      <c r="S1048" s="17"/>
      <c r="T1048" s="17"/>
    </row>
    <row r="1049" spans="1:20" hidden="1" x14ac:dyDescent="0.25">
      <c r="A1049" s="166">
        <v>18</v>
      </c>
      <c r="B1049" s="145" t="s">
        <v>64</v>
      </c>
      <c r="C1049" s="146"/>
      <c r="D1049" s="147"/>
      <c r="E1049" s="56" t="s">
        <v>93</v>
      </c>
      <c r="F1049" s="181" t="str">
        <f>IF(OR(F1045="",F1047=""),"",F1045-F1047)</f>
        <v/>
      </c>
      <c r="G1049" s="181"/>
      <c r="H1049" s="182"/>
      <c r="I1049" s="183"/>
      <c r="J1049" s="183"/>
      <c r="K1049" s="102"/>
      <c r="L1049" s="17"/>
      <c r="M1049" s="17"/>
      <c r="N1049" s="17"/>
      <c r="O1049" s="17"/>
      <c r="P1049" s="17"/>
      <c r="Q1049" s="17"/>
      <c r="R1049" s="17"/>
      <c r="S1049" s="17"/>
      <c r="T1049" s="17"/>
    </row>
    <row r="1050" spans="1:20" hidden="1" x14ac:dyDescent="0.25">
      <c r="A1050" s="167"/>
      <c r="B1050" s="151"/>
      <c r="C1050" s="152"/>
      <c r="D1050" s="153"/>
      <c r="E1050" s="54" t="s">
        <v>22</v>
      </c>
      <c r="F1050" s="114" t="str">
        <f>IF(OR(F1046="",F1048=""),"",F1046-F1048)</f>
        <v/>
      </c>
      <c r="G1050" s="114"/>
      <c r="H1050" s="184"/>
      <c r="I1050" s="184"/>
      <c r="J1050" s="182"/>
      <c r="K1050" s="102"/>
      <c r="L1050" s="17"/>
      <c r="M1050" s="17"/>
      <c r="N1050" s="17"/>
      <c r="O1050" s="17"/>
      <c r="P1050" s="17"/>
      <c r="Q1050" s="17"/>
      <c r="R1050" s="17"/>
      <c r="S1050" s="17"/>
      <c r="T1050" s="17"/>
    </row>
    <row r="1051" spans="1:20" ht="24" hidden="1" customHeight="1" x14ac:dyDescent="0.25">
      <c r="A1051" s="166">
        <v>19</v>
      </c>
      <c r="B1051" s="168" t="s">
        <v>61</v>
      </c>
      <c r="C1051" s="169"/>
      <c r="D1051" s="170"/>
      <c r="E1051" s="58" t="s">
        <v>93</v>
      </c>
      <c r="F1051" s="163"/>
      <c r="G1051" s="164"/>
      <c r="H1051" s="120"/>
      <c r="I1051" s="159"/>
      <c r="J1051" s="159"/>
      <c r="K1051" s="99"/>
      <c r="L1051" s="17"/>
      <c r="M1051" s="17"/>
      <c r="N1051" s="17"/>
      <c r="O1051" s="17"/>
      <c r="P1051" s="17"/>
      <c r="Q1051" s="17"/>
      <c r="R1051" s="17"/>
      <c r="S1051" s="17"/>
      <c r="T1051" s="17"/>
    </row>
    <row r="1052" spans="1:20" ht="24" hidden="1" customHeight="1" x14ac:dyDescent="0.25">
      <c r="A1052" s="167"/>
      <c r="B1052" s="171"/>
      <c r="C1052" s="172"/>
      <c r="D1052" s="173"/>
      <c r="E1052" s="57" t="s">
        <v>22</v>
      </c>
      <c r="F1052" s="185" t="str">
        <f>IF(F1051="","",F1051*0.278)</f>
        <v/>
      </c>
      <c r="G1052" s="186"/>
      <c r="H1052" s="120"/>
      <c r="I1052" s="159"/>
      <c r="J1052" s="159"/>
      <c r="K1052" s="99"/>
      <c r="L1052" s="17"/>
      <c r="M1052" s="17"/>
      <c r="N1052" s="17"/>
      <c r="O1052" s="17"/>
      <c r="P1052" s="17"/>
      <c r="Q1052" s="17"/>
      <c r="R1052" s="17"/>
      <c r="S1052" s="17"/>
      <c r="T1052" s="17"/>
    </row>
    <row r="1053" spans="1:20" ht="24" hidden="1" customHeight="1" x14ac:dyDescent="0.25">
      <c r="A1053" s="166">
        <v>20</v>
      </c>
      <c r="B1053" s="168" t="s">
        <v>62</v>
      </c>
      <c r="C1053" s="169"/>
      <c r="D1053" s="170"/>
      <c r="E1053" s="58" t="s">
        <v>93</v>
      </c>
      <c r="F1053" s="163"/>
      <c r="G1053" s="164"/>
      <c r="H1053" s="120"/>
      <c r="I1053" s="159"/>
      <c r="J1053" s="159"/>
      <c r="K1053" s="99"/>
      <c r="L1053" s="17"/>
      <c r="M1053" s="17"/>
      <c r="N1053" s="17"/>
      <c r="O1053" s="17"/>
      <c r="P1053" s="17"/>
      <c r="Q1053" s="17"/>
      <c r="R1053" s="17"/>
      <c r="S1053" s="17"/>
      <c r="T1053" s="17"/>
    </row>
    <row r="1054" spans="1:20" ht="24" hidden="1" customHeight="1" x14ac:dyDescent="0.25">
      <c r="A1054" s="167"/>
      <c r="B1054" s="171"/>
      <c r="C1054" s="172"/>
      <c r="D1054" s="173"/>
      <c r="E1054" s="57" t="s">
        <v>22</v>
      </c>
      <c r="F1054" s="185" t="str">
        <f>IF(F1053="","",F1053*0.278)</f>
        <v/>
      </c>
      <c r="G1054" s="186"/>
      <c r="H1054" s="120"/>
      <c r="I1054" s="159"/>
      <c r="J1054" s="159"/>
      <c r="K1054" s="103"/>
      <c r="L1054" s="17"/>
      <c r="M1054" s="17"/>
      <c r="N1054" s="17"/>
      <c r="O1054" s="17"/>
      <c r="P1054" s="17"/>
      <c r="Q1054" s="17"/>
      <c r="R1054" s="17"/>
      <c r="S1054" s="17"/>
      <c r="T1054" s="17"/>
    </row>
    <row r="1055" spans="1:20" ht="23.25" hidden="1" customHeight="1" x14ac:dyDescent="0.25">
      <c r="A1055" s="166">
        <v>21</v>
      </c>
      <c r="B1055" s="168" t="s">
        <v>50</v>
      </c>
      <c r="C1055" s="169"/>
      <c r="D1055" s="170"/>
      <c r="E1055" s="58" t="s">
        <v>93</v>
      </c>
      <c r="F1055" s="174" t="str">
        <f>IF(OR(F1051="",F1053=""),"",F1051-F1053)</f>
        <v/>
      </c>
      <c r="G1055" s="175"/>
      <c r="H1055" s="120"/>
      <c r="I1055" s="159"/>
      <c r="J1055" s="159"/>
      <c r="K1055" s="103"/>
      <c r="L1055" s="17"/>
      <c r="M1055" s="17"/>
      <c r="N1055" s="17"/>
      <c r="O1055" s="17"/>
      <c r="P1055" s="17"/>
      <c r="Q1055" s="17"/>
      <c r="R1055" s="17"/>
      <c r="S1055" s="17"/>
      <c r="T1055" s="17"/>
    </row>
    <row r="1056" spans="1:20" ht="23.25" hidden="1" customHeight="1" x14ac:dyDescent="0.25">
      <c r="A1056" s="167"/>
      <c r="B1056" s="171"/>
      <c r="C1056" s="172"/>
      <c r="D1056" s="173"/>
      <c r="E1056" s="57" t="s">
        <v>22</v>
      </c>
      <c r="F1056" s="174" t="str">
        <f>IF(OR(F1052="",F1054=""),"",F1052-F1054)</f>
        <v/>
      </c>
      <c r="G1056" s="175"/>
      <c r="H1056" s="120"/>
      <c r="I1056" s="159"/>
      <c r="J1056" s="159"/>
      <c r="K1056" s="103"/>
      <c r="L1056" s="17"/>
      <c r="M1056" s="17"/>
      <c r="N1056" s="17"/>
      <c r="O1056" s="17"/>
      <c r="P1056" s="17"/>
      <c r="Q1056" s="17"/>
      <c r="R1056" s="17"/>
      <c r="S1056" s="17"/>
      <c r="T1056" s="17"/>
    </row>
    <row r="1057" spans="1:27" ht="45.75" hidden="1" customHeight="1" x14ac:dyDescent="0.25">
      <c r="A1057" s="38">
        <v>22</v>
      </c>
      <c r="B1057" s="126" t="s">
        <v>161</v>
      </c>
      <c r="C1057" s="127"/>
      <c r="D1057" s="128"/>
      <c r="E1057" s="57" t="s">
        <v>47</v>
      </c>
      <c r="F1057" s="176" t="str">
        <f>IF(OR(F1051="",F1053=""),"",F1055/F1051)</f>
        <v/>
      </c>
      <c r="G1057" s="177"/>
      <c r="H1057" s="120"/>
      <c r="I1057" s="159"/>
      <c r="J1057" s="159"/>
      <c r="K1057" s="103"/>
      <c r="L1057" s="17"/>
      <c r="M1057" s="17"/>
      <c r="N1057" s="17"/>
      <c r="O1057" s="17"/>
      <c r="P1057" s="17"/>
      <c r="Q1057" s="17"/>
      <c r="R1057" s="17"/>
      <c r="S1057" s="17"/>
      <c r="T1057" s="17"/>
    </row>
    <row r="1058" spans="1:27" ht="30.75" hidden="1" customHeight="1" x14ac:dyDescent="0.25">
      <c r="A1058" s="40">
        <v>23</v>
      </c>
      <c r="B1058" s="129" t="s">
        <v>23</v>
      </c>
      <c r="C1058" s="130"/>
      <c r="D1058" s="131"/>
      <c r="E1058" s="54" t="s">
        <v>22</v>
      </c>
      <c r="F1058" s="178"/>
      <c r="G1058" s="178"/>
      <c r="H1058" s="179"/>
      <c r="I1058" s="179"/>
      <c r="J1058" s="120"/>
      <c r="K1058" s="102"/>
      <c r="L1058" s="17"/>
      <c r="M1058" s="17"/>
      <c r="N1058" s="17"/>
      <c r="O1058" s="17"/>
      <c r="P1058" s="17"/>
      <c r="Q1058" s="17"/>
      <c r="R1058" s="17"/>
      <c r="S1058" s="17"/>
      <c r="T1058" s="17"/>
    </row>
    <row r="1059" spans="1:27" ht="30.75" hidden="1" customHeight="1" x14ac:dyDescent="0.25">
      <c r="A1059" s="38">
        <v>24</v>
      </c>
      <c r="B1059" s="129" t="s">
        <v>172</v>
      </c>
      <c r="C1059" s="130"/>
      <c r="D1059" s="131"/>
      <c r="E1059" s="54" t="s">
        <v>22</v>
      </c>
      <c r="F1059" s="178"/>
      <c r="G1059" s="178"/>
      <c r="H1059" s="179"/>
      <c r="I1059" s="179"/>
      <c r="J1059" s="120"/>
      <c r="K1059" s="102"/>
      <c r="L1059" s="17"/>
      <c r="M1059" s="17"/>
      <c r="N1059" s="17"/>
      <c r="O1059" s="17"/>
      <c r="P1059" s="17"/>
      <c r="Q1059" s="17"/>
      <c r="R1059" s="17"/>
      <c r="S1059" s="17"/>
      <c r="T1059" s="17"/>
    </row>
    <row r="1060" spans="1:27" ht="30.75" hidden="1" customHeight="1" x14ac:dyDescent="0.25">
      <c r="A1060" s="38">
        <v>25</v>
      </c>
      <c r="B1060" s="129" t="s">
        <v>173</v>
      </c>
      <c r="C1060" s="130"/>
      <c r="D1060" s="131"/>
      <c r="E1060" s="54" t="s">
        <v>22</v>
      </c>
      <c r="F1060" s="180" t="str">
        <f>IF(OR(F1058="",F1059=""),"",F1058-F1059)</f>
        <v/>
      </c>
      <c r="G1060" s="180"/>
      <c r="H1060" s="120"/>
      <c r="I1060" s="159"/>
      <c r="J1060" s="159"/>
      <c r="K1060" s="102"/>
      <c r="L1060" s="17"/>
      <c r="M1060" s="17"/>
      <c r="N1060" s="17"/>
      <c r="O1060" s="17"/>
      <c r="P1060" s="17"/>
      <c r="Q1060" s="17"/>
      <c r="R1060" s="17"/>
      <c r="S1060" s="17"/>
      <c r="T1060" s="17"/>
    </row>
    <row r="1061" spans="1:27" ht="45.75" hidden="1" customHeight="1" x14ac:dyDescent="0.25">
      <c r="A1061" s="46">
        <v>26</v>
      </c>
      <c r="B1061" s="108" t="s">
        <v>166</v>
      </c>
      <c r="C1061" s="108"/>
      <c r="D1061" s="108"/>
      <c r="E1061" s="57" t="s">
        <v>22</v>
      </c>
      <c r="F1061" s="163"/>
      <c r="G1061" s="164"/>
      <c r="H1061" s="120"/>
      <c r="I1061" s="159"/>
      <c r="J1061" s="159"/>
      <c r="K1061" s="103"/>
      <c r="L1061" s="17"/>
      <c r="M1061" s="17"/>
      <c r="N1061" s="17"/>
      <c r="O1061" s="17"/>
      <c r="P1061" s="17"/>
      <c r="Q1061" s="17"/>
      <c r="R1061" s="17"/>
      <c r="S1061" s="17"/>
      <c r="T1061" s="17"/>
    </row>
    <row r="1062" spans="1:27" ht="45.75" hidden="1" customHeight="1" x14ac:dyDescent="0.25">
      <c r="A1062" s="46">
        <v>27</v>
      </c>
      <c r="B1062" s="108" t="s">
        <v>169</v>
      </c>
      <c r="C1062" s="108"/>
      <c r="D1062" s="108"/>
      <c r="E1062" s="57" t="s">
        <v>22</v>
      </c>
      <c r="F1062" s="163"/>
      <c r="G1062" s="164"/>
      <c r="H1062" s="120"/>
      <c r="I1062" s="159"/>
      <c r="J1062" s="159"/>
      <c r="K1062" s="103"/>
      <c r="L1062" s="17"/>
      <c r="M1062" s="17"/>
      <c r="N1062" s="17"/>
      <c r="O1062" s="17"/>
      <c r="P1062" s="17"/>
      <c r="Q1062" s="17"/>
      <c r="R1062" s="17"/>
      <c r="S1062" s="17"/>
      <c r="T1062" s="17"/>
    </row>
    <row r="1063" spans="1:27" ht="45" hidden="1" customHeight="1" x14ac:dyDescent="0.25">
      <c r="A1063" s="34">
        <v>28</v>
      </c>
      <c r="B1063" s="157" t="s">
        <v>51</v>
      </c>
      <c r="C1063" s="157"/>
      <c r="D1063" s="157"/>
      <c r="E1063" s="54" t="s">
        <v>22</v>
      </c>
      <c r="F1063" s="165" t="str">
        <f>IF(AND(F1061="",F1062=""),"",F1061+F1062)</f>
        <v/>
      </c>
      <c r="G1063" s="165"/>
      <c r="H1063" s="120"/>
      <c r="I1063" s="159"/>
      <c r="J1063" s="159"/>
      <c r="K1063" s="99"/>
      <c r="L1063" s="17"/>
      <c r="M1063" s="17"/>
      <c r="N1063" s="17"/>
      <c r="O1063" s="17"/>
      <c r="P1063" s="17"/>
      <c r="Q1063" s="17"/>
      <c r="R1063" s="17"/>
      <c r="S1063" s="17"/>
      <c r="T1063" s="17"/>
    </row>
    <row r="1064" spans="1:27" ht="30.75" hidden="1" customHeight="1" x14ac:dyDescent="0.25">
      <c r="A1064" s="34">
        <v>29</v>
      </c>
      <c r="B1064" s="129" t="s">
        <v>185</v>
      </c>
      <c r="C1064" s="130"/>
      <c r="D1064" s="131"/>
      <c r="E1064" s="54" t="s">
        <v>24</v>
      </c>
      <c r="F1064" s="163"/>
      <c r="G1064" s="164"/>
      <c r="H1064" s="120"/>
      <c r="I1064" s="159"/>
      <c r="J1064" s="159"/>
      <c r="K1064" s="99"/>
      <c r="L1064" s="17"/>
      <c r="M1064" s="17"/>
      <c r="N1064" s="17"/>
      <c r="O1064" s="17"/>
      <c r="P1064" s="17"/>
      <c r="Q1064" s="17"/>
      <c r="R1064" s="17"/>
      <c r="S1064" s="17"/>
      <c r="T1064" s="17"/>
    </row>
    <row r="1065" spans="1:27" hidden="1" x14ac:dyDescent="0.25">
      <c r="A1065" s="34">
        <v>30</v>
      </c>
      <c r="B1065" s="129" t="s">
        <v>186</v>
      </c>
      <c r="C1065" s="130"/>
      <c r="D1065" s="131"/>
      <c r="E1065" s="54" t="s">
        <v>24</v>
      </c>
      <c r="F1065" s="163"/>
      <c r="G1065" s="164"/>
      <c r="H1065" s="120"/>
      <c r="I1065" s="159"/>
      <c r="J1065" s="159"/>
      <c r="K1065" s="99"/>
      <c r="L1065" s="17"/>
      <c r="M1065" s="17"/>
      <c r="N1065" s="17"/>
      <c r="O1065" s="17"/>
      <c r="P1065" s="17"/>
      <c r="Q1065" s="17"/>
      <c r="R1065" s="17"/>
      <c r="S1065" s="17"/>
      <c r="T1065" s="17"/>
    </row>
    <row r="1066" spans="1:27" ht="31.5" hidden="1" customHeight="1" x14ac:dyDescent="0.25">
      <c r="A1066" s="34">
        <v>31</v>
      </c>
      <c r="B1066" s="157" t="s">
        <v>48</v>
      </c>
      <c r="C1066" s="157"/>
      <c r="D1066" s="157"/>
      <c r="E1066" s="54" t="s">
        <v>24</v>
      </c>
      <c r="F1066" s="165" t="str">
        <f>IF(OR(F1064="",F1065=""),"",F1064-F1065)</f>
        <v/>
      </c>
      <c r="G1066" s="165"/>
      <c r="H1066" s="120"/>
      <c r="I1066" s="159"/>
      <c r="J1066" s="159"/>
      <c r="K1066" s="103"/>
      <c r="L1066" s="17"/>
      <c r="M1066" s="17"/>
      <c r="N1066" s="17"/>
      <c r="O1066" s="17"/>
      <c r="P1066" s="17"/>
      <c r="Q1066" s="17"/>
      <c r="R1066" s="17"/>
      <c r="S1066" s="17"/>
      <c r="T1066" s="17"/>
    </row>
    <row r="1067" spans="1:27" hidden="1" x14ac:dyDescent="0.25">
      <c r="A1067" s="142">
        <v>32</v>
      </c>
      <c r="B1067" s="145" t="s">
        <v>52</v>
      </c>
      <c r="C1067" s="146"/>
      <c r="D1067" s="147"/>
      <c r="E1067" s="154" t="s">
        <v>182</v>
      </c>
      <c r="F1067" s="154"/>
      <c r="G1067" s="154"/>
      <c r="H1067" s="154"/>
      <c r="I1067" s="154"/>
      <c r="J1067" s="86"/>
      <c r="K1067" s="155" t="str">
        <f>IF(AND(J1067="Tak",F1057&lt;0.25),"Nie został spełniony warunek zgodnie z punktem 1 Kryteriów jakościowych dopuszczających","")</f>
        <v/>
      </c>
      <c r="L1067" s="155"/>
      <c r="M1067" s="155"/>
      <c r="N1067" s="155"/>
      <c r="O1067" s="155"/>
      <c r="P1067" s="155"/>
      <c r="Q1067" s="155"/>
      <c r="R1067" s="155"/>
      <c r="S1067" s="155"/>
      <c r="T1067" s="155"/>
      <c r="AA1067">
        <f>IF(J1067="Tak",1,0)</f>
        <v>0</v>
      </c>
    </row>
    <row r="1068" spans="1:27" hidden="1" x14ac:dyDescent="0.25">
      <c r="A1068" s="143"/>
      <c r="B1068" s="148"/>
      <c r="C1068" s="149"/>
      <c r="D1068" s="150"/>
      <c r="E1068" s="156" t="s">
        <v>183</v>
      </c>
      <c r="F1068" s="156"/>
      <c r="G1068" s="156"/>
      <c r="H1068" s="156"/>
      <c r="I1068" s="156"/>
      <c r="J1068" s="86"/>
      <c r="K1068" s="155" t="str">
        <f>IF(AND(J1068="Tak",F1057&lt;0.1),"Nie został spełniony warunek zgodnie z punktem 2 Kryteriów jakościowych dopuszczających","")</f>
        <v/>
      </c>
      <c r="L1068" s="155"/>
      <c r="M1068" s="155"/>
      <c r="N1068" s="155"/>
      <c r="O1068" s="155"/>
      <c r="P1068" s="155"/>
      <c r="Q1068" s="155"/>
      <c r="R1068" s="155"/>
      <c r="S1068" s="155"/>
      <c r="T1068" s="155"/>
      <c r="AA1068">
        <f t="shared" ref="AA1068:AA1069" si="21">IF(J1068="Tak",1,0)</f>
        <v>0</v>
      </c>
    </row>
    <row r="1069" spans="1:27" hidden="1" x14ac:dyDescent="0.25">
      <c r="A1069" s="144"/>
      <c r="B1069" s="151"/>
      <c r="C1069" s="152"/>
      <c r="D1069" s="153"/>
      <c r="E1069" s="156" t="s">
        <v>184</v>
      </c>
      <c r="F1069" s="156"/>
      <c r="G1069" s="156"/>
      <c r="H1069" s="156"/>
      <c r="I1069" s="156"/>
      <c r="J1069" s="86"/>
      <c r="K1069" s="155" t="str">
        <f>IF(AND(J1069="Tak",F1057&lt;0.1),"Nie został spełniony warunek zgodnie z punktem 2 Kryteriów jakościowych dopuszczających","")</f>
        <v/>
      </c>
      <c r="L1069" s="155"/>
      <c r="M1069" s="155"/>
      <c r="N1069" s="155"/>
      <c r="O1069" s="155"/>
      <c r="P1069" s="155"/>
      <c r="Q1069" s="155"/>
      <c r="R1069" s="155"/>
      <c r="S1069" s="155"/>
      <c r="T1069" s="155"/>
      <c r="AA1069">
        <f t="shared" si="21"/>
        <v>0</v>
      </c>
    </row>
    <row r="1070" spans="1:27" ht="62.25" hidden="1" customHeight="1" x14ac:dyDescent="0.25">
      <c r="A1070" s="34">
        <v>33</v>
      </c>
      <c r="B1070" s="157" t="s">
        <v>277</v>
      </c>
      <c r="C1070" s="157"/>
      <c r="D1070" s="157"/>
      <c r="E1070" s="54" t="s">
        <v>19</v>
      </c>
      <c r="F1070" s="158"/>
      <c r="G1070" s="158"/>
      <c r="H1070" s="120"/>
      <c r="I1070" s="159"/>
      <c r="J1070" s="159"/>
      <c r="K1070" s="99"/>
      <c r="L1070" s="17"/>
      <c r="M1070" s="17"/>
      <c r="N1070" s="17"/>
      <c r="O1070" s="17"/>
      <c r="P1070" s="17"/>
      <c r="Q1070" s="17"/>
      <c r="R1070" s="17"/>
      <c r="S1070" s="17"/>
      <c r="T1070" s="17"/>
      <c r="AA1070">
        <f>SUM(AA1067:AA1069)</f>
        <v>0</v>
      </c>
    </row>
    <row r="1071" spans="1:27" ht="41.25" hidden="1" customHeight="1" x14ac:dyDescent="0.25">
      <c r="A1071" s="34">
        <v>34</v>
      </c>
      <c r="B1071" s="108" t="s">
        <v>157</v>
      </c>
      <c r="C1071" s="108"/>
      <c r="D1071" s="108"/>
      <c r="E1071" s="57" t="s">
        <v>158</v>
      </c>
      <c r="F1071" s="160" t="str">
        <f>IF(OR(F1042="",F1043=""),"",F1041/F1055)</f>
        <v/>
      </c>
      <c r="G1071" s="160"/>
      <c r="H1071" s="161"/>
      <c r="I1071" s="161"/>
      <c r="J1071" s="162"/>
      <c r="K1071" s="100"/>
      <c r="L1071" s="17"/>
      <c r="M1071" s="17"/>
      <c r="N1071" s="17"/>
      <c r="O1071" s="17"/>
      <c r="P1071" s="17"/>
      <c r="Q1071" s="17"/>
      <c r="R1071" s="17"/>
      <c r="S1071" s="17"/>
      <c r="T1071" s="17"/>
    </row>
    <row r="1072" spans="1:27" ht="40.5" hidden="1" customHeight="1" x14ac:dyDescent="0.25">
      <c r="A1072" s="34">
        <v>35</v>
      </c>
      <c r="B1072" s="108" t="s">
        <v>159</v>
      </c>
      <c r="C1072" s="108"/>
      <c r="D1072" s="108"/>
      <c r="E1072" s="57" t="s">
        <v>160</v>
      </c>
      <c r="F1072" s="160" t="str">
        <f>IF(OR(F1041="",F1042="",F1051=""),"",F1041/(F1042-F1043))</f>
        <v/>
      </c>
      <c r="G1072" s="160"/>
      <c r="H1072" s="161"/>
      <c r="I1072" s="161"/>
      <c r="J1072" s="162"/>
      <c r="K1072" s="99"/>
      <c r="L1072" s="17"/>
      <c r="M1072" s="17"/>
      <c r="N1072" s="17"/>
      <c r="O1072" s="17"/>
      <c r="P1072" s="17"/>
      <c r="Q1072" s="17"/>
      <c r="R1072" s="17"/>
      <c r="S1072" s="17"/>
      <c r="T1072" s="17"/>
    </row>
    <row r="1073" spans="1:27" ht="30" hidden="1" customHeight="1" x14ac:dyDescent="0.25">
      <c r="A1073" s="34">
        <v>36</v>
      </c>
      <c r="B1073" s="126" t="str">
        <f>CONCATENATE("Maksymalna kwota dofinansowania - ",'0-1'!$B$8)</f>
        <v xml:space="preserve">Maksymalna kwota dofinansowania - </v>
      </c>
      <c r="C1073" s="127"/>
      <c r="D1073" s="128"/>
      <c r="E1073" s="57" t="s">
        <v>69</v>
      </c>
      <c r="F1073" s="135" t="str">
        <f>IF(F1074="","",F1074*F1041)</f>
        <v/>
      </c>
      <c r="G1073" s="136"/>
      <c r="H1073" s="137"/>
      <c r="I1073" s="138"/>
      <c r="J1073" s="138"/>
      <c r="K1073" s="99"/>
      <c r="L1073" s="17"/>
      <c r="M1073" s="17"/>
      <c r="N1073" s="17"/>
      <c r="O1073" s="17"/>
      <c r="P1073" s="17"/>
      <c r="Q1073" s="17"/>
      <c r="R1073" s="17"/>
      <c r="S1073" s="17"/>
      <c r="T1073" s="17"/>
    </row>
    <row r="1074" spans="1:27" ht="45.75" hidden="1" customHeight="1" x14ac:dyDescent="0.25">
      <c r="A1074" s="34">
        <v>37</v>
      </c>
      <c r="B1074" s="126" t="s">
        <v>187</v>
      </c>
      <c r="C1074" s="127"/>
      <c r="D1074" s="128"/>
      <c r="E1074" s="59" t="s">
        <v>47</v>
      </c>
      <c r="F1074" s="139" t="str">
        <f>IF(AA1070=3,0.95,IF(AA1070=2,0.9,IF(AA1070=1,0.85,"")))</f>
        <v/>
      </c>
      <c r="G1074" s="140"/>
      <c r="H1074" s="137"/>
      <c r="I1074" s="138"/>
      <c r="J1074" s="138"/>
      <c r="K1074" s="99"/>
      <c r="L1074" s="17"/>
      <c r="M1074" s="17"/>
      <c r="N1074" s="17"/>
      <c r="O1074" s="17"/>
      <c r="P1074" s="17"/>
      <c r="Q1074" s="17"/>
      <c r="R1074" s="17"/>
      <c r="S1074" s="17"/>
      <c r="T1074" s="17"/>
    </row>
    <row r="1075" spans="1:27" ht="15" hidden="1" customHeight="1" x14ac:dyDescent="0.25">
      <c r="A1075" s="106" t="s">
        <v>205</v>
      </c>
      <c r="B1075" s="106"/>
      <c r="C1075" s="106"/>
      <c r="D1075" s="106"/>
      <c r="E1075" s="106"/>
      <c r="F1075" s="106"/>
      <c r="G1075" s="106"/>
      <c r="H1075" s="106"/>
      <c r="I1075" s="106"/>
      <c r="J1075" s="132"/>
      <c r="K1075" s="98"/>
      <c r="L1075" s="17"/>
      <c r="M1075" s="17"/>
      <c r="N1075" s="17"/>
      <c r="O1075" s="17"/>
      <c r="P1075" s="17"/>
      <c r="Q1075" s="17"/>
      <c r="R1075" s="17"/>
      <c r="S1075" s="17"/>
      <c r="T1075" s="17"/>
    </row>
    <row r="1076" spans="1:27" ht="39.75" hidden="1" customHeight="1" x14ac:dyDescent="0.25">
      <c r="A1076" s="107"/>
      <c r="B1076" s="107"/>
      <c r="C1076" s="107"/>
      <c r="D1076" s="107"/>
      <c r="E1076" s="107"/>
      <c r="F1076" s="107"/>
      <c r="G1076" s="107"/>
      <c r="H1076" s="107"/>
      <c r="I1076" s="107"/>
      <c r="J1076" s="141"/>
      <c r="K1076" s="98"/>
      <c r="L1076" s="17"/>
      <c r="M1076" s="17"/>
      <c r="N1076" s="17"/>
      <c r="O1076" s="17"/>
      <c r="P1076" s="17"/>
      <c r="Q1076" s="17"/>
      <c r="R1076" s="17"/>
      <c r="S1076" s="17"/>
      <c r="T1076" s="17"/>
    </row>
    <row r="1077" spans="1:27" ht="33.75" hidden="1" customHeight="1" x14ac:dyDescent="0.25">
      <c r="K1077" s="98"/>
      <c r="L1077" s="17"/>
      <c r="M1077" s="17"/>
      <c r="N1077" s="17"/>
      <c r="O1077" s="17"/>
      <c r="P1077" s="17"/>
      <c r="Q1077" s="17"/>
      <c r="R1077" s="17"/>
      <c r="S1077" s="17"/>
      <c r="T1077" s="17"/>
    </row>
    <row r="1078" spans="1:27" ht="18.75" hidden="1" x14ac:dyDescent="0.3">
      <c r="B1078" s="207" t="s">
        <v>221</v>
      </c>
      <c r="C1078" s="207"/>
      <c r="D1078" s="207"/>
      <c r="E1078" s="207"/>
      <c r="F1078" s="207"/>
      <c r="G1078" s="207"/>
      <c r="H1078" s="207"/>
      <c r="I1078" s="207"/>
      <c r="J1078" s="207"/>
      <c r="K1078" s="98"/>
      <c r="L1078" s="17"/>
      <c r="M1078" s="17"/>
      <c r="N1078" s="17"/>
      <c r="O1078" s="17"/>
      <c r="P1078" s="17"/>
      <c r="Q1078" s="17"/>
      <c r="R1078" s="17"/>
      <c r="S1078" s="17"/>
      <c r="T1078" s="17"/>
    </row>
    <row r="1079" spans="1:27" ht="45.75" hidden="1" customHeight="1" x14ac:dyDescent="0.25">
      <c r="A1079" s="36" t="s">
        <v>13</v>
      </c>
      <c r="B1079" s="208" t="s">
        <v>33</v>
      </c>
      <c r="C1079" s="208"/>
      <c r="D1079" s="208"/>
      <c r="E1079" s="51" t="s">
        <v>15</v>
      </c>
      <c r="F1079" s="208" t="s">
        <v>36</v>
      </c>
      <c r="G1079" s="208"/>
      <c r="H1079" s="208" t="s">
        <v>49</v>
      </c>
      <c r="I1079" s="208"/>
      <c r="J1079" s="209"/>
      <c r="K1079" s="99"/>
      <c r="L1079" s="17"/>
      <c r="M1079" s="17"/>
      <c r="N1079" s="17"/>
      <c r="O1079" s="17"/>
      <c r="P1079" s="17"/>
      <c r="Q1079" s="17"/>
      <c r="R1079" s="17"/>
      <c r="S1079" s="17"/>
      <c r="T1079" s="17"/>
    </row>
    <row r="1080" spans="1:27" ht="31.5" hidden="1" customHeight="1" x14ac:dyDescent="0.25">
      <c r="A1080" s="40">
        <v>1</v>
      </c>
      <c r="B1080" s="157" t="s">
        <v>43</v>
      </c>
      <c r="C1080" s="157"/>
      <c r="D1080" s="157"/>
      <c r="E1080" s="52" t="s">
        <v>17</v>
      </c>
      <c r="F1080" s="198" t="s">
        <v>17</v>
      </c>
      <c r="G1080" s="199"/>
      <c r="H1080" s="200"/>
      <c r="I1080" s="200"/>
      <c r="J1080" s="201"/>
      <c r="K1080" s="99"/>
      <c r="L1080" s="17"/>
      <c r="M1080" s="17"/>
      <c r="N1080" s="17"/>
      <c r="O1080" s="17"/>
      <c r="P1080" s="17"/>
      <c r="Q1080" s="17"/>
      <c r="R1080" s="17"/>
      <c r="S1080" s="17"/>
      <c r="T1080" s="17"/>
    </row>
    <row r="1081" spans="1:27" ht="30.75" hidden="1" customHeight="1" x14ac:dyDescent="0.25">
      <c r="A1081" s="40">
        <v>2</v>
      </c>
      <c r="B1081" s="157" t="s">
        <v>44</v>
      </c>
      <c r="C1081" s="157"/>
      <c r="D1081" s="157"/>
      <c r="E1081" s="52" t="s">
        <v>17</v>
      </c>
      <c r="F1081" s="198" t="s">
        <v>17</v>
      </c>
      <c r="G1081" s="199"/>
      <c r="H1081" s="120"/>
      <c r="I1081" s="159"/>
      <c r="J1081" s="159"/>
      <c r="K1081" s="101"/>
      <c r="L1081" s="17"/>
      <c r="M1081" s="17"/>
      <c r="N1081" s="17"/>
      <c r="O1081" s="17"/>
      <c r="P1081" s="17"/>
      <c r="Q1081" s="17"/>
      <c r="R1081" s="17"/>
      <c r="S1081" s="17"/>
      <c r="T1081" s="17"/>
    </row>
    <row r="1082" spans="1:27" ht="15.75" hidden="1" x14ac:dyDescent="0.25">
      <c r="A1082" s="40">
        <v>3</v>
      </c>
      <c r="B1082" s="126" t="s">
        <v>152</v>
      </c>
      <c r="C1082" s="127"/>
      <c r="D1082" s="128"/>
      <c r="E1082" s="53" t="s">
        <v>153</v>
      </c>
      <c r="F1082" s="202"/>
      <c r="G1082" s="203"/>
      <c r="H1082" s="120"/>
      <c r="I1082" s="159"/>
      <c r="J1082" s="159"/>
      <c r="K1082" s="101"/>
      <c r="L1082" s="17"/>
      <c r="M1082" s="17"/>
      <c r="N1082" s="17"/>
      <c r="O1082" s="17"/>
      <c r="P1082" s="17"/>
      <c r="Q1082" s="17"/>
      <c r="R1082" s="17"/>
      <c r="S1082" s="17"/>
      <c r="T1082" s="17"/>
      <c r="AA1082" t="s">
        <v>154</v>
      </c>
    </row>
    <row r="1083" spans="1:27" ht="17.25" hidden="1" x14ac:dyDescent="0.25">
      <c r="A1083" s="40">
        <v>4</v>
      </c>
      <c r="B1083" s="157" t="s">
        <v>45</v>
      </c>
      <c r="C1083" s="157"/>
      <c r="D1083" s="157"/>
      <c r="E1083" s="54" t="s">
        <v>21</v>
      </c>
      <c r="F1083" s="158"/>
      <c r="G1083" s="158"/>
      <c r="H1083" s="120"/>
      <c r="I1083" s="159"/>
      <c r="J1083" s="159"/>
      <c r="K1083" s="101"/>
      <c r="L1083" s="17"/>
      <c r="M1083" s="17"/>
      <c r="N1083" s="17"/>
      <c r="O1083" s="17"/>
      <c r="P1083" s="17"/>
      <c r="Q1083" s="17"/>
      <c r="R1083" s="17"/>
      <c r="S1083" s="17"/>
      <c r="T1083" s="17"/>
      <c r="AA1083" t="s">
        <v>155</v>
      </c>
    </row>
    <row r="1084" spans="1:27" ht="18.75" hidden="1" customHeight="1" x14ac:dyDescent="0.25">
      <c r="A1084" s="40">
        <v>5</v>
      </c>
      <c r="B1084" s="157" t="s">
        <v>41</v>
      </c>
      <c r="C1084" s="157"/>
      <c r="D1084" s="157"/>
      <c r="E1084" s="54" t="s">
        <v>21</v>
      </c>
      <c r="F1084" s="204"/>
      <c r="G1084" s="205"/>
      <c r="H1084" s="120"/>
      <c r="I1084" s="159"/>
      <c r="J1084" s="159"/>
      <c r="K1084" s="101"/>
      <c r="L1084" s="17"/>
      <c r="M1084" s="17"/>
      <c r="N1084" s="17"/>
      <c r="O1084" s="17"/>
      <c r="P1084" s="17"/>
      <c r="Q1084" s="17"/>
      <c r="R1084" s="17"/>
      <c r="S1084" s="17"/>
      <c r="T1084" s="17"/>
    </row>
    <row r="1085" spans="1:27" ht="29.25" hidden="1" customHeight="1" x14ac:dyDescent="0.25">
      <c r="A1085" s="34">
        <v>6</v>
      </c>
      <c r="B1085" s="206" t="s">
        <v>163</v>
      </c>
      <c r="C1085" s="206"/>
      <c r="D1085" s="206"/>
      <c r="E1085" s="55" t="s">
        <v>168</v>
      </c>
      <c r="F1085" s="158"/>
      <c r="G1085" s="158"/>
      <c r="H1085" s="120"/>
      <c r="I1085" s="159"/>
      <c r="J1085" s="159"/>
      <c r="K1085" s="101"/>
      <c r="L1085" s="17"/>
      <c r="M1085" s="17"/>
      <c r="N1085" s="17"/>
      <c r="O1085" s="17"/>
      <c r="P1085" s="17"/>
      <c r="Q1085" s="17"/>
      <c r="R1085" s="17"/>
      <c r="S1085" s="17"/>
      <c r="T1085" s="17"/>
    </row>
    <row r="1086" spans="1:27" ht="62.25" hidden="1" customHeight="1" x14ac:dyDescent="0.25">
      <c r="A1086" s="40">
        <v>7</v>
      </c>
      <c r="B1086" s="157" t="s">
        <v>46</v>
      </c>
      <c r="C1086" s="157"/>
      <c r="D1086" s="157"/>
      <c r="E1086" s="54" t="s">
        <v>21</v>
      </c>
      <c r="F1086" s="158"/>
      <c r="G1086" s="158"/>
      <c r="H1086" s="120"/>
      <c r="I1086" s="159"/>
      <c r="J1086" s="159"/>
      <c r="K1086" s="99"/>
      <c r="L1086" s="17"/>
      <c r="M1086" s="17"/>
      <c r="N1086" s="17"/>
      <c r="O1086" s="17"/>
      <c r="P1086" s="17"/>
      <c r="Q1086" s="17"/>
      <c r="R1086" s="17"/>
      <c r="S1086" s="17"/>
      <c r="T1086" s="17"/>
    </row>
    <row r="1087" spans="1:27" ht="28.5" hidden="1" customHeight="1" x14ac:dyDescent="0.25">
      <c r="A1087" s="40">
        <v>8</v>
      </c>
      <c r="B1087" s="193" t="s">
        <v>174</v>
      </c>
      <c r="C1087" s="194"/>
      <c r="D1087" s="195"/>
      <c r="E1087" s="56" t="s">
        <v>35</v>
      </c>
      <c r="F1087" s="196"/>
      <c r="G1087" s="197"/>
      <c r="H1087" s="120"/>
      <c r="I1087" s="159"/>
      <c r="J1087" s="159"/>
      <c r="K1087" s="99"/>
      <c r="L1087" s="17"/>
      <c r="M1087" s="17"/>
      <c r="N1087" s="17"/>
      <c r="O1087" s="17"/>
      <c r="P1087" s="17"/>
      <c r="Q1087" s="17"/>
      <c r="R1087" s="17"/>
      <c r="S1087" s="17"/>
      <c r="T1087" s="17"/>
    </row>
    <row r="1088" spans="1:27" ht="29.25" hidden="1" customHeight="1" x14ac:dyDescent="0.25">
      <c r="A1088" s="40">
        <v>9</v>
      </c>
      <c r="B1088" s="193" t="s">
        <v>176</v>
      </c>
      <c r="C1088" s="194"/>
      <c r="D1088" s="195"/>
      <c r="E1088" s="56" t="s">
        <v>153</v>
      </c>
      <c r="F1088" s="163"/>
      <c r="G1088" s="164"/>
      <c r="H1088" s="120"/>
      <c r="I1088" s="159"/>
      <c r="J1088" s="159"/>
      <c r="K1088" s="99"/>
      <c r="L1088" s="17"/>
      <c r="M1088" s="17"/>
      <c r="N1088" s="17"/>
      <c r="O1088" s="17"/>
      <c r="P1088" s="17"/>
      <c r="Q1088" s="17"/>
      <c r="R1088" s="17"/>
      <c r="S1088" s="17"/>
      <c r="T1088" s="17"/>
    </row>
    <row r="1089" spans="1:20" hidden="1" x14ac:dyDescent="0.25">
      <c r="A1089" s="40">
        <v>10</v>
      </c>
      <c r="B1089" s="193" t="s">
        <v>175</v>
      </c>
      <c r="C1089" s="194"/>
      <c r="D1089" s="195"/>
      <c r="E1089" s="56" t="s">
        <v>35</v>
      </c>
      <c r="F1089" s="196"/>
      <c r="G1089" s="197"/>
      <c r="H1089" s="120"/>
      <c r="I1089" s="159"/>
      <c r="J1089" s="159"/>
      <c r="K1089" s="99"/>
      <c r="L1089" s="17"/>
      <c r="M1089" s="17"/>
      <c r="N1089" s="17"/>
      <c r="O1089" s="17"/>
      <c r="P1089" s="17"/>
      <c r="Q1089" s="17"/>
      <c r="R1089" s="17"/>
      <c r="S1089" s="17"/>
      <c r="T1089" s="17"/>
    </row>
    <row r="1090" spans="1:20" ht="33.75" hidden="1" customHeight="1" x14ac:dyDescent="0.25">
      <c r="A1090" s="40">
        <v>11</v>
      </c>
      <c r="B1090" s="126" t="s">
        <v>156</v>
      </c>
      <c r="C1090" s="127"/>
      <c r="D1090" s="128"/>
      <c r="E1090" s="57" t="s">
        <v>69</v>
      </c>
      <c r="F1090" s="187"/>
      <c r="G1090" s="188"/>
      <c r="H1090" s="120"/>
      <c r="I1090" s="159"/>
      <c r="J1090" s="159"/>
      <c r="K1090" s="100" t="str">
        <f>IF(F1091&gt;F1090,"Wartość kosztów kwalifikowanych przekracza koszt całkowity przedsięwzięcia !!!","")</f>
        <v/>
      </c>
      <c r="L1090" s="17"/>
      <c r="M1090" s="17"/>
      <c r="N1090" s="17"/>
      <c r="O1090" s="17"/>
      <c r="P1090" s="17"/>
      <c r="Q1090" s="17"/>
      <c r="R1090" s="17"/>
      <c r="S1090" s="17"/>
      <c r="T1090" s="17"/>
    </row>
    <row r="1091" spans="1:20" ht="141.75" hidden="1" customHeight="1" x14ac:dyDescent="0.25">
      <c r="A1091" s="40">
        <v>12</v>
      </c>
      <c r="B1091" s="126" t="s">
        <v>167</v>
      </c>
      <c r="C1091" s="127"/>
      <c r="D1091" s="128"/>
      <c r="E1091" s="57" t="s">
        <v>69</v>
      </c>
      <c r="F1091" s="187"/>
      <c r="G1091" s="188"/>
      <c r="H1091" s="120"/>
      <c r="I1091" s="159"/>
      <c r="J1091" s="159"/>
      <c r="K1091" s="105" t="str">
        <f>IF(F1091="","",IF(F1091&lt;100000,"Minimalny koszt kwalifikowany przedsięwzięcia to 100.000,00 zł !!!",""))</f>
        <v/>
      </c>
      <c r="L1091" s="17"/>
      <c r="M1091" s="17"/>
      <c r="N1091" s="17"/>
      <c r="O1091" s="17"/>
      <c r="P1091" s="17"/>
      <c r="Q1091" s="17"/>
      <c r="R1091" s="17"/>
      <c r="S1091" s="17"/>
      <c r="T1091" s="17"/>
    </row>
    <row r="1092" spans="1:20" ht="30.75" hidden="1" customHeight="1" x14ac:dyDescent="0.25">
      <c r="A1092" s="37">
        <v>13</v>
      </c>
      <c r="B1092" s="126" t="s">
        <v>165</v>
      </c>
      <c r="C1092" s="127"/>
      <c r="D1092" s="128"/>
      <c r="E1092" s="57" t="s">
        <v>69</v>
      </c>
      <c r="F1092" s="187"/>
      <c r="G1092" s="188"/>
      <c r="H1092" s="120"/>
      <c r="I1092" s="159"/>
      <c r="J1092" s="159"/>
      <c r="K1092" s="99"/>
      <c r="L1092" s="17"/>
      <c r="M1092" s="17"/>
      <c r="N1092" s="17"/>
      <c r="O1092" s="17"/>
      <c r="P1092" s="17"/>
      <c r="Q1092" s="17"/>
      <c r="R1092" s="17"/>
      <c r="S1092" s="17"/>
      <c r="T1092" s="17"/>
    </row>
    <row r="1093" spans="1:20" ht="30.75" hidden="1" customHeight="1" x14ac:dyDescent="0.25">
      <c r="A1093" s="37">
        <v>14</v>
      </c>
      <c r="B1093" s="126" t="s">
        <v>164</v>
      </c>
      <c r="C1093" s="127"/>
      <c r="D1093" s="128"/>
      <c r="E1093" s="57" t="s">
        <v>69</v>
      </c>
      <c r="F1093" s="187"/>
      <c r="G1093" s="188"/>
      <c r="H1093" s="120"/>
      <c r="I1093" s="159"/>
      <c r="J1093" s="159"/>
      <c r="K1093" s="99"/>
      <c r="L1093" s="17"/>
      <c r="M1093" s="17"/>
      <c r="N1093" s="17"/>
      <c r="O1093" s="17"/>
      <c r="P1093" s="17"/>
      <c r="Q1093" s="17"/>
      <c r="R1093" s="17"/>
      <c r="S1093" s="17"/>
      <c r="T1093" s="17"/>
    </row>
    <row r="1094" spans="1:20" ht="30.75" hidden="1" customHeight="1" x14ac:dyDescent="0.25">
      <c r="A1094" s="37">
        <v>15</v>
      </c>
      <c r="B1094" s="126" t="s">
        <v>170</v>
      </c>
      <c r="C1094" s="127"/>
      <c r="D1094" s="128"/>
      <c r="E1094" s="57" t="s">
        <v>69</v>
      </c>
      <c r="F1094" s="189" t="str">
        <f>IF(OR(F1092="",F1093=""),"",F1092-F1093)</f>
        <v/>
      </c>
      <c r="G1094" s="190"/>
      <c r="H1094" s="120"/>
      <c r="I1094" s="159"/>
      <c r="J1094" s="159"/>
      <c r="K1094" s="99"/>
      <c r="L1094" s="17"/>
      <c r="M1094" s="17"/>
      <c r="N1094" s="17"/>
      <c r="O1094" s="17"/>
      <c r="P1094" s="17"/>
      <c r="Q1094" s="17"/>
      <c r="R1094" s="17"/>
      <c r="S1094" s="17"/>
      <c r="T1094" s="17"/>
    </row>
    <row r="1095" spans="1:20" hidden="1" x14ac:dyDescent="0.25">
      <c r="A1095" s="166">
        <v>16</v>
      </c>
      <c r="B1095" s="145" t="s">
        <v>66</v>
      </c>
      <c r="C1095" s="146"/>
      <c r="D1095" s="147"/>
      <c r="E1095" s="56" t="s">
        <v>93</v>
      </c>
      <c r="F1095" s="191"/>
      <c r="G1095" s="192"/>
      <c r="H1095" s="182"/>
      <c r="I1095" s="183"/>
      <c r="J1095" s="183"/>
      <c r="K1095" s="102"/>
      <c r="L1095" s="17"/>
      <c r="M1095" s="17"/>
      <c r="N1095" s="17"/>
      <c r="O1095" s="17"/>
      <c r="P1095" s="17"/>
      <c r="Q1095" s="17"/>
      <c r="R1095" s="17"/>
      <c r="S1095" s="17"/>
      <c r="T1095" s="17"/>
    </row>
    <row r="1096" spans="1:20" ht="17.25" hidden="1" customHeight="1" x14ac:dyDescent="0.25">
      <c r="A1096" s="167"/>
      <c r="B1096" s="151"/>
      <c r="C1096" s="152"/>
      <c r="D1096" s="153"/>
      <c r="E1096" s="54" t="s">
        <v>22</v>
      </c>
      <c r="F1096" s="114" t="str">
        <f>IF(F1095="","",F1095*0.278)</f>
        <v/>
      </c>
      <c r="G1096" s="114"/>
      <c r="H1096" s="184"/>
      <c r="I1096" s="184"/>
      <c r="J1096" s="182"/>
      <c r="K1096" s="102"/>
      <c r="L1096" s="17"/>
      <c r="M1096" s="17"/>
      <c r="N1096" s="17"/>
      <c r="O1096" s="17"/>
      <c r="P1096" s="17"/>
      <c r="Q1096" s="17"/>
      <c r="R1096" s="17"/>
      <c r="S1096" s="17"/>
      <c r="T1096" s="17"/>
    </row>
    <row r="1097" spans="1:20" hidden="1" x14ac:dyDescent="0.25">
      <c r="A1097" s="166">
        <v>17</v>
      </c>
      <c r="B1097" s="145" t="s">
        <v>67</v>
      </c>
      <c r="C1097" s="146"/>
      <c r="D1097" s="147"/>
      <c r="E1097" s="56" t="s">
        <v>93</v>
      </c>
      <c r="F1097" s="191"/>
      <c r="G1097" s="192"/>
      <c r="H1097" s="182"/>
      <c r="I1097" s="183"/>
      <c r="J1097" s="183"/>
      <c r="K1097" s="102"/>
      <c r="L1097" s="17"/>
      <c r="M1097" s="17"/>
      <c r="N1097" s="17"/>
      <c r="O1097" s="17"/>
      <c r="P1097" s="17"/>
      <c r="Q1097" s="17"/>
      <c r="R1097" s="17"/>
      <c r="S1097" s="17"/>
      <c r="T1097" s="17"/>
    </row>
    <row r="1098" spans="1:20" hidden="1" x14ac:dyDescent="0.25">
      <c r="A1098" s="167"/>
      <c r="B1098" s="151"/>
      <c r="C1098" s="152"/>
      <c r="D1098" s="153"/>
      <c r="E1098" s="54" t="s">
        <v>22</v>
      </c>
      <c r="F1098" s="114" t="str">
        <f>IF(F1097="","",F1097*0.278)</f>
        <v/>
      </c>
      <c r="G1098" s="114"/>
      <c r="H1098" s="184"/>
      <c r="I1098" s="184"/>
      <c r="J1098" s="182"/>
      <c r="K1098" s="102"/>
      <c r="L1098" s="17"/>
      <c r="M1098" s="17"/>
      <c r="N1098" s="17"/>
      <c r="O1098" s="17"/>
      <c r="P1098" s="17"/>
      <c r="Q1098" s="17"/>
      <c r="R1098" s="17"/>
      <c r="S1098" s="17"/>
      <c r="T1098" s="17"/>
    </row>
    <row r="1099" spans="1:20" hidden="1" x14ac:dyDescent="0.25">
      <c r="A1099" s="166">
        <v>18</v>
      </c>
      <c r="B1099" s="145" t="s">
        <v>64</v>
      </c>
      <c r="C1099" s="146"/>
      <c r="D1099" s="147"/>
      <c r="E1099" s="56" t="s">
        <v>93</v>
      </c>
      <c r="F1099" s="181" t="str">
        <f>IF(OR(F1095="",F1097=""),"",F1095-F1097)</f>
        <v/>
      </c>
      <c r="G1099" s="181"/>
      <c r="H1099" s="182"/>
      <c r="I1099" s="183"/>
      <c r="J1099" s="183"/>
      <c r="K1099" s="102"/>
      <c r="L1099" s="17"/>
      <c r="M1099" s="17"/>
      <c r="N1099" s="17"/>
      <c r="O1099" s="17"/>
      <c r="P1099" s="17"/>
      <c r="Q1099" s="17"/>
      <c r="R1099" s="17"/>
      <c r="S1099" s="17"/>
      <c r="T1099" s="17"/>
    </row>
    <row r="1100" spans="1:20" hidden="1" x14ac:dyDescent="0.25">
      <c r="A1100" s="167"/>
      <c r="B1100" s="151"/>
      <c r="C1100" s="152"/>
      <c r="D1100" s="153"/>
      <c r="E1100" s="54" t="s">
        <v>22</v>
      </c>
      <c r="F1100" s="114" t="str">
        <f>IF(OR(F1096="",F1098=""),"",F1096-F1098)</f>
        <v/>
      </c>
      <c r="G1100" s="114"/>
      <c r="H1100" s="184"/>
      <c r="I1100" s="184"/>
      <c r="J1100" s="182"/>
      <c r="K1100" s="102"/>
      <c r="L1100" s="17"/>
      <c r="M1100" s="17"/>
      <c r="N1100" s="17"/>
      <c r="O1100" s="17"/>
      <c r="P1100" s="17"/>
      <c r="Q1100" s="17"/>
      <c r="R1100" s="17"/>
      <c r="S1100" s="17"/>
      <c r="T1100" s="17"/>
    </row>
    <row r="1101" spans="1:20" ht="24" hidden="1" customHeight="1" x14ac:dyDescent="0.25">
      <c r="A1101" s="166">
        <v>19</v>
      </c>
      <c r="B1101" s="168" t="s">
        <v>61</v>
      </c>
      <c r="C1101" s="169"/>
      <c r="D1101" s="170"/>
      <c r="E1101" s="58" t="s">
        <v>93</v>
      </c>
      <c r="F1101" s="163"/>
      <c r="G1101" s="164"/>
      <c r="H1101" s="120"/>
      <c r="I1101" s="159"/>
      <c r="J1101" s="159"/>
      <c r="K1101" s="99"/>
      <c r="L1101" s="17"/>
      <c r="M1101" s="17"/>
      <c r="N1101" s="17"/>
      <c r="O1101" s="17"/>
      <c r="P1101" s="17"/>
      <c r="Q1101" s="17"/>
      <c r="R1101" s="17"/>
      <c r="S1101" s="17"/>
      <c r="T1101" s="17"/>
    </row>
    <row r="1102" spans="1:20" ht="24" hidden="1" customHeight="1" x14ac:dyDescent="0.25">
      <c r="A1102" s="167"/>
      <c r="B1102" s="171"/>
      <c r="C1102" s="172"/>
      <c r="D1102" s="173"/>
      <c r="E1102" s="57" t="s">
        <v>22</v>
      </c>
      <c r="F1102" s="185" t="str">
        <f>IF(F1101="","",F1101*0.278)</f>
        <v/>
      </c>
      <c r="G1102" s="186"/>
      <c r="H1102" s="120"/>
      <c r="I1102" s="159"/>
      <c r="J1102" s="159"/>
      <c r="K1102" s="99"/>
      <c r="L1102" s="17"/>
      <c r="M1102" s="17"/>
      <c r="N1102" s="17"/>
      <c r="O1102" s="17"/>
      <c r="P1102" s="17"/>
      <c r="Q1102" s="17"/>
      <c r="R1102" s="17"/>
      <c r="S1102" s="17"/>
      <c r="T1102" s="17"/>
    </row>
    <row r="1103" spans="1:20" ht="24" hidden="1" customHeight="1" x14ac:dyDescent="0.25">
      <c r="A1103" s="166">
        <v>20</v>
      </c>
      <c r="B1103" s="168" t="s">
        <v>62</v>
      </c>
      <c r="C1103" s="169"/>
      <c r="D1103" s="170"/>
      <c r="E1103" s="58" t="s">
        <v>93</v>
      </c>
      <c r="F1103" s="163"/>
      <c r="G1103" s="164"/>
      <c r="H1103" s="120"/>
      <c r="I1103" s="159"/>
      <c r="J1103" s="159"/>
      <c r="K1103" s="99"/>
      <c r="L1103" s="17"/>
      <c r="M1103" s="17"/>
      <c r="N1103" s="17"/>
      <c r="O1103" s="17"/>
      <c r="P1103" s="17"/>
      <c r="Q1103" s="17"/>
      <c r="R1103" s="17"/>
      <c r="S1103" s="17"/>
      <c r="T1103" s="17"/>
    </row>
    <row r="1104" spans="1:20" ht="24" hidden="1" customHeight="1" x14ac:dyDescent="0.25">
      <c r="A1104" s="167"/>
      <c r="B1104" s="171"/>
      <c r="C1104" s="172"/>
      <c r="D1104" s="173"/>
      <c r="E1104" s="57" t="s">
        <v>22</v>
      </c>
      <c r="F1104" s="185" t="str">
        <f>IF(F1103="","",F1103*0.278)</f>
        <v/>
      </c>
      <c r="G1104" s="186"/>
      <c r="H1104" s="120"/>
      <c r="I1104" s="159"/>
      <c r="J1104" s="159"/>
      <c r="K1104" s="103"/>
      <c r="L1104" s="17"/>
      <c r="M1104" s="17"/>
      <c r="N1104" s="17"/>
      <c r="O1104" s="17"/>
      <c r="P1104" s="17"/>
      <c r="Q1104" s="17"/>
      <c r="R1104" s="17"/>
      <c r="S1104" s="17"/>
      <c r="T1104" s="17"/>
    </row>
    <row r="1105" spans="1:27" ht="23.25" hidden="1" customHeight="1" x14ac:dyDescent="0.25">
      <c r="A1105" s="166">
        <v>21</v>
      </c>
      <c r="B1105" s="168" t="s">
        <v>50</v>
      </c>
      <c r="C1105" s="169"/>
      <c r="D1105" s="170"/>
      <c r="E1105" s="58" t="s">
        <v>93</v>
      </c>
      <c r="F1105" s="174" t="str">
        <f>IF(OR(F1101="",F1103=""),"",F1101-F1103)</f>
        <v/>
      </c>
      <c r="G1105" s="175"/>
      <c r="H1105" s="120"/>
      <c r="I1105" s="159"/>
      <c r="J1105" s="159"/>
      <c r="K1105" s="103"/>
      <c r="L1105" s="17"/>
      <c r="M1105" s="17"/>
      <c r="N1105" s="17"/>
      <c r="O1105" s="17"/>
      <c r="P1105" s="17"/>
      <c r="Q1105" s="17"/>
      <c r="R1105" s="17"/>
      <c r="S1105" s="17"/>
      <c r="T1105" s="17"/>
    </row>
    <row r="1106" spans="1:27" ht="23.25" hidden="1" customHeight="1" x14ac:dyDescent="0.25">
      <c r="A1106" s="167"/>
      <c r="B1106" s="171"/>
      <c r="C1106" s="172"/>
      <c r="D1106" s="173"/>
      <c r="E1106" s="57" t="s">
        <v>22</v>
      </c>
      <c r="F1106" s="174" t="str">
        <f>IF(OR(F1102="",F1104=""),"",F1102-F1104)</f>
        <v/>
      </c>
      <c r="G1106" s="175"/>
      <c r="H1106" s="120"/>
      <c r="I1106" s="159"/>
      <c r="J1106" s="159"/>
      <c r="K1106" s="103"/>
      <c r="L1106" s="17"/>
      <c r="M1106" s="17"/>
      <c r="N1106" s="17"/>
      <c r="O1106" s="17"/>
      <c r="P1106" s="17"/>
      <c r="Q1106" s="17"/>
      <c r="R1106" s="17"/>
      <c r="S1106" s="17"/>
      <c r="T1106" s="17"/>
    </row>
    <row r="1107" spans="1:27" ht="45.75" hidden="1" customHeight="1" x14ac:dyDescent="0.25">
      <c r="A1107" s="38">
        <v>22</v>
      </c>
      <c r="B1107" s="126" t="s">
        <v>161</v>
      </c>
      <c r="C1107" s="127"/>
      <c r="D1107" s="128"/>
      <c r="E1107" s="57" t="s">
        <v>47</v>
      </c>
      <c r="F1107" s="176" t="str">
        <f>IF(OR(F1101="",F1103=""),"",F1105/F1101)</f>
        <v/>
      </c>
      <c r="G1107" s="177"/>
      <c r="H1107" s="120"/>
      <c r="I1107" s="159"/>
      <c r="J1107" s="159"/>
      <c r="K1107" s="103"/>
      <c r="L1107" s="17"/>
      <c r="M1107" s="17"/>
      <c r="N1107" s="17"/>
      <c r="O1107" s="17"/>
      <c r="P1107" s="17"/>
      <c r="Q1107" s="17"/>
      <c r="R1107" s="17"/>
      <c r="S1107" s="17"/>
      <c r="T1107" s="17"/>
    </row>
    <row r="1108" spans="1:27" ht="30.75" hidden="1" customHeight="1" x14ac:dyDescent="0.25">
      <c r="A1108" s="40">
        <v>23</v>
      </c>
      <c r="B1108" s="129" t="s">
        <v>23</v>
      </c>
      <c r="C1108" s="130"/>
      <c r="D1108" s="131"/>
      <c r="E1108" s="54" t="s">
        <v>22</v>
      </c>
      <c r="F1108" s="178"/>
      <c r="G1108" s="178"/>
      <c r="H1108" s="179"/>
      <c r="I1108" s="179"/>
      <c r="J1108" s="120"/>
      <c r="K1108" s="102"/>
      <c r="L1108" s="17"/>
      <c r="M1108" s="17"/>
      <c r="N1108" s="17"/>
      <c r="O1108" s="17"/>
      <c r="P1108" s="17"/>
      <c r="Q1108" s="17"/>
      <c r="R1108" s="17"/>
      <c r="S1108" s="17"/>
      <c r="T1108" s="17"/>
    </row>
    <row r="1109" spans="1:27" ht="30.75" hidden="1" customHeight="1" x14ac:dyDescent="0.25">
      <c r="A1109" s="38">
        <v>24</v>
      </c>
      <c r="B1109" s="129" t="s">
        <v>172</v>
      </c>
      <c r="C1109" s="130"/>
      <c r="D1109" s="131"/>
      <c r="E1109" s="54" t="s">
        <v>22</v>
      </c>
      <c r="F1109" s="178"/>
      <c r="G1109" s="178"/>
      <c r="H1109" s="179"/>
      <c r="I1109" s="179"/>
      <c r="J1109" s="120"/>
      <c r="K1109" s="102"/>
      <c r="L1109" s="17"/>
      <c r="M1109" s="17"/>
      <c r="N1109" s="17"/>
      <c r="O1109" s="17"/>
      <c r="P1109" s="17"/>
      <c r="Q1109" s="17"/>
      <c r="R1109" s="17"/>
      <c r="S1109" s="17"/>
      <c r="T1109" s="17"/>
    </row>
    <row r="1110" spans="1:27" ht="30.75" hidden="1" customHeight="1" x14ac:dyDescent="0.25">
      <c r="A1110" s="38">
        <v>25</v>
      </c>
      <c r="B1110" s="129" t="s">
        <v>173</v>
      </c>
      <c r="C1110" s="130"/>
      <c r="D1110" s="131"/>
      <c r="E1110" s="54" t="s">
        <v>22</v>
      </c>
      <c r="F1110" s="180" t="str">
        <f>IF(OR(F1108="",F1109=""),"",F1108-F1109)</f>
        <v/>
      </c>
      <c r="G1110" s="180"/>
      <c r="H1110" s="120"/>
      <c r="I1110" s="159"/>
      <c r="J1110" s="159"/>
      <c r="K1110" s="102"/>
      <c r="L1110" s="17"/>
      <c r="M1110" s="17"/>
      <c r="N1110" s="17"/>
      <c r="O1110" s="17"/>
      <c r="P1110" s="17"/>
      <c r="Q1110" s="17"/>
      <c r="R1110" s="17"/>
      <c r="S1110" s="17"/>
      <c r="T1110" s="17"/>
    </row>
    <row r="1111" spans="1:27" ht="45.75" hidden="1" customHeight="1" x14ac:dyDescent="0.25">
      <c r="A1111" s="46">
        <v>26</v>
      </c>
      <c r="B1111" s="108" t="s">
        <v>166</v>
      </c>
      <c r="C1111" s="108"/>
      <c r="D1111" s="108"/>
      <c r="E1111" s="57" t="s">
        <v>22</v>
      </c>
      <c r="F1111" s="163"/>
      <c r="G1111" s="164"/>
      <c r="H1111" s="120"/>
      <c r="I1111" s="159"/>
      <c r="J1111" s="159"/>
      <c r="K1111" s="103"/>
      <c r="L1111" s="17"/>
      <c r="M1111" s="17"/>
      <c r="N1111" s="17"/>
      <c r="O1111" s="17"/>
      <c r="P1111" s="17"/>
      <c r="Q1111" s="17"/>
      <c r="R1111" s="17"/>
      <c r="S1111" s="17"/>
      <c r="T1111" s="17"/>
    </row>
    <row r="1112" spans="1:27" ht="45.75" hidden="1" customHeight="1" x14ac:dyDescent="0.25">
      <c r="A1112" s="46">
        <v>27</v>
      </c>
      <c r="B1112" s="108" t="s">
        <v>169</v>
      </c>
      <c r="C1112" s="108"/>
      <c r="D1112" s="108"/>
      <c r="E1112" s="57" t="s">
        <v>22</v>
      </c>
      <c r="F1112" s="163"/>
      <c r="G1112" s="164"/>
      <c r="H1112" s="120"/>
      <c r="I1112" s="159"/>
      <c r="J1112" s="159"/>
      <c r="K1112" s="103"/>
      <c r="L1112" s="17"/>
      <c r="M1112" s="17"/>
      <c r="N1112" s="17"/>
      <c r="O1112" s="17"/>
      <c r="P1112" s="17"/>
      <c r="Q1112" s="17"/>
      <c r="R1112" s="17"/>
      <c r="S1112" s="17"/>
      <c r="T1112" s="17"/>
    </row>
    <row r="1113" spans="1:27" ht="45" hidden="1" customHeight="1" x14ac:dyDescent="0.25">
      <c r="A1113" s="34">
        <v>28</v>
      </c>
      <c r="B1113" s="157" t="s">
        <v>51</v>
      </c>
      <c r="C1113" s="157"/>
      <c r="D1113" s="157"/>
      <c r="E1113" s="54" t="s">
        <v>22</v>
      </c>
      <c r="F1113" s="165" t="str">
        <f>IF(AND(F1111="",F1112=""),"",F1111+F1112)</f>
        <v/>
      </c>
      <c r="G1113" s="165"/>
      <c r="H1113" s="120"/>
      <c r="I1113" s="159"/>
      <c r="J1113" s="159"/>
      <c r="K1113" s="99"/>
      <c r="L1113" s="17"/>
      <c r="M1113" s="17"/>
      <c r="N1113" s="17"/>
      <c r="O1113" s="17"/>
      <c r="P1113" s="17"/>
      <c r="Q1113" s="17"/>
      <c r="R1113" s="17"/>
      <c r="S1113" s="17"/>
      <c r="T1113" s="17"/>
    </row>
    <row r="1114" spans="1:27" ht="30.75" hidden="1" customHeight="1" x14ac:dyDescent="0.25">
      <c r="A1114" s="34">
        <v>29</v>
      </c>
      <c r="B1114" s="129" t="s">
        <v>185</v>
      </c>
      <c r="C1114" s="130"/>
      <c r="D1114" s="131"/>
      <c r="E1114" s="54" t="s">
        <v>24</v>
      </c>
      <c r="F1114" s="163"/>
      <c r="G1114" s="164"/>
      <c r="H1114" s="120"/>
      <c r="I1114" s="159"/>
      <c r="J1114" s="159"/>
      <c r="K1114" s="99"/>
      <c r="L1114" s="17"/>
      <c r="M1114" s="17"/>
      <c r="N1114" s="17"/>
      <c r="O1114" s="17"/>
      <c r="P1114" s="17"/>
      <c r="Q1114" s="17"/>
      <c r="R1114" s="17"/>
      <c r="S1114" s="17"/>
      <c r="T1114" s="17"/>
    </row>
    <row r="1115" spans="1:27" hidden="1" x14ac:dyDescent="0.25">
      <c r="A1115" s="34">
        <v>30</v>
      </c>
      <c r="B1115" s="129" t="s">
        <v>186</v>
      </c>
      <c r="C1115" s="130"/>
      <c r="D1115" s="131"/>
      <c r="E1115" s="54" t="s">
        <v>24</v>
      </c>
      <c r="F1115" s="163"/>
      <c r="G1115" s="164"/>
      <c r="H1115" s="120"/>
      <c r="I1115" s="159"/>
      <c r="J1115" s="159"/>
      <c r="K1115" s="99"/>
      <c r="L1115" s="17"/>
      <c r="M1115" s="17"/>
      <c r="N1115" s="17"/>
      <c r="O1115" s="17"/>
      <c r="P1115" s="17"/>
      <c r="Q1115" s="17"/>
      <c r="R1115" s="17"/>
      <c r="S1115" s="17"/>
      <c r="T1115" s="17"/>
    </row>
    <row r="1116" spans="1:27" ht="31.5" hidden="1" customHeight="1" x14ac:dyDescent="0.25">
      <c r="A1116" s="34">
        <v>31</v>
      </c>
      <c r="B1116" s="157" t="s">
        <v>48</v>
      </c>
      <c r="C1116" s="157"/>
      <c r="D1116" s="157"/>
      <c r="E1116" s="54" t="s">
        <v>24</v>
      </c>
      <c r="F1116" s="165" t="str">
        <f>IF(OR(F1114="",F1115=""),"",F1114-F1115)</f>
        <v/>
      </c>
      <c r="G1116" s="165"/>
      <c r="H1116" s="120"/>
      <c r="I1116" s="159"/>
      <c r="J1116" s="159"/>
      <c r="K1116" s="103"/>
      <c r="L1116" s="17"/>
      <c r="M1116" s="17"/>
      <c r="N1116" s="17"/>
      <c r="O1116" s="17"/>
      <c r="P1116" s="17"/>
      <c r="Q1116" s="17"/>
      <c r="R1116" s="17"/>
      <c r="S1116" s="17"/>
      <c r="T1116" s="17"/>
    </row>
    <row r="1117" spans="1:27" hidden="1" x14ac:dyDescent="0.25">
      <c r="A1117" s="142">
        <v>32</v>
      </c>
      <c r="B1117" s="145" t="s">
        <v>52</v>
      </c>
      <c r="C1117" s="146"/>
      <c r="D1117" s="147"/>
      <c r="E1117" s="154" t="s">
        <v>182</v>
      </c>
      <c r="F1117" s="154"/>
      <c r="G1117" s="154"/>
      <c r="H1117" s="154"/>
      <c r="I1117" s="154"/>
      <c r="J1117" s="86"/>
      <c r="K1117" s="155" t="str">
        <f>IF(AND(J1117="Tak",F1107&lt;0.25),"Nie został spełniony warunek zgodnie z punktem 1 Kryteriów jakościowych dopuszczających","")</f>
        <v/>
      </c>
      <c r="L1117" s="155"/>
      <c r="M1117" s="155"/>
      <c r="N1117" s="155"/>
      <c r="O1117" s="155"/>
      <c r="P1117" s="155"/>
      <c r="Q1117" s="155"/>
      <c r="R1117" s="155"/>
      <c r="S1117" s="155"/>
      <c r="T1117" s="155"/>
      <c r="AA1117">
        <f>IF(J1117="Tak",1,0)</f>
        <v>0</v>
      </c>
    </row>
    <row r="1118" spans="1:27" hidden="1" x14ac:dyDescent="0.25">
      <c r="A1118" s="143"/>
      <c r="B1118" s="148"/>
      <c r="C1118" s="149"/>
      <c r="D1118" s="150"/>
      <c r="E1118" s="156" t="s">
        <v>183</v>
      </c>
      <c r="F1118" s="156"/>
      <c r="G1118" s="156"/>
      <c r="H1118" s="156"/>
      <c r="I1118" s="156"/>
      <c r="J1118" s="86"/>
      <c r="K1118" s="155" t="str">
        <f>IF(AND(J1118="Tak",F1107&lt;0.1),"Nie został spełniony warunek zgodnie z punktem 2 Kryteriów jakościowych dopuszczających","")</f>
        <v/>
      </c>
      <c r="L1118" s="155"/>
      <c r="M1118" s="155"/>
      <c r="N1118" s="155"/>
      <c r="O1118" s="155"/>
      <c r="P1118" s="155"/>
      <c r="Q1118" s="155"/>
      <c r="R1118" s="155"/>
      <c r="S1118" s="155"/>
      <c r="T1118" s="155"/>
      <c r="AA1118">
        <f t="shared" ref="AA1118:AA1119" si="22">IF(J1118="Tak",1,0)</f>
        <v>0</v>
      </c>
    </row>
    <row r="1119" spans="1:27" hidden="1" x14ac:dyDescent="0.25">
      <c r="A1119" s="144"/>
      <c r="B1119" s="151"/>
      <c r="C1119" s="152"/>
      <c r="D1119" s="153"/>
      <c r="E1119" s="156" t="s">
        <v>184</v>
      </c>
      <c r="F1119" s="156"/>
      <c r="G1119" s="156"/>
      <c r="H1119" s="156"/>
      <c r="I1119" s="156"/>
      <c r="J1119" s="86"/>
      <c r="K1119" s="155" t="str">
        <f>IF(AND(J1119="Tak",F1107&lt;0.1),"Nie został spełniony warunek zgodnie z punktem 2 Kryteriów jakościowych dopuszczających","")</f>
        <v/>
      </c>
      <c r="L1119" s="155"/>
      <c r="M1119" s="155"/>
      <c r="N1119" s="155"/>
      <c r="O1119" s="155"/>
      <c r="P1119" s="155"/>
      <c r="Q1119" s="155"/>
      <c r="R1119" s="155"/>
      <c r="S1119" s="155"/>
      <c r="T1119" s="155"/>
      <c r="AA1119">
        <f t="shared" si="22"/>
        <v>0</v>
      </c>
    </row>
    <row r="1120" spans="1:27" ht="61.5" hidden="1" customHeight="1" x14ac:dyDescent="0.25">
      <c r="A1120" s="34">
        <v>33</v>
      </c>
      <c r="B1120" s="157" t="s">
        <v>277</v>
      </c>
      <c r="C1120" s="157"/>
      <c r="D1120" s="157"/>
      <c r="E1120" s="54" t="s">
        <v>19</v>
      </c>
      <c r="F1120" s="158"/>
      <c r="G1120" s="158"/>
      <c r="H1120" s="120"/>
      <c r="I1120" s="159"/>
      <c r="J1120" s="159"/>
      <c r="K1120" s="99"/>
      <c r="L1120" s="17"/>
      <c r="M1120" s="17"/>
      <c r="N1120" s="17"/>
      <c r="O1120" s="17"/>
      <c r="P1120" s="17"/>
      <c r="Q1120" s="17"/>
      <c r="R1120" s="17"/>
      <c r="S1120" s="17"/>
      <c r="T1120" s="17"/>
      <c r="AA1120">
        <f>SUM(AA1117:AA1119)</f>
        <v>0</v>
      </c>
    </row>
    <row r="1121" spans="1:27" ht="41.25" hidden="1" customHeight="1" x14ac:dyDescent="0.25">
      <c r="A1121" s="34">
        <v>34</v>
      </c>
      <c r="B1121" s="108" t="s">
        <v>157</v>
      </c>
      <c r="C1121" s="108"/>
      <c r="D1121" s="108"/>
      <c r="E1121" s="57" t="s">
        <v>158</v>
      </c>
      <c r="F1121" s="160" t="str">
        <f>IF(OR(F1092="",F1093=""),"",F1091/F1105)</f>
        <v/>
      </c>
      <c r="G1121" s="160"/>
      <c r="H1121" s="161"/>
      <c r="I1121" s="161"/>
      <c r="J1121" s="162"/>
      <c r="K1121" s="100"/>
      <c r="L1121" s="17"/>
      <c r="M1121" s="17"/>
      <c r="N1121" s="17"/>
      <c r="O1121" s="17"/>
      <c r="P1121" s="17"/>
      <c r="Q1121" s="17"/>
      <c r="R1121" s="17"/>
      <c r="S1121" s="17"/>
      <c r="T1121" s="17"/>
    </row>
    <row r="1122" spans="1:27" ht="40.5" hidden="1" customHeight="1" x14ac:dyDescent="0.25">
      <c r="A1122" s="34">
        <v>35</v>
      </c>
      <c r="B1122" s="108" t="s">
        <v>159</v>
      </c>
      <c r="C1122" s="108"/>
      <c r="D1122" s="108"/>
      <c r="E1122" s="57" t="s">
        <v>160</v>
      </c>
      <c r="F1122" s="160" t="str">
        <f>IF(OR(F1091="",F1092="",F1101=""),"",F1091/(F1092-F1093))</f>
        <v/>
      </c>
      <c r="G1122" s="160"/>
      <c r="H1122" s="161"/>
      <c r="I1122" s="161"/>
      <c r="J1122" s="162"/>
      <c r="K1122" s="99"/>
      <c r="L1122" s="17"/>
      <c r="M1122" s="17"/>
      <c r="N1122" s="17"/>
      <c r="O1122" s="17"/>
      <c r="P1122" s="17"/>
      <c r="Q1122" s="17"/>
      <c r="R1122" s="17"/>
      <c r="S1122" s="17"/>
      <c r="T1122" s="17"/>
    </row>
    <row r="1123" spans="1:27" ht="30" hidden="1" customHeight="1" x14ac:dyDescent="0.25">
      <c r="A1123" s="34">
        <v>36</v>
      </c>
      <c r="B1123" s="126" t="str">
        <f>CONCATENATE("Maksymalna kwota dofinansowania - ",'0-1'!$B$8)</f>
        <v xml:space="preserve">Maksymalna kwota dofinansowania - </v>
      </c>
      <c r="C1123" s="127"/>
      <c r="D1123" s="128"/>
      <c r="E1123" s="57" t="s">
        <v>69</v>
      </c>
      <c r="F1123" s="135" t="str">
        <f>IF(F1124="","",F1124*F1091)</f>
        <v/>
      </c>
      <c r="G1123" s="136"/>
      <c r="H1123" s="137"/>
      <c r="I1123" s="138"/>
      <c r="J1123" s="138"/>
      <c r="K1123" s="99"/>
      <c r="L1123" s="17"/>
      <c r="M1123" s="17"/>
      <c r="N1123" s="17"/>
      <c r="O1123" s="17"/>
      <c r="P1123" s="17"/>
      <c r="Q1123" s="17"/>
      <c r="R1123" s="17"/>
      <c r="S1123" s="17"/>
      <c r="T1123" s="17"/>
    </row>
    <row r="1124" spans="1:27" ht="45.75" hidden="1" customHeight="1" x14ac:dyDescent="0.25">
      <c r="A1124" s="34">
        <v>37</v>
      </c>
      <c r="B1124" s="126" t="s">
        <v>187</v>
      </c>
      <c r="C1124" s="127"/>
      <c r="D1124" s="128"/>
      <c r="E1124" s="59" t="s">
        <v>47</v>
      </c>
      <c r="F1124" s="139" t="str">
        <f>IF(AA1120=3,0.95,IF(AA1120=2,0.9,IF(AA1120=1,0.85,"")))</f>
        <v/>
      </c>
      <c r="G1124" s="140"/>
      <c r="H1124" s="137"/>
      <c r="I1124" s="138"/>
      <c r="J1124" s="138"/>
      <c r="K1124" s="99"/>
      <c r="L1124" s="17"/>
      <c r="M1124" s="17"/>
      <c r="N1124" s="17"/>
      <c r="O1124" s="17"/>
      <c r="P1124" s="17"/>
      <c r="Q1124" s="17"/>
      <c r="R1124" s="17"/>
      <c r="S1124" s="17"/>
      <c r="T1124" s="17"/>
    </row>
    <row r="1125" spans="1:27" ht="15" hidden="1" customHeight="1" x14ac:dyDescent="0.25">
      <c r="A1125" s="106" t="s">
        <v>205</v>
      </c>
      <c r="B1125" s="106"/>
      <c r="C1125" s="106"/>
      <c r="D1125" s="106"/>
      <c r="E1125" s="106"/>
      <c r="F1125" s="106"/>
      <c r="G1125" s="106"/>
      <c r="H1125" s="106"/>
      <c r="I1125" s="106"/>
      <c r="J1125" s="132"/>
      <c r="K1125" s="98"/>
      <c r="L1125" s="17"/>
      <c r="M1125" s="17"/>
      <c r="N1125" s="17"/>
      <c r="O1125" s="17"/>
      <c r="P1125" s="17"/>
      <c r="Q1125" s="17"/>
      <c r="R1125" s="17"/>
      <c r="S1125" s="17"/>
      <c r="T1125" s="17"/>
    </row>
    <row r="1126" spans="1:27" ht="39.75" hidden="1" customHeight="1" x14ac:dyDescent="0.25">
      <c r="A1126" s="107"/>
      <c r="B1126" s="107"/>
      <c r="C1126" s="107"/>
      <c r="D1126" s="107"/>
      <c r="E1126" s="107"/>
      <c r="F1126" s="107"/>
      <c r="G1126" s="107"/>
      <c r="H1126" s="107"/>
      <c r="I1126" s="107"/>
      <c r="J1126" s="141"/>
      <c r="K1126" s="98"/>
      <c r="L1126" s="17"/>
      <c r="M1126" s="17"/>
      <c r="N1126" s="17"/>
      <c r="O1126" s="17"/>
      <c r="P1126" s="17"/>
      <c r="Q1126" s="17"/>
      <c r="R1126" s="17"/>
      <c r="S1126" s="17"/>
      <c r="T1126" s="17"/>
    </row>
    <row r="1127" spans="1:27" ht="33.75" hidden="1" customHeight="1" x14ac:dyDescent="0.25">
      <c r="K1127" s="98"/>
      <c r="L1127" s="17"/>
      <c r="M1127" s="17"/>
      <c r="N1127" s="17"/>
      <c r="O1127" s="17"/>
      <c r="P1127" s="17"/>
      <c r="Q1127" s="17"/>
      <c r="R1127" s="17"/>
      <c r="S1127" s="17"/>
      <c r="T1127" s="17"/>
    </row>
    <row r="1128" spans="1:27" ht="18.75" hidden="1" x14ac:dyDescent="0.3">
      <c r="B1128" s="207" t="s">
        <v>222</v>
      </c>
      <c r="C1128" s="207"/>
      <c r="D1128" s="207"/>
      <c r="E1128" s="207"/>
      <c r="F1128" s="207"/>
      <c r="G1128" s="207"/>
      <c r="H1128" s="207"/>
      <c r="I1128" s="207"/>
      <c r="J1128" s="207"/>
      <c r="K1128" s="98"/>
      <c r="L1128" s="17"/>
      <c r="M1128" s="17"/>
      <c r="N1128" s="17"/>
      <c r="O1128" s="17"/>
      <c r="P1128" s="17"/>
      <c r="Q1128" s="17"/>
      <c r="R1128" s="17"/>
      <c r="S1128" s="17"/>
      <c r="T1128" s="17"/>
    </row>
    <row r="1129" spans="1:27" ht="45.75" hidden="1" customHeight="1" x14ac:dyDescent="0.25">
      <c r="A1129" s="36" t="s">
        <v>13</v>
      </c>
      <c r="B1129" s="208" t="s">
        <v>33</v>
      </c>
      <c r="C1129" s="208"/>
      <c r="D1129" s="208"/>
      <c r="E1129" s="51" t="s">
        <v>15</v>
      </c>
      <c r="F1129" s="208" t="s">
        <v>36</v>
      </c>
      <c r="G1129" s="208"/>
      <c r="H1129" s="208" t="s">
        <v>49</v>
      </c>
      <c r="I1129" s="208"/>
      <c r="J1129" s="209"/>
      <c r="K1129" s="99"/>
      <c r="L1129" s="17"/>
      <c r="M1129" s="17"/>
      <c r="N1129" s="17"/>
      <c r="O1129" s="17"/>
      <c r="P1129" s="17"/>
      <c r="Q1129" s="17"/>
      <c r="R1129" s="17"/>
      <c r="S1129" s="17"/>
      <c r="T1129" s="17"/>
    </row>
    <row r="1130" spans="1:27" ht="31.5" hidden="1" customHeight="1" x14ac:dyDescent="0.25">
      <c r="A1130" s="40">
        <v>1</v>
      </c>
      <c r="B1130" s="157" t="s">
        <v>43</v>
      </c>
      <c r="C1130" s="157"/>
      <c r="D1130" s="157"/>
      <c r="E1130" s="52" t="s">
        <v>17</v>
      </c>
      <c r="F1130" s="198" t="s">
        <v>17</v>
      </c>
      <c r="G1130" s="199"/>
      <c r="H1130" s="200"/>
      <c r="I1130" s="200"/>
      <c r="J1130" s="201"/>
      <c r="K1130" s="99"/>
      <c r="L1130" s="17"/>
      <c r="M1130" s="17"/>
      <c r="N1130" s="17"/>
      <c r="O1130" s="17"/>
      <c r="P1130" s="17"/>
      <c r="Q1130" s="17"/>
      <c r="R1130" s="17"/>
      <c r="S1130" s="17"/>
      <c r="T1130" s="17"/>
    </row>
    <row r="1131" spans="1:27" ht="30.75" hidden="1" customHeight="1" x14ac:dyDescent="0.25">
      <c r="A1131" s="40">
        <v>2</v>
      </c>
      <c r="B1131" s="157" t="s">
        <v>44</v>
      </c>
      <c r="C1131" s="157"/>
      <c r="D1131" s="157"/>
      <c r="E1131" s="52" t="s">
        <v>17</v>
      </c>
      <c r="F1131" s="198" t="s">
        <v>17</v>
      </c>
      <c r="G1131" s="199"/>
      <c r="H1131" s="120"/>
      <c r="I1131" s="159"/>
      <c r="J1131" s="159"/>
      <c r="K1131" s="101"/>
      <c r="L1131" s="17"/>
      <c r="M1131" s="17"/>
      <c r="N1131" s="17"/>
      <c r="O1131" s="17"/>
      <c r="P1131" s="17"/>
      <c r="Q1131" s="17"/>
      <c r="R1131" s="17"/>
      <c r="S1131" s="17"/>
      <c r="T1131" s="17"/>
    </row>
    <row r="1132" spans="1:27" ht="15.75" hidden="1" x14ac:dyDescent="0.25">
      <c r="A1132" s="40">
        <v>3</v>
      </c>
      <c r="B1132" s="126" t="s">
        <v>152</v>
      </c>
      <c r="C1132" s="127"/>
      <c r="D1132" s="128"/>
      <c r="E1132" s="53" t="s">
        <v>153</v>
      </c>
      <c r="F1132" s="202"/>
      <c r="G1132" s="203"/>
      <c r="H1132" s="120"/>
      <c r="I1132" s="159"/>
      <c r="J1132" s="159"/>
      <c r="K1132" s="101"/>
      <c r="L1132" s="17"/>
      <c r="M1132" s="17"/>
      <c r="N1132" s="17"/>
      <c r="O1132" s="17"/>
      <c r="P1132" s="17"/>
      <c r="Q1132" s="17"/>
      <c r="R1132" s="17"/>
      <c r="S1132" s="17"/>
      <c r="T1132" s="17"/>
      <c r="AA1132" t="s">
        <v>154</v>
      </c>
    </row>
    <row r="1133" spans="1:27" ht="17.25" hidden="1" x14ac:dyDescent="0.25">
      <c r="A1133" s="40">
        <v>4</v>
      </c>
      <c r="B1133" s="157" t="s">
        <v>45</v>
      </c>
      <c r="C1133" s="157"/>
      <c r="D1133" s="157"/>
      <c r="E1133" s="54" t="s">
        <v>21</v>
      </c>
      <c r="F1133" s="158"/>
      <c r="G1133" s="158"/>
      <c r="H1133" s="120"/>
      <c r="I1133" s="159"/>
      <c r="J1133" s="159"/>
      <c r="K1133" s="101"/>
      <c r="L1133" s="17"/>
      <c r="M1133" s="17"/>
      <c r="N1133" s="17"/>
      <c r="O1133" s="17"/>
      <c r="P1133" s="17"/>
      <c r="Q1133" s="17"/>
      <c r="R1133" s="17"/>
      <c r="S1133" s="17"/>
      <c r="T1133" s="17"/>
      <c r="AA1133" t="s">
        <v>155</v>
      </c>
    </row>
    <row r="1134" spans="1:27" ht="18.75" hidden="1" customHeight="1" x14ac:dyDescent="0.25">
      <c r="A1134" s="40">
        <v>5</v>
      </c>
      <c r="B1134" s="157" t="s">
        <v>41</v>
      </c>
      <c r="C1134" s="157"/>
      <c r="D1134" s="157"/>
      <c r="E1134" s="54" t="s">
        <v>21</v>
      </c>
      <c r="F1134" s="204"/>
      <c r="G1134" s="205"/>
      <c r="H1134" s="120"/>
      <c r="I1134" s="159"/>
      <c r="J1134" s="159"/>
      <c r="K1134" s="101"/>
      <c r="L1134" s="17"/>
      <c r="M1134" s="17"/>
      <c r="N1134" s="17"/>
      <c r="O1134" s="17"/>
      <c r="P1134" s="17"/>
      <c r="Q1134" s="17"/>
      <c r="R1134" s="17"/>
      <c r="S1134" s="17"/>
      <c r="T1134" s="17"/>
    </row>
    <row r="1135" spans="1:27" ht="29.25" hidden="1" customHeight="1" x14ac:dyDescent="0.25">
      <c r="A1135" s="34">
        <v>6</v>
      </c>
      <c r="B1135" s="206" t="s">
        <v>163</v>
      </c>
      <c r="C1135" s="206"/>
      <c r="D1135" s="206"/>
      <c r="E1135" s="55" t="s">
        <v>168</v>
      </c>
      <c r="F1135" s="158"/>
      <c r="G1135" s="158"/>
      <c r="H1135" s="120"/>
      <c r="I1135" s="159"/>
      <c r="J1135" s="159"/>
      <c r="K1135" s="101"/>
      <c r="L1135" s="17"/>
      <c r="M1135" s="17"/>
      <c r="N1135" s="17"/>
      <c r="O1135" s="17"/>
      <c r="P1135" s="17"/>
      <c r="Q1135" s="17"/>
      <c r="R1135" s="17"/>
      <c r="S1135" s="17"/>
      <c r="T1135" s="17"/>
    </row>
    <row r="1136" spans="1:27" ht="62.25" hidden="1" customHeight="1" x14ac:dyDescent="0.25">
      <c r="A1136" s="40">
        <v>7</v>
      </c>
      <c r="B1136" s="157" t="s">
        <v>46</v>
      </c>
      <c r="C1136" s="157"/>
      <c r="D1136" s="157"/>
      <c r="E1136" s="54" t="s">
        <v>21</v>
      </c>
      <c r="F1136" s="158"/>
      <c r="G1136" s="158"/>
      <c r="H1136" s="120"/>
      <c r="I1136" s="159"/>
      <c r="J1136" s="159"/>
      <c r="K1136" s="99"/>
      <c r="L1136" s="17"/>
      <c r="M1136" s="17"/>
      <c r="N1136" s="17"/>
      <c r="O1136" s="17"/>
      <c r="P1136" s="17"/>
      <c r="Q1136" s="17"/>
      <c r="R1136" s="17"/>
      <c r="S1136" s="17"/>
      <c r="T1136" s="17"/>
    </row>
    <row r="1137" spans="1:20" ht="28.5" hidden="1" customHeight="1" x14ac:dyDescent="0.25">
      <c r="A1137" s="40">
        <v>8</v>
      </c>
      <c r="B1137" s="193" t="s">
        <v>174</v>
      </c>
      <c r="C1137" s="194"/>
      <c r="D1137" s="195"/>
      <c r="E1137" s="56" t="s">
        <v>35</v>
      </c>
      <c r="F1137" s="196"/>
      <c r="G1137" s="197"/>
      <c r="H1137" s="120"/>
      <c r="I1137" s="159"/>
      <c r="J1137" s="159"/>
      <c r="K1137" s="99"/>
      <c r="L1137" s="17"/>
      <c r="M1137" s="17"/>
      <c r="N1137" s="17"/>
      <c r="O1137" s="17"/>
      <c r="P1137" s="17"/>
      <c r="Q1137" s="17"/>
      <c r="R1137" s="17"/>
      <c r="S1137" s="17"/>
      <c r="T1137" s="17"/>
    </row>
    <row r="1138" spans="1:20" ht="29.25" hidden="1" customHeight="1" x14ac:dyDescent="0.25">
      <c r="A1138" s="40">
        <v>9</v>
      </c>
      <c r="B1138" s="193" t="s">
        <v>176</v>
      </c>
      <c r="C1138" s="194"/>
      <c r="D1138" s="195"/>
      <c r="E1138" s="56" t="s">
        <v>153</v>
      </c>
      <c r="F1138" s="163"/>
      <c r="G1138" s="164"/>
      <c r="H1138" s="120"/>
      <c r="I1138" s="159"/>
      <c r="J1138" s="159"/>
      <c r="K1138" s="99"/>
      <c r="L1138" s="17"/>
      <c r="M1138" s="17"/>
      <c r="N1138" s="17"/>
      <c r="O1138" s="17"/>
      <c r="P1138" s="17"/>
      <c r="Q1138" s="17"/>
      <c r="R1138" s="17"/>
      <c r="S1138" s="17"/>
      <c r="T1138" s="17"/>
    </row>
    <row r="1139" spans="1:20" hidden="1" x14ac:dyDescent="0.25">
      <c r="A1139" s="40">
        <v>10</v>
      </c>
      <c r="B1139" s="193" t="s">
        <v>175</v>
      </c>
      <c r="C1139" s="194"/>
      <c r="D1139" s="195"/>
      <c r="E1139" s="56" t="s">
        <v>35</v>
      </c>
      <c r="F1139" s="196"/>
      <c r="G1139" s="197"/>
      <c r="H1139" s="120"/>
      <c r="I1139" s="159"/>
      <c r="J1139" s="159"/>
      <c r="K1139" s="99"/>
      <c r="L1139" s="17"/>
      <c r="M1139" s="17"/>
      <c r="N1139" s="17"/>
      <c r="O1139" s="17"/>
      <c r="P1139" s="17"/>
      <c r="Q1139" s="17"/>
      <c r="R1139" s="17"/>
      <c r="S1139" s="17"/>
      <c r="T1139" s="17"/>
    </row>
    <row r="1140" spans="1:20" ht="33.75" hidden="1" customHeight="1" x14ac:dyDescent="0.25">
      <c r="A1140" s="40">
        <v>11</v>
      </c>
      <c r="B1140" s="126" t="s">
        <v>156</v>
      </c>
      <c r="C1140" s="127"/>
      <c r="D1140" s="128"/>
      <c r="E1140" s="57" t="s">
        <v>69</v>
      </c>
      <c r="F1140" s="187"/>
      <c r="G1140" s="188"/>
      <c r="H1140" s="120"/>
      <c r="I1140" s="159"/>
      <c r="J1140" s="159"/>
      <c r="K1140" s="100" t="str">
        <f>IF(F1141&gt;F1140,"Wartość kosztów kwalifikowanych przekracza koszt całkowity przedsięwzięcia !!!","")</f>
        <v/>
      </c>
      <c r="L1140" s="17"/>
      <c r="M1140" s="17"/>
      <c r="N1140" s="17"/>
      <c r="O1140" s="17"/>
      <c r="P1140" s="17"/>
      <c r="Q1140" s="17"/>
      <c r="R1140" s="17"/>
      <c r="S1140" s="17"/>
      <c r="T1140" s="17"/>
    </row>
    <row r="1141" spans="1:20" ht="141.75" hidden="1" customHeight="1" x14ac:dyDescent="0.25">
      <c r="A1141" s="40">
        <v>12</v>
      </c>
      <c r="B1141" s="126" t="s">
        <v>167</v>
      </c>
      <c r="C1141" s="127"/>
      <c r="D1141" s="128"/>
      <c r="E1141" s="57" t="s">
        <v>69</v>
      </c>
      <c r="F1141" s="187"/>
      <c r="G1141" s="188"/>
      <c r="H1141" s="120"/>
      <c r="I1141" s="159"/>
      <c r="J1141" s="159"/>
      <c r="K1141" s="105" t="str">
        <f>IF(F1141="","",IF(F1141&lt;100000,"Minimalny koszt kwalifikowany przedsięwzięcia to 100.000,00 zł !!!",""))</f>
        <v/>
      </c>
      <c r="L1141" s="17"/>
      <c r="M1141" s="17"/>
      <c r="N1141" s="17"/>
      <c r="O1141" s="17"/>
      <c r="P1141" s="17"/>
      <c r="Q1141" s="17"/>
      <c r="R1141" s="17"/>
      <c r="S1141" s="17"/>
      <c r="T1141" s="17"/>
    </row>
    <row r="1142" spans="1:20" ht="30.75" hidden="1" customHeight="1" x14ac:dyDescent="0.25">
      <c r="A1142" s="37">
        <v>13</v>
      </c>
      <c r="B1142" s="126" t="s">
        <v>165</v>
      </c>
      <c r="C1142" s="127"/>
      <c r="D1142" s="128"/>
      <c r="E1142" s="57" t="s">
        <v>69</v>
      </c>
      <c r="F1142" s="187"/>
      <c r="G1142" s="188"/>
      <c r="H1142" s="120"/>
      <c r="I1142" s="159"/>
      <c r="J1142" s="159"/>
      <c r="K1142" s="99"/>
      <c r="L1142" s="17"/>
      <c r="M1142" s="17"/>
      <c r="N1142" s="17"/>
      <c r="O1142" s="17"/>
      <c r="P1142" s="17"/>
      <c r="Q1142" s="17"/>
      <c r="R1142" s="17"/>
      <c r="S1142" s="17"/>
      <c r="T1142" s="17"/>
    </row>
    <row r="1143" spans="1:20" ht="30.75" hidden="1" customHeight="1" x14ac:dyDescent="0.25">
      <c r="A1143" s="37">
        <v>14</v>
      </c>
      <c r="B1143" s="126" t="s">
        <v>164</v>
      </c>
      <c r="C1143" s="127"/>
      <c r="D1143" s="128"/>
      <c r="E1143" s="57" t="s">
        <v>69</v>
      </c>
      <c r="F1143" s="187"/>
      <c r="G1143" s="188"/>
      <c r="H1143" s="120"/>
      <c r="I1143" s="159"/>
      <c r="J1143" s="159"/>
      <c r="K1143" s="99"/>
      <c r="L1143" s="17"/>
      <c r="M1143" s="17"/>
      <c r="N1143" s="17"/>
      <c r="O1143" s="17"/>
      <c r="P1143" s="17"/>
      <c r="Q1143" s="17"/>
      <c r="R1143" s="17"/>
      <c r="S1143" s="17"/>
      <c r="T1143" s="17"/>
    </row>
    <row r="1144" spans="1:20" ht="30.75" hidden="1" customHeight="1" x14ac:dyDescent="0.25">
      <c r="A1144" s="37">
        <v>15</v>
      </c>
      <c r="B1144" s="126" t="s">
        <v>170</v>
      </c>
      <c r="C1144" s="127"/>
      <c r="D1144" s="128"/>
      <c r="E1144" s="57" t="s">
        <v>69</v>
      </c>
      <c r="F1144" s="189" t="str">
        <f>IF(OR(F1142="",F1143=""),"",F1142-F1143)</f>
        <v/>
      </c>
      <c r="G1144" s="190"/>
      <c r="H1144" s="120"/>
      <c r="I1144" s="159"/>
      <c r="J1144" s="159"/>
      <c r="K1144" s="99"/>
      <c r="L1144" s="17"/>
      <c r="M1144" s="17"/>
      <c r="N1144" s="17"/>
      <c r="O1144" s="17"/>
      <c r="P1144" s="17"/>
      <c r="Q1144" s="17"/>
      <c r="R1144" s="17"/>
      <c r="S1144" s="17"/>
      <c r="T1144" s="17"/>
    </row>
    <row r="1145" spans="1:20" hidden="1" x14ac:dyDescent="0.25">
      <c r="A1145" s="166">
        <v>16</v>
      </c>
      <c r="B1145" s="145" t="s">
        <v>66</v>
      </c>
      <c r="C1145" s="146"/>
      <c r="D1145" s="147"/>
      <c r="E1145" s="56" t="s">
        <v>93</v>
      </c>
      <c r="F1145" s="191"/>
      <c r="G1145" s="192"/>
      <c r="H1145" s="182"/>
      <c r="I1145" s="183"/>
      <c r="J1145" s="183"/>
      <c r="K1145" s="102"/>
      <c r="L1145" s="17"/>
      <c r="M1145" s="17"/>
      <c r="N1145" s="17"/>
      <c r="O1145" s="17"/>
      <c r="P1145" s="17"/>
      <c r="Q1145" s="17"/>
      <c r="R1145" s="17"/>
      <c r="S1145" s="17"/>
      <c r="T1145" s="17"/>
    </row>
    <row r="1146" spans="1:20" ht="17.25" hidden="1" customHeight="1" x14ac:dyDescent="0.25">
      <c r="A1146" s="167"/>
      <c r="B1146" s="151"/>
      <c r="C1146" s="152"/>
      <c r="D1146" s="153"/>
      <c r="E1146" s="54" t="s">
        <v>22</v>
      </c>
      <c r="F1146" s="114" t="str">
        <f>IF(F1145="","",F1145*0.278)</f>
        <v/>
      </c>
      <c r="G1146" s="114"/>
      <c r="H1146" s="184"/>
      <c r="I1146" s="184"/>
      <c r="J1146" s="182"/>
      <c r="K1146" s="102"/>
      <c r="L1146" s="17"/>
      <c r="M1146" s="17"/>
      <c r="N1146" s="17"/>
      <c r="O1146" s="17"/>
      <c r="P1146" s="17"/>
      <c r="Q1146" s="17"/>
      <c r="R1146" s="17"/>
      <c r="S1146" s="17"/>
      <c r="T1146" s="17"/>
    </row>
    <row r="1147" spans="1:20" hidden="1" x14ac:dyDescent="0.25">
      <c r="A1147" s="166">
        <v>17</v>
      </c>
      <c r="B1147" s="145" t="s">
        <v>67</v>
      </c>
      <c r="C1147" s="146"/>
      <c r="D1147" s="147"/>
      <c r="E1147" s="56" t="s">
        <v>93</v>
      </c>
      <c r="F1147" s="191"/>
      <c r="G1147" s="192"/>
      <c r="H1147" s="182"/>
      <c r="I1147" s="183"/>
      <c r="J1147" s="183"/>
      <c r="K1147" s="102"/>
      <c r="L1147" s="17"/>
      <c r="M1147" s="17"/>
      <c r="N1147" s="17"/>
      <c r="O1147" s="17"/>
      <c r="P1147" s="17"/>
      <c r="Q1147" s="17"/>
      <c r="R1147" s="17"/>
      <c r="S1147" s="17"/>
      <c r="T1147" s="17"/>
    </row>
    <row r="1148" spans="1:20" hidden="1" x14ac:dyDescent="0.25">
      <c r="A1148" s="167"/>
      <c r="B1148" s="151"/>
      <c r="C1148" s="152"/>
      <c r="D1148" s="153"/>
      <c r="E1148" s="54" t="s">
        <v>22</v>
      </c>
      <c r="F1148" s="114" t="str">
        <f>IF(F1147="","",F1147*0.278)</f>
        <v/>
      </c>
      <c r="G1148" s="114"/>
      <c r="H1148" s="184"/>
      <c r="I1148" s="184"/>
      <c r="J1148" s="182"/>
      <c r="K1148" s="102"/>
      <c r="L1148" s="17"/>
      <c r="M1148" s="17"/>
      <c r="N1148" s="17"/>
      <c r="O1148" s="17"/>
      <c r="P1148" s="17"/>
      <c r="Q1148" s="17"/>
      <c r="R1148" s="17"/>
      <c r="S1148" s="17"/>
      <c r="T1148" s="17"/>
    </row>
    <row r="1149" spans="1:20" hidden="1" x14ac:dyDescent="0.25">
      <c r="A1149" s="166">
        <v>18</v>
      </c>
      <c r="B1149" s="145" t="s">
        <v>64</v>
      </c>
      <c r="C1149" s="146"/>
      <c r="D1149" s="147"/>
      <c r="E1149" s="56" t="s">
        <v>93</v>
      </c>
      <c r="F1149" s="181" t="str">
        <f>IF(OR(F1145="",F1147=""),"",F1145-F1147)</f>
        <v/>
      </c>
      <c r="G1149" s="181"/>
      <c r="H1149" s="182"/>
      <c r="I1149" s="183"/>
      <c r="J1149" s="183"/>
      <c r="K1149" s="102"/>
      <c r="L1149" s="17"/>
      <c r="M1149" s="17"/>
      <c r="N1149" s="17"/>
      <c r="O1149" s="17"/>
      <c r="P1149" s="17"/>
      <c r="Q1149" s="17"/>
      <c r="R1149" s="17"/>
      <c r="S1149" s="17"/>
      <c r="T1149" s="17"/>
    </row>
    <row r="1150" spans="1:20" hidden="1" x14ac:dyDescent="0.25">
      <c r="A1150" s="167"/>
      <c r="B1150" s="151"/>
      <c r="C1150" s="152"/>
      <c r="D1150" s="153"/>
      <c r="E1150" s="54" t="s">
        <v>22</v>
      </c>
      <c r="F1150" s="114" t="str">
        <f>IF(OR(F1146="",F1148=""),"",F1146-F1148)</f>
        <v/>
      </c>
      <c r="G1150" s="114"/>
      <c r="H1150" s="184"/>
      <c r="I1150" s="184"/>
      <c r="J1150" s="182"/>
      <c r="K1150" s="102"/>
      <c r="L1150" s="17"/>
      <c r="M1150" s="17"/>
      <c r="N1150" s="17"/>
      <c r="O1150" s="17"/>
      <c r="P1150" s="17"/>
      <c r="Q1150" s="17"/>
      <c r="R1150" s="17"/>
      <c r="S1150" s="17"/>
      <c r="T1150" s="17"/>
    </row>
    <row r="1151" spans="1:20" ht="24" hidden="1" customHeight="1" x14ac:dyDescent="0.25">
      <c r="A1151" s="166">
        <v>19</v>
      </c>
      <c r="B1151" s="168" t="s">
        <v>61</v>
      </c>
      <c r="C1151" s="169"/>
      <c r="D1151" s="170"/>
      <c r="E1151" s="58" t="s">
        <v>93</v>
      </c>
      <c r="F1151" s="163"/>
      <c r="G1151" s="164"/>
      <c r="H1151" s="120"/>
      <c r="I1151" s="159"/>
      <c r="J1151" s="159"/>
      <c r="K1151" s="99"/>
      <c r="L1151" s="17"/>
      <c r="M1151" s="17"/>
      <c r="N1151" s="17"/>
      <c r="O1151" s="17"/>
      <c r="P1151" s="17"/>
      <c r="Q1151" s="17"/>
      <c r="R1151" s="17"/>
      <c r="S1151" s="17"/>
      <c r="T1151" s="17"/>
    </row>
    <row r="1152" spans="1:20" ht="24" hidden="1" customHeight="1" x14ac:dyDescent="0.25">
      <c r="A1152" s="167"/>
      <c r="B1152" s="171"/>
      <c r="C1152" s="172"/>
      <c r="D1152" s="173"/>
      <c r="E1152" s="57" t="s">
        <v>22</v>
      </c>
      <c r="F1152" s="185" t="str">
        <f>IF(F1151="","",F1151*0.278)</f>
        <v/>
      </c>
      <c r="G1152" s="186"/>
      <c r="H1152" s="120"/>
      <c r="I1152" s="159"/>
      <c r="J1152" s="159"/>
      <c r="K1152" s="99"/>
      <c r="L1152" s="17"/>
      <c r="M1152" s="17"/>
      <c r="N1152" s="17"/>
      <c r="O1152" s="17"/>
      <c r="P1152" s="17"/>
      <c r="Q1152" s="17"/>
      <c r="R1152" s="17"/>
      <c r="S1152" s="17"/>
      <c r="T1152" s="17"/>
    </row>
    <row r="1153" spans="1:27" ht="24" hidden="1" customHeight="1" x14ac:dyDescent="0.25">
      <c r="A1153" s="166">
        <v>20</v>
      </c>
      <c r="B1153" s="168" t="s">
        <v>62</v>
      </c>
      <c r="C1153" s="169"/>
      <c r="D1153" s="170"/>
      <c r="E1153" s="58" t="s">
        <v>93</v>
      </c>
      <c r="F1153" s="163"/>
      <c r="G1153" s="164"/>
      <c r="H1153" s="120"/>
      <c r="I1153" s="159"/>
      <c r="J1153" s="159"/>
      <c r="K1153" s="99"/>
      <c r="L1153" s="17"/>
      <c r="M1153" s="17"/>
      <c r="N1153" s="17"/>
      <c r="O1153" s="17"/>
      <c r="P1153" s="17"/>
      <c r="Q1153" s="17"/>
      <c r="R1153" s="17"/>
      <c r="S1153" s="17"/>
      <c r="T1153" s="17"/>
    </row>
    <row r="1154" spans="1:27" ht="24" hidden="1" customHeight="1" x14ac:dyDescent="0.25">
      <c r="A1154" s="167"/>
      <c r="B1154" s="171"/>
      <c r="C1154" s="172"/>
      <c r="D1154" s="173"/>
      <c r="E1154" s="57" t="s">
        <v>22</v>
      </c>
      <c r="F1154" s="185" t="str">
        <f>IF(F1153="","",F1153*0.278)</f>
        <v/>
      </c>
      <c r="G1154" s="186"/>
      <c r="H1154" s="120"/>
      <c r="I1154" s="159"/>
      <c r="J1154" s="159"/>
      <c r="K1154" s="103"/>
      <c r="L1154" s="17"/>
      <c r="M1154" s="17"/>
      <c r="N1154" s="17"/>
      <c r="O1154" s="17"/>
      <c r="P1154" s="17"/>
      <c r="Q1154" s="17"/>
      <c r="R1154" s="17"/>
      <c r="S1154" s="17"/>
      <c r="T1154" s="17"/>
    </row>
    <row r="1155" spans="1:27" ht="23.25" hidden="1" customHeight="1" x14ac:dyDescent="0.25">
      <c r="A1155" s="166">
        <v>21</v>
      </c>
      <c r="B1155" s="168" t="s">
        <v>50</v>
      </c>
      <c r="C1155" s="169"/>
      <c r="D1155" s="170"/>
      <c r="E1155" s="58" t="s">
        <v>93</v>
      </c>
      <c r="F1155" s="174" t="str">
        <f>IF(OR(F1151="",F1153=""),"",F1151-F1153)</f>
        <v/>
      </c>
      <c r="G1155" s="175"/>
      <c r="H1155" s="120"/>
      <c r="I1155" s="159"/>
      <c r="J1155" s="159"/>
      <c r="K1155" s="103"/>
      <c r="L1155" s="17"/>
      <c r="M1155" s="17"/>
      <c r="N1155" s="17"/>
      <c r="O1155" s="17"/>
      <c r="P1155" s="17"/>
      <c r="Q1155" s="17"/>
      <c r="R1155" s="17"/>
      <c r="S1155" s="17"/>
      <c r="T1155" s="17"/>
    </row>
    <row r="1156" spans="1:27" ht="23.25" hidden="1" customHeight="1" x14ac:dyDescent="0.25">
      <c r="A1156" s="167"/>
      <c r="B1156" s="171"/>
      <c r="C1156" s="172"/>
      <c r="D1156" s="173"/>
      <c r="E1156" s="57" t="s">
        <v>22</v>
      </c>
      <c r="F1156" s="174" t="str">
        <f>IF(OR(F1152="",F1154=""),"",F1152-F1154)</f>
        <v/>
      </c>
      <c r="G1156" s="175"/>
      <c r="H1156" s="120"/>
      <c r="I1156" s="159"/>
      <c r="J1156" s="159"/>
      <c r="K1156" s="103"/>
      <c r="L1156" s="17"/>
      <c r="M1156" s="17"/>
      <c r="N1156" s="17"/>
      <c r="O1156" s="17"/>
      <c r="P1156" s="17"/>
      <c r="Q1156" s="17"/>
      <c r="R1156" s="17"/>
      <c r="S1156" s="17"/>
      <c r="T1156" s="17"/>
    </row>
    <row r="1157" spans="1:27" ht="45.75" hidden="1" customHeight="1" x14ac:dyDescent="0.25">
      <c r="A1157" s="38">
        <v>22</v>
      </c>
      <c r="B1157" s="126" t="s">
        <v>161</v>
      </c>
      <c r="C1157" s="127"/>
      <c r="D1157" s="128"/>
      <c r="E1157" s="57" t="s">
        <v>47</v>
      </c>
      <c r="F1157" s="176" t="str">
        <f>IF(OR(F1151="",F1153=""),"",F1155/F1151)</f>
        <v/>
      </c>
      <c r="G1157" s="177"/>
      <c r="H1157" s="120"/>
      <c r="I1157" s="159"/>
      <c r="J1157" s="159"/>
      <c r="K1157" s="103"/>
      <c r="L1157" s="17"/>
      <c r="M1157" s="17"/>
      <c r="N1157" s="17"/>
      <c r="O1157" s="17"/>
      <c r="P1157" s="17"/>
      <c r="Q1157" s="17"/>
      <c r="R1157" s="17"/>
      <c r="S1157" s="17"/>
      <c r="T1157" s="17"/>
    </row>
    <row r="1158" spans="1:27" ht="30.75" hidden="1" customHeight="1" x14ac:dyDescent="0.25">
      <c r="A1158" s="40">
        <v>23</v>
      </c>
      <c r="B1158" s="129" t="s">
        <v>23</v>
      </c>
      <c r="C1158" s="130"/>
      <c r="D1158" s="131"/>
      <c r="E1158" s="54" t="s">
        <v>22</v>
      </c>
      <c r="F1158" s="178"/>
      <c r="G1158" s="178"/>
      <c r="H1158" s="179"/>
      <c r="I1158" s="179"/>
      <c r="J1158" s="120"/>
      <c r="K1158" s="102"/>
      <c r="L1158" s="17"/>
      <c r="M1158" s="17"/>
      <c r="N1158" s="17"/>
      <c r="O1158" s="17"/>
      <c r="P1158" s="17"/>
      <c r="Q1158" s="17"/>
      <c r="R1158" s="17"/>
      <c r="S1158" s="17"/>
      <c r="T1158" s="17"/>
    </row>
    <row r="1159" spans="1:27" ht="30.75" hidden="1" customHeight="1" x14ac:dyDescent="0.25">
      <c r="A1159" s="38">
        <v>24</v>
      </c>
      <c r="B1159" s="129" t="s">
        <v>172</v>
      </c>
      <c r="C1159" s="130"/>
      <c r="D1159" s="131"/>
      <c r="E1159" s="54" t="s">
        <v>22</v>
      </c>
      <c r="F1159" s="178"/>
      <c r="G1159" s="178"/>
      <c r="H1159" s="179"/>
      <c r="I1159" s="179"/>
      <c r="J1159" s="120"/>
      <c r="K1159" s="102"/>
      <c r="L1159" s="17"/>
      <c r="M1159" s="17"/>
      <c r="N1159" s="17"/>
      <c r="O1159" s="17"/>
      <c r="P1159" s="17"/>
      <c r="Q1159" s="17"/>
      <c r="R1159" s="17"/>
      <c r="S1159" s="17"/>
      <c r="T1159" s="17"/>
    </row>
    <row r="1160" spans="1:27" ht="30.75" hidden="1" customHeight="1" x14ac:dyDescent="0.25">
      <c r="A1160" s="38">
        <v>25</v>
      </c>
      <c r="B1160" s="129" t="s">
        <v>173</v>
      </c>
      <c r="C1160" s="130"/>
      <c r="D1160" s="131"/>
      <c r="E1160" s="54" t="s">
        <v>22</v>
      </c>
      <c r="F1160" s="180" t="str">
        <f>IF(OR(F1158="",F1159=""),"",F1158-F1159)</f>
        <v/>
      </c>
      <c r="G1160" s="180"/>
      <c r="H1160" s="120"/>
      <c r="I1160" s="159"/>
      <c r="J1160" s="159"/>
      <c r="K1160" s="102"/>
      <c r="L1160" s="17"/>
      <c r="M1160" s="17"/>
      <c r="N1160" s="17"/>
      <c r="O1160" s="17"/>
      <c r="P1160" s="17"/>
      <c r="Q1160" s="17"/>
      <c r="R1160" s="17"/>
      <c r="S1160" s="17"/>
      <c r="T1160" s="17"/>
    </row>
    <row r="1161" spans="1:27" ht="45.75" hidden="1" customHeight="1" x14ac:dyDescent="0.25">
      <c r="A1161" s="46">
        <v>26</v>
      </c>
      <c r="B1161" s="108" t="s">
        <v>166</v>
      </c>
      <c r="C1161" s="108"/>
      <c r="D1161" s="108"/>
      <c r="E1161" s="57" t="s">
        <v>22</v>
      </c>
      <c r="F1161" s="163"/>
      <c r="G1161" s="164"/>
      <c r="H1161" s="120"/>
      <c r="I1161" s="159"/>
      <c r="J1161" s="159"/>
      <c r="K1161" s="103"/>
      <c r="L1161" s="17"/>
      <c r="M1161" s="17"/>
      <c r="N1161" s="17"/>
      <c r="O1161" s="17"/>
      <c r="P1161" s="17"/>
      <c r="Q1161" s="17"/>
      <c r="R1161" s="17"/>
      <c r="S1161" s="17"/>
      <c r="T1161" s="17"/>
    </row>
    <row r="1162" spans="1:27" ht="45.75" hidden="1" customHeight="1" x14ac:dyDescent="0.25">
      <c r="A1162" s="46">
        <v>27</v>
      </c>
      <c r="B1162" s="108" t="s">
        <v>169</v>
      </c>
      <c r="C1162" s="108"/>
      <c r="D1162" s="108"/>
      <c r="E1162" s="57" t="s">
        <v>22</v>
      </c>
      <c r="F1162" s="163"/>
      <c r="G1162" s="164"/>
      <c r="H1162" s="120"/>
      <c r="I1162" s="159"/>
      <c r="J1162" s="159"/>
      <c r="K1162" s="103"/>
      <c r="L1162" s="17"/>
      <c r="M1162" s="17"/>
      <c r="N1162" s="17"/>
      <c r="O1162" s="17"/>
      <c r="P1162" s="17"/>
      <c r="Q1162" s="17"/>
      <c r="R1162" s="17"/>
      <c r="S1162" s="17"/>
      <c r="T1162" s="17"/>
    </row>
    <row r="1163" spans="1:27" ht="45" hidden="1" customHeight="1" x14ac:dyDescent="0.25">
      <c r="A1163" s="34">
        <v>28</v>
      </c>
      <c r="B1163" s="157" t="s">
        <v>51</v>
      </c>
      <c r="C1163" s="157"/>
      <c r="D1163" s="157"/>
      <c r="E1163" s="54" t="s">
        <v>22</v>
      </c>
      <c r="F1163" s="165" t="str">
        <f>IF(AND(F1161="",F1162=""),"",F1161+F1162)</f>
        <v/>
      </c>
      <c r="G1163" s="165"/>
      <c r="H1163" s="120"/>
      <c r="I1163" s="159"/>
      <c r="J1163" s="159"/>
      <c r="K1163" s="99"/>
      <c r="L1163" s="17"/>
      <c r="M1163" s="17"/>
      <c r="N1163" s="17"/>
      <c r="O1163" s="17"/>
      <c r="P1163" s="17"/>
      <c r="Q1163" s="17"/>
      <c r="R1163" s="17"/>
      <c r="S1163" s="17"/>
      <c r="T1163" s="17"/>
    </row>
    <row r="1164" spans="1:27" ht="30.75" hidden="1" customHeight="1" x14ac:dyDescent="0.25">
      <c r="A1164" s="34">
        <v>29</v>
      </c>
      <c r="B1164" s="129" t="s">
        <v>185</v>
      </c>
      <c r="C1164" s="130"/>
      <c r="D1164" s="131"/>
      <c r="E1164" s="54" t="s">
        <v>24</v>
      </c>
      <c r="F1164" s="163"/>
      <c r="G1164" s="164"/>
      <c r="H1164" s="120"/>
      <c r="I1164" s="159"/>
      <c r="J1164" s="159"/>
      <c r="K1164" s="99"/>
      <c r="L1164" s="17"/>
      <c r="M1164" s="17"/>
      <c r="N1164" s="17"/>
      <c r="O1164" s="17"/>
      <c r="P1164" s="17"/>
      <c r="Q1164" s="17"/>
      <c r="R1164" s="17"/>
      <c r="S1164" s="17"/>
      <c r="T1164" s="17"/>
    </row>
    <row r="1165" spans="1:27" hidden="1" x14ac:dyDescent="0.25">
      <c r="A1165" s="34">
        <v>30</v>
      </c>
      <c r="B1165" s="129" t="s">
        <v>186</v>
      </c>
      <c r="C1165" s="130"/>
      <c r="D1165" s="131"/>
      <c r="E1165" s="54" t="s">
        <v>24</v>
      </c>
      <c r="F1165" s="163"/>
      <c r="G1165" s="164"/>
      <c r="H1165" s="120"/>
      <c r="I1165" s="159"/>
      <c r="J1165" s="159"/>
      <c r="K1165" s="99"/>
      <c r="L1165" s="17"/>
      <c r="M1165" s="17"/>
      <c r="N1165" s="17"/>
      <c r="O1165" s="17"/>
      <c r="P1165" s="17"/>
      <c r="Q1165" s="17"/>
      <c r="R1165" s="17"/>
      <c r="S1165" s="17"/>
      <c r="T1165" s="17"/>
    </row>
    <row r="1166" spans="1:27" ht="31.5" hidden="1" customHeight="1" x14ac:dyDescent="0.25">
      <c r="A1166" s="34">
        <v>31</v>
      </c>
      <c r="B1166" s="157" t="s">
        <v>48</v>
      </c>
      <c r="C1166" s="157"/>
      <c r="D1166" s="157"/>
      <c r="E1166" s="54" t="s">
        <v>24</v>
      </c>
      <c r="F1166" s="165" t="str">
        <f>IF(OR(F1164="",F1165=""),"",F1164-F1165)</f>
        <v/>
      </c>
      <c r="G1166" s="165"/>
      <c r="H1166" s="120"/>
      <c r="I1166" s="159"/>
      <c r="J1166" s="159"/>
      <c r="K1166" s="103"/>
      <c r="L1166" s="17"/>
      <c r="M1166" s="17"/>
      <c r="N1166" s="17"/>
      <c r="O1166" s="17"/>
      <c r="P1166" s="17"/>
      <c r="Q1166" s="17"/>
      <c r="R1166" s="17"/>
      <c r="S1166" s="17"/>
      <c r="T1166" s="17"/>
    </row>
    <row r="1167" spans="1:27" hidden="1" x14ac:dyDescent="0.25">
      <c r="A1167" s="142">
        <v>32</v>
      </c>
      <c r="B1167" s="145" t="s">
        <v>52</v>
      </c>
      <c r="C1167" s="146"/>
      <c r="D1167" s="147"/>
      <c r="E1167" s="154" t="s">
        <v>182</v>
      </c>
      <c r="F1167" s="154"/>
      <c r="G1167" s="154"/>
      <c r="H1167" s="154"/>
      <c r="I1167" s="154"/>
      <c r="J1167" s="86"/>
      <c r="K1167" s="155" t="str">
        <f>IF(AND(J1167="Tak",F1157&lt;0.25),"Nie został spełniony warunek zgodnie z punktem 1 Kryteriów jakościowych dopuszczających","")</f>
        <v/>
      </c>
      <c r="L1167" s="155"/>
      <c r="M1167" s="155"/>
      <c r="N1167" s="155"/>
      <c r="O1167" s="155"/>
      <c r="P1167" s="155"/>
      <c r="Q1167" s="155"/>
      <c r="R1167" s="155"/>
      <c r="S1167" s="155"/>
      <c r="T1167" s="155"/>
      <c r="AA1167">
        <f>IF(J1167="Tak",1,0)</f>
        <v>0</v>
      </c>
    </row>
    <row r="1168" spans="1:27" hidden="1" x14ac:dyDescent="0.25">
      <c r="A1168" s="143"/>
      <c r="B1168" s="148"/>
      <c r="C1168" s="149"/>
      <c r="D1168" s="150"/>
      <c r="E1168" s="156" t="s">
        <v>183</v>
      </c>
      <c r="F1168" s="156"/>
      <c r="G1168" s="156"/>
      <c r="H1168" s="156"/>
      <c r="I1168" s="156"/>
      <c r="J1168" s="86"/>
      <c r="K1168" s="155" t="str">
        <f>IF(AND(J1168="Tak",F1157&lt;0.1),"Nie został spełniony warunek zgodnie z punktem 2 Kryteriów jakościowych dopuszczających","")</f>
        <v/>
      </c>
      <c r="L1168" s="155"/>
      <c r="M1168" s="155"/>
      <c r="N1168" s="155"/>
      <c r="O1168" s="155"/>
      <c r="P1168" s="155"/>
      <c r="Q1168" s="155"/>
      <c r="R1168" s="155"/>
      <c r="S1168" s="155"/>
      <c r="T1168" s="155"/>
      <c r="AA1168">
        <f t="shared" ref="AA1168:AA1169" si="23">IF(J1168="Tak",1,0)</f>
        <v>0</v>
      </c>
    </row>
    <row r="1169" spans="1:27" hidden="1" x14ac:dyDescent="0.25">
      <c r="A1169" s="144"/>
      <c r="B1169" s="151"/>
      <c r="C1169" s="152"/>
      <c r="D1169" s="153"/>
      <c r="E1169" s="156" t="s">
        <v>184</v>
      </c>
      <c r="F1169" s="156"/>
      <c r="G1169" s="156"/>
      <c r="H1169" s="156"/>
      <c r="I1169" s="156"/>
      <c r="J1169" s="86"/>
      <c r="K1169" s="155" t="str">
        <f>IF(AND(J1169="Tak",F1157&lt;0.1),"Nie został spełniony warunek zgodnie z punktem 2 Kryteriów jakościowych dopuszczających","")</f>
        <v/>
      </c>
      <c r="L1169" s="155"/>
      <c r="M1169" s="155"/>
      <c r="N1169" s="155"/>
      <c r="O1169" s="155"/>
      <c r="P1169" s="155"/>
      <c r="Q1169" s="155"/>
      <c r="R1169" s="155"/>
      <c r="S1169" s="155"/>
      <c r="T1169" s="155"/>
      <c r="AA1169">
        <f t="shared" si="23"/>
        <v>0</v>
      </c>
    </row>
    <row r="1170" spans="1:27" ht="59.25" hidden="1" customHeight="1" x14ac:dyDescent="0.25">
      <c r="A1170" s="34">
        <v>33</v>
      </c>
      <c r="B1170" s="157" t="s">
        <v>277</v>
      </c>
      <c r="C1170" s="157"/>
      <c r="D1170" s="157"/>
      <c r="E1170" s="54" t="s">
        <v>19</v>
      </c>
      <c r="F1170" s="158"/>
      <c r="G1170" s="158"/>
      <c r="H1170" s="120"/>
      <c r="I1170" s="159"/>
      <c r="J1170" s="159"/>
      <c r="K1170" s="99"/>
      <c r="L1170" s="17"/>
      <c r="M1170" s="17"/>
      <c r="N1170" s="17"/>
      <c r="O1170" s="17"/>
      <c r="P1170" s="17"/>
      <c r="Q1170" s="17"/>
      <c r="R1170" s="17"/>
      <c r="S1170" s="17"/>
      <c r="T1170" s="17"/>
      <c r="AA1170">
        <f>SUM(AA1167:AA1169)</f>
        <v>0</v>
      </c>
    </row>
    <row r="1171" spans="1:27" ht="41.25" hidden="1" customHeight="1" x14ac:dyDescent="0.25">
      <c r="A1171" s="34">
        <v>34</v>
      </c>
      <c r="B1171" s="108" t="s">
        <v>157</v>
      </c>
      <c r="C1171" s="108"/>
      <c r="D1171" s="108"/>
      <c r="E1171" s="57" t="s">
        <v>158</v>
      </c>
      <c r="F1171" s="160" t="str">
        <f>IF(OR(F1142="",F1143=""),"",F1141/F1155)</f>
        <v/>
      </c>
      <c r="G1171" s="160"/>
      <c r="H1171" s="161"/>
      <c r="I1171" s="161"/>
      <c r="J1171" s="162"/>
      <c r="K1171" s="100"/>
      <c r="L1171" s="17"/>
      <c r="M1171" s="17"/>
      <c r="N1171" s="17"/>
      <c r="O1171" s="17"/>
      <c r="P1171" s="17"/>
      <c r="Q1171" s="17"/>
      <c r="R1171" s="17"/>
      <c r="S1171" s="17"/>
      <c r="T1171" s="17"/>
    </row>
    <row r="1172" spans="1:27" ht="40.5" hidden="1" customHeight="1" x14ac:dyDescent="0.25">
      <c r="A1172" s="34">
        <v>35</v>
      </c>
      <c r="B1172" s="108" t="s">
        <v>159</v>
      </c>
      <c r="C1172" s="108"/>
      <c r="D1172" s="108"/>
      <c r="E1172" s="57" t="s">
        <v>160</v>
      </c>
      <c r="F1172" s="160" t="str">
        <f>IF(OR(F1141="",F1142="",F1151=""),"",F1141/(F1142-F1143))</f>
        <v/>
      </c>
      <c r="G1172" s="160"/>
      <c r="H1172" s="161"/>
      <c r="I1172" s="161"/>
      <c r="J1172" s="162"/>
      <c r="K1172" s="99"/>
      <c r="L1172" s="17"/>
      <c r="M1172" s="17"/>
      <c r="N1172" s="17"/>
      <c r="O1172" s="17"/>
      <c r="P1172" s="17"/>
      <c r="Q1172" s="17"/>
      <c r="R1172" s="17"/>
      <c r="S1172" s="17"/>
      <c r="T1172" s="17"/>
    </row>
    <row r="1173" spans="1:27" ht="30" hidden="1" customHeight="1" x14ac:dyDescent="0.25">
      <c r="A1173" s="34">
        <v>36</v>
      </c>
      <c r="B1173" s="126" t="str">
        <f>CONCATENATE("Maksymalna kwota dofinansowania - ",'0-1'!$B$8)</f>
        <v xml:space="preserve">Maksymalna kwota dofinansowania - </v>
      </c>
      <c r="C1173" s="127"/>
      <c r="D1173" s="128"/>
      <c r="E1173" s="57" t="s">
        <v>69</v>
      </c>
      <c r="F1173" s="135" t="str">
        <f>IF(F1174="","",F1174*F1141)</f>
        <v/>
      </c>
      <c r="G1173" s="136"/>
      <c r="H1173" s="137"/>
      <c r="I1173" s="138"/>
      <c r="J1173" s="138"/>
      <c r="K1173" s="99"/>
      <c r="L1173" s="17"/>
      <c r="M1173" s="17"/>
      <c r="N1173" s="17"/>
      <c r="O1173" s="17"/>
      <c r="P1173" s="17"/>
      <c r="Q1173" s="17"/>
      <c r="R1173" s="17"/>
      <c r="S1173" s="17"/>
      <c r="T1173" s="17"/>
    </row>
    <row r="1174" spans="1:27" ht="45.75" hidden="1" customHeight="1" x14ac:dyDescent="0.25">
      <c r="A1174" s="34">
        <v>37</v>
      </c>
      <c r="B1174" s="126" t="s">
        <v>187</v>
      </c>
      <c r="C1174" s="127"/>
      <c r="D1174" s="128"/>
      <c r="E1174" s="59" t="s">
        <v>47</v>
      </c>
      <c r="F1174" s="139" t="str">
        <f>IF(AA1170=3,0.95,IF(AA1170=2,0.9,IF(AA1170=1,0.85,"")))</f>
        <v/>
      </c>
      <c r="G1174" s="140"/>
      <c r="H1174" s="137"/>
      <c r="I1174" s="138"/>
      <c r="J1174" s="138"/>
      <c r="K1174" s="99"/>
      <c r="L1174" s="17"/>
      <c r="M1174" s="17"/>
      <c r="N1174" s="17"/>
      <c r="O1174" s="17"/>
      <c r="P1174" s="17"/>
      <c r="Q1174" s="17"/>
      <c r="R1174" s="17"/>
      <c r="S1174" s="17"/>
      <c r="T1174" s="17"/>
    </row>
    <row r="1175" spans="1:27" ht="15" hidden="1" customHeight="1" x14ac:dyDescent="0.25">
      <c r="A1175" s="106" t="s">
        <v>205</v>
      </c>
      <c r="B1175" s="106"/>
      <c r="C1175" s="106"/>
      <c r="D1175" s="106"/>
      <c r="E1175" s="106"/>
      <c r="F1175" s="106"/>
      <c r="G1175" s="106"/>
      <c r="H1175" s="106"/>
      <c r="I1175" s="106"/>
      <c r="J1175" s="132"/>
      <c r="K1175" s="98"/>
      <c r="L1175" s="17"/>
      <c r="M1175" s="17"/>
      <c r="N1175" s="17"/>
      <c r="O1175" s="17"/>
      <c r="P1175" s="17"/>
      <c r="Q1175" s="17"/>
      <c r="R1175" s="17"/>
      <c r="S1175" s="17"/>
      <c r="T1175" s="17"/>
    </row>
    <row r="1176" spans="1:27" ht="39.75" hidden="1" customHeight="1" x14ac:dyDescent="0.25">
      <c r="A1176" s="107"/>
      <c r="B1176" s="107"/>
      <c r="C1176" s="107"/>
      <c r="D1176" s="107"/>
      <c r="E1176" s="107"/>
      <c r="F1176" s="107"/>
      <c r="G1176" s="107"/>
      <c r="H1176" s="107"/>
      <c r="I1176" s="107"/>
      <c r="J1176" s="141"/>
      <c r="K1176" s="98"/>
      <c r="L1176" s="17"/>
      <c r="M1176" s="17"/>
      <c r="N1176" s="17"/>
      <c r="O1176" s="17"/>
      <c r="P1176" s="17"/>
      <c r="Q1176" s="17"/>
      <c r="R1176" s="17"/>
      <c r="S1176" s="17"/>
      <c r="T1176" s="17"/>
    </row>
    <row r="1177" spans="1:27" ht="33.75" hidden="1" customHeight="1" x14ac:dyDescent="0.25">
      <c r="K1177" s="98"/>
      <c r="L1177" s="17"/>
      <c r="M1177" s="17"/>
      <c r="N1177" s="17"/>
      <c r="O1177" s="17"/>
      <c r="P1177" s="17"/>
      <c r="Q1177" s="17"/>
      <c r="R1177" s="17"/>
      <c r="S1177" s="17"/>
      <c r="T1177" s="17"/>
    </row>
    <row r="1178" spans="1:27" ht="18.75" hidden="1" x14ac:dyDescent="0.3">
      <c r="B1178" s="207" t="s">
        <v>223</v>
      </c>
      <c r="C1178" s="207"/>
      <c r="D1178" s="207"/>
      <c r="E1178" s="207"/>
      <c r="F1178" s="207"/>
      <c r="G1178" s="207"/>
      <c r="H1178" s="207"/>
      <c r="I1178" s="207"/>
      <c r="J1178" s="207"/>
      <c r="K1178" s="98"/>
      <c r="L1178" s="17"/>
      <c r="M1178" s="17"/>
      <c r="N1178" s="17"/>
      <c r="O1178" s="17"/>
      <c r="P1178" s="17"/>
      <c r="Q1178" s="17"/>
      <c r="R1178" s="17"/>
      <c r="S1178" s="17"/>
      <c r="T1178" s="17"/>
    </row>
    <row r="1179" spans="1:27" ht="45.75" hidden="1" customHeight="1" x14ac:dyDescent="0.25">
      <c r="A1179" s="36" t="s">
        <v>13</v>
      </c>
      <c r="B1179" s="208" t="s">
        <v>33</v>
      </c>
      <c r="C1179" s="208"/>
      <c r="D1179" s="208"/>
      <c r="E1179" s="51" t="s">
        <v>15</v>
      </c>
      <c r="F1179" s="208" t="s">
        <v>36</v>
      </c>
      <c r="G1179" s="208"/>
      <c r="H1179" s="208" t="s">
        <v>49</v>
      </c>
      <c r="I1179" s="208"/>
      <c r="J1179" s="209"/>
      <c r="K1179" s="99"/>
      <c r="L1179" s="17"/>
      <c r="M1179" s="17"/>
      <c r="N1179" s="17"/>
      <c r="O1179" s="17"/>
      <c r="P1179" s="17"/>
      <c r="Q1179" s="17"/>
      <c r="R1179" s="17"/>
      <c r="S1179" s="17"/>
      <c r="T1179" s="17"/>
    </row>
    <row r="1180" spans="1:27" ht="31.5" hidden="1" customHeight="1" x14ac:dyDescent="0.25">
      <c r="A1180" s="40">
        <v>1</v>
      </c>
      <c r="B1180" s="157" t="s">
        <v>43</v>
      </c>
      <c r="C1180" s="157"/>
      <c r="D1180" s="157"/>
      <c r="E1180" s="52" t="s">
        <v>17</v>
      </c>
      <c r="F1180" s="198" t="s">
        <v>17</v>
      </c>
      <c r="G1180" s="199"/>
      <c r="H1180" s="200"/>
      <c r="I1180" s="200"/>
      <c r="J1180" s="201"/>
      <c r="K1180" s="99"/>
      <c r="L1180" s="17"/>
      <c r="M1180" s="17"/>
      <c r="N1180" s="17"/>
      <c r="O1180" s="17"/>
      <c r="P1180" s="17"/>
      <c r="Q1180" s="17"/>
      <c r="R1180" s="17"/>
      <c r="S1180" s="17"/>
      <c r="T1180" s="17"/>
    </row>
    <row r="1181" spans="1:27" ht="30.75" hidden="1" customHeight="1" x14ac:dyDescent="0.25">
      <c r="A1181" s="40">
        <v>2</v>
      </c>
      <c r="B1181" s="157" t="s">
        <v>44</v>
      </c>
      <c r="C1181" s="157"/>
      <c r="D1181" s="157"/>
      <c r="E1181" s="52" t="s">
        <v>17</v>
      </c>
      <c r="F1181" s="198" t="s">
        <v>17</v>
      </c>
      <c r="G1181" s="199"/>
      <c r="H1181" s="120"/>
      <c r="I1181" s="159"/>
      <c r="J1181" s="159"/>
      <c r="K1181" s="101"/>
      <c r="L1181" s="17"/>
      <c r="M1181" s="17"/>
      <c r="N1181" s="17"/>
      <c r="O1181" s="17"/>
      <c r="P1181" s="17"/>
      <c r="Q1181" s="17"/>
      <c r="R1181" s="17"/>
      <c r="S1181" s="17"/>
      <c r="T1181" s="17"/>
    </row>
    <row r="1182" spans="1:27" ht="15.75" hidden="1" x14ac:dyDescent="0.25">
      <c r="A1182" s="40">
        <v>3</v>
      </c>
      <c r="B1182" s="126" t="s">
        <v>152</v>
      </c>
      <c r="C1182" s="127"/>
      <c r="D1182" s="128"/>
      <c r="E1182" s="53" t="s">
        <v>153</v>
      </c>
      <c r="F1182" s="202"/>
      <c r="G1182" s="203"/>
      <c r="H1182" s="120"/>
      <c r="I1182" s="159"/>
      <c r="J1182" s="159"/>
      <c r="K1182" s="101"/>
      <c r="L1182" s="17"/>
      <c r="M1182" s="17"/>
      <c r="N1182" s="17"/>
      <c r="O1182" s="17"/>
      <c r="P1182" s="17"/>
      <c r="Q1182" s="17"/>
      <c r="R1182" s="17"/>
      <c r="S1182" s="17"/>
      <c r="T1182" s="17"/>
      <c r="AA1182" t="s">
        <v>154</v>
      </c>
    </row>
    <row r="1183" spans="1:27" ht="17.25" hidden="1" x14ac:dyDescent="0.25">
      <c r="A1183" s="40">
        <v>4</v>
      </c>
      <c r="B1183" s="157" t="s">
        <v>45</v>
      </c>
      <c r="C1183" s="157"/>
      <c r="D1183" s="157"/>
      <c r="E1183" s="54" t="s">
        <v>21</v>
      </c>
      <c r="F1183" s="158"/>
      <c r="G1183" s="158"/>
      <c r="H1183" s="120"/>
      <c r="I1183" s="159"/>
      <c r="J1183" s="159"/>
      <c r="K1183" s="101"/>
      <c r="L1183" s="17"/>
      <c r="M1183" s="17"/>
      <c r="N1183" s="17"/>
      <c r="O1183" s="17"/>
      <c r="P1183" s="17"/>
      <c r="Q1183" s="17"/>
      <c r="R1183" s="17"/>
      <c r="S1183" s="17"/>
      <c r="T1183" s="17"/>
      <c r="AA1183" t="s">
        <v>155</v>
      </c>
    </row>
    <row r="1184" spans="1:27" ht="18.75" hidden="1" customHeight="1" x14ac:dyDescent="0.25">
      <c r="A1184" s="40">
        <v>5</v>
      </c>
      <c r="B1184" s="157" t="s">
        <v>41</v>
      </c>
      <c r="C1184" s="157"/>
      <c r="D1184" s="157"/>
      <c r="E1184" s="54" t="s">
        <v>21</v>
      </c>
      <c r="F1184" s="204"/>
      <c r="G1184" s="205"/>
      <c r="H1184" s="120"/>
      <c r="I1184" s="159"/>
      <c r="J1184" s="159"/>
      <c r="K1184" s="101"/>
      <c r="L1184" s="17"/>
      <c r="M1184" s="17"/>
      <c r="N1184" s="17"/>
      <c r="O1184" s="17"/>
      <c r="P1184" s="17"/>
      <c r="Q1184" s="17"/>
      <c r="R1184" s="17"/>
      <c r="S1184" s="17"/>
      <c r="T1184" s="17"/>
    </row>
    <row r="1185" spans="1:20" ht="29.25" hidden="1" customHeight="1" x14ac:dyDescent="0.25">
      <c r="A1185" s="34">
        <v>6</v>
      </c>
      <c r="B1185" s="206" t="s">
        <v>163</v>
      </c>
      <c r="C1185" s="206"/>
      <c r="D1185" s="206"/>
      <c r="E1185" s="55" t="s">
        <v>168</v>
      </c>
      <c r="F1185" s="158"/>
      <c r="G1185" s="158"/>
      <c r="H1185" s="120"/>
      <c r="I1185" s="159"/>
      <c r="J1185" s="159"/>
      <c r="K1185" s="101"/>
      <c r="L1185" s="17"/>
      <c r="M1185" s="17"/>
      <c r="N1185" s="17"/>
      <c r="O1185" s="17"/>
      <c r="P1185" s="17"/>
      <c r="Q1185" s="17"/>
      <c r="R1185" s="17"/>
      <c r="S1185" s="17"/>
      <c r="T1185" s="17"/>
    </row>
    <row r="1186" spans="1:20" ht="62.25" hidden="1" customHeight="1" x14ac:dyDescent="0.25">
      <c r="A1186" s="40">
        <v>7</v>
      </c>
      <c r="B1186" s="157" t="s">
        <v>46</v>
      </c>
      <c r="C1186" s="157"/>
      <c r="D1186" s="157"/>
      <c r="E1186" s="54" t="s">
        <v>21</v>
      </c>
      <c r="F1186" s="158"/>
      <c r="G1186" s="158"/>
      <c r="H1186" s="120"/>
      <c r="I1186" s="159"/>
      <c r="J1186" s="159"/>
      <c r="K1186" s="99"/>
      <c r="L1186" s="17"/>
      <c r="M1186" s="17"/>
      <c r="N1186" s="17"/>
      <c r="O1186" s="17"/>
      <c r="P1186" s="17"/>
      <c r="Q1186" s="17"/>
      <c r="R1186" s="17"/>
      <c r="S1186" s="17"/>
      <c r="T1186" s="17"/>
    </row>
    <row r="1187" spans="1:20" ht="28.5" hidden="1" customHeight="1" x14ac:dyDescent="0.25">
      <c r="A1187" s="40">
        <v>8</v>
      </c>
      <c r="B1187" s="193" t="s">
        <v>174</v>
      </c>
      <c r="C1187" s="194"/>
      <c r="D1187" s="195"/>
      <c r="E1187" s="56" t="s">
        <v>35</v>
      </c>
      <c r="F1187" s="196"/>
      <c r="G1187" s="197"/>
      <c r="H1187" s="120"/>
      <c r="I1187" s="159"/>
      <c r="J1187" s="159"/>
      <c r="K1187" s="99"/>
      <c r="L1187" s="17"/>
      <c r="M1187" s="17"/>
      <c r="N1187" s="17"/>
      <c r="O1187" s="17"/>
      <c r="P1187" s="17"/>
      <c r="Q1187" s="17"/>
      <c r="R1187" s="17"/>
      <c r="S1187" s="17"/>
      <c r="T1187" s="17"/>
    </row>
    <row r="1188" spans="1:20" ht="29.25" hidden="1" customHeight="1" x14ac:dyDescent="0.25">
      <c r="A1188" s="40">
        <v>9</v>
      </c>
      <c r="B1188" s="193" t="s">
        <v>176</v>
      </c>
      <c r="C1188" s="194"/>
      <c r="D1188" s="195"/>
      <c r="E1188" s="56" t="s">
        <v>153</v>
      </c>
      <c r="F1188" s="163"/>
      <c r="G1188" s="164"/>
      <c r="H1188" s="120"/>
      <c r="I1188" s="159"/>
      <c r="J1188" s="159"/>
      <c r="K1188" s="99"/>
      <c r="L1188" s="17"/>
      <c r="M1188" s="17"/>
      <c r="N1188" s="17"/>
      <c r="O1188" s="17"/>
      <c r="P1188" s="17"/>
      <c r="Q1188" s="17"/>
      <c r="R1188" s="17"/>
      <c r="S1188" s="17"/>
      <c r="T1188" s="17"/>
    </row>
    <row r="1189" spans="1:20" hidden="1" x14ac:dyDescent="0.25">
      <c r="A1189" s="40">
        <v>10</v>
      </c>
      <c r="B1189" s="193" t="s">
        <v>175</v>
      </c>
      <c r="C1189" s="194"/>
      <c r="D1189" s="195"/>
      <c r="E1189" s="56" t="s">
        <v>35</v>
      </c>
      <c r="F1189" s="196"/>
      <c r="G1189" s="197"/>
      <c r="H1189" s="120"/>
      <c r="I1189" s="159"/>
      <c r="J1189" s="159"/>
      <c r="K1189" s="99"/>
      <c r="L1189" s="17"/>
      <c r="M1189" s="17"/>
      <c r="N1189" s="17"/>
      <c r="O1189" s="17"/>
      <c r="P1189" s="17"/>
      <c r="Q1189" s="17"/>
      <c r="R1189" s="17"/>
      <c r="S1189" s="17"/>
      <c r="T1189" s="17"/>
    </row>
    <row r="1190" spans="1:20" ht="33.75" hidden="1" customHeight="1" x14ac:dyDescent="0.25">
      <c r="A1190" s="40">
        <v>11</v>
      </c>
      <c r="B1190" s="126" t="s">
        <v>156</v>
      </c>
      <c r="C1190" s="127"/>
      <c r="D1190" s="128"/>
      <c r="E1190" s="57" t="s">
        <v>69</v>
      </c>
      <c r="F1190" s="187"/>
      <c r="G1190" s="188"/>
      <c r="H1190" s="120"/>
      <c r="I1190" s="159"/>
      <c r="J1190" s="159"/>
      <c r="K1190" s="100" t="str">
        <f>IF(F1191&gt;F1190,"Wartość kosztów kwalifikowanych przekracza koszt całkowity przedsięwzięcia !!!","")</f>
        <v/>
      </c>
      <c r="L1190" s="17"/>
      <c r="M1190" s="17"/>
      <c r="N1190" s="17"/>
      <c r="O1190" s="17"/>
      <c r="P1190" s="17"/>
      <c r="Q1190" s="17"/>
      <c r="R1190" s="17"/>
      <c r="S1190" s="17"/>
      <c r="T1190" s="17"/>
    </row>
    <row r="1191" spans="1:20" ht="141.75" hidden="1" customHeight="1" x14ac:dyDescent="0.25">
      <c r="A1191" s="40">
        <v>12</v>
      </c>
      <c r="B1191" s="126" t="s">
        <v>167</v>
      </c>
      <c r="C1191" s="127"/>
      <c r="D1191" s="128"/>
      <c r="E1191" s="57" t="s">
        <v>69</v>
      </c>
      <c r="F1191" s="187"/>
      <c r="G1191" s="188"/>
      <c r="H1191" s="120"/>
      <c r="I1191" s="159"/>
      <c r="J1191" s="159"/>
      <c r="K1191" s="105" t="str">
        <f>IF(F1191="","",IF(F1191&lt;100000,"Minimalny koszt kwalifikowany przedsięwzięcia to 100.000,00 zł !!!",""))</f>
        <v/>
      </c>
      <c r="L1191" s="17"/>
      <c r="M1191" s="17"/>
      <c r="N1191" s="17"/>
      <c r="O1191" s="17"/>
      <c r="P1191" s="17"/>
      <c r="Q1191" s="17"/>
      <c r="R1191" s="17"/>
      <c r="S1191" s="17"/>
      <c r="T1191" s="17"/>
    </row>
    <row r="1192" spans="1:20" ht="30.75" hidden="1" customHeight="1" x14ac:dyDescent="0.25">
      <c r="A1192" s="37">
        <v>13</v>
      </c>
      <c r="B1192" s="126" t="s">
        <v>165</v>
      </c>
      <c r="C1192" s="127"/>
      <c r="D1192" s="128"/>
      <c r="E1192" s="57" t="s">
        <v>69</v>
      </c>
      <c r="F1192" s="187"/>
      <c r="G1192" s="188"/>
      <c r="H1192" s="120"/>
      <c r="I1192" s="159"/>
      <c r="J1192" s="159"/>
      <c r="K1192" s="99"/>
      <c r="L1192" s="17"/>
      <c r="M1192" s="17"/>
      <c r="N1192" s="17"/>
      <c r="O1192" s="17"/>
      <c r="P1192" s="17"/>
      <c r="Q1192" s="17"/>
      <c r="R1192" s="17"/>
      <c r="S1192" s="17"/>
      <c r="T1192" s="17"/>
    </row>
    <row r="1193" spans="1:20" ht="30.75" hidden="1" customHeight="1" x14ac:dyDescent="0.25">
      <c r="A1193" s="37">
        <v>14</v>
      </c>
      <c r="B1193" s="126" t="s">
        <v>164</v>
      </c>
      <c r="C1193" s="127"/>
      <c r="D1193" s="128"/>
      <c r="E1193" s="57" t="s">
        <v>69</v>
      </c>
      <c r="F1193" s="187"/>
      <c r="G1193" s="188"/>
      <c r="H1193" s="120"/>
      <c r="I1193" s="159"/>
      <c r="J1193" s="159"/>
      <c r="K1193" s="99"/>
      <c r="L1193" s="17"/>
      <c r="M1193" s="17"/>
      <c r="N1193" s="17"/>
      <c r="O1193" s="17"/>
      <c r="P1193" s="17"/>
      <c r="Q1193" s="17"/>
      <c r="R1193" s="17"/>
      <c r="S1193" s="17"/>
      <c r="T1193" s="17"/>
    </row>
    <row r="1194" spans="1:20" ht="30.75" hidden="1" customHeight="1" x14ac:dyDescent="0.25">
      <c r="A1194" s="37">
        <v>15</v>
      </c>
      <c r="B1194" s="126" t="s">
        <v>170</v>
      </c>
      <c r="C1194" s="127"/>
      <c r="D1194" s="128"/>
      <c r="E1194" s="57" t="s">
        <v>69</v>
      </c>
      <c r="F1194" s="189" t="str">
        <f>IF(OR(F1192="",F1193=""),"",F1192-F1193)</f>
        <v/>
      </c>
      <c r="G1194" s="190"/>
      <c r="H1194" s="120"/>
      <c r="I1194" s="159"/>
      <c r="J1194" s="159"/>
      <c r="K1194" s="99"/>
      <c r="L1194" s="17"/>
      <c r="M1194" s="17"/>
      <c r="N1194" s="17"/>
      <c r="O1194" s="17"/>
      <c r="P1194" s="17"/>
      <c r="Q1194" s="17"/>
      <c r="R1194" s="17"/>
      <c r="S1194" s="17"/>
      <c r="T1194" s="17"/>
    </row>
    <row r="1195" spans="1:20" hidden="1" x14ac:dyDescent="0.25">
      <c r="A1195" s="166">
        <v>16</v>
      </c>
      <c r="B1195" s="145" t="s">
        <v>66</v>
      </c>
      <c r="C1195" s="146"/>
      <c r="D1195" s="147"/>
      <c r="E1195" s="56" t="s">
        <v>93</v>
      </c>
      <c r="F1195" s="191"/>
      <c r="G1195" s="192"/>
      <c r="H1195" s="182"/>
      <c r="I1195" s="183"/>
      <c r="J1195" s="183"/>
      <c r="K1195" s="102"/>
      <c r="L1195" s="17"/>
      <c r="M1195" s="17"/>
      <c r="N1195" s="17"/>
      <c r="O1195" s="17"/>
      <c r="P1195" s="17"/>
      <c r="Q1195" s="17"/>
      <c r="R1195" s="17"/>
      <c r="S1195" s="17"/>
      <c r="T1195" s="17"/>
    </row>
    <row r="1196" spans="1:20" ht="17.25" hidden="1" customHeight="1" x14ac:dyDescent="0.25">
      <c r="A1196" s="167"/>
      <c r="B1196" s="151"/>
      <c r="C1196" s="152"/>
      <c r="D1196" s="153"/>
      <c r="E1196" s="54" t="s">
        <v>22</v>
      </c>
      <c r="F1196" s="114" t="str">
        <f>IF(F1195="","",F1195*0.278)</f>
        <v/>
      </c>
      <c r="G1196" s="114"/>
      <c r="H1196" s="184"/>
      <c r="I1196" s="184"/>
      <c r="J1196" s="182"/>
      <c r="K1196" s="102"/>
      <c r="L1196" s="17"/>
      <c r="M1196" s="17"/>
      <c r="N1196" s="17"/>
      <c r="O1196" s="17"/>
      <c r="P1196" s="17"/>
      <c r="Q1196" s="17"/>
      <c r="R1196" s="17"/>
      <c r="S1196" s="17"/>
      <c r="T1196" s="17"/>
    </row>
    <row r="1197" spans="1:20" hidden="1" x14ac:dyDescent="0.25">
      <c r="A1197" s="166">
        <v>17</v>
      </c>
      <c r="B1197" s="145" t="s">
        <v>67</v>
      </c>
      <c r="C1197" s="146"/>
      <c r="D1197" s="147"/>
      <c r="E1197" s="56" t="s">
        <v>93</v>
      </c>
      <c r="F1197" s="191"/>
      <c r="G1197" s="192"/>
      <c r="H1197" s="182"/>
      <c r="I1197" s="183"/>
      <c r="J1197" s="183"/>
      <c r="K1197" s="102"/>
      <c r="L1197" s="17"/>
      <c r="M1197" s="17"/>
      <c r="N1197" s="17"/>
      <c r="O1197" s="17"/>
      <c r="P1197" s="17"/>
      <c r="Q1197" s="17"/>
      <c r="R1197" s="17"/>
      <c r="S1197" s="17"/>
      <c r="T1197" s="17"/>
    </row>
    <row r="1198" spans="1:20" hidden="1" x14ac:dyDescent="0.25">
      <c r="A1198" s="167"/>
      <c r="B1198" s="151"/>
      <c r="C1198" s="152"/>
      <c r="D1198" s="153"/>
      <c r="E1198" s="54" t="s">
        <v>22</v>
      </c>
      <c r="F1198" s="114" t="str">
        <f>IF(F1197="","",F1197*0.278)</f>
        <v/>
      </c>
      <c r="G1198" s="114"/>
      <c r="H1198" s="184"/>
      <c r="I1198" s="184"/>
      <c r="J1198" s="182"/>
      <c r="K1198" s="102"/>
      <c r="L1198" s="17"/>
      <c r="M1198" s="17"/>
      <c r="N1198" s="17"/>
      <c r="O1198" s="17"/>
      <c r="P1198" s="17"/>
      <c r="Q1198" s="17"/>
      <c r="R1198" s="17"/>
      <c r="S1198" s="17"/>
      <c r="T1198" s="17"/>
    </row>
    <row r="1199" spans="1:20" hidden="1" x14ac:dyDescent="0.25">
      <c r="A1199" s="166">
        <v>18</v>
      </c>
      <c r="B1199" s="145" t="s">
        <v>64</v>
      </c>
      <c r="C1199" s="146"/>
      <c r="D1199" s="147"/>
      <c r="E1199" s="56" t="s">
        <v>93</v>
      </c>
      <c r="F1199" s="181" t="str">
        <f>IF(OR(F1195="",F1197=""),"",F1195-F1197)</f>
        <v/>
      </c>
      <c r="G1199" s="181"/>
      <c r="H1199" s="182"/>
      <c r="I1199" s="183"/>
      <c r="J1199" s="183"/>
      <c r="K1199" s="102"/>
      <c r="L1199" s="17"/>
      <c r="M1199" s="17"/>
      <c r="N1199" s="17"/>
      <c r="O1199" s="17"/>
      <c r="P1199" s="17"/>
      <c r="Q1199" s="17"/>
      <c r="R1199" s="17"/>
      <c r="S1199" s="17"/>
      <c r="T1199" s="17"/>
    </row>
    <row r="1200" spans="1:20" hidden="1" x14ac:dyDescent="0.25">
      <c r="A1200" s="167"/>
      <c r="B1200" s="151"/>
      <c r="C1200" s="152"/>
      <c r="D1200" s="153"/>
      <c r="E1200" s="54" t="s">
        <v>22</v>
      </c>
      <c r="F1200" s="114" t="str">
        <f>IF(OR(F1196="",F1198=""),"",F1196-F1198)</f>
        <v/>
      </c>
      <c r="G1200" s="114"/>
      <c r="H1200" s="184"/>
      <c r="I1200" s="184"/>
      <c r="J1200" s="182"/>
      <c r="K1200" s="102"/>
      <c r="L1200" s="17"/>
      <c r="M1200" s="17"/>
      <c r="N1200" s="17"/>
      <c r="O1200" s="17"/>
      <c r="P1200" s="17"/>
      <c r="Q1200" s="17"/>
      <c r="R1200" s="17"/>
      <c r="S1200" s="17"/>
      <c r="T1200" s="17"/>
    </row>
    <row r="1201" spans="1:20" ht="24" hidden="1" customHeight="1" x14ac:dyDescent="0.25">
      <c r="A1201" s="166">
        <v>19</v>
      </c>
      <c r="B1201" s="168" t="s">
        <v>61</v>
      </c>
      <c r="C1201" s="169"/>
      <c r="D1201" s="170"/>
      <c r="E1201" s="58" t="s">
        <v>93</v>
      </c>
      <c r="F1201" s="163"/>
      <c r="G1201" s="164"/>
      <c r="H1201" s="120"/>
      <c r="I1201" s="159"/>
      <c r="J1201" s="159"/>
      <c r="K1201" s="99"/>
      <c r="L1201" s="17"/>
      <c r="M1201" s="17"/>
      <c r="N1201" s="17"/>
      <c r="O1201" s="17"/>
      <c r="P1201" s="17"/>
      <c r="Q1201" s="17"/>
      <c r="R1201" s="17"/>
      <c r="S1201" s="17"/>
      <c r="T1201" s="17"/>
    </row>
    <row r="1202" spans="1:20" ht="24" hidden="1" customHeight="1" x14ac:dyDescent="0.25">
      <c r="A1202" s="167"/>
      <c r="B1202" s="171"/>
      <c r="C1202" s="172"/>
      <c r="D1202" s="173"/>
      <c r="E1202" s="57" t="s">
        <v>22</v>
      </c>
      <c r="F1202" s="185" t="str">
        <f>IF(F1201="","",F1201*0.278)</f>
        <v/>
      </c>
      <c r="G1202" s="186"/>
      <c r="H1202" s="120"/>
      <c r="I1202" s="159"/>
      <c r="J1202" s="159"/>
      <c r="K1202" s="99"/>
      <c r="L1202" s="17"/>
      <c r="M1202" s="17"/>
      <c r="N1202" s="17"/>
      <c r="O1202" s="17"/>
      <c r="P1202" s="17"/>
      <c r="Q1202" s="17"/>
      <c r="R1202" s="17"/>
      <c r="S1202" s="17"/>
      <c r="T1202" s="17"/>
    </row>
    <row r="1203" spans="1:20" ht="24" hidden="1" customHeight="1" x14ac:dyDescent="0.25">
      <c r="A1203" s="166">
        <v>20</v>
      </c>
      <c r="B1203" s="168" t="s">
        <v>62</v>
      </c>
      <c r="C1203" s="169"/>
      <c r="D1203" s="170"/>
      <c r="E1203" s="58" t="s">
        <v>93</v>
      </c>
      <c r="F1203" s="163"/>
      <c r="G1203" s="164"/>
      <c r="H1203" s="120"/>
      <c r="I1203" s="159"/>
      <c r="J1203" s="159"/>
      <c r="K1203" s="99"/>
      <c r="L1203" s="17"/>
      <c r="M1203" s="17"/>
      <c r="N1203" s="17"/>
      <c r="O1203" s="17"/>
      <c r="P1203" s="17"/>
      <c r="Q1203" s="17"/>
      <c r="R1203" s="17"/>
      <c r="S1203" s="17"/>
      <c r="T1203" s="17"/>
    </row>
    <row r="1204" spans="1:20" ht="24" hidden="1" customHeight="1" x14ac:dyDescent="0.25">
      <c r="A1204" s="167"/>
      <c r="B1204" s="171"/>
      <c r="C1204" s="172"/>
      <c r="D1204" s="173"/>
      <c r="E1204" s="57" t="s">
        <v>22</v>
      </c>
      <c r="F1204" s="185" t="str">
        <f>IF(F1203="","",F1203*0.278)</f>
        <v/>
      </c>
      <c r="G1204" s="186"/>
      <c r="H1204" s="120"/>
      <c r="I1204" s="159"/>
      <c r="J1204" s="159"/>
      <c r="K1204" s="103"/>
      <c r="L1204" s="17"/>
      <c r="M1204" s="17"/>
      <c r="N1204" s="17"/>
      <c r="O1204" s="17"/>
      <c r="P1204" s="17"/>
      <c r="Q1204" s="17"/>
      <c r="R1204" s="17"/>
      <c r="S1204" s="17"/>
      <c r="T1204" s="17"/>
    </row>
    <row r="1205" spans="1:20" ht="23.25" hidden="1" customHeight="1" x14ac:dyDescent="0.25">
      <c r="A1205" s="166">
        <v>21</v>
      </c>
      <c r="B1205" s="168" t="s">
        <v>50</v>
      </c>
      <c r="C1205" s="169"/>
      <c r="D1205" s="170"/>
      <c r="E1205" s="58" t="s">
        <v>93</v>
      </c>
      <c r="F1205" s="174" t="str">
        <f>IF(OR(F1201="",F1203=""),"",F1201-F1203)</f>
        <v/>
      </c>
      <c r="G1205" s="175"/>
      <c r="H1205" s="120"/>
      <c r="I1205" s="159"/>
      <c r="J1205" s="159"/>
      <c r="K1205" s="103"/>
      <c r="L1205" s="17"/>
      <c r="M1205" s="17"/>
      <c r="N1205" s="17"/>
      <c r="O1205" s="17"/>
      <c r="P1205" s="17"/>
      <c r="Q1205" s="17"/>
      <c r="R1205" s="17"/>
      <c r="S1205" s="17"/>
      <c r="T1205" s="17"/>
    </row>
    <row r="1206" spans="1:20" ht="23.25" hidden="1" customHeight="1" x14ac:dyDescent="0.25">
      <c r="A1206" s="167"/>
      <c r="B1206" s="171"/>
      <c r="C1206" s="172"/>
      <c r="D1206" s="173"/>
      <c r="E1206" s="57" t="s">
        <v>22</v>
      </c>
      <c r="F1206" s="174" t="str">
        <f>IF(OR(F1202="",F1204=""),"",F1202-F1204)</f>
        <v/>
      </c>
      <c r="G1206" s="175"/>
      <c r="H1206" s="120"/>
      <c r="I1206" s="159"/>
      <c r="J1206" s="159"/>
      <c r="K1206" s="103"/>
      <c r="L1206" s="17"/>
      <c r="M1206" s="17"/>
      <c r="N1206" s="17"/>
      <c r="O1206" s="17"/>
      <c r="P1206" s="17"/>
      <c r="Q1206" s="17"/>
      <c r="R1206" s="17"/>
      <c r="S1206" s="17"/>
      <c r="T1206" s="17"/>
    </row>
    <row r="1207" spans="1:20" ht="45.75" hidden="1" customHeight="1" x14ac:dyDescent="0.25">
      <c r="A1207" s="38">
        <v>22</v>
      </c>
      <c r="B1207" s="126" t="s">
        <v>161</v>
      </c>
      <c r="C1207" s="127"/>
      <c r="D1207" s="128"/>
      <c r="E1207" s="57" t="s">
        <v>47</v>
      </c>
      <c r="F1207" s="176" t="str">
        <f>IF(OR(F1201="",F1203=""),"",F1205/F1201)</f>
        <v/>
      </c>
      <c r="G1207" s="177"/>
      <c r="H1207" s="120"/>
      <c r="I1207" s="159"/>
      <c r="J1207" s="159"/>
      <c r="K1207" s="103"/>
      <c r="L1207" s="17"/>
      <c r="M1207" s="17"/>
      <c r="N1207" s="17"/>
      <c r="O1207" s="17"/>
      <c r="P1207" s="17"/>
      <c r="Q1207" s="17"/>
      <c r="R1207" s="17"/>
      <c r="S1207" s="17"/>
      <c r="T1207" s="17"/>
    </row>
    <row r="1208" spans="1:20" ht="30.75" hidden="1" customHeight="1" x14ac:dyDescent="0.25">
      <c r="A1208" s="40">
        <v>23</v>
      </c>
      <c r="B1208" s="129" t="s">
        <v>23</v>
      </c>
      <c r="C1208" s="130"/>
      <c r="D1208" s="131"/>
      <c r="E1208" s="54" t="s">
        <v>22</v>
      </c>
      <c r="F1208" s="178"/>
      <c r="G1208" s="178"/>
      <c r="H1208" s="179"/>
      <c r="I1208" s="179"/>
      <c r="J1208" s="120"/>
      <c r="K1208" s="102"/>
      <c r="L1208" s="17"/>
      <c r="M1208" s="17"/>
      <c r="N1208" s="17"/>
      <c r="O1208" s="17"/>
      <c r="P1208" s="17"/>
      <c r="Q1208" s="17"/>
      <c r="R1208" s="17"/>
      <c r="S1208" s="17"/>
      <c r="T1208" s="17"/>
    </row>
    <row r="1209" spans="1:20" ht="30.75" hidden="1" customHeight="1" x14ac:dyDescent="0.25">
      <c r="A1209" s="38">
        <v>24</v>
      </c>
      <c r="B1209" s="129" t="s">
        <v>172</v>
      </c>
      <c r="C1209" s="130"/>
      <c r="D1209" s="131"/>
      <c r="E1209" s="54" t="s">
        <v>22</v>
      </c>
      <c r="F1209" s="178"/>
      <c r="G1209" s="178"/>
      <c r="H1209" s="179"/>
      <c r="I1209" s="179"/>
      <c r="J1209" s="120"/>
      <c r="K1209" s="102"/>
      <c r="L1209" s="17"/>
      <c r="M1209" s="17"/>
      <c r="N1209" s="17"/>
      <c r="O1209" s="17"/>
      <c r="P1209" s="17"/>
      <c r="Q1209" s="17"/>
      <c r="R1209" s="17"/>
      <c r="S1209" s="17"/>
      <c r="T1209" s="17"/>
    </row>
    <row r="1210" spans="1:20" ht="30.75" hidden="1" customHeight="1" x14ac:dyDescent="0.25">
      <c r="A1210" s="38">
        <v>25</v>
      </c>
      <c r="B1210" s="129" t="s">
        <v>173</v>
      </c>
      <c r="C1210" s="130"/>
      <c r="D1210" s="131"/>
      <c r="E1210" s="54" t="s">
        <v>22</v>
      </c>
      <c r="F1210" s="180" t="str">
        <f>IF(OR(F1208="",F1209=""),"",F1208-F1209)</f>
        <v/>
      </c>
      <c r="G1210" s="180"/>
      <c r="H1210" s="120"/>
      <c r="I1210" s="159"/>
      <c r="J1210" s="159"/>
      <c r="K1210" s="102"/>
      <c r="L1210" s="17"/>
      <c r="M1210" s="17"/>
      <c r="N1210" s="17"/>
      <c r="O1210" s="17"/>
      <c r="P1210" s="17"/>
      <c r="Q1210" s="17"/>
      <c r="R1210" s="17"/>
      <c r="S1210" s="17"/>
      <c r="T1210" s="17"/>
    </row>
    <row r="1211" spans="1:20" ht="45.75" hidden="1" customHeight="1" x14ac:dyDescent="0.25">
      <c r="A1211" s="46">
        <v>26</v>
      </c>
      <c r="B1211" s="108" t="s">
        <v>166</v>
      </c>
      <c r="C1211" s="108"/>
      <c r="D1211" s="108"/>
      <c r="E1211" s="57" t="s">
        <v>22</v>
      </c>
      <c r="F1211" s="163"/>
      <c r="G1211" s="164"/>
      <c r="H1211" s="120"/>
      <c r="I1211" s="159"/>
      <c r="J1211" s="159"/>
      <c r="K1211" s="103"/>
      <c r="L1211" s="17"/>
      <c r="M1211" s="17"/>
      <c r="N1211" s="17"/>
      <c r="O1211" s="17"/>
      <c r="P1211" s="17"/>
      <c r="Q1211" s="17"/>
      <c r="R1211" s="17"/>
      <c r="S1211" s="17"/>
      <c r="T1211" s="17"/>
    </row>
    <row r="1212" spans="1:20" ht="45.75" hidden="1" customHeight="1" x14ac:dyDescent="0.25">
      <c r="A1212" s="46">
        <v>27</v>
      </c>
      <c r="B1212" s="108" t="s">
        <v>169</v>
      </c>
      <c r="C1212" s="108"/>
      <c r="D1212" s="108"/>
      <c r="E1212" s="57" t="s">
        <v>22</v>
      </c>
      <c r="F1212" s="163"/>
      <c r="G1212" s="164"/>
      <c r="H1212" s="120"/>
      <c r="I1212" s="159"/>
      <c r="J1212" s="159"/>
      <c r="K1212" s="103"/>
      <c r="L1212" s="17"/>
      <c r="M1212" s="17"/>
      <c r="N1212" s="17"/>
      <c r="O1212" s="17"/>
      <c r="P1212" s="17"/>
      <c r="Q1212" s="17"/>
      <c r="R1212" s="17"/>
      <c r="S1212" s="17"/>
      <c r="T1212" s="17"/>
    </row>
    <row r="1213" spans="1:20" ht="45" hidden="1" customHeight="1" x14ac:dyDescent="0.25">
      <c r="A1213" s="34">
        <v>28</v>
      </c>
      <c r="B1213" s="157" t="s">
        <v>51</v>
      </c>
      <c r="C1213" s="157"/>
      <c r="D1213" s="157"/>
      <c r="E1213" s="54" t="s">
        <v>22</v>
      </c>
      <c r="F1213" s="165" t="str">
        <f>IF(AND(F1211="",F1212=""),"",F1211+F1212)</f>
        <v/>
      </c>
      <c r="G1213" s="165"/>
      <c r="H1213" s="120"/>
      <c r="I1213" s="159"/>
      <c r="J1213" s="159"/>
      <c r="K1213" s="99"/>
      <c r="L1213" s="17"/>
      <c r="M1213" s="17"/>
      <c r="N1213" s="17"/>
      <c r="O1213" s="17"/>
      <c r="P1213" s="17"/>
      <c r="Q1213" s="17"/>
      <c r="R1213" s="17"/>
      <c r="S1213" s="17"/>
      <c r="T1213" s="17"/>
    </row>
    <row r="1214" spans="1:20" ht="30.75" hidden="1" customHeight="1" x14ac:dyDescent="0.25">
      <c r="A1214" s="34">
        <v>29</v>
      </c>
      <c r="B1214" s="129" t="s">
        <v>185</v>
      </c>
      <c r="C1214" s="130"/>
      <c r="D1214" s="131"/>
      <c r="E1214" s="54" t="s">
        <v>24</v>
      </c>
      <c r="F1214" s="163"/>
      <c r="G1214" s="164"/>
      <c r="H1214" s="120"/>
      <c r="I1214" s="159"/>
      <c r="J1214" s="159"/>
      <c r="K1214" s="99"/>
      <c r="L1214" s="17"/>
      <c r="M1214" s="17"/>
      <c r="N1214" s="17"/>
      <c r="O1214" s="17"/>
      <c r="P1214" s="17"/>
      <c r="Q1214" s="17"/>
      <c r="R1214" s="17"/>
      <c r="S1214" s="17"/>
      <c r="T1214" s="17"/>
    </row>
    <row r="1215" spans="1:20" hidden="1" x14ac:dyDescent="0.25">
      <c r="A1215" s="34">
        <v>30</v>
      </c>
      <c r="B1215" s="129" t="s">
        <v>186</v>
      </c>
      <c r="C1215" s="130"/>
      <c r="D1215" s="131"/>
      <c r="E1215" s="54" t="s">
        <v>24</v>
      </c>
      <c r="F1215" s="163"/>
      <c r="G1215" s="164"/>
      <c r="H1215" s="120"/>
      <c r="I1215" s="159"/>
      <c r="J1215" s="159"/>
      <c r="K1215" s="99"/>
      <c r="L1215" s="17"/>
      <c r="M1215" s="17"/>
      <c r="N1215" s="17"/>
      <c r="O1215" s="17"/>
      <c r="P1215" s="17"/>
      <c r="Q1215" s="17"/>
      <c r="R1215" s="17"/>
      <c r="S1215" s="17"/>
      <c r="T1215" s="17"/>
    </row>
    <row r="1216" spans="1:20" ht="31.5" hidden="1" customHeight="1" x14ac:dyDescent="0.25">
      <c r="A1216" s="34">
        <v>31</v>
      </c>
      <c r="B1216" s="157" t="s">
        <v>48</v>
      </c>
      <c r="C1216" s="157"/>
      <c r="D1216" s="157"/>
      <c r="E1216" s="54" t="s">
        <v>24</v>
      </c>
      <c r="F1216" s="165" t="str">
        <f>IF(OR(F1214="",F1215=""),"",F1214-F1215)</f>
        <v/>
      </c>
      <c r="G1216" s="165"/>
      <c r="H1216" s="120"/>
      <c r="I1216" s="159"/>
      <c r="J1216" s="159"/>
      <c r="K1216" s="103"/>
      <c r="L1216" s="17"/>
      <c r="M1216" s="17"/>
      <c r="N1216" s="17"/>
      <c r="O1216" s="17"/>
      <c r="P1216" s="17"/>
      <c r="Q1216" s="17"/>
      <c r="R1216" s="17"/>
      <c r="S1216" s="17"/>
      <c r="T1216" s="17"/>
    </row>
    <row r="1217" spans="1:27" hidden="1" x14ac:dyDescent="0.25">
      <c r="A1217" s="142">
        <v>32</v>
      </c>
      <c r="B1217" s="145" t="s">
        <v>52</v>
      </c>
      <c r="C1217" s="146"/>
      <c r="D1217" s="147"/>
      <c r="E1217" s="154" t="s">
        <v>182</v>
      </c>
      <c r="F1217" s="154"/>
      <c r="G1217" s="154"/>
      <c r="H1217" s="154"/>
      <c r="I1217" s="154"/>
      <c r="J1217" s="86"/>
      <c r="K1217" s="155" t="str">
        <f>IF(AND(J1217="Tak",F1207&lt;0.25),"Nie został spełniony warunek zgodnie z punktem 1 Kryteriów jakościowych dopuszczających","")</f>
        <v/>
      </c>
      <c r="L1217" s="155"/>
      <c r="M1217" s="155"/>
      <c r="N1217" s="155"/>
      <c r="O1217" s="155"/>
      <c r="P1217" s="155"/>
      <c r="Q1217" s="155"/>
      <c r="R1217" s="155"/>
      <c r="S1217" s="155"/>
      <c r="T1217" s="155"/>
      <c r="AA1217">
        <f>IF(J1217="Tak",1,0)</f>
        <v>0</v>
      </c>
    </row>
    <row r="1218" spans="1:27" hidden="1" x14ac:dyDescent="0.25">
      <c r="A1218" s="143"/>
      <c r="B1218" s="148"/>
      <c r="C1218" s="149"/>
      <c r="D1218" s="150"/>
      <c r="E1218" s="156" t="s">
        <v>183</v>
      </c>
      <c r="F1218" s="156"/>
      <c r="G1218" s="156"/>
      <c r="H1218" s="156"/>
      <c r="I1218" s="156"/>
      <c r="J1218" s="86"/>
      <c r="K1218" s="155" t="str">
        <f>IF(AND(J1218="Tak",F1207&lt;0.1),"Nie został spełniony warunek zgodnie z punktem 2 Kryteriów jakościowych dopuszczających","")</f>
        <v/>
      </c>
      <c r="L1218" s="155"/>
      <c r="M1218" s="155"/>
      <c r="N1218" s="155"/>
      <c r="O1218" s="155"/>
      <c r="P1218" s="155"/>
      <c r="Q1218" s="155"/>
      <c r="R1218" s="155"/>
      <c r="S1218" s="155"/>
      <c r="T1218" s="155"/>
      <c r="AA1218">
        <f t="shared" ref="AA1218:AA1219" si="24">IF(J1218="Tak",1,0)</f>
        <v>0</v>
      </c>
    </row>
    <row r="1219" spans="1:27" hidden="1" x14ac:dyDescent="0.25">
      <c r="A1219" s="144"/>
      <c r="B1219" s="151"/>
      <c r="C1219" s="152"/>
      <c r="D1219" s="153"/>
      <c r="E1219" s="156" t="s">
        <v>184</v>
      </c>
      <c r="F1219" s="156"/>
      <c r="G1219" s="156"/>
      <c r="H1219" s="156"/>
      <c r="I1219" s="156"/>
      <c r="J1219" s="86"/>
      <c r="K1219" s="155" t="str">
        <f>IF(AND(J1219="Tak",F1207&lt;0.1),"Nie został spełniony warunek zgodnie z punktem 2 Kryteriów jakościowych dopuszczających","")</f>
        <v/>
      </c>
      <c r="L1219" s="155"/>
      <c r="M1219" s="155"/>
      <c r="N1219" s="155"/>
      <c r="O1219" s="155"/>
      <c r="P1219" s="155"/>
      <c r="Q1219" s="155"/>
      <c r="R1219" s="155"/>
      <c r="S1219" s="155"/>
      <c r="T1219" s="155"/>
      <c r="AA1219">
        <f t="shared" si="24"/>
        <v>0</v>
      </c>
    </row>
    <row r="1220" spans="1:27" ht="61.5" hidden="1" customHeight="1" x14ac:dyDescent="0.25">
      <c r="A1220" s="34">
        <v>33</v>
      </c>
      <c r="B1220" s="157" t="s">
        <v>277</v>
      </c>
      <c r="C1220" s="157"/>
      <c r="D1220" s="157"/>
      <c r="E1220" s="54" t="s">
        <v>19</v>
      </c>
      <c r="F1220" s="158"/>
      <c r="G1220" s="158"/>
      <c r="H1220" s="120"/>
      <c r="I1220" s="159"/>
      <c r="J1220" s="159"/>
      <c r="K1220" s="99"/>
      <c r="L1220" s="17"/>
      <c r="M1220" s="17"/>
      <c r="N1220" s="17"/>
      <c r="O1220" s="17"/>
      <c r="P1220" s="17"/>
      <c r="Q1220" s="17"/>
      <c r="R1220" s="17"/>
      <c r="S1220" s="17"/>
      <c r="T1220" s="17"/>
      <c r="AA1220">
        <f>SUM(AA1217:AA1219)</f>
        <v>0</v>
      </c>
    </row>
    <row r="1221" spans="1:27" ht="41.25" hidden="1" customHeight="1" x14ac:dyDescent="0.25">
      <c r="A1221" s="34">
        <v>34</v>
      </c>
      <c r="B1221" s="108" t="s">
        <v>157</v>
      </c>
      <c r="C1221" s="108"/>
      <c r="D1221" s="108"/>
      <c r="E1221" s="57" t="s">
        <v>158</v>
      </c>
      <c r="F1221" s="160" t="str">
        <f>IF(OR(F1192="",F1193=""),"",F1191/F1205)</f>
        <v/>
      </c>
      <c r="G1221" s="160"/>
      <c r="H1221" s="161"/>
      <c r="I1221" s="161"/>
      <c r="J1221" s="162"/>
      <c r="K1221" s="100"/>
      <c r="L1221" s="17"/>
      <c r="M1221" s="17"/>
      <c r="N1221" s="17"/>
      <c r="O1221" s="17"/>
      <c r="P1221" s="17"/>
      <c r="Q1221" s="17"/>
      <c r="R1221" s="17"/>
      <c r="S1221" s="17"/>
      <c r="T1221" s="17"/>
    </row>
    <row r="1222" spans="1:27" ht="40.5" hidden="1" customHeight="1" x14ac:dyDescent="0.25">
      <c r="A1222" s="34">
        <v>35</v>
      </c>
      <c r="B1222" s="108" t="s">
        <v>159</v>
      </c>
      <c r="C1222" s="108"/>
      <c r="D1222" s="108"/>
      <c r="E1222" s="57" t="s">
        <v>160</v>
      </c>
      <c r="F1222" s="160" t="str">
        <f>IF(OR(F1191="",F1192="",F1201=""),"",F1191/(F1192-F1193))</f>
        <v/>
      </c>
      <c r="G1222" s="160"/>
      <c r="H1222" s="161"/>
      <c r="I1222" s="161"/>
      <c r="J1222" s="162"/>
      <c r="K1222" s="99"/>
      <c r="L1222" s="17"/>
      <c r="M1222" s="17"/>
      <c r="N1222" s="17"/>
      <c r="O1222" s="17"/>
      <c r="P1222" s="17"/>
      <c r="Q1222" s="17"/>
      <c r="R1222" s="17"/>
      <c r="S1222" s="17"/>
      <c r="T1222" s="17"/>
    </row>
    <row r="1223" spans="1:27" ht="30" hidden="1" customHeight="1" x14ac:dyDescent="0.25">
      <c r="A1223" s="34">
        <v>36</v>
      </c>
      <c r="B1223" s="126" t="str">
        <f>CONCATENATE("Maksymalna kwota dofinansowania - ",'0-1'!$B$8)</f>
        <v xml:space="preserve">Maksymalna kwota dofinansowania - </v>
      </c>
      <c r="C1223" s="127"/>
      <c r="D1223" s="128"/>
      <c r="E1223" s="57" t="s">
        <v>69</v>
      </c>
      <c r="F1223" s="135" t="str">
        <f>IF(F1224="","",F1224*F1191)</f>
        <v/>
      </c>
      <c r="G1223" s="136"/>
      <c r="H1223" s="137"/>
      <c r="I1223" s="138"/>
      <c r="J1223" s="138"/>
      <c r="K1223" s="99"/>
      <c r="L1223" s="17"/>
      <c r="M1223" s="17"/>
      <c r="N1223" s="17"/>
      <c r="O1223" s="17"/>
      <c r="P1223" s="17"/>
      <c r="Q1223" s="17"/>
      <c r="R1223" s="17"/>
      <c r="S1223" s="17"/>
      <c r="T1223" s="17"/>
    </row>
    <row r="1224" spans="1:27" ht="45.75" hidden="1" customHeight="1" x14ac:dyDescent="0.25">
      <c r="A1224" s="34">
        <v>37</v>
      </c>
      <c r="B1224" s="126" t="s">
        <v>187</v>
      </c>
      <c r="C1224" s="127"/>
      <c r="D1224" s="128"/>
      <c r="E1224" s="59" t="s">
        <v>47</v>
      </c>
      <c r="F1224" s="139" t="str">
        <f>IF(AA1220=3,0.95,IF(AA1220=2,0.9,IF(AA1220=1,0.85,"")))</f>
        <v/>
      </c>
      <c r="G1224" s="140"/>
      <c r="H1224" s="137"/>
      <c r="I1224" s="138"/>
      <c r="J1224" s="138"/>
      <c r="K1224" s="99"/>
      <c r="L1224" s="17"/>
      <c r="M1224" s="17"/>
      <c r="N1224" s="17"/>
      <c r="O1224" s="17"/>
      <c r="P1224" s="17"/>
      <c r="Q1224" s="17"/>
      <c r="R1224" s="17"/>
      <c r="S1224" s="17"/>
      <c r="T1224" s="17"/>
    </row>
    <row r="1225" spans="1:27" ht="15" hidden="1" customHeight="1" x14ac:dyDescent="0.25">
      <c r="A1225" s="106" t="s">
        <v>205</v>
      </c>
      <c r="B1225" s="106"/>
      <c r="C1225" s="106"/>
      <c r="D1225" s="106"/>
      <c r="E1225" s="106"/>
      <c r="F1225" s="106"/>
      <c r="G1225" s="106"/>
      <c r="H1225" s="106"/>
      <c r="I1225" s="106"/>
      <c r="J1225" s="132"/>
      <c r="K1225" s="98"/>
      <c r="L1225" s="17"/>
      <c r="M1225" s="17"/>
      <c r="N1225" s="17"/>
      <c r="O1225" s="17"/>
      <c r="P1225" s="17"/>
      <c r="Q1225" s="17"/>
      <c r="R1225" s="17"/>
      <c r="S1225" s="17"/>
      <c r="T1225" s="17"/>
    </row>
    <row r="1226" spans="1:27" ht="39.75" hidden="1" customHeight="1" x14ac:dyDescent="0.25">
      <c r="A1226" s="107"/>
      <c r="B1226" s="107"/>
      <c r="C1226" s="107"/>
      <c r="D1226" s="107"/>
      <c r="E1226" s="107"/>
      <c r="F1226" s="107"/>
      <c r="G1226" s="107"/>
      <c r="H1226" s="107"/>
      <c r="I1226" s="107"/>
      <c r="J1226" s="141"/>
      <c r="K1226" s="98"/>
      <c r="L1226" s="17"/>
      <c r="M1226" s="17"/>
      <c r="N1226" s="17"/>
      <c r="O1226" s="17"/>
      <c r="P1226" s="17"/>
      <c r="Q1226" s="17"/>
      <c r="R1226" s="17"/>
      <c r="S1226" s="17"/>
      <c r="T1226" s="17"/>
    </row>
    <row r="1227" spans="1:27" ht="33.75" hidden="1" customHeight="1" x14ac:dyDescent="0.25">
      <c r="K1227" s="98"/>
      <c r="L1227" s="17"/>
      <c r="M1227" s="17"/>
      <c r="N1227" s="17"/>
      <c r="O1227" s="17"/>
      <c r="P1227" s="17"/>
      <c r="Q1227" s="17"/>
      <c r="R1227" s="17"/>
      <c r="S1227" s="17"/>
      <c r="T1227" s="17"/>
    </row>
    <row r="1228" spans="1:27" ht="18.75" hidden="1" x14ac:dyDescent="0.3">
      <c r="B1228" s="207" t="s">
        <v>224</v>
      </c>
      <c r="C1228" s="207"/>
      <c r="D1228" s="207"/>
      <c r="E1228" s="207"/>
      <c r="F1228" s="207"/>
      <c r="G1228" s="207"/>
      <c r="H1228" s="207"/>
      <c r="I1228" s="207"/>
      <c r="J1228" s="207"/>
      <c r="K1228" s="98"/>
      <c r="L1228" s="17"/>
      <c r="M1228" s="17"/>
      <c r="N1228" s="17"/>
      <c r="O1228" s="17"/>
      <c r="P1228" s="17"/>
      <c r="Q1228" s="17"/>
      <c r="R1228" s="17"/>
      <c r="S1228" s="17"/>
      <c r="T1228" s="17"/>
    </row>
    <row r="1229" spans="1:27" ht="45.75" hidden="1" customHeight="1" x14ac:dyDescent="0.25">
      <c r="A1229" s="36" t="s">
        <v>13</v>
      </c>
      <c r="B1229" s="208" t="s">
        <v>33</v>
      </c>
      <c r="C1229" s="208"/>
      <c r="D1229" s="208"/>
      <c r="E1229" s="51" t="s">
        <v>15</v>
      </c>
      <c r="F1229" s="208" t="s">
        <v>36</v>
      </c>
      <c r="G1229" s="208"/>
      <c r="H1229" s="208" t="s">
        <v>49</v>
      </c>
      <c r="I1229" s="208"/>
      <c r="J1229" s="209"/>
      <c r="K1229" s="99"/>
      <c r="L1229" s="17"/>
      <c r="M1229" s="17"/>
      <c r="N1229" s="17"/>
      <c r="O1229" s="17"/>
      <c r="P1229" s="17"/>
      <c r="Q1229" s="17"/>
      <c r="R1229" s="17"/>
      <c r="S1229" s="17"/>
      <c r="T1229" s="17"/>
    </row>
    <row r="1230" spans="1:27" ht="31.5" hidden="1" customHeight="1" x14ac:dyDescent="0.25">
      <c r="A1230" s="40">
        <v>1</v>
      </c>
      <c r="B1230" s="157" t="s">
        <v>43</v>
      </c>
      <c r="C1230" s="157"/>
      <c r="D1230" s="157"/>
      <c r="E1230" s="52" t="s">
        <v>17</v>
      </c>
      <c r="F1230" s="198" t="s">
        <v>17</v>
      </c>
      <c r="G1230" s="199"/>
      <c r="H1230" s="200"/>
      <c r="I1230" s="200"/>
      <c r="J1230" s="201"/>
      <c r="K1230" s="99"/>
      <c r="L1230" s="17"/>
      <c r="M1230" s="17"/>
      <c r="N1230" s="17"/>
      <c r="O1230" s="17"/>
      <c r="P1230" s="17"/>
      <c r="Q1230" s="17"/>
      <c r="R1230" s="17"/>
      <c r="S1230" s="17"/>
      <c r="T1230" s="17"/>
    </row>
    <row r="1231" spans="1:27" ht="30.75" hidden="1" customHeight="1" x14ac:dyDescent="0.25">
      <c r="A1231" s="40">
        <v>2</v>
      </c>
      <c r="B1231" s="157" t="s">
        <v>44</v>
      </c>
      <c r="C1231" s="157"/>
      <c r="D1231" s="157"/>
      <c r="E1231" s="52" t="s">
        <v>17</v>
      </c>
      <c r="F1231" s="198" t="s">
        <v>17</v>
      </c>
      <c r="G1231" s="199"/>
      <c r="H1231" s="120"/>
      <c r="I1231" s="159"/>
      <c r="J1231" s="159"/>
      <c r="K1231" s="101"/>
      <c r="L1231" s="17"/>
      <c r="M1231" s="17"/>
      <c r="N1231" s="17"/>
      <c r="O1231" s="17"/>
      <c r="P1231" s="17"/>
      <c r="Q1231" s="17"/>
      <c r="R1231" s="17"/>
      <c r="S1231" s="17"/>
      <c r="T1231" s="17"/>
    </row>
    <row r="1232" spans="1:27" ht="15.75" hidden="1" x14ac:dyDescent="0.25">
      <c r="A1232" s="40">
        <v>3</v>
      </c>
      <c r="B1232" s="126" t="s">
        <v>152</v>
      </c>
      <c r="C1232" s="127"/>
      <c r="D1232" s="128"/>
      <c r="E1232" s="53" t="s">
        <v>153</v>
      </c>
      <c r="F1232" s="202"/>
      <c r="G1232" s="203"/>
      <c r="H1232" s="120"/>
      <c r="I1232" s="159"/>
      <c r="J1232" s="159"/>
      <c r="K1232" s="101"/>
      <c r="L1232" s="17"/>
      <c r="M1232" s="17"/>
      <c r="N1232" s="17"/>
      <c r="O1232" s="17"/>
      <c r="P1232" s="17"/>
      <c r="Q1232" s="17"/>
      <c r="R1232" s="17"/>
      <c r="S1232" s="17"/>
      <c r="T1232" s="17"/>
      <c r="AA1232" t="s">
        <v>154</v>
      </c>
    </row>
    <row r="1233" spans="1:27" ht="17.25" hidden="1" x14ac:dyDescent="0.25">
      <c r="A1233" s="40">
        <v>4</v>
      </c>
      <c r="B1233" s="157" t="s">
        <v>45</v>
      </c>
      <c r="C1233" s="157"/>
      <c r="D1233" s="157"/>
      <c r="E1233" s="54" t="s">
        <v>21</v>
      </c>
      <c r="F1233" s="158"/>
      <c r="G1233" s="158"/>
      <c r="H1233" s="120"/>
      <c r="I1233" s="159"/>
      <c r="J1233" s="159"/>
      <c r="K1233" s="101"/>
      <c r="L1233" s="17"/>
      <c r="M1233" s="17"/>
      <c r="N1233" s="17"/>
      <c r="O1233" s="17"/>
      <c r="P1233" s="17"/>
      <c r="Q1233" s="17"/>
      <c r="R1233" s="17"/>
      <c r="S1233" s="17"/>
      <c r="T1233" s="17"/>
      <c r="AA1233" t="s">
        <v>155</v>
      </c>
    </row>
    <row r="1234" spans="1:27" ht="18.75" hidden="1" customHeight="1" x14ac:dyDescent="0.25">
      <c r="A1234" s="40">
        <v>5</v>
      </c>
      <c r="B1234" s="157" t="s">
        <v>41</v>
      </c>
      <c r="C1234" s="157"/>
      <c r="D1234" s="157"/>
      <c r="E1234" s="54" t="s">
        <v>21</v>
      </c>
      <c r="F1234" s="204"/>
      <c r="G1234" s="205"/>
      <c r="H1234" s="120"/>
      <c r="I1234" s="159"/>
      <c r="J1234" s="159"/>
      <c r="K1234" s="101"/>
      <c r="L1234" s="17"/>
      <c r="M1234" s="17"/>
      <c r="N1234" s="17"/>
      <c r="O1234" s="17"/>
      <c r="P1234" s="17"/>
      <c r="Q1234" s="17"/>
      <c r="R1234" s="17"/>
      <c r="S1234" s="17"/>
      <c r="T1234" s="17"/>
    </row>
    <row r="1235" spans="1:27" ht="29.25" hidden="1" customHeight="1" x14ac:dyDescent="0.25">
      <c r="A1235" s="34">
        <v>6</v>
      </c>
      <c r="B1235" s="206" t="s">
        <v>163</v>
      </c>
      <c r="C1235" s="206"/>
      <c r="D1235" s="206"/>
      <c r="E1235" s="55" t="s">
        <v>168</v>
      </c>
      <c r="F1235" s="158"/>
      <c r="G1235" s="158"/>
      <c r="H1235" s="120"/>
      <c r="I1235" s="159"/>
      <c r="J1235" s="159"/>
      <c r="K1235" s="101"/>
      <c r="L1235" s="17"/>
      <c r="M1235" s="17"/>
      <c r="N1235" s="17"/>
      <c r="O1235" s="17"/>
      <c r="P1235" s="17"/>
      <c r="Q1235" s="17"/>
      <c r="R1235" s="17"/>
      <c r="S1235" s="17"/>
      <c r="T1235" s="17"/>
    </row>
    <row r="1236" spans="1:27" ht="62.25" hidden="1" customHeight="1" x14ac:dyDescent="0.25">
      <c r="A1236" s="40">
        <v>7</v>
      </c>
      <c r="B1236" s="157" t="s">
        <v>46</v>
      </c>
      <c r="C1236" s="157"/>
      <c r="D1236" s="157"/>
      <c r="E1236" s="54" t="s">
        <v>21</v>
      </c>
      <c r="F1236" s="158"/>
      <c r="G1236" s="158"/>
      <c r="H1236" s="120"/>
      <c r="I1236" s="159"/>
      <c r="J1236" s="159"/>
      <c r="K1236" s="99"/>
      <c r="L1236" s="17"/>
      <c r="M1236" s="17"/>
      <c r="N1236" s="17"/>
      <c r="O1236" s="17"/>
      <c r="P1236" s="17"/>
      <c r="Q1236" s="17"/>
      <c r="R1236" s="17"/>
      <c r="S1236" s="17"/>
      <c r="T1236" s="17"/>
    </row>
    <row r="1237" spans="1:27" ht="28.5" hidden="1" customHeight="1" x14ac:dyDescent="0.25">
      <c r="A1237" s="40">
        <v>8</v>
      </c>
      <c r="B1237" s="193" t="s">
        <v>174</v>
      </c>
      <c r="C1237" s="194"/>
      <c r="D1237" s="195"/>
      <c r="E1237" s="56" t="s">
        <v>35</v>
      </c>
      <c r="F1237" s="196"/>
      <c r="G1237" s="197"/>
      <c r="H1237" s="120"/>
      <c r="I1237" s="159"/>
      <c r="J1237" s="159"/>
      <c r="K1237" s="99"/>
      <c r="L1237" s="17"/>
      <c r="M1237" s="17"/>
      <c r="N1237" s="17"/>
      <c r="O1237" s="17"/>
      <c r="P1237" s="17"/>
      <c r="Q1237" s="17"/>
      <c r="R1237" s="17"/>
      <c r="S1237" s="17"/>
      <c r="T1237" s="17"/>
    </row>
    <row r="1238" spans="1:27" ht="29.25" hidden="1" customHeight="1" x14ac:dyDescent="0.25">
      <c r="A1238" s="40">
        <v>9</v>
      </c>
      <c r="B1238" s="193" t="s">
        <v>176</v>
      </c>
      <c r="C1238" s="194"/>
      <c r="D1238" s="195"/>
      <c r="E1238" s="56" t="s">
        <v>153</v>
      </c>
      <c r="F1238" s="163"/>
      <c r="G1238" s="164"/>
      <c r="H1238" s="120"/>
      <c r="I1238" s="159"/>
      <c r="J1238" s="159"/>
      <c r="K1238" s="99"/>
      <c r="L1238" s="17"/>
      <c r="M1238" s="17"/>
      <c r="N1238" s="17"/>
      <c r="O1238" s="17"/>
      <c r="P1238" s="17"/>
      <c r="Q1238" s="17"/>
      <c r="R1238" s="17"/>
      <c r="S1238" s="17"/>
      <c r="T1238" s="17"/>
    </row>
    <row r="1239" spans="1:27" hidden="1" x14ac:dyDescent="0.25">
      <c r="A1239" s="40">
        <v>10</v>
      </c>
      <c r="B1239" s="193" t="s">
        <v>175</v>
      </c>
      <c r="C1239" s="194"/>
      <c r="D1239" s="195"/>
      <c r="E1239" s="56" t="s">
        <v>35</v>
      </c>
      <c r="F1239" s="196"/>
      <c r="G1239" s="197"/>
      <c r="H1239" s="120"/>
      <c r="I1239" s="159"/>
      <c r="J1239" s="159"/>
      <c r="K1239" s="99"/>
      <c r="L1239" s="17"/>
      <c r="M1239" s="17"/>
      <c r="N1239" s="17"/>
      <c r="O1239" s="17"/>
      <c r="P1239" s="17"/>
      <c r="Q1239" s="17"/>
      <c r="R1239" s="17"/>
      <c r="S1239" s="17"/>
      <c r="T1239" s="17"/>
    </row>
    <row r="1240" spans="1:27" ht="33.75" hidden="1" customHeight="1" x14ac:dyDescent="0.25">
      <c r="A1240" s="40">
        <v>11</v>
      </c>
      <c r="B1240" s="126" t="s">
        <v>156</v>
      </c>
      <c r="C1240" s="127"/>
      <c r="D1240" s="128"/>
      <c r="E1240" s="57" t="s">
        <v>69</v>
      </c>
      <c r="F1240" s="187"/>
      <c r="G1240" s="188"/>
      <c r="H1240" s="120"/>
      <c r="I1240" s="159"/>
      <c r="J1240" s="159"/>
      <c r="K1240" s="100" t="str">
        <f>IF(F1241&gt;F1240,"Wartość kosztów kwalifikowanych przekracza koszt całkowity przedsięwzięcia !!!","")</f>
        <v/>
      </c>
      <c r="L1240" s="17"/>
      <c r="M1240" s="17"/>
      <c r="N1240" s="17"/>
      <c r="O1240" s="17"/>
      <c r="P1240" s="17"/>
      <c r="Q1240" s="17"/>
      <c r="R1240" s="17"/>
      <c r="S1240" s="17"/>
      <c r="T1240" s="17"/>
    </row>
    <row r="1241" spans="1:27" ht="141.75" hidden="1" customHeight="1" x14ac:dyDescent="0.25">
      <c r="A1241" s="40">
        <v>12</v>
      </c>
      <c r="B1241" s="126" t="s">
        <v>167</v>
      </c>
      <c r="C1241" s="127"/>
      <c r="D1241" s="128"/>
      <c r="E1241" s="57" t="s">
        <v>69</v>
      </c>
      <c r="F1241" s="187"/>
      <c r="G1241" s="188"/>
      <c r="H1241" s="120"/>
      <c r="I1241" s="159"/>
      <c r="J1241" s="159"/>
      <c r="K1241" s="105" t="str">
        <f>IF(F1241="","",IF(F1241&lt;100000,"Minimalny koszt kwalifikowany przedsięwzięcia to 100.000,00 zł !!!",""))</f>
        <v/>
      </c>
      <c r="L1241" s="17"/>
      <c r="M1241" s="17"/>
      <c r="N1241" s="17"/>
      <c r="O1241" s="17"/>
      <c r="P1241" s="17"/>
      <c r="Q1241" s="17"/>
      <c r="R1241" s="17"/>
      <c r="S1241" s="17"/>
      <c r="T1241" s="17"/>
    </row>
    <row r="1242" spans="1:27" ht="30.75" hidden="1" customHeight="1" x14ac:dyDescent="0.25">
      <c r="A1242" s="37">
        <v>13</v>
      </c>
      <c r="B1242" s="126" t="s">
        <v>165</v>
      </c>
      <c r="C1242" s="127"/>
      <c r="D1242" s="128"/>
      <c r="E1242" s="57" t="s">
        <v>69</v>
      </c>
      <c r="F1242" s="187"/>
      <c r="G1242" s="188"/>
      <c r="H1242" s="120"/>
      <c r="I1242" s="159"/>
      <c r="J1242" s="159"/>
      <c r="K1242" s="99"/>
      <c r="L1242" s="17"/>
      <c r="M1242" s="17"/>
      <c r="N1242" s="17"/>
      <c r="O1242" s="17"/>
      <c r="P1242" s="17"/>
      <c r="Q1242" s="17"/>
      <c r="R1242" s="17"/>
      <c r="S1242" s="17"/>
      <c r="T1242" s="17"/>
    </row>
    <row r="1243" spans="1:27" ht="30.75" hidden="1" customHeight="1" x14ac:dyDescent="0.25">
      <c r="A1243" s="37">
        <v>14</v>
      </c>
      <c r="B1243" s="126" t="s">
        <v>164</v>
      </c>
      <c r="C1243" s="127"/>
      <c r="D1243" s="128"/>
      <c r="E1243" s="57" t="s">
        <v>69</v>
      </c>
      <c r="F1243" s="187"/>
      <c r="G1243" s="188"/>
      <c r="H1243" s="120"/>
      <c r="I1243" s="159"/>
      <c r="J1243" s="159"/>
      <c r="K1243" s="99"/>
      <c r="L1243" s="17"/>
      <c r="M1243" s="17"/>
      <c r="N1243" s="17"/>
      <c r="O1243" s="17"/>
      <c r="P1243" s="17"/>
      <c r="Q1243" s="17"/>
      <c r="R1243" s="17"/>
      <c r="S1243" s="17"/>
      <c r="T1243" s="17"/>
    </row>
    <row r="1244" spans="1:27" ht="30.75" hidden="1" customHeight="1" x14ac:dyDescent="0.25">
      <c r="A1244" s="37">
        <v>15</v>
      </c>
      <c r="B1244" s="126" t="s">
        <v>170</v>
      </c>
      <c r="C1244" s="127"/>
      <c r="D1244" s="128"/>
      <c r="E1244" s="57" t="s">
        <v>69</v>
      </c>
      <c r="F1244" s="189" t="str">
        <f>IF(OR(F1242="",F1243=""),"",F1242-F1243)</f>
        <v/>
      </c>
      <c r="G1244" s="190"/>
      <c r="H1244" s="120"/>
      <c r="I1244" s="159"/>
      <c r="J1244" s="159"/>
      <c r="K1244" s="99"/>
      <c r="L1244" s="17"/>
      <c r="M1244" s="17"/>
      <c r="N1244" s="17"/>
      <c r="O1244" s="17"/>
      <c r="P1244" s="17"/>
      <c r="Q1244" s="17"/>
      <c r="R1244" s="17"/>
      <c r="S1244" s="17"/>
      <c r="T1244" s="17"/>
    </row>
    <row r="1245" spans="1:27" hidden="1" x14ac:dyDescent="0.25">
      <c r="A1245" s="166">
        <v>16</v>
      </c>
      <c r="B1245" s="145" t="s">
        <v>66</v>
      </c>
      <c r="C1245" s="146"/>
      <c r="D1245" s="147"/>
      <c r="E1245" s="56" t="s">
        <v>93</v>
      </c>
      <c r="F1245" s="191"/>
      <c r="G1245" s="192"/>
      <c r="H1245" s="182"/>
      <c r="I1245" s="183"/>
      <c r="J1245" s="183"/>
      <c r="K1245" s="102"/>
      <c r="L1245" s="17"/>
      <c r="M1245" s="17"/>
      <c r="N1245" s="17"/>
      <c r="O1245" s="17"/>
      <c r="P1245" s="17"/>
      <c r="Q1245" s="17"/>
      <c r="R1245" s="17"/>
      <c r="S1245" s="17"/>
      <c r="T1245" s="17"/>
    </row>
    <row r="1246" spans="1:27" ht="17.25" hidden="1" customHeight="1" x14ac:dyDescent="0.25">
      <c r="A1246" s="167"/>
      <c r="B1246" s="151"/>
      <c r="C1246" s="152"/>
      <c r="D1246" s="153"/>
      <c r="E1246" s="54" t="s">
        <v>22</v>
      </c>
      <c r="F1246" s="114" t="str">
        <f>IF(F1245="","",F1245*0.278)</f>
        <v/>
      </c>
      <c r="G1246" s="114"/>
      <c r="H1246" s="184"/>
      <c r="I1246" s="184"/>
      <c r="J1246" s="182"/>
      <c r="K1246" s="102"/>
      <c r="L1246" s="17"/>
      <c r="M1246" s="17"/>
      <c r="N1246" s="17"/>
      <c r="O1246" s="17"/>
      <c r="P1246" s="17"/>
      <c r="Q1246" s="17"/>
      <c r="R1246" s="17"/>
      <c r="S1246" s="17"/>
      <c r="T1246" s="17"/>
    </row>
    <row r="1247" spans="1:27" hidden="1" x14ac:dyDescent="0.25">
      <c r="A1247" s="166">
        <v>17</v>
      </c>
      <c r="B1247" s="145" t="s">
        <v>67</v>
      </c>
      <c r="C1247" s="146"/>
      <c r="D1247" s="147"/>
      <c r="E1247" s="56" t="s">
        <v>93</v>
      </c>
      <c r="F1247" s="191"/>
      <c r="G1247" s="192"/>
      <c r="H1247" s="182"/>
      <c r="I1247" s="183"/>
      <c r="J1247" s="183"/>
      <c r="K1247" s="102"/>
      <c r="L1247" s="17"/>
      <c r="M1247" s="17"/>
      <c r="N1247" s="17"/>
      <c r="O1247" s="17"/>
      <c r="P1247" s="17"/>
      <c r="Q1247" s="17"/>
      <c r="R1247" s="17"/>
      <c r="S1247" s="17"/>
      <c r="T1247" s="17"/>
    </row>
    <row r="1248" spans="1:27" hidden="1" x14ac:dyDescent="0.25">
      <c r="A1248" s="167"/>
      <c r="B1248" s="151"/>
      <c r="C1248" s="152"/>
      <c r="D1248" s="153"/>
      <c r="E1248" s="54" t="s">
        <v>22</v>
      </c>
      <c r="F1248" s="114" t="str">
        <f>IF(F1247="","",F1247*0.278)</f>
        <v/>
      </c>
      <c r="G1248" s="114"/>
      <c r="H1248" s="184"/>
      <c r="I1248" s="184"/>
      <c r="J1248" s="182"/>
      <c r="K1248" s="102"/>
      <c r="L1248" s="17"/>
      <c r="M1248" s="17"/>
      <c r="N1248" s="17"/>
      <c r="O1248" s="17"/>
      <c r="P1248" s="17"/>
      <c r="Q1248" s="17"/>
      <c r="R1248" s="17"/>
      <c r="S1248" s="17"/>
      <c r="T1248" s="17"/>
    </row>
    <row r="1249" spans="1:20" hidden="1" x14ac:dyDescent="0.25">
      <c r="A1249" s="166">
        <v>18</v>
      </c>
      <c r="B1249" s="145" t="s">
        <v>64</v>
      </c>
      <c r="C1249" s="146"/>
      <c r="D1249" s="147"/>
      <c r="E1249" s="56" t="s">
        <v>93</v>
      </c>
      <c r="F1249" s="181" t="str">
        <f>IF(OR(F1245="",F1247=""),"",F1245-F1247)</f>
        <v/>
      </c>
      <c r="G1249" s="181"/>
      <c r="H1249" s="182"/>
      <c r="I1249" s="183"/>
      <c r="J1249" s="183"/>
      <c r="K1249" s="102"/>
      <c r="L1249" s="17"/>
      <c r="M1249" s="17"/>
      <c r="N1249" s="17"/>
      <c r="O1249" s="17"/>
      <c r="P1249" s="17"/>
      <c r="Q1249" s="17"/>
      <c r="R1249" s="17"/>
      <c r="S1249" s="17"/>
      <c r="T1249" s="17"/>
    </row>
    <row r="1250" spans="1:20" hidden="1" x14ac:dyDescent="0.25">
      <c r="A1250" s="167"/>
      <c r="B1250" s="151"/>
      <c r="C1250" s="152"/>
      <c r="D1250" s="153"/>
      <c r="E1250" s="54" t="s">
        <v>22</v>
      </c>
      <c r="F1250" s="114" t="str">
        <f>IF(OR(F1246="",F1248=""),"",F1246-F1248)</f>
        <v/>
      </c>
      <c r="G1250" s="114"/>
      <c r="H1250" s="184"/>
      <c r="I1250" s="184"/>
      <c r="J1250" s="182"/>
      <c r="K1250" s="102"/>
      <c r="L1250" s="17"/>
      <c r="M1250" s="17"/>
      <c r="N1250" s="17"/>
      <c r="O1250" s="17"/>
      <c r="P1250" s="17"/>
      <c r="Q1250" s="17"/>
      <c r="R1250" s="17"/>
      <c r="S1250" s="17"/>
      <c r="T1250" s="17"/>
    </row>
    <row r="1251" spans="1:20" ht="24" hidden="1" customHeight="1" x14ac:dyDescent="0.25">
      <c r="A1251" s="166">
        <v>19</v>
      </c>
      <c r="B1251" s="168" t="s">
        <v>61</v>
      </c>
      <c r="C1251" s="169"/>
      <c r="D1251" s="170"/>
      <c r="E1251" s="58" t="s">
        <v>93</v>
      </c>
      <c r="F1251" s="163"/>
      <c r="G1251" s="164"/>
      <c r="H1251" s="120"/>
      <c r="I1251" s="159"/>
      <c r="J1251" s="159"/>
      <c r="K1251" s="99"/>
      <c r="L1251" s="17"/>
      <c r="M1251" s="17"/>
      <c r="N1251" s="17"/>
      <c r="O1251" s="17"/>
      <c r="P1251" s="17"/>
      <c r="Q1251" s="17"/>
      <c r="R1251" s="17"/>
      <c r="S1251" s="17"/>
      <c r="T1251" s="17"/>
    </row>
    <row r="1252" spans="1:20" ht="24" hidden="1" customHeight="1" x14ac:dyDescent="0.25">
      <c r="A1252" s="167"/>
      <c r="B1252" s="171"/>
      <c r="C1252" s="172"/>
      <c r="D1252" s="173"/>
      <c r="E1252" s="57" t="s">
        <v>22</v>
      </c>
      <c r="F1252" s="185" t="str">
        <f>IF(F1251="","",F1251*0.278)</f>
        <v/>
      </c>
      <c r="G1252" s="186"/>
      <c r="H1252" s="120"/>
      <c r="I1252" s="159"/>
      <c r="J1252" s="159"/>
      <c r="K1252" s="99"/>
      <c r="L1252" s="17"/>
      <c r="M1252" s="17"/>
      <c r="N1252" s="17"/>
      <c r="O1252" s="17"/>
      <c r="P1252" s="17"/>
      <c r="Q1252" s="17"/>
      <c r="R1252" s="17"/>
      <c r="S1252" s="17"/>
      <c r="T1252" s="17"/>
    </row>
    <row r="1253" spans="1:20" ht="24" hidden="1" customHeight="1" x14ac:dyDescent="0.25">
      <c r="A1253" s="166">
        <v>20</v>
      </c>
      <c r="B1253" s="168" t="s">
        <v>62</v>
      </c>
      <c r="C1253" s="169"/>
      <c r="D1253" s="170"/>
      <c r="E1253" s="58" t="s">
        <v>93</v>
      </c>
      <c r="F1253" s="163"/>
      <c r="G1253" s="164"/>
      <c r="H1253" s="120"/>
      <c r="I1253" s="159"/>
      <c r="J1253" s="159"/>
      <c r="K1253" s="99"/>
      <c r="L1253" s="17"/>
      <c r="M1253" s="17"/>
      <c r="N1253" s="17"/>
      <c r="O1253" s="17"/>
      <c r="P1253" s="17"/>
      <c r="Q1253" s="17"/>
      <c r="R1253" s="17"/>
      <c r="S1253" s="17"/>
      <c r="T1253" s="17"/>
    </row>
    <row r="1254" spans="1:20" ht="24" hidden="1" customHeight="1" x14ac:dyDescent="0.25">
      <c r="A1254" s="167"/>
      <c r="B1254" s="171"/>
      <c r="C1254" s="172"/>
      <c r="D1254" s="173"/>
      <c r="E1254" s="57" t="s">
        <v>22</v>
      </c>
      <c r="F1254" s="185" t="str">
        <f>IF(F1253="","",F1253*0.278)</f>
        <v/>
      </c>
      <c r="G1254" s="186"/>
      <c r="H1254" s="120"/>
      <c r="I1254" s="159"/>
      <c r="J1254" s="159"/>
      <c r="K1254" s="103"/>
      <c r="L1254" s="17"/>
      <c r="M1254" s="17"/>
      <c r="N1254" s="17"/>
      <c r="O1254" s="17"/>
      <c r="P1254" s="17"/>
      <c r="Q1254" s="17"/>
      <c r="R1254" s="17"/>
      <c r="S1254" s="17"/>
      <c r="T1254" s="17"/>
    </row>
    <row r="1255" spans="1:20" ht="23.25" hidden="1" customHeight="1" x14ac:dyDescent="0.25">
      <c r="A1255" s="166">
        <v>21</v>
      </c>
      <c r="B1255" s="168" t="s">
        <v>50</v>
      </c>
      <c r="C1255" s="169"/>
      <c r="D1255" s="170"/>
      <c r="E1255" s="58" t="s">
        <v>93</v>
      </c>
      <c r="F1255" s="174" t="str">
        <f>IF(OR(F1251="",F1253=""),"",F1251-F1253)</f>
        <v/>
      </c>
      <c r="G1255" s="175"/>
      <c r="H1255" s="120"/>
      <c r="I1255" s="159"/>
      <c r="J1255" s="159"/>
      <c r="K1255" s="103"/>
      <c r="L1255" s="17"/>
      <c r="M1255" s="17"/>
      <c r="N1255" s="17"/>
      <c r="O1255" s="17"/>
      <c r="P1255" s="17"/>
      <c r="Q1255" s="17"/>
      <c r="R1255" s="17"/>
      <c r="S1255" s="17"/>
      <c r="T1255" s="17"/>
    </row>
    <row r="1256" spans="1:20" ht="23.25" hidden="1" customHeight="1" x14ac:dyDescent="0.25">
      <c r="A1256" s="167"/>
      <c r="B1256" s="171"/>
      <c r="C1256" s="172"/>
      <c r="D1256" s="173"/>
      <c r="E1256" s="57" t="s">
        <v>22</v>
      </c>
      <c r="F1256" s="174" t="str">
        <f>IF(OR(F1252="",F1254=""),"",F1252-F1254)</f>
        <v/>
      </c>
      <c r="G1256" s="175"/>
      <c r="H1256" s="120"/>
      <c r="I1256" s="159"/>
      <c r="J1256" s="159"/>
      <c r="K1256" s="103"/>
      <c r="L1256" s="17"/>
      <c r="M1256" s="17"/>
      <c r="N1256" s="17"/>
      <c r="O1256" s="17"/>
      <c r="P1256" s="17"/>
      <c r="Q1256" s="17"/>
      <c r="R1256" s="17"/>
      <c r="S1256" s="17"/>
      <c r="T1256" s="17"/>
    </row>
    <row r="1257" spans="1:20" ht="45.75" hidden="1" customHeight="1" x14ac:dyDescent="0.25">
      <c r="A1257" s="38">
        <v>22</v>
      </c>
      <c r="B1257" s="126" t="s">
        <v>161</v>
      </c>
      <c r="C1257" s="127"/>
      <c r="D1257" s="128"/>
      <c r="E1257" s="57" t="s">
        <v>47</v>
      </c>
      <c r="F1257" s="176" t="str">
        <f>IF(OR(F1251="",F1253=""),"",F1255/F1251)</f>
        <v/>
      </c>
      <c r="G1257" s="177"/>
      <c r="H1257" s="120"/>
      <c r="I1257" s="159"/>
      <c r="J1257" s="159"/>
      <c r="K1257" s="103"/>
      <c r="L1257" s="17"/>
      <c r="M1257" s="17"/>
      <c r="N1257" s="17"/>
      <c r="O1257" s="17"/>
      <c r="P1257" s="17"/>
      <c r="Q1257" s="17"/>
      <c r="R1257" s="17"/>
      <c r="S1257" s="17"/>
      <c r="T1257" s="17"/>
    </row>
    <row r="1258" spans="1:20" ht="30.75" hidden="1" customHeight="1" x14ac:dyDescent="0.25">
      <c r="A1258" s="40">
        <v>23</v>
      </c>
      <c r="B1258" s="129" t="s">
        <v>23</v>
      </c>
      <c r="C1258" s="130"/>
      <c r="D1258" s="131"/>
      <c r="E1258" s="54" t="s">
        <v>22</v>
      </c>
      <c r="F1258" s="178"/>
      <c r="G1258" s="178"/>
      <c r="H1258" s="179"/>
      <c r="I1258" s="179"/>
      <c r="J1258" s="120"/>
      <c r="K1258" s="102"/>
      <c r="L1258" s="17"/>
      <c r="M1258" s="17"/>
      <c r="N1258" s="17"/>
      <c r="O1258" s="17"/>
      <c r="P1258" s="17"/>
      <c r="Q1258" s="17"/>
      <c r="R1258" s="17"/>
      <c r="S1258" s="17"/>
      <c r="T1258" s="17"/>
    </row>
    <row r="1259" spans="1:20" ht="30.75" hidden="1" customHeight="1" x14ac:dyDescent="0.25">
      <c r="A1259" s="38">
        <v>24</v>
      </c>
      <c r="B1259" s="129" t="s">
        <v>172</v>
      </c>
      <c r="C1259" s="130"/>
      <c r="D1259" s="131"/>
      <c r="E1259" s="54" t="s">
        <v>22</v>
      </c>
      <c r="F1259" s="178"/>
      <c r="G1259" s="178"/>
      <c r="H1259" s="179"/>
      <c r="I1259" s="179"/>
      <c r="J1259" s="120"/>
      <c r="K1259" s="102"/>
      <c r="L1259" s="17"/>
      <c r="M1259" s="17"/>
      <c r="N1259" s="17"/>
      <c r="O1259" s="17"/>
      <c r="P1259" s="17"/>
      <c r="Q1259" s="17"/>
      <c r="R1259" s="17"/>
      <c r="S1259" s="17"/>
      <c r="T1259" s="17"/>
    </row>
    <row r="1260" spans="1:20" ht="30.75" hidden="1" customHeight="1" x14ac:dyDescent="0.25">
      <c r="A1260" s="38">
        <v>25</v>
      </c>
      <c r="B1260" s="129" t="s">
        <v>173</v>
      </c>
      <c r="C1260" s="130"/>
      <c r="D1260" s="131"/>
      <c r="E1260" s="54" t="s">
        <v>22</v>
      </c>
      <c r="F1260" s="180" t="str">
        <f>IF(OR(F1258="",F1259=""),"",F1258-F1259)</f>
        <v/>
      </c>
      <c r="G1260" s="180"/>
      <c r="H1260" s="120"/>
      <c r="I1260" s="159"/>
      <c r="J1260" s="159"/>
      <c r="K1260" s="102"/>
      <c r="L1260" s="17"/>
      <c r="M1260" s="17"/>
      <c r="N1260" s="17"/>
      <c r="O1260" s="17"/>
      <c r="P1260" s="17"/>
      <c r="Q1260" s="17"/>
      <c r="R1260" s="17"/>
      <c r="S1260" s="17"/>
      <c r="T1260" s="17"/>
    </row>
    <row r="1261" spans="1:20" ht="45.75" hidden="1" customHeight="1" x14ac:dyDescent="0.25">
      <c r="A1261" s="46">
        <v>26</v>
      </c>
      <c r="B1261" s="108" t="s">
        <v>166</v>
      </c>
      <c r="C1261" s="108"/>
      <c r="D1261" s="108"/>
      <c r="E1261" s="57" t="s">
        <v>22</v>
      </c>
      <c r="F1261" s="163"/>
      <c r="G1261" s="164"/>
      <c r="H1261" s="120"/>
      <c r="I1261" s="159"/>
      <c r="J1261" s="159"/>
      <c r="K1261" s="103"/>
      <c r="L1261" s="17"/>
      <c r="M1261" s="17"/>
      <c r="N1261" s="17"/>
      <c r="O1261" s="17"/>
      <c r="P1261" s="17"/>
      <c r="Q1261" s="17"/>
      <c r="R1261" s="17"/>
      <c r="S1261" s="17"/>
      <c r="T1261" s="17"/>
    </row>
    <row r="1262" spans="1:20" ht="45.75" hidden="1" customHeight="1" x14ac:dyDescent="0.25">
      <c r="A1262" s="46">
        <v>27</v>
      </c>
      <c r="B1262" s="108" t="s">
        <v>169</v>
      </c>
      <c r="C1262" s="108"/>
      <c r="D1262" s="108"/>
      <c r="E1262" s="57" t="s">
        <v>22</v>
      </c>
      <c r="F1262" s="163"/>
      <c r="G1262" s="164"/>
      <c r="H1262" s="120"/>
      <c r="I1262" s="159"/>
      <c r="J1262" s="159"/>
      <c r="K1262" s="103"/>
      <c r="L1262" s="17"/>
      <c r="M1262" s="17"/>
      <c r="N1262" s="17"/>
      <c r="O1262" s="17"/>
      <c r="P1262" s="17"/>
      <c r="Q1262" s="17"/>
      <c r="R1262" s="17"/>
      <c r="S1262" s="17"/>
      <c r="T1262" s="17"/>
    </row>
    <row r="1263" spans="1:20" ht="45" hidden="1" customHeight="1" x14ac:dyDescent="0.25">
      <c r="A1263" s="34">
        <v>28</v>
      </c>
      <c r="B1263" s="157" t="s">
        <v>51</v>
      </c>
      <c r="C1263" s="157"/>
      <c r="D1263" s="157"/>
      <c r="E1263" s="54" t="s">
        <v>22</v>
      </c>
      <c r="F1263" s="165" t="str">
        <f>IF(AND(F1261="",F1262=""),"",F1261+F1262)</f>
        <v/>
      </c>
      <c r="G1263" s="165"/>
      <c r="H1263" s="120"/>
      <c r="I1263" s="159"/>
      <c r="J1263" s="159"/>
      <c r="K1263" s="99"/>
      <c r="L1263" s="17"/>
      <c r="M1263" s="17"/>
      <c r="N1263" s="17"/>
      <c r="O1263" s="17"/>
      <c r="P1263" s="17"/>
      <c r="Q1263" s="17"/>
      <c r="R1263" s="17"/>
      <c r="S1263" s="17"/>
      <c r="T1263" s="17"/>
    </row>
    <row r="1264" spans="1:20" ht="30.75" hidden="1" customHeight="1" x14ac:dyDescent="0.25">
      <c r="A1264" s="34">
        <v>29</v>
      </c>
      <c r="B1264" s="129" t="s">
        <v>185</v>
      </c>
      <c r="C1264" s="130"/>
      <c r="D1264" s="131"/>
      <c r="E1264" s="54" t="s">
        <v>24</v>
      </c>
      <c r="F1264" s="163"/>
      <c r="G1264" s="164"/>
      <c r="H1264" s="120"/>
      <c r="I1264" s="159"/>
      <c r="J1264" s="159"/>
      <c r="K1264" s="99"/>
      <c r="L1264" s="17"/>
      <c r="M1264" s="17"/>
      <c r="N1264" s="17"/>
      <c r="O1264" s="17"/>
      <c r="P1264" s="17"/>
      <c r="Q1264" s="17"/>
      <c r="R1264" s="17"/>
      <c r="S1264" s="17"/>
      <c r="T1264" s="17"/>
    </row>
    <row r="1265" spans="1:27" hidden="1" x14ac:dyDescent="0.25">
      <c r="A1265" s="34">
        <v>30</v>
      </c>
      <c r="B1265" s="129" t="s">
        <v>186</v>
      </c>
      <c r="C1265" s="130"/>
      <c r="D1265" s="131"/>
      <c r="E1265" s="54" t="s">
        <v>24</v>
      </c>
      <c r="F1265" s="163"/>
      <c r="G1265" s="164"/>
      <c r="H1265" s="120"/>
      <c r="I1265" s="159"/>
      <c r="J1265" s="159"/>
      <c r="K1265" s="99"/>
      <c r="L1265" s="17"/>
      <c r="M1265" s="17"/>
      <c r="N1265" s="17"/>
      <c r="O1265" s="17"/>
      <c r="P1265" s="17"/>
      <c r="Q1265" s="17"/>
      <c r="R1265" s="17"/>
      <c r="S1265" s="17"/>
      <c r="T1265" s="17"/>
    </row>
    <row r="1266" spans="1:27" ht="31.5" hidden="1" customHeight="1" x14ac:dyDescent="0.25">
      <c r="A1266" s="34">
        <v>31</v>
      </c>
      <c r="B1266" s="157" t="s">
        <v>48</v>
      </c>
      <c r="C1266" s="157"/>
      <c r="D1266" s="157"/>
      <c r="E1266" s="54" t="s">
        <v>24</v>
      </c>
      <c r="F1266" s="165" t="str">
        <f>IF(OR(F1264="",F1265=""),"",F1264-F1265)</f>
        <v/>
      </c>
      <c r="G1266" s="165"/>
      <c r="H1266" s="120"/>
      <c r="I1266" s="159"/>
      <c r="J1266" s="159"/>
      <c r="K1266" s="103"/>
      <c r="L1266" s="17"/>
      <c r="M1266" s="17"/>
      <c r="N1266" s="17"/>
      <c r="O1266" s="17"/>
      <c r="P1266" s="17"/>
      <c r="Q1266" s="17"/>
      <c r="R1266" s="17"/>
      <c r="S1266" s="17"/>
      <c r="T1266" s="17"/>
    </row>
    <row r="1267" spans="1:27" hidden="1" x14ac:dyDescent="0.25">
      <c r="A1267" s="142">
        <v>32</v>
      </c>
      <c r="B1267" s="145" t="s">
        <v>52</v>
      </c>
      <c r="C1267" s="146"/>
      <c r="D1267" s="147"/>
      <c r="E1267" s="154" t="s">
        <v>182</v>
      </c>
      <c r="F1267" s="154"/>
      <c r="G1267" s="154"/>
      <c r="H1267" s="154"/>
      <c r="I1267" s="154"/>
      <c r="J1267" s="86"/>
      <c r="K1267" s="155" t="str">
        <f>IF(AND(J1267="Tak",F1257&lt;0.25),"Nie został spełniony warunek zgodnie z punktem 1 Kryteriów jakościowych dopuszczających","")</f>
        <v/>
      </c>
      <c r="L1267" s="155"/>
      <c r="M1267" s="155"/>
      <c r="N1267" s="155"/>
      <c r="O1267" s="155"/>
      <c r="P1267" s="155"/>
      <c r="Q1267" s="155"/>
      <c r="R1267" s="155"/>
      <c r="S1267" s="155"/>
      <c r="T1267" s="155"/>
      <c r="AA1267">
        <f>IF(J1267="Tak",1,0)</f>
        <v>0</v>
      </c>
    </row>
    <row r="1268" spans="1:27" hidden="1" x14ac:dyDescent="0.25">
      <c r="A1268" s="143"/>
      <c r="B1268" s="148"/>
      <c r="C1268" s="149"/>
      <c r="D1268" s="150"/>
      <c r="E1268" s="156" t="s">
        <v>183</v>
      </c>
      <c r="F1268" s="156"/>
      <c r="G1268" s="156"/>
      <c r="H1268" s="156"/>
      <c r="I1268" s="156"/>
      <c r="J1268" s="86"/>
      <c r="K1268" s="155" t="str">
        <f>IF(AND(J1268="Tak",F1257&lt;0.1),"Nie został spełniony warunek zgodnie z punktem 2 Kryteriów jakościowych dopuszczających","")</f>
        <v/>
      </c>
      <c r="L1268" s="155"/>
      <c r="M1268" s="155"/>
      <c r="N1268" s="155"/>
      <c r="O1268" s="155"/>
      <c r="P1268" s="155"/>
      <c r="Q1268" s="155"/>
      <c r="R1268" s="155"/>
      <c r="S1268" s="155"/>
      <c r="T1268" s="155"/>
      <c r="AA1268">
        <f t="shared" ref="AA1268:AA1269" si="25">IF(J1268="Tak",1,0)</f>
        <v>0</v>
      </c>
    </row>
    <row r="1269" spans="1:27" hidden="1" x14ac:dyDescent="0.25">
      <c r="A1269" s="144"/>
      <c r="B1269" s="151"/>
      <c r="C1269" s="152"/>
      <c r="D1269" s="153"/>
      <c r="E1269" s="156" t="s">
        <v>184</v>
      </c>
      <c r="F1269" s="156"/>
      <c r="G1269" s="156"/>
      <c r="H1269" s="156"/>
      <c r="I1269" s="156"/>
      <c r="J1269" s="86"/>
      <c r="K1269" s="155" t="str">
        <f>IF(AND(J1269="Tak",F1257&lt;0.1),"Nie został spełniony warunek zgodnie z punktem 2 Kryteriów jakościowych dopuszczających","")</f>
        <v/>
      </c>
      <c r="L1269" s="155"/>
      <c r="M1269" s="155"/>
      <c r="N1269" s="155"/>
      <c r="O1269" s="155"/>
      <c r="P1269" s="155"/>
      <c r="Q1269" s="155"/>
      <c r="R1269" s="155"/>
      <c r="S1269" s="155"/>
      <c r="T1269" s="155"/>
      <c r="AA1269">
        <f t="shared" si="25"/>
        <v>0</v>
      </c>
    </row>
    <row r="1270" spans="1:27" ht="60" hidden="1" customHeight="1" x14ac:dyDescent="0.25">
      <c r="A1270" s="34">
        <v>33</v>
      </c>
      <c r="B1270" s="157" t="s">
        <v>277</v>
      </c>
      <c r="C1270" s="157"/>
      <c r="D1270" s="157"/>
      <c r="E1270" s="54" t="s">
        <v>19</v>
      </c>
      <c r="F1270" s="158"/>
      <c r="G1270" s="158"/>
      <c r="H1270" s="120"/>
      <c r="I1270" s="159"/>
      <c r="J1270" s="159"/>
      <c r="K1270" s="99"/>
      <c r="L1270" s="17"/>
      <c r="M1270" s="17"/>
      <c r="N1270" s="17"/>
      <c r="O1270" s="17"/>
      <c r="P1270" s="17"/>
      <c r="Q1270" s="17"/>
      <c r="R1270" s="17"/>
      <c r="S1270" s="17"/>
      <c r="T1270" s="17"/>
      <c r="AA1270">
        <f>SUM(AA1267:AA1269)</f>
        <v>0</v>
      </c>
    </row>
    <row r="1271" spans="1:27" ht="41.25" hidden="1" customHeight="1" x14ac:dyDescent="0.25">
      <c r="A1271" s="34">
        <v>34</v>
      </c>
      <c r="B1271" s="108" t="s">
        <v>157</v>
      </c>
      <c r="C1271" s="108"/>
      <c r="D1271" s="108"/>
      <c r="E1271" s="57" t="s">
        <v>158</v>
      </c>
      <c r="F1271" s="160" t="str">
        <f>IF(OR(F1242="",F1243=""),"",F1241/F1255)</f>
        <v/>
      </c>
      <c r="G1271" s="160"/>
      <c r="H1271" s="161"/>
      <c r="I1271" s="161"/>
      <c r="J1271" s="162"/>
      <c r="K1271" s="100"/>
      <c r="L1271" s="17"/>
      <c r="M1271" s="17"/>
      <c r="N1271" s="17"/>
      <c r="O1271" s="17"/>
      <c r="P1271" s="17"/>
      <c r="Q1271" s="17"/>
      <c r="R1271" s="17"/>
      <c r="S1271" s="17"/>
      <c r="T1271" s="17"/>
    </row>
    <row r="1272" spans="1:27" ht="40.5" hidden="1" customHeight="1" x14ac:dyDescent="0.25">
      <c r="A1272" s="34">
        <v>35</v>
      </c>
      <c r="B1272" s="108" t="s">
        <v>159</v>
      </c>
      <c r="C1272" s="108"/>
      <c r="D1272" s="108"/>
      <c r="E1272" s="57" t="s">
        <v>160</v>
      </c>
      <c r="F1272" s="160" t="str">
        <f>IF(OR(F1241="",F1242="",F1251=""),"",F1241/(F1242-F1243))</f>
        <v/>
      </c>
      <c r="G1272" s="160"/>
      <c r="H1272" s="161"/>
      <c r="I1272" s="161"/>
      <c r="J1272" s="162"/>
      <c r="K1272" s="99"/>
      <c r="L1272" s="17"/>
      <c r="M1272" s="17"/>
      <c r="N1272" s="17"/>
      <c r="O1272" s="17"/>
      <c r="P1272" s="17"/>
      <c r="Q1272" s="17"/>
      <c r="R1272" s="17"/>
      <c r="S1272" s="17"/>
      <c r="T1272" s="17"/>
    </row>
    <row r="1273" spans="1:27" ht="30" hidden="1" customHeight="1" x14ac:dyDescent="0.25">
      <c r="A1273" s="34">
        <v>36</v>
      </c>
      <c r="B1273" s="126" t="str">
        <f>CONCATENATE("Maksymalna kwota dofinansowania - ",'0-1'!$B$8)</f>
        <v xml:space="preserve">Maksymalna kwota dofinansowania - </v>
      </c>
      <c r="C1273" s="127"/>
      <c r="D1273" s="128"/>
      <c r="E1273" s="57" t="s">
        <v>69</v>
      </c>
      <c r="F1273" s="135" t="str">
        <f>IF(F1274="","",F1274*F1241)</f>
        <v/>
      </c>
      <c r="G1273" s="136"/>
      <c r="H1273" s="137"/>
      <c r="I1273" s="138"/>
      <c r="J1273" s="138"/>
      <c r="K1273" s="99"/>
      <c r="L1273" s="17"/>
      <c r="M1273" s="17"/>
      <c r="N1273" s="17"/>
      <c r="O1273" s="17"/>
      <c r="P1273" s="17"/>
      <c r="Q1273" s="17"/>
      <c r="R1273" s="17"/>
      <c r="S1273" s="17"/>
      <c r="T1273" s="17"/>
    </row>
    <row r="1274" spans="1:27" ht="45.75" hidden="1" customHeight="1" x14ac:dyDescent="0.25">
      <c r="A1274" s="34">
        <v>37</v>
      </c>
      <c r="B1274" s="126" t="s">
        <v>187</v>
      </c>
      <c r="C1274" s="127"/>
      <c r="D1274" s="128"/>
      <c r="E1274" s="59" t="s">
        <v>47</v>
      </c>
      <c r="F1274" s="139" t="str">
        <f>IF(AA1270=3,0.95,IF(AA1270=2,0.9,IF(AA1270=1,0.85,"")))</f>
        <v/>
      </c>
      <c r="G1274" s="140"/>
      <c r="H1274" s="137"/>
      <c r="I1274" s="138"/>
      <c r="J1274" s="138"/>
      <c r="K1274" s="99"/>
      <c r="L1274" s="17"/>
      <c r="M1274" s="17"/>
      <c r="N1274" s="17"/>
      <c r="O1274" s="17"/>
      <c r="P1274" s="17"/>
      <c r="Q1274" s="17"/>
      <c r="R1274" s="17"/>
      <c r="S1274" s="17"/>
      <c r="T1274" s="17"/>
    </row>
    <row r="1275" spans="1:27" ht="15" hidden="1" customHeight="1" x14ac:dyDescent="0.25">
      <c r="A1275" s="106" t="s">
        <v>205</v>
      </c>
      <c r="B1275" s="106"/>
      <c r="C1275" s="106"/>
      <c r="D1275" s="106"/>
      <c r="E1275" s="106"/>
      <c r="F1275" s="106"/>
      <c r="G1275" s="106"/>
      <c r="H1275" s="106"/>
      <c r="I1275" s="106"/>
      <c r="J1275" s="132"/>
      <c r="K1275" s="98"/>
      <c r="L1275" s="17"/>
      <c r="M1275" s="17"/>
      <c r="N1275" s="17"/>
      <c r="O1275" s="17"/>
      <c r="P1275" s="17"/>
      <c r="Q1275" s="17"/>
      <c r="R1275" s="17"/>
      <c r="S1275" s="17"/>
      <c r="T1275" s="17"/>
    </row>
    <row r="1276" spans="1:27" ht="39.75" hidden="1" customHeight="1" x14ac:dyDescent="0.25">
      <c r="A1276" s="107"/>
      <c r="B1276" s="107"/>
      <c r="C1276" s="107"/>
      <c r="D1276" s="107"/>
      <c r="E1276" s="107"/>
      <c r="F1276" s="107"/>
      <c r="G1276" s="107"/>
      <c r="H1276" s="107"/>
      <c r="I1276" s="107"/>
      <c r="J1276" s="141"/>
      <c r="K1276" s="98"/>
      <c r="L1276" s="17"/>
      <c r="M1276" s="17"/>
      <c r="N1276" s="17"/>
      <c r="O1276" s="17"/>
      <c r="P1276" s="17"/>
      <c r="Q1276" s="17"/>
      <c r="R1276" s="17"/>
      <c r="S1276" s="17"/>
      <c r="T1276" s="17"/>
    </row>
    <row r="1277" spans="1:27" ht="33" hidden="1" customHeight="1" x14ac:dyDescent="0.25">
      <c r="K1277" s="98"/>
      <c r="L1277" s="17"/>
      <c r="M1277" s="17"/>
      <c r="N1277" s="17"/>
      <c r="O1277" s="17"/>
      <c r="P1277" s="17"/>
      <c r="Q1277" s="17"/>
      <c r="R1277" s="17"/>
      <c r="S1277" s="17"/>
      <c r="T1277" s="17"/>
    </row>
    <row r="1278" spans="1:27" ht="18.75" hidden="1" x14ac:dyDescent="0.3">
      <c r="B1278" s="207" t="s">
        <v>225</v>
      </c>
      <c r="C1278" s="207"/>
      <c r="D1278" s="207"/>
      <c r="E1278" s="207"/>
      <c r="F1278" s="207"/>
      <c r="G1278" s="207"/>
      <c r="H1278" s="207"/>
      <c r="I1278" s="207"/>
      <c r="J1278" s="207"/>
      <c r="K1278" s="98"/>
      <c r="L1278" s="17"/>
      <c r="M1278" s="17"/>
      <c r="N1278" s="17"/>
      <c r="O1278" s="17"/>
      <c r="P1278" s="17"/>
      <c r="Q1278" s="17"/>
      <c r="R1278" s="17"/>
      <c r="S1278" s="17"/>
      <c r="T1278" s="17"/>
    </row>
    <row r="1279" spans="1:27" ht="45.75" hidden="1" customHeight="1" x14ac:dyDescent="0.25">
      <c r="A1279" s="36" t="s">
        <v>13</v>
      </c>
      <c r="B1279" s="208" t="s">
        <v>33</v>
      </c>
      <c r="C1279" s="208"/>
      <c r="D1279" s="208"/>
      <c r="E1279" s="51" t="s">
        <v>15</v>
      </c>
      <c r="F1279" s="208" t="s">
        <v>36</v>
      </c>
      <c r="G1279" s="208"/>
      <c r="H1279" s="208" t="s">
        <v>49</v>
      </c>
      <c r="I1279" s="208"/>
      <c r="J1279" s="209"/>
      <c r="K1279" s="99"/>
      <c r="L1279" s="17"/>
      <c r="M1279" s="17"/>
      <c r="N1279" s="17"/>
      <c r="O1279" s="17"/>
      <c r="P1279" s="17"/>
      <c r="Q1279" s="17"/>
      <c r="R1279" s="17"/>
      <c r="S1279" s="17"/>
      <c r="T1279" s="17"/>
    </row>
    <row r="1280" spans="1:27" ht="31.5" hidden="1" customHeight="1" x14ac:dyDescent="0.25">
      <c r="A1280" s="40">
        <v>1</v>
      </c>
      <c r="B1280" s="157" t="s">
        <v>43</v>
      </c>
      <c r="C1280" s="157"/>
      <c r="D1280" s="157"/>
      <c r="E1280" s="52" t="s">
        <v>17</v>
      </c>
      <c r="F1280" s="198" t="s">
        <v>17</v>
      </c>
      <c r="G1280" s="199"/>
      <c r="H1280" s="200"/>
      <c r="I1280" s="200"/>
      <c r="J1280" s="201"/>
      <c r="K1280" s="99"/>
      <c r="L1280" s="17"/>
      <c r="M1280" s="17"/>
      <c r="N1280" s="17"/>
      <c r="O1280" s="17"/>
      <c r="P1280" s="17"/>
      <c r="Q1280" s="17"/>
      <c r="R1280" s="17"/>
      <c r="S1280" s="17"/>
      <c r="T1280" s="17"/>
    </row>
    <row r="1281" spans="1:27" ht="30.75" hidden="1" customHeight="1" x14ac:dyDescent="0.25">
      <c r="A1281" s="40">
        <v>2</v>
      </c>
      <c r="B1281" s="157" t="s">
        <v>44</v>
      </c>
      <c r="C1281" s="157"/>
      <c r="D1281" s="157"/>
      <c r="E1281" s="52" t="s">
        <v>17</v>
      </c>
      <c r="F1281" s="198" t="s">
        <v>17</v>
      </c>
      <c r="G1281" s="199"/>
      <c r="H1281" s="120"/>
      <c r="I1281" s="159"/>
      <c r="J1281" s="159"/>
      <c r="K1281" s="101"/>
      <c r="L1281" s="17"/>
      <c r="M1281" s="17"/>
      <c r="N1281" s="17"/>
      <c r="O1281" s="17"/>
      <c r="P1281" s="17"/>
      <c r="Q1281" s="17"/>
      <c r="R1281" s="17"/>
      <c r="S1281" s="17"/>
      <c r="T1281" s="17"/>
    </row>
    <row r="1282" spans="1:27" ht="15.75" hidden="1" x14ac:dyDescent="0.25">
      <c r="A1282" s="40">
        <v>3</v>
      </c>
      <c r="B1282" s="126" t="s">
        <v>152</v>
      </c>
      <c r="C1282" s="127"/>
      <c r="D1282" s="128"/>
      <c r="E1282" s="53" t="s">
        <v>153</v>
      </c>
      <c r="F1282" s="202"/>
      <c r="G1282" s="203"/>
      <c r="H1282" s="120"/>
      <c r="I1282" s="159"/>
      <c r="J1282" s="159"/>
      <c r="K1282" s="101"/>
      <c r="L1282" s="17"/>
      <c r="M1282" s="17"/>
      <c r="N1282" s="17"/>
      <c r="O1282" s="17"/>
      <c r="P1282" s="17"/>
      <c r="Q1282" s="17"/>
      <c r="R1282" s="17"/>
      <c r="S1282" s="17"/>
      <c r="T1282" s="17"/>
      <c r="AA1282" t="s">
        <v>154</v>
      </c>
    </row>
    <row r="1283" spans="1:27" ht="17.25" hidden="1" x14ac:dyDescent="0.25">
      <c r="A1283" s="40">
        <v>4</v>
      </c>
      <c r="B1283" s="157" t="s">
        <v>45</v>
      </c>
      <c r="C1283" s="157"/>
      <c r="D1283" s="157"/>
      <c r="E1283" s="54" t="s">
        <v>21</v>
      </c>
      <c r="F1283" s="158"/>
      <c r="G1283" s="158"/>
      <c r="H1283" s="120"/>
      <c r="I1283" s="159"/>
      <c r="J1283" s="159"/>
      <c r="K1283" s="101"/>
      <c r="L1283" s="17"/>
      <c r="M1283" s="17"/>
      <c r="N1283" s="17"/>
      <c r="O1283" s="17"/>
      <c r="P1283" s="17"/>
      <c r="Q1283" s="17"/>
      <c r="R1283" s="17"/>
      <c r="S1283" s="17"/>
      <c r="T1283" s="17"/>
      <c r="AA1283" t="s">
        <v>155</v>
      </c>
    </row>
    <row r="1284" spans="1:27" ht="18.75" hidden="1" customHeight="1" x14ac:dyDescent="0.25">
      <c r="A1284" s="40">
        <v>5</v>
      </c>
      <c r="B1284" s="157" t="s">
        <v>41</v>
      </c>
      <c r="C1284" s="157"/>
      <c r="D1284" s="157"/>
      <c r="E1284" s="54" t="s">
        <v>21</v>
      </c>
      <c r="F1284" s="204"/>
      <c r="G1284" s="205"/>
      <c r="H1284" s="120"/>
      <c r="I1284" s="159"/>
      <c r="J1284" s="159"/>
      <c r="K1284" s="101"/>
      <c r="L1284" s="17"/>
      <c r="M1284" s="17"/>
      <c r="N1284" s="17"/>
      <c r="O1284" s="17"/>
      <c r="P1284" s="17"/>
      <c r="Q1284" s="17"/>
      <c r="R1284" s="17"/>
      <c r="S1284" s="17"/>
      <c r="T1284" s="17"/>
    </row>
    <row r="1285" spans="1:27" ht="29.25" hidden="1" customHeight="1" x14ac:dyDescent="0.25">
      <c r="A1285" s="34">
        <v>6</v>
      </c>
      <c r="B1285" s="206" t="s">
        <v>163</v>
      </c>
      <c r="C1285" s="206"/>
      <c r="D1285" s="206"/>
      <c r="E1285" s="55" t="s">
        <v>168</v>
      </c>
      <c r="F1285" s="158"/>
      <c r="G1285" s="158"/>
      <c r="H1285" s="120"/>
      <c r="I1285" s="159"/>
      <c r="J1285" s="159"/>
      <c r="K1285" s="101"/>
      <c r="L1285" s="17"/>
      <c r="M1285" s="17"/>
      <c r="N1285" s="17"/>
      <c r="O1285" s="17"/>
      <c r="P1285" s="17"/>
      <c r="Q1285" s="17"/>
      <c r="R1285" s="17"/>
      <c r="S1285" s="17"/>
      <c r="T1285" s="17"/>
    </row>
    <row r="1286" spans="1:27" ht="62.25" hidden="1" customHeight="1" x14ac:dyDescent="0.25">
      <c r="A1286" s="40">
        <v>7</v>
      </c>
      <c r="B1286" s="157" t="s">
        <v>46</v>
      </c>
      <c r="C1286" s="157"/>
      <c r="D1286" s="157"/>
      <c r="E1286" s="54" t="s">
        <v>21</v>
      </c>
      <c r="F1286" s="158"/>
      <c r="G1286" s="158"/>
      <c r="H1286" s="120"/>
      <c r="I1286" s="159"/>
      <c r="J1286" s="159"/>
      <c r="K1286" s="99"/>
      <c r="L1286" s="17"/>
      <c r="M1286" s="17"/>
      <c r="N1286" s="17"/>
      <c r="O1286" s="17"/>
      <c r="P1286" s="17"/>
      <c r="Q1286" s="17"/>
      <c r="R1286" s="17"/>
      <c r="S1286" s="17"/>
      <c r="T1286" s="17"/>
    </row>
    <row r="1287" spans="1:27" ht="28.5" hidden="1" customHeight="1" x14ac:dyDescent="0.25">
      <c r="A1287" s="40">
        <v>8</v>
      </c>
      <c r="B1287" s="193" t="s">
        <v>174</v>
      </c>
      <c r="C1287" s="194"/>
      <c r="D1287" s="195"/>
      <c r="E1287" s="56" t="s">
        <v>35</v>
      </c>
      <c r="F1287" s="196"/>
      <c r="G1287" s="197"/>
      <c r="H1287" s="120"/>
      <c r="I1287" s="159"/>
      <c r="J1287" s="159"/>
      <c r="K1287" s="99"/>
      <c r="L1287" s="17"/>
      <c r="M1287" s="17"/>
      <c r="N1287" s="17"/>
      <c r="O1287" s="17"/>
      <c r="P1287" s="17"/>
      <c r="Q1287" s="17"/>
      <c r="R1287" s="17"/>
      <c r="S1287" s="17"/>
      <c r="T1287" s="17"/>
    </row>
    <row r="1288" spans="1:27" ht="29.25" hidden="1" customHeight="1" x14ac:dyDescent="0.25">
      <c r="A1288" s="40">
        <v>9</v>
      </c>
      <c r="B1288" s="193" t="s">
        <v>176</v>
      </c>
      <c r="C1288" s="194"/>
      <c r="D1288" s="195"/>
      <c r="E1288" s="56" t="s">
        <v>153</v>
      </c>
      <c r="F1288" s="163"/>
      <c r="G1288" s="164"/>
      <c r="H1288" s="120"/>
      <c r="I1288" s="159"/>
      <c r="J1288" s="159"/>
      <c r="K1288" s="99"/>
      <c r="L1288" s="17"/>
      <c r="M1288" s="17"/>
      <c r="N1288" s="17"/>
      <c r="O1288" s="17"/>
      <c r="P1288" s="17"/>
      <c r="Q1288" s="17"/>
      <c r="R1288" s="17"/>
      <c r="S1288" s="17"/>
      <c r="T1288" s="17"/>
    </row>
    <row r="1289" spans="1:27" hidden="1" x14ac:dyDescent="0.25">
      <c r="A1289" s="40">
        <v>10</v>
      </c>
      <c r="B1289" s="193" t="s">
        <v>175</v>
      </c>
      <c r="C1289" s="194"/>
      <c r="D1289" s="195"/>
      <c r="E1289" s="56" t="s">
        <v>35</v>
      </c>
      <c r="F1289" s="196"/>
      <c r="G1289" s="197"/>
      <c r="H1289" s="120"/>
      <c r="I1289" s="159"/>
      <c r="J1289" s="159"/>
      <c r="K1289" s="99"/>
      <c r="L1289" s="17"/>
      <c r="M1289" s="17"/>
      <c r="N1289" s="17"/>
      <c r="O1289" s="17"/>
      <c r="P1289" s="17"/>
      <c r="Q1289" s="17"/>
      <c r="R1289" s="17"/>
      <c r="S1289" s="17"/>
      <c r="T1289" s="17"/>
    </row>
    <row r="1290" spans="1:27" ht="33.75" hidden="1" customHeight="1" x14ac:dyDescent="0.25">
      <c r="A1290" s="40">
        <v>11</v>
      </c>
      <c r="B1290" s="126" t="s">
        <v>156</v>
      </c>
      <c r="C1290" s="127"/>
      <c r="D1290" s="128"/>
      <c r="E1290" s="57" t="s">
        <v>69</v>
      </c>
      <c r="F1290" s="187"/>
      <c r="G1290" s="188"/>
      <c r="H1290" s="120"/>
      <c r="I1290" s="159"/>
      <c r="J1290" s="159"/>
      <c r="K1290" s="100" t="str">
        <f>IF(F1291&gt;F1290,"Wartość kosztów kwalifikowanych przekracza koszt całkowity przedsięwzięcia !!!","")</f>
        <v/>
      </c>
      <c r="L1290" s="17"/>
      <c r="M1290" s="17"/>
      <c r="N1290" s="17"/>
      <c r="O1290" s="17"/>
      <c r="P1290" s="17"/>
      <c r="Q1290" s="17"/>
      <c r="R1290" s="17"/>
      <c r="S1290" s="17"/>
      <c r="T1290" s="17"/>
    </row>
    <row r="1291" spans="1:27" ht="141.75" hidden="1" customHeight="1" x14ac:dyDescent="0.25">
      <c r="A1291" s="40">
        <v>12</v>
      </c>
      <c r="B1291" s="126" t="s">
        <v>167</v>
      </c>
      <c r="C1291" s="127"/>
      <c r="D1291" s="128"/>
      <c r="E1291" s="57" t="s">
        <v>69</v>
      </c>
      <c r="F1291" s="187"/>
      <c r="G1291" s="188"/>
      <c r="H1291" s="120"/>
      <c r="I1291" s="159"/>
      <c r="J1291" s="159"/>
      <c r="K1291" s="105" t="str">
        <f>IF(F1291="","",IF(F1291&lt;100000,"Minimalny koszt kwalifikowany przedsięwzięcia to 100.000,00 zł !!!",""))</f>
        <v/>
      </c>
      <c r="L1291" s="17"/>
      <c r="M1291" s="17"/>
      <c r="N1291" s="17"/>
      <c r="O1291" s="17"/>
      <c r="P1291" s="17"/>
      <c r="Q1291" s="17"/>
      <c r="R1291" s="17"/>
      <c r="S1291" s="17"/>
      <c r="T1291" s="17"/>
    </row>
    <row r="1292" spans="1:27" ht="30.75" hidden="1" customHeight="1" x14ac:dyDescent="0.25">
      <c r="A1292" s="37">
        <v>13</v>
      </c>
      <c r="B1292" s="126" t="s">
        <v>165</v>
      </c>
      <c r="C1292" s="127"/>
      <c r="D1292" s="128"/>
      <c r="E1292" s="57" t="s">
        <v>69</v>
      </c>
      <c r="F1292" s="187"/>
      <c r="G1292" s="188"/>
      <c r="H1292" s="120"/>
      <c r="I1292" s="159"/>
      <c r="J1292" s="159"/>
      <c r="K1292" s="99"/>
      <c r="L1292" s="17"/>
      <c r="M1292" s="17"/>
      <c r="N1292" s="17"/>
      <c r="O1292" s="17"/>
      <c r="P1292" s="17"/>
      <c r="Q1292" s="17"/>
      <c r="R1292" s="17"/>
      <c r="S1292" s="17"/>
      <c r="T1292" s="17"/>
    </row>
    <row r="1293" spans="1:27" ht="30.75" hidden="1" customHeight="1" x14ac:dyDescent="0.25">
      <c r="A1293" s="37">
        <v>14</v>
      </c>
      <c r="B1293" s="126" t="s">
        <v>164</v>
      </c>
      <c r="C1293" s="127"/>
      <c r="D1293" s="128"/>
      <c r="E1293" s="57" t="s">
        <v>69</v>
      </c>
      <c r="F1293" s="187"/>
      <c r="G1293" s="188"/>
      <c r="H1293" s="120"/>
      <c r="I1293" s="159"/>
      <c r="J1293" s="159"/>
      <c r="K1293" s="99"/>
      <c r="L1293" s="17"/>
      <c r="M1293" s="17"/>
      <c r="N1293" s="17"/>
      <c r="O1293" s="17"/>
      <c r="P1293" s="17"/>
      <c r="Q1293" s="17"/>
      <c r="R1293" s="17"/>
      <c r="S1293" s="17"/>
      <c r="T1293" s="17"/>
    </row>
    <row r="1294" spans="1:27" ht="30.75" hidden="1" customHeight="1" x14ac:dyDescent="0.25">
      <c r="A1294" s="37">
        <v>15</v>
      </c>
      <c r="B1294" s="126" t="s">
        <v>170</v>
      </c>
      <c r="C1294" s="127"/>
      <c r="D1294" s="128"/>
      <c r="E1294" s="57" t="s">
        <v>69</v>
      </c>
      <c r="F1294" s="189" t="str">
        <f>IF(OR(F1292="",F1293=""),"",F1292-F1293)</f>
        <v/>
      </c>
      <c r="G1294" s="190"/>
      <c r="H1294" s="120"/>
      <c r="I1294" s="159"/>
      <c r="J1294" s="159"/>
      <c r="K1294" s="99"/>
      <c r="L1294" s="17"/>
      <c r="M1294" s="17"/>
      <c r="N1294" s="17"/>
      <c r="O1294" s="17"/>
      <c r="P1294" s="17"/>
      <c r="Q1294" s="17"/>
      <c r="R1294" s="17"/>
      <c r="S1294" s="17"/>
      <c r="T1294" s="17"/>
    </row>
    <row r="1295" spans="1:27" hidden="1" x14ac:dyDescent="0.25">
      <c r="A1295" s="166">
        <v>16</v>
      </c>
      <c r="B1295" s="145" t="s">
        <v>66</v>
      </c>
      <c r="C1295" s="146"/>
      <c r="D1295" s="147"/>
      <c r="E1295" s="56" t="s">
        <v>93</v>
      </c>
      <c r="F1295" s="191"/>
      <c r="G1295" s="192"/>
      <c r="H1295" s="182"/>
      <c r="I1295" s="183"/>
      <c r="J1295" s="183"/>
      <c r="K1295" s="102"/>
      <c r="L1295" s="17"/>
      <c r="M1295" s="17"/>
      <c r="N1295" s="17"/>
      <c r="O1295" s="17"/>
      <c r="P1295" s="17"/>
      <c r="Q1295" s="17"/>
      <c r="R1295" s="17"/>
      <c r="S1295" s="17"/>
      <c r="T1295" s="17"/>
    </row>
    <row r="1296" spans="1:27" ht="17.25" hidden="1" customHeight="1" x14ac:dyDescent="0.25">
      <c r="A1296" s="167"/>
      <c r="B1296" s="151"/>
      <c r="C1296" s="152"/>
      <c r="D1296" s="153"/>
      <c r="E1296" s="54" t="s">
        <v>22</v>
      </c>
      <c r="F1296" s="114" t="str">
        <f>IF(F1295="","",F1295*0.278)</f>
        <v/>
      </c>
      <c r="G1296" s="114"/>
      <c r="H1296" s="184"/>
      <c r="I1296" s="184"/>
      <c r="J1296" s="182"/>
      <c r="K1296" s="102"/>
      <c r="L1296" s="17"/>
      <c r="M1296" s="17"/>
      <c r="N1296" s="17"/>
      <c r="O1296" s="17"/>
      <c r="P1296" s="17"/>
      <c r="Q1296" s="17"/>
      <c r="R1296" s="17"/>
      <c r="S1296" s="17"/>
      <c r="T1296" s="17"/>
    </row>
    <row r="1297" spans="1:20" hidden="1" x14ac:dyDescent="0.25">
      <c r="A1297" s="166">
        <v>17</v>
      </c>
      <c r="B1297" s="145" t="s">
        <v>67</v>
      </c>
      <c r="C1297" s="146"/>
      <c r="D1297" s="147"/>
      <c r="E1297" s="56" t="s">
        <v>93</v>
      </c>
      <c r="F1297" s="191"/>
      <c r="G1297" s="192"/>
      <c r="H1297" s="182"/>
      <c r="I1297" s="183"/>
      <c r="J1297" s="183"/>
      <c r="K1297" s="102"/>
      <c r="L1297" s="17"/>
      <c r="M1297" s="17"/>
      <c r="N1297" s="17"/>
      <c r="O1297" s="17"/>
      <c r="P1297" s="17"/>
      <c r="Q1297" s="17"/>
      <c r="R1297" s="17"/>
      <c r="S1297" s="17"/>
      <c r="T1297" s="17"/>
    </row>
    <row r="1298" spans="1:20" hidden="1" x14ac:dyDescent="0.25">
      <c r="A1298" s="167"/>
      <c r="B1298" s="151"/>
      <c r="C1298" s="152"/>
      <c r="D1298" s="153"/>
      <c r="E1298" s="54" t="s">
        <v>22</v>
      </c>
      <c r="F1298" s="114" t="str">
        <f>IF(F1297="","",F1297*0.278)</f>
        <v/>
      </c>
      <c r="G1298" s="114"/>
      <c r="H1298" s="184"/>
      <c r="I1298" s="184"/>
      <c r="J1298" s="182"/>
      <c r="K1298" s="102"/>
      <c r="L1298" s="17"/>
      <c r="M1298" s="17"/>
      <c r="N1298" s="17"/>
      <c r="O1298" s="17"/>
      <c r="P1298" s="17"/>
      <c r="Q1298" s="17"/>
      <c r="R1298" s="17"/>
      <c r="S1298" s="17"/>
      <c r="T1298" s="17"/>
    </row>
    <row r="1299" spans="1:20" hidden="1" x14ac:dyDescent="0.25">
      <c r="A1299" s="166">
        <v>18</v>
      </c>
      <c r="B1299" s="145" t="s">
        <v>64</v>
      </c>
      <c r="C1299" s="146"/>
      <c r="D1299" s="147"/>
      <c r="E1299" s="56" t="s">
        <v>93</v>
      </c>
      <c r="F1299" s="181" t="str">
        <f>IF(OR(F1295="",F1297=""),"",F1295-F1297)</f>
        <v/>
      </c>
      <c r="G1299" s="181"/>
      <c r="H1299" s="182"/>
      <c r="I1299" s="183"/>
      <c r="J1299" s="183"/>
      <c r="K1299" s="102"/>
      <c r="L1299" s="17"/>
      <c r="M1299" s="17"/>
      <c r="N1299" s="17"/>
      <c r="O1299" s="17"/>
      <c r="P1299" s="17"/>
      <c r="Q1299" s="17"/>
      <c r="R1299" s="17"/>
      <c r="S1299" s="17"/>
      <c r="T1299" s="17"/>
    </row>
    <row r="1300" spans="1:20" hidden="1" x14ac:dyDescent="0.25">
      <c r="A1300" s="167"/>
      <c r="B1300" s="151"/>
      <c r="C1300" s="152"/>
      <c r="D1300" s="153"/>
      <c r="E1300" s="54" t="s">
        <v>22</v>
      </c>
      <c r="F1300" s="114" t="str">
        <f>IF(OR(F1296="",F1298=""),"",F1296-F1298)</f>
        <v/>
      </c>
      <c r="G1300" s="114"/>
      <c r="H1300" s="184"/>
      <c r="I1300" s="184"/>
      <c r="J1300" s="182"/>
      <c r="K1300" s="102"/>
      <c r="L1300" s="17"/>
      <c r="M1300" s="17"/>
      <c r="N1300" s="17"/>
      <c r="O1300" s="17"/>
      <c r="P1300" s="17"/>
      <c r="Q1300" s="17"/>
      <c r="R1300" s="17"/>
      <c r="S1300" s="17"/>
      <c r="T1300" s="17"/>
    </row>
    <row r="1301" spans="1:20" ht="24" hidden="1" customHeight="1" x14ac:dyDescent="0.25">
      <c r="A1301" s="166">
        <v>19</v>
      </c>
      <c r="B1301" s="168" t="s">
        <v>61</v>
      </c>
      <c r="C1301" s="169"/>
      <c r="D1301" s="170"/>
      <c r="E1301" s="58" t="s">
        <v>93</v>
      </c>
      <c r="F1301" s="163"/>
      <c r="G1301" s="164"/>
      <c r="H1301" s="120"/>
      <c r="I1301" s="159"/>
      <c r="J1301" s="159"/>
      <c r="K1301" s="99"/>
      <c r="L1301" s="17"/>
      <c r="M1301" s="17"/>
      <c r="N1301" s="17"/>
      <c r="O1301" s="17"/>
      <c r="P1301" s="17"/>
      <c r="Q1301" s="17"/>
      <c r="R1301" s="17"/>
      <c r="S1301" s="17"/>
      <c r="T1301" s="17"/>
    </row>
    <row r="1302" spans="1:20" ht="24" hidden="1" customHeight="1" x14ac:dyDescent="0.25">
      <c r="A1302" s="167"/>
      <c r="B1302" s="171"/>
      <c r="C1302" s="172"/>
      <c r="D1302" s="173"/>
      <c r="E1302" s="57" t="s">
        <v>22</v>
      </c>
      <c r="F1302" s="185" t="str">
        <f>IF(F1301="","",F1301*0.278)</f>
        <v/>
      </c>
      <c r="G1302" s="186"/>
      <c r="H1302" s="120"/>
      <c r="I1302" s="159"/>
      <c r="J1302" s="159"/>
      <c r="K1302" s="99"/>
      <c r="L1302" s="17"/>
      <c r="M1302" s="17"/>
      <c r="N1302" s="17"/>
      <c r="O1302" s="17"/>
      <c r="P1302" s="17"/>
      <c r="Q1302" s="17"/>
      <c r="R1302" s="17"/>
      <c r="S1302" s="17"/>
      <c r="T1302" s="17"/>
    </row>
    <row r="1303" spans="1:20" ht="24" hidden="1" customHeight="1" x14ac:dyDescent="0.25">
      <c r="A1303" s="166">
        <v>20</v>
      </c>
      <c r="B1303" s="168" t="s">
        <v>62</v>
      </c>
      <c r="C1303" s="169"/>
      <c r="D1303" s="170"/>
      <c r="E1303" s="58" t="s">
        <v>93</v>
      </c>
      <c r="F1303" s="163"/>
      <c r="G1303" s="164"/>
      <c r="H1303" s="120"/>
      <c r="I1303" s="159"/>
      <c r="J1303" s="159"/>
      <c r="K1303" s="99"/>
      <c r="L1303" s="17"/>
      <c r="M1303" s="17"/>
      <c r="N1303" s="17"/>
      <c r="O1303" s="17"/>
      <c r="P1303" s="17"/>
      <c r="Q1303" s="17"/>
      <c r="R1303" s="17"/>
      <c r="S1303" s="17"/>
      <c r="T1303" s="17"/>
    </row>
    <row r="1304" spans="1:20" ht="24" hidden="1" customHeight="1" x14ac:dyDescent="0.25">
      <c r="A1304" s="167"/>
      <c r="B1304" s="171"/>
      <c r="C1304" s="172"/>
      <c r="D1304" s="173"/>
      <c r="E1304" s="57" t="s">
        <v>22</v>
      </c>
      <c r="F1304" s="185" t="str">
        <f>IF(F1303="","",F1303*0.278)</f>
        <v/>
      </c>
      <c r="G1304" s="186"/>
      <c r="H1304" s="120"/>
      <c r="I1304" s="159"/>
      <c r="J1304" s="159"/>
      <c r="K1304" s="103"/>
      <c r="L1304" s="17"/>
      <c r="M1304" s="17"/>
      <c r="N1304" s="17"/>
      <c r="O1304" s="17"/>
      <c r="P1304" s="17"/>
      <c r="Q1304" s="17"/>
      <c r="R1304" s="17"/>
      <c r="S1304" s="17"/>
      <c r="T1304" s="17"/>
    </row>
    <row r="1305" spans="1:20" ht="23.25" hidden="1" customHeight="1" x14ac:dyDescent="0.25">
      <c r="A1305" s="166">
        <v>21</v>
      </c>
      <c r="B1305" s="168" t="s">
        <v>50</v>
      </c>
      <c r="C1305" s="169"/>
      <c r="D1305" s="170"/>
      <c r="E1305" s="58" t="s">
        <v>93</v>
      </c>
      <c r="F1305" s="174" t="str">
        <f>IF(OR(F1301="",F1303=""),"",F1301-F1303)</f>
        <v/>
      </c>
      <c r="G1305" s="175"/>
      <c r="H1305" s="120"/>
      <c r="I1305" s="159"/>
      <c r="J1305" s="159"/>
      <c r="K1305" s="103"/>
      <c r="L1305" s="17"/>
      <c r="M1305" s="17"/>
      <c r="N1305" s="17"/>
      <c r="O1305" s="17"/>
      <c r="P1305" s="17"/>
      <c r="Q1305" s="17"/>
      <c r="R1305" s="17"/>
      <c r="S1305" s="17"/>
      <c r="T1305" s="17"/>
    </row>
    <row r="1306" spans="1:20" ht="23.25" hidden="1" customHeight="1" x14ac:dyDescent="0.25">
      <c r="A1306" s="167"/>
      <c r="B1306" s="171"/>
      <c r="C1306" s="172"/>
      <c r="D1306" s="173"/>
      <c r="E1306" s="57" t="s">
        <v>22</v>
      </c>
      <c r="F1306" s="174" t="str">
        <f>IF(OR(F1302="",F1304=""),"",F1302-F1304)</f>
        <v/>
      </c>
      <c r="G1306" s="175"/>
      <c r="H1306" s="120"/>
      <c r="I1306" s="159"/>
      <c r="J1306" s="159"/>
      <c r="K1306" s="103"/>
      <c r="L1306" s="17"/>
      <c r="M1306" s="17"/>
      <c r="N1306" s="17"/>
      <c r="O1306" s="17"/>
      <c r="P1306" s="17"/>
      <c r="Q1306" s="17"/>
      <c r="R1306" s="17"/>
      <c r="S1306" s="17"/>
      <c r="T1306" s="17"/>
    </row>
    <row r="1307" spans="1:20" ht="45.75" hidden="1" customHeight="1" x14ac:dyDescent="0.25">
      <c r="A1307" s="38">
        <v>22</v>
      </c>
      <c r="B1307" s="126" t="s">
        <v>161</v>
      </c>
      <c r="C1307" s="127"/>
      <c r="D1307" s="128"/>
      <c r="E1307" s="57" t="s">
        <v>47</v>
      </c>
      <c r="F1307" s="176" t="str">
        <f>IF(OR(F1301="",F1303=""),"",F1305/F1301)</f>
        <v/>
      </c>
      <c r="G1307" s="177"/>
      <c r="H1307" s="120"/>
      <c r="I1307" s="159"/>
      <c r="J1307" s="159"/>
      <c r="K1307" s="103"/>
      <c r="L1307" s="17"/>
      <c r="M1307" s="17"/>
      <c r="N1307" s="17"/>
      <c r="O1307" s="17"/>
      <c r="P1307" s="17"/>
      <c r="Q1307" s="17"/>
      <c r="R1307" s="17"/>
      <c r="S1307" s="17"/>
      <c r="T1307" s="17"/>
    </row>
    <row r="1308" spans="1:20" ht="30.75" hidden="1" customHeight="1" x14ac:dyDescent="0.25">
      <c r="A1308" s="40">
        <v>23</v>
      </c>
      <c r="B1308" s="129" t="s">
        <v>23</v>
      </c>
      <c r="C1308" s="130"/>
      <c r="D1308" s="131"/>
      <c r="E1308" s="54" t="s">
        <v>22</v>
      </c>
      <c r="F1308" s="178"/>
      <c r="G1308" s="178"/>
      <c r="H1308" s="179"/>
      <c r="I1308" s="179"/>
      <c r="J1308" s="120"/>
      <c r="K1308" s="102"/>
      <c r="L1308" s="17"/>
      <c r="M1308" s="17"/>
      <c r="N1308" s="17"/>
      <c r="O1308" s="17"/>
      <c r="P1308" s="17"/>
      <c r="Q1308" s="17"/>
      <c r="R1308" s="17"/>
      <c r="S1308" s="17"/>
      <c r="T1308" s="17"/>
    </row>
    <row r="1309" spans="1:20" ht="30.75" hidden="1" customHeight="1" x14ac:dyDescent="0.25">
      <c r="A1309" s="38">
        <v>24</v>
      </c>
      <c r="B1309" s="129" t="s">
        <v>172</v>
      </c>
      <c r="C1309" s="130"/>
      <c r="D1309" s="131"/>
      <c r="E1309" s="54" t="s">
        <v>22</v>
      </c>
      <c r="F1309" s="178"/>
      <c r="G1309" s="178"/>
      <c r="H1309" s="179"/>
      <c r="I1309" s="179"/>
      <c r="J1309" s="120"/>
      <c r="K1309" s="102"/>
      <c r="L1309" s="17"/>
      <c r="M1309" s="17"/>
      <c r="N1309" s="17"/>
      <c r="O1309" s="17"/>
      <c r="P1309" s="17"/>
      <c r="Q1309" s="17"/>
      <c r="R1309" s="17"/>
      <c r="S1309" s="17"/>
      <c r="T1309" s="17"/>
    </row>
    <row r="1310" spans="1:20" ht="30.75" hidden="1" customHeight="1" x14ac:dyDescent="0.25">
      <c r="A1310" s="38">
        <v>25</v>
      </c>
      <c r="B1310" s="129" t="s">
        <v>173</v>
      </c>
      <c r="C1310" s="130"/>
      <c r="D1310" s="131"/>
      <c r="E1310" s="54" t="s">
        <v>22</v>
      </c>
      <c r="F1310" s="180" t="str">
        <f>IF(OR(F1308="",F1309=""),"",F1308-F1309)</f>
        <v/>
      </c>
      <c r="G1310" s="180"/>
      <c r="H1310" s="120"/>
      <c r="I1310" s="159"/>
      <c r="J1310" s="159"/>
      <c r="K1310" s="102"/>
      <c r="L1310" s="17"/>
      <c r="M1310" s="17"/>
      <c r="N1310" s="17"/>
      <c r="O1310" s="17"/>
      <c r="P1310" s="17"/>
      <c r="Q1310" s="17"/>
      <c r="R1310" s="17"/>
      <c r="S1310" s="17"/>
      <c r="T1310" s="17"/>
    </row>
    <row r="1311" spans="1:20" ht="45.75" hidden="1" customHeight="1" x14ac:dyDescent="0.25">
      <c r="A1311" s="46">
        <v>26</v>
      </c>
      <c r="B1311" s="108" t="s">
        <v>166</v>
      </c>
      <c r="C1311" s="108"/>
      <c r="D1311" s="108"/>
      <c r="E1311" s="57" t="s">
        <v>22</v>
      </c>
      <c r="F1311" s="163"/>
      <c r="G1311" s="164"/>
      <c r="H1311" s="120"/>
      <c r="I1311" s="159"/>
      <c r="J1311" s="159"/>
      <c r="K1311" s="103"/>
      <c r="L1311" s="17"/>
      <c r="M1311" s="17"/>
      <c r="N1311" s="17"/>
      <c r="O1311" s="17"/>
      <c r="P1311" s="17"/>
      <c r="Q1311" s="17"/>
      <c r="R1311" s="17"/>
      <c r="S1311" s="17"/>
      <c r="T1311" s="17"/>
    </row>
    <row r="1312" spans="1:20" ht="45.75" hidden="1" customHeight="1" x14ac:dyDescent="0.25">
      <c r="A1312" s="46">
        <v>27</v>
      </c>
      <c r="B1312" s="108" t="s">
        <v>169</v>
      </c>
      <c r="C1312" s="108"/>
      <c r="D1312" s="108"/>
      <c r="E1312" s="57" t="s">
        <v>22</v>
      </c>
      <c r="F1312" s="163"/>
      <c r="G1312" s="164"/>
      <c r="H1312" s="120"/>
      <c r="I1312" s="159"/>
      <c r="J1312" s="159"/>
      <c r="K1312" s="103"/>
      <c r="L1312" s="17"/>
      <c r="M1312" s="17"/>
      <c r="N1312" s="17"/>
      <c r="O1312" s="17"/>
      <c r="P1312" s="17"/>
      <c r="Q1312" s="17"/>
      <c r="R1312" s="17"/>
      <c r="S1312" s="17"/>
      <c r="T1312" s="17"/>
    </row>
    <row r="1313" spans="1:27" ht="45" hidden="1" customHeight="1" x14ac:dyDescent="0.25">
      <c r="A1313" s="34">
        <v>28</v>
      </c>
      <c r="B1313" s="157" t="s">
        <v>51</v>
      </c>
      <c r="C1313" s="157"/>
      <c r="D1313" s="157"/>
      <c r="E1313" s="54" t="s">
        <v>22</v>
      </c>
      <c r="F1313" s="165" t="str">
        <f>IF(AND(F1311="",F1312=""),"",F1311+F1312)</f>
        <v/>
      </c>
      <c r="G1313" s="165"/>
      <c r="H1313" s="120"/>
      <c r="I1313" s="159"/>
      <c r="J1313" s="159"/>
      <c r="K1313" s="99"/>
      <c r="L1313" s="17"/>
      <c r="M1313" s="17"/>
      <c r="N1313" s="17"/>
      <c r="O1313" s="17"/>
      <c r="P1313" s="17"/>
      <c r="Q1313" s="17"/>
      <c r="R1313" s="17"/>
      <c r="S1313" s="17"/>
      <c r="T1313" s="17"/>
    </row>
    <row r="1314" spans="1:27" ht="30.75" hidden="1" customHeight="1" x14ac:dyDescent="0.25">
      <c r="A1314" s="34">
        <v>29</v>
      </c>
      <c r="B1314" s="129" t="s">
        <v>185</v>
      </c>
      <c r="C1314" s="130"/>
      <c r="D1314" s="131"/>
      <c r="E1314" s="54" t="s">
        <v>24</v>
      </c>
      <c r="F1314" s="163"/>
      <c r="G1314" s="164"/>
      <c r="H1314" s="120"/>
      <c r="I1314" s="159"/>
      <c r="J1314" s="159"/>
      <c r="K1314" s="99"/>
      <c r="L1314" s="17"/>
      <c r="M1314" s="17"/>
      <c r="N1314" s="17"/>
      <c r="O1314" s="17"/>
      <c r="P1314" s="17"/>
      <c r="Q1314" s="17"/>
      <c r="R1314" s="17"/>
      <c r="S1314" s="17"/>
      <c r="T1314" s="17"/>
    </row>
    <row r="1315" spans="1:27" hidden="1" x14ac:dyDescent="0.25">
      <c r="A1315" s="34">
        <v>30</v>
      </c>
      <c r="B1315" s="129" t="s">
        <v>186</v>
      </c>
      <c r="C1315" s="130"/>
      <c r="D1315" s="131"/>
      <c r="E1315" s="54" t="s">
        <v>24</v>
      </c>
      <c r="F1315" s="163"/>
      <c r="G1315" s="164"/>
      <c r="H1315" s="120"/>
      <c r="I1315" s="159"/>
      <c r="J1315" s="159"/>
      <c r="K1315" s="99"/>
      <c r="L1315" s="17"/>
      <c r="M1315" s="17"/>
      <c r="N1315" s="17"/>
      <c r="O1315" s="17"/>
      <c r="P1315" s="17"/>
      <c r="Q1315" s="17"/>
      <c r="R1315" s="17"/>
      <c r="S1315" s="17"/>
      <c r="T1315" s="17"/>
    </row>
    <row r="1316" spans="1:27" ht="31.5" hidden="1" customHeight="1" x14ac:dyDescent="0.25">
      <c r="A1316" s="34">
        <v>31</v>
      </c>
      <c r="B1316" s="157" t="s">
        <v>48</v>
      </c>
      <c r="C1316" s="157"/>
      <c r="D1316" s="157"/>
      <c r="E1316" s="54" t="s">
        <v>24</v>
      </c>
      <c r="F1316" s="165" t="str">
        <f>IF(OR(F1314="",F1315=""),"",F1314-F1315)</f>
        <v/>
      </c>
      <c r="G1316" s="165"/>
      <c r="H1316" s="120"/>
      <c r="I1316" s="159"/>
      <c r="J1316" s="159"/>
      <c r="K1316" s="103"/>
      <c r="L1316" s="17"/>
      <c r="M1316" s="17"/>
      <c r="N1316" s="17"/>
      <c r="O1316" s="17"/>
      <c r="P1316" s="17"/>
      <c r="Q1316" s="17"/>
      <c r="R1316" s="17"/>
      <c r="S1316" s="17"/>
      <c r="T1316" s="17"/>
    </row>
    <row r="1317" spans="1:27" hidden="1" x14ac:dyDescent="0.25">
      <c r="A1317" s="142">
        <v>32</v>
      </c>
      <c r="B1317" s="145" t="s">
        <v>52</v>
      </c>
      <c r="C1317" s="146"/>
      <c r="D1317" s="147"/>
      <c r="E1317" s="154" t="s">
        <v>182</v>
      </c>
      <c r="F1317" s="154"/>
      <c r="G1317" s="154"/>
      <c r="H1317" s="154"/>
      <c r="I1317" s="154"/>
      <c r="J1317" s="86"/>
      <c r="K1317" s="155" t="str">
        <f>IF(AND(J1317="Tak",F1307&lt;0.25),"Nie został spełniony warunek zgodnie z punktem 1 Kryteriów jakościowych dopuszczających","")</f>
        <v/>
      </c>
      <c r="L1317" s="155"/>
      <c r="M1317" s="155"/>
      <c r="N1317" s="155"/>
      <c r="O1317" s="155"/>
      <c r="P1317" s="155"/>
      <c r="Q1317" s="155"/>
      <c r="R1317" s="155"/>
      <c r="S1317" s="155"/>
      <c r="T1317" s="155"/>
      <c r="AA1317">
        <f>IF(J1317="Tak",1,0)</f>
        <v>0</v>
      </c>
    </row>
    <row r="1318" spans="1:27" hidden="1" x14ac:dyDescent="0.25">
      <c r="A1318" s="143"/>
      <c r="B1318" s="148"/>
      <c r="C1318" s="149"/>
      <c r="D1318" s="150"/>
      <c r="E1318" s="156" t="s">
        <v>183</v>
      </c>
      <c r="F1318" s="156"/>
      <c r="G1318" s="156"/>
      <c r="H1318" s="156"/>
      <c r="I1318" s="156"/>
      <c r="J1318" s="86"/>
      <c r="K1318" s="155" t="str">
        <f>IF(AND(J1318="Tak",F1307&lt;0.1),"Nie został spełniony warunek zgodnie z punktem 2 Kryteriów jakościowych dopuszczających","")</f>
        <v/>
      </c>
      <c r="L1318" s="155"/>
      <c r="M1318" s="155"/>
      <c r="N1318" s="155"/>
      <c r="O1318" s="155"/>
      <c r="P1318" s="155"/>
      <c r="Q1318" s="155"/>
      <c r="R1318" s="155"/>
      <c r="S1318" s="155"/>
      <c r="T1318" s="155"/>
      <c r="AA1318">
        <f t="shared" ref="AA1318:AA1319" si="26">IF(J1318="Tak",1,0)</f>
        <v>0</v>
      </c>
    </row>
    <row r="1319" spans="1:27" hidden="1" x14ac:dyDescent="0.25">
      <c r="A1319" s="144"/>
      <c r="B1319" s="151"/>
      <c r="C1319" s="152"/>
      <c r="D1319" s="153"/>
      <c r="E1319" s="156" t="s">
        <v>184</v>
      </c>
      <c r="F1319" s="156"/>
      <c r="G1319" s="156"/>
      <c r="H1319" s="156"/>
      <c r="I1319" s="156"/>
      <c r="J1319" s="86"/>
      <c r="K1319" s="155" t="str">
        <f>IF(AND(J1319="Tak",F1307&lt;0.1),"Nie został spełniony warunek zgodnie z punktem 2 Kryteriów jakościowych dopuszczających","")</f>
        <v/>
      </c>
      <c r="L1319" s="155"/>
      <c r="M1319" s="155"/>
      <c r="N1319" s="155"/>
      <c r="O1319" s="155"/>
      <c r="P1319" s="155"/>
      <c r="Q1319" s="155"/>
      <c r="R1319" s="155"/>
      <c r="S1319" s="155"/>
      <c r="T1319" s="155"/>
      <c r="AA1319">
        <f t="shared" si="26"/>
        <v>0</v>
      </c>
    </row>
    <row r="1320" spans="1:27" ht="63.75" hidden="1" customHeight="1" x14ac:dyDescent="0.25">
      <c r="A1320" s="34">
        <v>33</v>
      </c>
      <c r="B1320" s="157" t="s">
        <v>277</v>
      </c>
      <c r="C1320" s="157"/>
      <c r="D1320" s="157"/>
      <c r="E1320" s="54" t="s">
        <v>19</v>
      </c>
      <c r="F1320" s="158"/>
      <c r="G1320" s="158"/>
      <c r="H1320" s="120"/>
      <c r="I1320" s="159"/>
      <c r="J1320" s="159"/>
      <c r="K1320" s="99"/>
      <c r="L1320" s="17"/>
      <c r="M1320" s="17"/>
      <c r="N1320" s="17"/>
      <c r="O1320" s="17"/>
      <c r="P1320" s="17"/>
      <c r="Q1320" s="17"/>
      <c r="R1320" s="17"/>
      <c r="S1320" s="17"/>
      <c r="T1320" s="17"/>
      <c r="AA1320">
        <f>SUM(AA1317:AA1319)</f>
        <v>0</v>
      </c>
    </row>
    <row r="1321" spans="1:27" ht="41.25" hidden="1" customHeight="1" x14ac:dyDescent="0.25">
      <c r="A1321" s="34">
        <v>34</v>
      </c>
      <c r="B1321" s="108" t="s">
        <v>157</v>
      </c>
      <c r="C1321" s="108"/>
      <c r="D1321" s="108"/>
      <c r="E1321" s="57" t="s">
        <v>158</v>
      </c>
      <c r="F1321" s="160" t="str">
        <f>IF(OR(F1292="",F1293=""),"",F1291/F1305)</f>
        <v/>
      </c>
      <c r="G1321" s="160"/>
      <c r="H1321" s="161"/>
      <c r="I1321" s="161"/>
      <c r="J1321" s="162"/>
      <c r="K1321" s="100"/>
      <c r="L1321" s="17"/>
      <c r="M1321" s="17"/>
      <c r="N1321" s="17"/>
      <c r="O1321" s="17"/>
      <c r="P1321" s="17"/>
      <c r="Q1321" s="17"/>
      <c r="R1321" s="17"/>
      <c r="S1321" s="17"/>
      <c r="T1321" s="17"/>
    </row>
    <row r="1322" spans="1:27" ht="40.5" hidden="1" customHeight="1" x14ac:dyDescent="0.25">
      <c r="A1322" s="34">
        <v>35</v>
      </c>
      <c r="B1322" s="108" t="s">
        <v>159</v>
      </c>
      <c r="C1322" s="108"/>
      <c r="D1322" s="108"/>
      <c r="E1322" s="57" t="s">
        <v>160</v>
      </c>
      <c r="F1322" s="160" t="str">
        <f>IF(OR(F1291="",F1292="",F1301=""),"",F1291/(F1292-F1293))</f>
        <v/>
      </c>
      <c r="G1322" s="160"/>
      <c r="H1322" s="161"/>
      <c r="I1322" s="161"/>
      <c r="J1322" s="162"/>
      <c r="K1322" s="99"/>
      <c r="L1322" s="17"/>
      <c r="M1322" s="17"/>
      <c r="N1322" s="17"/>
      <c r="O1322" s="17"/>
      <c r="P1322" s="17"/>
      <c r="Q1322" s="17"/>
      <c r="R1322" s="17"/>
      <c r="S1322" s="17"/>
      <c r="T1322" s="17"/>
    </row>
    <row r="1323" spans="1:27" ht="30" hidden="1" customHeight="1" x14ac:dyDescent="0.25">
      <c r="A1323" s="34">
        <v>36</v>
      </c>
      <c r="B1323" s="126" t="str">
        <f>CONCATENATE("Maksymalna kwota dofinansowania - ",'0-1'!$B$8)</f>
        <v xml:space="preserve">Maksymalna kwota dofinansowania - </v>
      </c>
      <c r="C1323" s="127"/>
      <c r="D1323" s="128"/>
      <c r="E1323" s="57" t="s">
        <v>69</v>
      </c>
      <c r="F1323" s="135" t="str">
        <f>IF(F1324="","",F1324*F1291)</f>
        <v/>
      </c>
      <c r="G1323" s="136"/>
      <c r="H1323" s="137"/>
      <c r="I1323" s="138"/>
      <c r="J1323" s="138"/>
      <c r="K1323" s="99"/>
      <c r="L1323" s="17"/>
      <c r="M1323" s="17"/>
      <c r="N1323" s="17"/>
      <c r="O1323" s="17"/>
      <c r="P1323" s="17"/>
      <c r="Q1323" s="17"/>
      <c r="R1323" s="17"/>
      <c r="S1323" s="17"/>
      <c r="T1323" s="17"/>
    </row>
    <row r="1324" spans="1:27" ht="45.75" hidden="1" customHeight="1" x14ac:dyDescent="0.25">
      <c r="A1324" s="34">
        <v>37</v>
      </c>
      <c r="B1324" s="126" t="s">
        <v>187</v>
      </c>
      <c r="C1324" s="127"/>
      <c r="D1324" s="128"/>
      <c r="E1324" s="59" t="s">
        <v>47</v>
      </c>
      <c r="F1324" s="139" t="str">
        <f>IF(AA1320=3,0.95,IF(AA1320=2,0.9,IF(AA1320=1,0.85,"")))</f>
        <v/>
      </c>
      <c r="G1324" s="140"/>
      <c r="H1324" s="137"/>
      <c r="I1324" s="138"/>
      <c r="J1324" s="138"/>
      <c r="K1324" s="99"/>
      <c r="L1324" s="17"/>
      <c r="M1324" s="17"/>
      <c r="N1324" s="17"/>
      <c r="O1324" s="17"/>
      <c r="P1324" s="17"/>
      <c r="Q1324" s="17"/>
      <c r="R1324" s="17"/>
      <c r="S1324" s="17"/>
      <c r="T1324" s="17"/>
    </row>
    <row r="1325" spans="1:27" ht="15" hidden="1" customHeight="1" x14ac:dyDescent="0.25">
      <c r="A1325" s="106" t="s">
        <v>205</v>
      </c>
      <c r="B1325" s="106"/>
      <c r="C1325" s="106"/>
      <c r="D1325" s="106"/>
      <c r="E1325" s="106"/>
      <c r="F1325" s="106"/>
      <c r="G1325" s="106"/>
      <c r="H1325" s="106"/>
      <c r="I1325" s="106"/>
      <c r="J1325" s="132"/>
      <c r="K1325" s="98"/>
      <c r="L1325" s="17"/>
      <c r="M1325" s="17"/>
      <c r="N1325" s="17"/>
      <c r="O1325" s="17"/>
      <c r="P1325" s="17"/>
      <c r="Q1325" s="17"/>
      <c r="R1325" s="17"/>
      <c r="S1325" s="17"/>
      <c r="T1325" s="17"/>
    </row>
    <row r="1326" spans="1:27" ht="39.75" hidden="1" customHeight="1" x14ac:dyDescent="0.25">
      <c r="A1326" s="107"/>
      <c r="B1326" s="107"/>
      <c r="C1326" s="107"/>
      <c r="D1326" s="107"/>
      <c r="E1326" s="107"/>
      <c r="F1326" s="107"/>
      <c r="G1326" s="107"/>
      <c r="H1326" s="107"/>
      <c r="I1326" s="107"/>
      <c r="J1326" s="141"/>
      <c r="K1326" s="98"/>
      <c r="L1326" s="17"/>
      <c r="M1326" s="17"/>
      <c r="N1326" s="17"/>
      <c r="O1326" s="17"/>
      <c r="P1326" s="17"/>
      <c r="Q1326" s="17"/>
      <c r="R1326" s="17"/>
      <c r="S1326" s="17"/>
      <c r="T1326" s="17"/>
    </row>
    <row r="1327" spans="1:27" ht="33" hidden="1" customHeight="1" x14ac:dyDescent="0.25">
      <c r="K1327" s="98"/>
      <c r="L1327" s="17"/>
      <c r="M1327" s="17"/>
      <c r="N1327" s="17"/>
      <c r="O1327" s="17"/>
      <c r="P1327" s="17"/>
      <c r="Q1327" s="17"/>
      <c r="R1327" s="17"/>
      <c r="S1327" s="17"/>
      <c r="T1327" s="17"/>
    </row>
    <row r="1328" spans="1:27" ht="18.75" hidden="1" x14ac:dyDescent="0.3">
      <c r="B1328" s="207" t="s">
        <v>226</v>
      </c>
      <c r="C1328" s="207"/>
      <c r="D1328" s="207"/>
      <c r="E1328" s="207"/>
      <c r="F1328" s="207"/>
      <c r="G1328" s="207"/>
      <c r="H1328" s="207"/>
      <c r="I1328" s="207"/>
      <c r="J1328" s="207"/>
      <c r="K1328" s="98"/>
      <c r="L1328" s="17"/>
      <c r="M1328" s="17"/>
      <c r="N1328" s="17"/>
      <c r="O1328" s="17"/>
      <c r="P1328" s="17"/>
      <c r="Q1328" s="17"/>
      <c r="R1328" s="17"/>
      <c r="S1328" s="17"/>
      <c r="T1328" s="17"/>
    </row>
    <row r="1329" spans="1:27" ht="45.75" hidden="1" customHeight="1" x14ac:dyDescent="0.25">
      <c r="A1329" s="36" t="s">
        <v>13</v>
      </c>
      <c r="B1329" s="208" t="s">
        <v>33</v>
      </c>
      <c r="C1329" s="208"/>
      <c r="D1329" s="208"/>
      <c r="E1329" s="51" t="s">
        <v>15</v>
      </c>
      <c r="F1329" s="208" t="s">
        <v>36</v>
      </c>
      <c r="G1329" s="208"/>
      <c r="H1329" s="208" t="s">
        <v>49</v>
      </c>
      <c r="I1329" s="208"/>
      <c r="J1329" s="209"/>
      <c r="K1329" s="99"/>
      <c r="L1329" s="17"/>
      <c r="M1329" s="17"/>
      <c r="N1329" s="17"/>
      <c r="O1329" s="17"/>
      <c r="P1329" s="17"/>
      <c r="Q1329" s="17"/>
      <c r="R1329" s="17"/>
      <c r="S1329" s="17"/>
      <c r="T1329" s="17"/>
    </row>
    <row r="1330" spans="1:27" ht="31.5" hidden="1" customHeight="1" x14ac:dyDescent="0.25">
      <c r="A1330" s="40">
        <v>1</v>
      </c>
      <c r="B1330" s="157" t="s">
        <v>43</v>
      </c>
      <c r="C1330" s="157"/>
      <c r="D1330" s="157"/>
      <c r="E1330" s="52" t="s">
        <v>17</v>
      </c>
      <c r="F1330" s="198" t="s">
        <v>17</v>
      </c>
      <c r="G1330" s="199"/>
      <c r="H1330" s="200"/>
      <c r="I1330" s="200"/>
      <c r="J1330" s="201"/>
      <c r="K1330" s="99"/>
      <c r="L1330" s="17"/>
      <c r="M1330" s="17"/>
      <c r="N1330" s="17"/>
      <c r="O1330" s="17"/>
      <c r="P1330" s="17"/>
      <c r="Q1330" s="17"/>
      <c r="R1330" s="17"/>
      <c r="S1330" s="17"/>
      <c r="T1330" s="17"/>
    </row>
    <row r="1331" spans="1:27" ht="30.75" hidden="1" customHeight="1" x14ac:dyDescent="0.25">
      <c r="A1331" s="40">
        <v>2</v>
      </c>
      <c r="B1331" s="157" t="s">
        <v>44</v>
      </c>
      <c r="C1331" s="157"/>
      <c r="D1331" s="157"/>
      <c r="E1331" s="52" t="s">
        <v>17</v>
      </c>
      <c r="F1331" s="198" t="s">
        <v>17</v>
      </c>
      <c r="G1331" s="199"/>
      <c r="H1331" s="120"/>
      <c r="I1331" s="159"/>
      <c r="J1331" s="159"/>
      <c r="K1331" s="101"/>
      <c r="L1331" s="17"/>
      <c r="M1331" s="17"/>
      <c r="N1331" s="17"/>
      <c r="O1331" s="17"/>
      <c r="P1331" s="17"/>
      <c r="Q1331" s="17"/>
      <c r="R1331" s="17"/>
      <c r="S1331" s="17"/>
      <c r="T1331" s="17"/>
    </row>
    <row r="1332" spans="1:27" ht="15.75" hidden="1" x14ac:dyDescent="0.25">
      <c r="A1332" s="40">
        <v>3</v>
      </c>
      <c r="B1332" s="126" t="s">
        <v>152</v>
      </c>
      <c r="C1332" s="127"/>
      <c r="D1332" s="128"/>
      <c r="E1332" s="53" t="s">
        <v>153</v>
      </c>
      <c r="F1332" s="202"/>
      <c r="G1332" s="203"/>
      <c r="H1332" s="120"/>
      <c r="I1332" s="159"/>
      <c r="J1332" s="159"/>
      <c r="K1332" s="101"/>
      <c r="L1332" s="17"/>
      <c r="M1332" s="17"/>
      <c r="N1332" s="17"/>
      <c r="O1332" s="17"/>
      <c r="P1332" s="17"/>
      <c r="Q1332" s="17"/>
      <c r="R1332" s="17"/>
      <c r="S1332" s="17"/>
      <c r="T1332" s="17"/>
      <c r="AA1332" t="s">
        <v>154</v>
      </c>
    </row>
    <row r="1333" spans="1:27" ht="17.25" hidden="1" x14ac:dyDescent="0.25">
      <c r="A1333" s="40">
        <v>4</v>
      </c>
      <c r="B1333" s="157" t="s">
        <v>45</v>
      </c>
      <c r="C1333" s="157"/>
      <c r="D1333" s="157"/>
      <c r="E1333" s="54" t="s">
        <v>21</v>
      </c>
      <c r="F1333" s="158"/>
      <c r="G1333" s="158"/>
      <c r="H1333" s="120"/>
      <c r="I1333" s="159"/>
      <c r="J1333" s="159"/>
      <c r="K1333" s="101"/>
      <c r="L1333" s="17"/>
      <c r="M1333" s="17"/>
      <c r="N1333" s="17"/>
      <c r="O1333" s="17"/>
      <c r="P1333" s="17"/>
      <c r="Q1333" s="17"/>
      <c r="R1333" s="17"/>
      <c r="S1333" s="17"/>
      <c r="T1333" s="17"/>
      <c r="AA1333" t="s">
        <v>155</v>
      </c>
    </row>
    <row r="1334" spans="1:27" ht="18.75" hidden="1" customHeight="1" x14ac:dyDescent="0.25">
      <c r="A1334" s="40">
        <v>5</v>
      </c>
      <c r="B1334" s="157" t="s">
        <v>41</v>
      </c>
      <c r="C1334" s="157"/>
      <c r="D1334" s="157"/>
      <c r="E1334" s="54" t="s">
        <v>21</v>
      </c>
      <c r="F1334" s="204"/>
      <c r="G1334" s="205"/>
      <c r="H1334" s="120"/>
      <c r="I1334" s="159"/>
      <c r="J1334" s="159"/>
      <c r="K1334" s="101"/>
      <c r="L1334" s="17"/>
      <c r="M1334" s="17"/>
      <c r="N1334" s="17"/>
      <c r="O1334" s="17"/>
      <c r="P1334" s="17"/>
      <c r="Q1334" s="17"/>
      <c r="R1334" s="17"/>
      <c r="S1334" s="17"/>
      <c r="T1334" s="17"/>
    </row>
    <row r="1335" spans="1:27" ht="29.25" hidden="1" customHeight="1" x14ac:dyDescent="0.25">
      <c r="A1335" s="34">
        <v>6</v>
      </c>
      <c r="B1335" s="206" t="s">
        <v>163</v>
      </c>
      <c r="C1335" s="206"/>
      <c r="D1335" s="206"/>
      <c r="E1335" s="55" t="s">
        <v>168</v>
      </c>
      <c r="F1335" s="158"/>
      <c r="G1335" s="158"/>
      <c r="H1335" s="120"/>
      <c r="I1335" s="159"/>
      <c r="J1335" s="159"/>
      <c r="K1335" s="101"/>
      <c r="L1335" s="17"/>
      <c r="M1335" s="17"/>
      <c r="N1335" s="17"/>
      <c r="O1335" s="17"/>
      <c r="P1335" s="17"/>
      <c r="Q1335" s="17"/>
      <c r="R1335" s="17"/>
      <c r="S1335" s="17"/>
      <c r="T1335" s="17"/>
    </row>
    <row r="1336" spans="1:27" ht="62.25" hidden="1" customHeight="1" x14ac:dyDescent="0.25">
      <c r="A1336" s="40">
        <v>7</v>
      </c>
      <c r="B1336" s="157" t="s">
        <v>46</v>
      </c>
      <c r="C1336" s="157"/>
      <c r="D1336" s="157"/>
      <c r="E1336" s="54" t="s">
        <v>21</v>
      </c>
      <c r="F1336" s="158"/>
      <c r="G1336" s="158"/>
      <c r="H1336" s="120"/>
      <c r="I1336" s="159"/>
      <c r="J1336" s="159"/>
      <c r="K1336" s="99"/>
      <c r="L1336" s="17"/>
      <c r="M1336" s="17"/>
      <c r="N1336" s="17"/>
      <c r="O1336" s="17"/>
      <c r="P1336" s="17"/>
      <c r="Q1336" s="17"/>
      <c r="R1336" s="17"/>
      <c r="S1336" s="17"/>
      <c r="T1336" s="17"/>
    </row>
    <row r="1337" spans="1:27" ht="28.5" hidden="1" customHeight="1" x14ac:dyDescent="0.25">
      <c r="A1337" s="40">
        <v>8</v>
      </c>
      <c r="B1337" s="193" t="s">
        <v>174</v>
      </c>
      <c r="C1337" s="194"/>
      <c r="D1337" s="195"/>
      <c r="E1337" s="56" t="s">
        <v>35</v>
      </c>
      <c r="F1337" s="196"/>
      <c r="G1337" s="197"/>
      <c r="H1337" s="120"/>
      <c r="I1337" s="159"/>
      <c r="J1337" s="159"/>
      <c r="K1337" s="99"/>
      <c r="L1337" s="17"/>
      <c r="M1337" s="17"/>
      <c r="N1337" s="17"/>
      <c r="O1337" s="17"/>
      <c r="P1337" s="17"/>
      <c r="Q1337" s="17"/>
      <c r="R1337" s="17"/>
      <c r="S1337" s="17"/>
      <c r="T1337" s="17"/>
    </row>
    <row r="1338" spans="1:27" ht="29.25" hidden="1" customHeight="1" x14ac:dyDescent="0.25">
      <c r="A1338" s="40">
        <v>9</v>
      </c>
      <c r="B1338" s="193" t="s">
        <v>176</v>
      </c>
      <c r="C1338" s="194"/>
      <c r="D1338" s="195"/>
      <c r="E1338" s="56" t="s">
        <v>153</v>
      </c>
      <c r="F1338" s="163"/>
      <c r="G1338" s="164"/>
      <c r="H1338" s="120"/>
      <c r="I1338" s="159"/>
      <c r="J1338" s="159"/>
      <c r="K1338" s="99"/>
      <c r="L1338" s="17"/>
      <c r="M1338" s="17"/>
      <c r="N1338" s="17"/>
      <c r="O1338" s="17"/>
      <c r="P1338" s="17"/>
      <c r="Q1338" s="17"/>
      <c r="R1338" s="17"/>
      <c r="S1338" s="17"/>
      <c r="T1338" s="17"/>
    </row>
    <row r="1339" spans="1:27" hidden="1" x14ac:dyDescent="0.25">
      <c r="A1339" s="40">
        <v>10</v>
      </c>
      <c r="B1339" s="193" t="s">
        <v>175</v>
      </c>
      <c r="C1339" s="194"/>
      <c r="D1339" s="195"/>
      <c r="E1339" s="56" t="s">
        <v>35</v>
      </c>
      <c r="F1339" s="196"/>
      <c r="G1339" s="197"/>
      <c r="H1339" s="120"/>
      <c r="I1339" s="159"/>
      <c r="J1339" s="159"/>
      <c r="K1339" s="99"/>
      <c r="L1339" s="17"/>
      <c r="M1339" s="17"/>
      <c r="N1339" s="17"/>
      <c r="O1339" s="17"/>
      <c r="P1339" s="17"/>
      <c r="Q1339" s="17"/>
      <c r="R1339" s="17"/>
      <c r="S1339" s="17"/>
      <c r="T1339" s="17"/>
    </row>
    <row r="1340" spans="1:27" ht="33.75" hidden="1" customHeight="1" x14ac:dyDescent="0.25">
      <c r="A1340" s="40">
        <v>11</v>
      </c>
      <c r="B1340" s="126" t="s">
        <v>156</v>
      </c>
      <c r="C1340" s="127"/>
      <c r="D1340" s="128"/>
      <c r="E1340" s="57" t="s">
        <v>69</v>
      </c>
      <c r="F1340" s="187"/>
      <c r="G1340" s="188"/>
      <c r="H1340" s="120"/>
      <c r="I1340" s="159"/>
      <c r="J1340" s="159"/>
      <c r="K1340" s="100" t="str">
        <f>IF(F1341&gt;F1340,"Wartość kosztów kwalifikowanych przekracza koszt całkowity przedsięwzięcia !!!","")</f>
        <v/>
      </c>
      <c r="L1340" s="17"/>
      <c r="M1340" s="17"/>
      <c r="N1340" s="17"/>
      <c r="O1340" s="17"/>
      <c r="P1340" s="17"/>
      <c r="Q1340" s="17"/>
      <c r="R1340" s="17"/>
      <c r="S1340" s="17"/>
      <c r="T1340" s="17"/>
    </row>
    <row r="1341" spans="1:27" ht="141.75" hidden="1" customHeight="1" x14ac:dyDescent="0.25">
      <c r="A1341" s="40">
        <v>12</v>
      </c>
      <c r="B1341" s="126" t="s">
        <v>167</v>
      </c>
      <c r="C1341" s="127"/>
      <c r="D1341" s="128"/>
      <c r="E1341" s="57" t="s">
        <v>69</v>
      </c>
      <c r="F1341" s="187"/>
      <c r="G1341" s="188"/>
      <c r="H1341" s="120"/>
      <c r="I1341" s="159"/>
      <c r="J1341" s="159"/>
      <c r="K1341" s="105" t="str">
        <f>IF(F1341="","",IF(F1341&lt;100000,"Minimalny koszt kwalifikowany przedsięwzięcia to 100.000,00 zł !!!",""))</f>
        <v/>
      </c>
      <c r="L1341" s="17"/>
      <c r="M1341" s="17"/>
      <c r="N1341" s="17"/>
      <c r="O1341" s="17"/>
      <c r="P1341" s="17"/>
      <c r="Q1341" s="17"/>
      <c r="R1341" s="17"/>
      <c r="S1341" s="17"/>
      <c r="T1341" s="17"/>
    </row>
    <row r="1342" spans="1:27" ht="30.75" hidden="1" customHeight="1" x14ac:dyDescent="0.25">
      <c r="A1342" s="37">
        <v>13</v>
      </c>
      <c r="B1342" s="126" t="s">
        <v>165</v>
      </c>
      <c r="C1342" s="127"/>
      <c r="D1342" s="128"/>
      <c r="E1342" s="57" t="s">
        <v>69</v>
      </c>
      <c r="F1342" s="187"/>
      <c r="G1342" s="188"/>
      <c r="H1342" s="120"/>
      <c r="I1342" s="159"/>
      <c r="J1342" s="159"/>
      <c r="K1342" s="99"/>
      <c r="L1342" s="17"/>
      <c r="M1342" s="17"/>
      <c r="N1342" s="17"/>
      <c r="O1342" s="17"/>
      <c r="P1342" s="17"/>
      <c r="Q1342" s="17"/>
      <c r="R1342" s="17"/>
      <c r="S1342" s="17"/>
      <c r="T1342" s="17"/>
    </row>
    <row r="1343" spans="1:27" ht="30.75" hidden="1" customHeight="1" x14ac:dyDescent="0.25">
      <c r="A1343" s="37">
        <v>14</v>
      </c>
      <c r="B1343" s="126" t="s">
        <v>164</v>
      </c>
      <c r="C1343" s="127"/>
      <c r="D1343" s="128"/>
      <c r="E1343" s="57" t="s">
        <v>69</v>
      </c>
      <c r="F1343" s="187"/>
      <c r="G1343" s="188"/>
      <c r="H1343" s="120"/>
      <c r="I1343" s="159"/>
      <c r="J1343" s="159"/>
      <c r="K1343" s="99"/>
      <c r="L1343" s="17"/>
      <c r="M1343" s="17"/>
      <c r="N1343" s="17"/>
      <c r="O1343" s="17"/>
      <c r="P1343" s="17"/>
      <c r="Q1343" s="17"/>
      <c r="R1343" s="17"/>
      <c r="S1343" s="17"/>
      <c r="T1343" s="17"/>
    </row>
    <row r="1344" spans="1:27" ht="30.75" hidden="1" customHeight="1" x14ac:dyDescent="0.25">
      <c r="A1344" s="37">
        <v>15</v>
      </c>
      <c r="B1344" s="126" t="s">
        <v>170</v>
      </c>
      <c r="C1344" s="127"/>
      <c r="D1344" s="128"/>
      <c r="E1344" s="57" t="s">
        <v>69</v>
      </c>
      <c r="F1344" s="189" t="str">
        <f>IF(OR(F1342="",F1343=""),"",F1342-F1343)</f>
        <v/>
      </c>
      <c r="G1344" s="190"/>
      <c r="H1344" s="120"/>
      <c r="I1344" s="159"/>
      <c r="J1344" s="159"/>
      <c r="K1344" s="99"/>
      <c r="L1344" s="17"/>
      <c r="M1344" s="17"/>
      <c r="N1344" s="17"/>
      <c r="O1344" s="17"/>
      <c r="P1344" s="17"/>
      <c r="Q1344" s="17"/>
      <c r="R1344" s="17"/>
      <c r="S1344" s="17"/>
      <c r="T1344" s="17"/>
    </row>
    <row r="1345" spans="1:20" hidden="1" x14ac:dyDescent="0.25">
      <c r="A1345" s="166">
        <v>16</v>
      </c>
      <c r="B1345" s="145" t="s">
        <v>66</v>
      </c>
      <c r="C1345" s="146"/>
      <c r="D1345" s="147"/>
      <c r="E1345" s="56" t="s">
        <v>93</v>
      </c>
      <c r="F1345" s="191"/>
      <c r="G1345" s="192"/>
      <c r="H1345" s="182"/>
      <c r="I1345" s="183"/>
      <c r="J1345" s="183"/>
      <c r="K1345" s="102"/>
      <c r="L1345" s="17"/>
      <c r="M1345" s="17"/>
      <c r="N1345" s="17"/>
      <c r="O1345" s="17"/>
      <c r="P1345" s="17"/>
      <c r="Q1345" s="17"/>
      <c r="R1345" s="17"/>
      <c r="S1345" s="17"/>
      <c r="T1345" s="17"/>
    </row>
    <row r="1346" spans="1:20" ht="17.25" hidden="1" customHeight="1" x14ac:dyDescent="0.25">
      <c r="A1346" s="167"/>
      <c r="B1346" s="151"/>
      <c r="C1346" s="152"/>
      <c r="D1346" s="153"/>
      <c r="E1346" s="54" t="s">
        <v>22</v>
      </c>
      <c r="F1346" s="114" t="str">
        <f>IF(F1345="","",F1345*0.278)</f>
        <v/>
      </c>
      <c r="G1346" s="114"/>
      <c r="H1346" s="184"/>
      <c r="I1346" s="184"/>
      <c r="J1346" s="182"/>
      <c r="K1346" s="102"/>
      <c r="L1346" s="17"/>
      <c r="M1346" s="17"/>
      <c r="N1346" s="17"/>
      <c r="O1346" s="17"/>
      <c r="P1346" s="17"/>
      <c r="Q1346" s="17"/>
      <c r="R1346" s="17"/>
      <c r="S1346" s="17"/>
      <c r="T1346" s="17"/>
    </row>
    <row r="1347" spans="1:20" hidden="1" x14ac:dyDescent="0.25">
      <c r="A1347" s="166">
        <v>17</v>
      </c>
      <c r="B1347" s="145" t="s">
        <v>67</v>
      </c>
      <c r="C1347" s="146"/>
      <c r="D1347" s="147"/>
      <c r="E1347" s="56" t="s">
        <v>93</v>
      </c>
      <c r="F1347" s="191"/>
      <c r="G1347" s="192"/>
      <c r="H1347" s="182"/>
      <c r="I1347" s="183"/>
      <c r="J1347" s="183"/>
      <c r="K1347" s="102"/>
      <c r="L1347" s="17"/>
      <c r="M1347" s="17"/>
      <c r="N1347" s="17"/>
      <c r="O1347" s="17"/>
      <c r="P1347" s="17"/>
      <c r="Q1347" s="17"/>
      <c r="R1347" s="17"/>
      <c r="S1347" s="17"/>
      <c r="T1347" s="17"/>
    </row>
    <row r="1348" spans="1:20" hidden="1" x14ac:dyDescent="0.25">
      <c r="A1348" s="167"/>
      <c r="B1348" s="151"/>
      <c r="C1348" s="152"/>
      <c r="D1348" s="153"/>
      <c r="E1348" s="54" t="s">
        <v>22</v>
      </c>
      <c r="F1348" s="114" t="str">
        <f>IF(F1347="","",F1347*0.278)</f>
        <v/>
      </c>
      <c r="G1348" s="114"/>
      <c r="H1348" s="184"/>
      <c r="I1348" s="184"/>
      <c r="J1348" s="182"/>
      <c r="K1348" s="102"/>
      <c r="L1348" s="17"/>
      <c r="M1348" s="17"/>
      <c r="N1348" s="17"/>
      <c r="O1348" s="17"/>
      <c r="P1348" s="17"/>
      <c r="Q1348" s="17"/>
      <c r="R1348" s="17"/>
      <c r="S1348" s="17"/>
      <c r="T1348" s="17"/>
    </row>
    <row r="1349" spans="1:20" hidden="1" x14ac:dyDescent="0.25">
      <c r="A1349" s="166">
        <v>18</v>
      </c>
      <c r="B1349" s="145" t="s">
        <v>64</v>
      </c>
      <c r="C1349" s="146"/>
      <c r="D1349" s="147"/>
      <c r="E1349" s="56" t="s">
        <v>93</v>
      </c>
      <c r="F1349" s="181" t="str">
        <f>IF(OR(F1345="",F1347=""),"",F1345-F1347)</f>
        <v/>
      </c>
      <c r="G1349" s="181"/>
      <c r="H1349" s="182"/>
      <c r="I1349" s="183"/>
      <c r="J1349" s="183"/>
      <c r="K1349" s="102"/>
      <c r="L1349" s="17"/>
      <c r="M1349" s="17"/>
      <c r="N1349" s="17"/>
      <c r="O1349" s="17"/>
      <c r="P1349" s="17"/>
      <c r="Q1349" s="17"/>
      <c r="R1349" s="17"/>
      <c r="S1349" s="17"/>
      <c r="T1349" s="17"/>
    </row>
    <row r="1350" spans="1:20" hidden="1" x14ac:dyDescent="0.25">
      <c r="A1350" s="167"/>
      <c r="B1350" s="151"/>
      <c r="C1350" s="152"/>
      <c r="D1350" s="153"/>
      <c r="E1350" s="54" t="s">
        <v>22</v>
      </c>
      <c r="F1350" s="114" t="str">
        <f>IF(OR(F1346="",F1348=""),"",F1346-F1348)</f>
        <v/>
      </c>
      <c r="G1350" s="114"/>
      <c r="H1350" s="184"/>
      <c r="I1350" s="184"/>
      <c r="J1350" s="182"/>
      <c r="K1350" s="102"/>
      <c r="L1350" s="17"/>
      <c r="M1350" s="17"/>
      <c r="N1350" s="17"/>
      <c r="O1350" s="17"/>
      <c r="P1350" s="17"/>
      <c r="Q1350" s="17"/>
      <c r="R1350" s="17"/>
      <c r="S1350" s="17"/>
      <c r="T1350" s="17"/>
    </row>
    <row r="1351" spans="1:20" ht="24" hidden="1" customHeight="1" x14ac:dyDescent="0.25">
      <c r="A1351" s="166">
        <v>19</v>
      </c>
      <c r="B1351" s="168" t="s">
        <v>61</v>
      </c>
      <c r="C1351" s="169"/>
      <c r="D1351" s="170"/>
      <c r="E1351" s="58" t="s">
        <v>93</v>
      </c>
      <c r="F1351" s="163"/>
      <c r="G1351" s="164"/>
      <c r="H1351" s="120"/>
      <c r="I1351" s="159"/>
      <c r="J1351" s="159"/>
      <c r="K1351" s="99"/>
      <c r="L1351" s="17"/>
      <c r="M1351" s="17"/>
      <c r="N1351" s="17"/>
      <c r="O1351" s="17"/>
      <c r="P1351" s="17"/>
      <c r="Q1351" s="17"/>
      <c r="R1351" s="17"/>
      <c r="S1351" s="17"/>
      <c r="T1351" s="17"/>
    </row>
    <row r="1352" spans="1:20" ht="24" hidden="1" customHeight="1" x14ac:dyDescent="0.25">
      <c r="A1352" s="167"/>
      <c r="B1352" s="171"/>
      <c r="C1352" s="172"/>
      <c r="D1352" s="173"/>
      <c r="E1352" s="57" t="s">
        <v>22</v>
      </c>
      <c r="F1352" s="185" t="str">
        <f>IF(F1351="","",F1351*0.278)</f>
        <v/>
      </c>
      <c r="G1352" s="186"/>
      <c r="H1352" s="120"/>
      <c r="I1352" s="159"/>
      <c r="J1352" s="159"/>
      <c r="K1352" s="99"/>
      <c r="L1352" s="17"/>
      <c r="M1352" s="17"/>
      <c r="N1352" s="17"/>
      <c r="O1352" s="17"/>
      <c r="P1352" s="17"/>
      <c r="Q1352" s="17"/>
      <c r="R1352" s="17"/>
      <c r="S1352" s="17"/>
      <c r="T1352" s="17"/>
    </row>
    <row r="1353" spans="1:20" ht="24" hidden="1" customHeight="1" x14ac:dyDescent="0.25">
      <c r="A1353" s="166">
        <v>20</v>
      </c>
      <c r="B1353" s="168" t="s">
        <v>62</v>
      </c>
      <c r="C1353" s="169"/>
      <c r="D1353" s="170"/>
      <c r="E1353" s="58" t="s">
        <v>93</v>
      </c>
      <c r="F1353" s="163"/>
      <c r="G1353" s="164"/>
      <c r="H1353" s="120"/>
      <c r="I1353" s="159"/>
      <c r="J1353" s="159"/>
      <c r="K1353" s="99"/>
      <c r="L1353" s="17"/>
      <c r="M1353" s="17"/>
      <c r="N1353" s="17"/>
      <c r="O1353" s="17"/>
      <c r="P1353" s="17"/>
      <c r="Q1353" s="17"/>
      <c r="R1353" s="17"/>
      <c r="S1353" s="17"/>
      <c r="T1353" s="17"/>
    </row>
    <row r="1354" spans="1:20" ht="24" hidden="1" customHeight="1" x14ac:dyDescent="0.25">
      <c r="A1354" s="167"/>
      <c r="B1354" s="171"/>
      <c r="C1354" s="172"/>
      <c r="D1354" s="173"/>
      <c r="E1354" s="57" t="s">
        <v>22</v>
      </c>
      <c r="F1354" s="185" t="str">
        <f>IF(F1353="","",F1353*0.278)</f>
        <v/>
      </c>
      <c r="G1354" s="186"/>
      <c r="H1354" s="120"/>
      <c r="I1354" s="159"/>
      <c r="J1354" s="159"/>
      <c r="K1354" s="103"/>
      <c r="L1354" s="17"/>
      <c r="M1354" s="17"/>
      <c r="N1354" s="17"/>
      <c r="O1354" s="17"/>
      <c r="P1354" s="17"/>
      <c r="Q1354" s="17"/>
      <c r="R1354" s="17"/>
      <c r="S1354" s="17"/>
      <c r="T1354" s="17"/>
    </row>
    <row r="1355" spans="1:20" ht="23.25" hidden="1" customHeight="1" x14ac:dyDescent="0.25">
      <c r="A1355" s="166">
        <v>21</v>
      </c>
      <c r="B1355" s="168" t="s">
        <v>50</v>
      </c>
      <c r="C1355" s="169"/>
      <c r="D1355" s="170"/>
      <c r="E1355" s="58" t="s">
        <v>93</v>
      </c>
      <c r="F1355" s="174" t="str">
        <f>IF(OR(F1351="",F1353=""),"",F1351-F1353)</f>
        <v/>
      </c>
      <c r="G1355" s="175"/>
      <c r="H1355" s="120"/>
      <c r="I1355" s="159"/>
      <c r="J1355" s="159"/>
      <c r="K1355" s="103"/>
      <c r="L1355" s="17"/>
      <c r="M1355" s="17"/>
      <c r="N1355" s="17"/>
      <c r="O1355" s="17"/>
      <c r="P1355" s="17"/>
      <c r="Q1355" s="17"/>
      <c r="R1355" s="17"/>
      <c r="S1355" s="17"/>
      <c r="T1355" s="17"/>
    </row>
    <row r="1356" spans="1:20" ht="23.25" hidden="1" customHeight="1" x14ac:dyDescent="0.25">
      <c r="A1356" s="167"/>
      <c r="B1356" s="171"/>
      <c r="C1356" s="172"/>
      <c r="D1356" s="173"/>
      <c r="E1356" s="57" t="s">
        <v>22</v>
      </c>
      <c r="F1356" s="174" t="str">
        <f>IF(OR(F1352="",F1354=""),"",F1352-F1354)</f>
        <v/>
      </c>
      <c r="G1356" s="175"/>
      <c r="H1356" s="120"/>
      <c r="I1356" s="159"/>
      <c r="J1356" s="159"/>
      <c r="K1356" s="103"/>
      <c r="L1356" s="17"/>
      <c r="M1356" s="17"/>
      <c r="N1356" s="17"/>
      <c r="O1356" s="17"/>
      <c r="P1356" s="17"/>
      <c r="Q1356" s="17"/>
      <c r="R1356" s="17"/>
      <c r="S1356" s="17"/>
      <c r="T1356" s="17"/>
    </row>
    <row r="1357" spans="1:20" ht="45.75" hidden="1" customHeight="1" x14ac:dyDescent="0.25">
      <c r="A1357" s="38">
        <v>22</v>
      </c>
      <c r="B1357" s="126" t="s">
        <v>161</v>
      </c>
      <c r="C1357" s="127"/>
      <c r="D1357" s="128"/>
      <c r="E1357" s="57" t="s">
        <v>47</v>
      </c>
      <c r="F1357" s="176" t="str">
        <f>IF(OR(F1351="",F1353=""),"",F1355/F1351)</f>
        <v/>
      </c>
      <c r="G1357" s="177"/>
      <c r="H1357" s="120"/>
      <c r="I1357" s="159"/>
      <c r="J1357" s="159"/>
      <c r="K1357" s="103"/>
      <c r="L1357" s="17"/>
      <c r="M1357" s="17"/>
      <c r="N1357" s="17"/>
      <c r="O1357" s="17"/>
      <c r="P1357" s="17"/>
      <c r="Q1357" s="17"/>
      <c r="R1357" s="17"/>
      <c r="S1357" s="17"/>
      <c r="T1357" s="17"/>
    </row>
    <row r="1358" spans="1:20" ht="30.75" hidden="1" customHeight="1" x14ac:dyDescent="0.25">
      <c r="A1358" s="40">
        <v>23</v>
      </c>
      <c r="B1358" s="129" t="s">
        <v>23</v>
      </c>
      <c r="C1358" s="130"/>
      <c r="D1358" s="131"/>
      <c r="E1358" s="54" t="s">
        <v>22</v>
      </c>
      <c r="F1358" s="178"/>
      <c r="G1358" s="178"/>
      <c r="H1358" s="179"/>
      <c r="I1358" s="179"/>
      <c r="J1358" s="120"/>
      <c r="K1358" s="102"/>
      <c r="L1358" s="17"/>
      <c r="M1358" s="17"/>
      <c r="N1358" s="17"/>
      <c r="O1358" s="17"/>
      <c r="P1358" s="17"/>
      <c r="Q1358" s="17"/>
      <c r="R1358" s="17"/>
      <c r="S1358" s="17"/>
      <c r="T1358" s="17"/>
    </row>
    <row r="1359" spans="1:20" ht="30.75" hidden="1" customHeight="1" x14ac:dyDescent="0.25">
      <c r="A1359" s="38">
        <v>24</v>
      </c>
      <c r="B1359" s="129" t="s">
        <v>172</v>
      </c>
      <c r="C1359" s="130"/>
      <c r="D1359" s="131"/>
      <c r="E1359" s="54" t="s">
        <v>22</v>
      </c>
      <c r="F1359" s="178"/>
      <c r="G1359" s="178"/>
      <c r="H1359" s="179"/>
      <c r="I1359" s="179"/>
      <c r="J1359" s="120"/>
      <c r="K1359" s="102"/>
      <c r="L1359" s="17"/>
      <c r="M1359" s="17"/>
      <c r="N1359" s="17"/>
      <c r="O1359" s="17"/>
      <c r="P1359" s="17"/>
      <c r="Q1359" s="17"/>
      <c r="R1359" s="17"/>
      <c r="S1359" s="17"/>
      <c r="T1359" s="17"/>
    </row>
    <row r="1360" spans="1:20" ht="30.75" hidden="1" customHeight="1" x14ac:dyDescent="0.25">
      <c r="A1360" s="38">
        <v>25</v>
      </c>
      <c r="B1360" s="129" t="s">
        <v>173</v>
      </c>
      <c r="C1360" s="130"/>
      <c r="D1360" s="131"/>
      <c r="E1360" s="54" t="s">
        <v>22</v>
      </c>
      <c r="F1360" s="180" t="str">
        <f>IF(OR(F1358="",F1359=""),"",F1358-F1359)</f>
        <v/>
      </c>
      <c r="G1360" s="180"/>
      <c r="H1360" s="120"/>
      <c r="I1360" s="159"/>
      <c r="J1360" s="159"/>
      <c r="K1360" s="102"/>
      <c r="L1360" s="17"/>
      <c r="M1360" s="17"/>
      <c r="N1360" s="17"/>
      <c r="O1360" s="17"/>
      <c r="P1360" s="17"/>
      <c r="Q1360" s="17"/>
      <c r="R1360" s="17"/>
      <c r="S1360" s="17"/>
      <c r="T1360" s="17"/>
    </row>
    <row r="1361" spans="1:27" ht="45.75" hidden="1" customHeight="1" x14ac:dyDescent="0.25">
      <c r="A1361" s="46">
        <v>26</v>
      </c>
      <c r="B1361" s="108" t="s">
        <v>166</v>
      </c>
      <c r="C1361" s="108"/>
      <c r="D1361" s="108"/>
      <c r="E1361" s="57" t="s">
        <v>22</v>
      </c>
      <c r="F1361" s="163"/>
      <c r="G1361" s="164"/>
      <c r="H1361" s="120"/>
      <c r="I1361" s="159"/>
      <c r="J1361" s="159"/>
      <c r="K1361" s="103"/>
      <c r="L1361" s="17"/>
      <c r="M1361" s="17"/>
      <c r="N1361" s="17"/>
      <c r="O1361" s="17"/>
      <c r="P1361" s="17"/>
      <c r="Q1361" s="17"/>
      <c r="R1361" s="17"/>
      <c r="S1361" s="17"/>
      <c r="T1361" s="17"/>
    </row>
    <row r="1362" spans="1:27" ht="45.75" hidden="1" customHeight="1" x14ac:dyDescent="0.25">
      <c r="A1362" s="46">
        <v>27</v>
      </c>
      <c r="B1362" s="108" t="s">
        <v>169</v>
      </c>
      <c r="C1362" s="108"/>
      <c r="D1362" s="108"/>
      <c r="E1362" s="57" t="s">
        <v>22</v>
      </c>
      <c r="F1362" s="163"/>
      <c r="G1362" s="164"/>
      <c r="H1362" s="120"/>
      <c r="I1362" s="159"/>
      <c r="J1362" s="159"/>
      <c r="K1362" s="103"/>
      <c r="L1362" s="17"/>
      <c r="M1362" s="17"/>
      <c r="N1362" s="17"/>
      <c r="O1362" s="17"/>
      <c r="P1362" s="17"/>
      <c r="Q1362" s="17"/>
      <c r="R1362" s="17"/>
      <c r="S1362" s="17"/>
      <c r="T1362" s="17"/>
    </row>
    <row r="1363" spans="1:27" ht="45" hidden="1" customHeight="1" x14ac:dyDescent="0.25">
      <c r="A1363" s="34">
        <v>28</v>
      </c>
      <c r="B1363" s="157" t="s">
        <v>51</v>
      </c>
      <c r="C1363" s="157"/>
      <c r="D1363" s="157"/>
      <c r="E1363" s="54" t="s">
        <v>22</v>
      </c>
      <c r="F1363" s="165" t="str">
        <f>IF(AND(F1361="",F1362=""),"",F1361+F1362)</f>
        <v/>
      </c>
      <c r="G1363" s="165"/>
      <c r="H1363" s="120"/>
      <c r="I1363" s="159"/>
      <c r="J1363" s="159"/>
      <c r="K1363" s="99"/>
      <c r="L1363" s="17"/>
      <c r="M1363" s="17"/>
      <c r="N1363" s="17"/>
      <c r="O1363" s="17"/>
      <c r="P1363" s="17"/>
      <c r="Q1363" s="17"/>
      <c r="R1363" s="17"/>
      <c r="S1363" s="17"/>
      <c r="T1363" s="17"/>
    </row>
    <row r="1364" spans="1:27" ht="30.75" hidden="1" customHeight="1" x14ac:dyDescent="0.25">
      <c r="A1364" s="34">
        <v>29</v>
      </c>
      <c r="B1364" s="129" t="s">
        <v>185</v>
      </c>
      <c r="C1364" s="130"/>
      <c r="D1364" s="131"/>
      <c r="E1364" s="54" t="s">
        <v>24</v>
      </c>
      <c r="F1364" s="163"/>
      <c r="G1364" s="164"/>
      <c r="H1364" s="120"/>
      <c r="I1364" s="159"/>
      <c r="J1364" s="159"/>
      <c r="K1364" s="99"/>
      <c r="L1364" s="17"/>
      <c r="M1364" s="17"/>
      <c r="N1364" s="17"/>
      <c r="O1364" s="17"/>
      <c r="P1364" s="17"/>
      <c r="Q1364" s="17"/>
      <c r="R1364" s="17"/>
      <c r="S1364" s="17"/>
      <c r="T1364" s="17"/>
    </row>
    <row r="1365" spans="1:27" hidden="1" x14ac:dyDescent="0.25">
      <c r="A1365" s="34">
        <v>30</v>
      </c>
      <c r="B1365" s="129" t="s">
        <v>186</v>
      </c>
      <c r="C1365" s="130"/>
      <c r="D1365" s="131"/>
      <c r="E1365" s="54" t="s">
        <v>24</v>
      </c>
      <c r="F1365" s="163"/>
      <c r="G1365" s="164"/>
      <c r="H1365" s="120"/>
      <c r="I1365" s="159"/>
      <c r="J1365" s="159"/>
      <c r="K1365" s="99"/>
      <c r="L1365" s="17"/>
      <c r="M1365" s="17"/>
      <c r="N1365" s="17"/>
      <c r="O1365" s="17"/>
      <c r="P1365" s="17"/>
      <c r="Q1365" s="17"/>
      <c r="R1365" s="17"/>
      <c r="S1365" s="17"/>
      <c r="T1365" s="17"/>
    </row>
    <row r="1366" spans="1:27" ht="31.5" hidden="1" customHeight="1" x14ac:dyDescent="0.25">
      <c r="A1366" s="34">
        <v>31</v>
      </c>
      <c r="B1366" s="157" t="s">
        <v>48</v>
      </c>
      <c r="C1366" s="157"/>
      <c r="D1366" s="157"/>
      <c r="E1366" s="54" t="s">
        <v>24</v>
      </c>
      <c r="F1366" s="165" t="str">
        <f>IF(OR(F1364="",F1365=""),"",F1364-F1365)</f>
        <v/>
      </c>
      <c r="G1366" s="165"/>
      <c r="H1366" s="120"/>
      <c r="I1366" s="159"/>
      <c r="J1366" s="159"/>
      <c r="K1366" s="103"/>
      <c r="L1366" s="17"/>
      <c r="M1366" s="17"/>
      <c r="N1366" s="17"/>
      <c r="O1366" s="17"/>
      <c r="P1366" s="17"/>
      <c r="Q1366" s="17"/>
      <c r="R1366" s="17"/>
      <c r="S1366" s="17"/>
      <c r="T1366" s="17"/>
    </row>
    <row r="1367" spans="1:27" hidden="1" x14ac:dyDescent="0.25">
      <c r="A1367" s="142">
        <v>32</v>
      </c>
      <c r="B1367" s="145" t="s">
        <v>52</v>
      </c>
      <c r="C1367" s="146"/>
      <c r="D1367" s="147"/>
      <c r="E1367" s="154" t="s">
        <v>182</v>
      </c>
      <c r="F1367" s="154"/>
      <c r="G1367" s="154"/>
      <c r="H1367" s="154"/>
      <c r="I1367" s="154"/>
      <c r="J1367" s="86"/>
      <c r="K1367" s="155" t="str">
        <f>IF(AND(J1367="Tak",F1357&lt;0.25),"Nie został spełniony warunek zgodnie z punktem 1 Kryteriów jakościowych dopuszczających","")</f>
        <v/>
      </c>
      <c r="L1367" s="155"/>
      <c r="M1367" s="155"/>
      <c r="N1367" s="155"/>
      <c r="O1367" s="155"/>
      <c r="P1367" s="155"/>
      <c r="Q1367" s="155"/>
      <c r="R1367" s="155"/>
      <c r="S1367" s="155"/>
      <c r="T1367" s="155"/>
      <c r="AA1367">
        <f>IF(J1367="Tak",1,0)</f>
        <v>0</v>
      </c>
    </row>
    <row r="1368" spans="1:27" hidden="1" x14ac:dyDescent="0.25">
      <c r="A1368" s="143"/>
      <c r="B1368" s="148"/>
      <c r="C1368" s="149"/>
      <c r="D1368" s="150"/>
      <c r="E1368" s="156" t="s">
        <v>183</v>
      </c>
      <c r="F1368" s="156"/>
      <c r="G1368" s="156"/>
      <c r="H1368" s="156"/>
      <c r="I1368" s="156"/>
      <c r="J1368" s="86"/>
      <c r="K1368" s="155" t="str">
        <f>IF(AND(J1368="Tak",F1357&lt;0.1),"Nie został spełniony warunek zgodnie z punktem 2 Kryteriów jakościowych dopuszczających","")</f>
        <v/>
      </c>
      <c r="L1368" s="155"/>
      <c r="M1368" s="155"/>
      <c r="N1368" s="155"/>
      <c r="O1368" s="155"/>
      <c r="P1368" s="155"/>
      <c r="Q1368" s="155"/>
      <c r="R1368" s="155"/>
      <c r="S1368" s="155"/>
      <c r="T1368" s="155"/>
      <c r="AA1368">
        <f t="shared" ref="AA1368:AA1369" si="27">IF(J1368="Tak",1,0)</f>
        <v>0</v>
      </c>
    </row>
    <row r="1369" spans="1:27" hidden="1" x14ac:dyDescent="0.25">
      <c r="A1369" s="144"/>
      <c r="B1369" s="151"/>
      <c r="C1369" s="152"/>
      <c r="D1369" s="153"/>
      <c r="E1369" s="156" t="s">
        <v>184</v>
      </c>
      <c r="F1369" s="156"/>
      <c r="G1369" s="156"/>
      <c r="H1369" s="156"/>
      <c r="I1369" s="156"/>
      <c r="J1369" s="86"/>
      <c r="K1369" s="155" t="str">
        <f>IF(AND(J1369="Tak",F1357&lt;0.1),"Nie został spełniony warunek zgodnie z punktem 2 Kryteriów jakościowych dopuszczających","")</f>
        <v/>
      </c>
      <c r="L1369" s="155"/>
      <c r="M1369" s="155"/>
      <c r="N1369" s="155"/>
      <c r="O1369" s="155"/>
      <c r="P1369" s="155"/>
      <c r="Q1369" s="155"/>
      <c r="R1369" s="155"/>
      <c r="S1369" s="155"/>
      <c r="T1369" s="155"/>
      <c r="AA1369">
        <f t="shared" si="27"/>
        <v>0</v>
      </c>
    </row>
    <row r="1370" spans="1:27" ht="61.5" hidden="1" customHeight="1" x14ac:dyDescent="0.25">
      <c r="A1370" s="34">
        <v>33</v>
      </c>
      <c r="B1370" s="157" t="s">
        <v>277</v>
      </c>
      <c r="C1370" s="157"/>
      <c r="D1370" s="157"/>
      <c r="E1370" s="54" t="s">
        <v>19</v>
      </c>
      <c r="F1370" s="158"/>
      <c r="G1370" s="158"/>
      <c r="H1370" s="120"/>
      <c r="I1370" s="159"/>
      <c r="J1370" s="159"/>
      <c r="K1370" s="99"/>
      <c r="L1370" s="17"/>
      <c r="M1370" s="17"/>
      <c r="N1370" s="17"/>
      <c r="O1370" s="17"/>
      <c r="P1370" s="17"/>
      <c r="Q1370" s="17"/>
      <c r="R1370" s="17"/>
      <c r="S1370" s="17"/>
      <c r="T1370" s="17"/>
      <c r="AA1370">
        <f>SUM(AA1367:AA1369)</f>
        <v>0</v>
      </c>
    </row>
    <row r="1371" spans="1:27" ht="41.25" hidden="1" customHeight="1" x14ac:dyDescent="0.25">
      <c r="A1371" s="34">
        <v>34</v>
      </c>
      <c r="B1371" s="108" t="s">
        <v>157</v>
      </c>
      <c r="C1371" s="108"/>
      <c r="D1371" s="108"/>
      <c r="E1371" s="57" t="s">
        <v>158</v>
      </c>
      <c r="F1371" s="160" t="str">
        <f>IF(OR(F1342="",F1343=""),"",F1341/F1355)</f>
        <v/>
      </c>
      <c r="G1371" s="160"/>
      <c r="H1371" s="161"/>
      <c r="I1371" s="161"/>
      <c r="J1371" s="162"/>
      <c r="K1371" s="100"/>
      <c r="L1371" s="17"/>
      <c r="M1371" s="17"/>
      <c r="N1371" s="17"/>
      <c r="O1371" s="17"/>
      <c r="P1371" s="17"/>
      <c r="Q1371" s="17"/>
      <c r="R1371" s="17"/>
      <c r="S1371" s="17"/>
      <c r="T1371" s="17"/>
    </row>
    <row r="1372" spans="1:27" ht="40.5" hidden="1" customHeight="1" x14ac:dyDescent="0.25">
      <c r="A1372" s="34">
        <v>35</v>
      </c>
      <c r="B1372" s="108" t="s">
        <v>159</v>
      </c>
      <c r="C1372" s="108"/>
      <c r="D1372" s="108"/>
      <c r="E1372" s="57" t="s">
        <v>160</v>
      </c>
      <c r="F1372" s="160" t="str">
        <f>IF(OR(F1341="",F1342="",F1351=""),"",F1341/(F1342-F1343))</f>
        <v/>
      </c>
      <c r="G1372" s="160"/>
      <c r="H1372" s="161"/>
      <c r="I1372" s="161"/>
      <c r="J1372" s="162"/>
      <c r="K1372" s="99"/>
      <c r="L1372" s="17"/>
      <c r="M1372" s="17"/>
      <c r="N1372" s="17"/>
      <c r="O1372" s="17"/>
      <c r="P1372" s="17"/>
      <c r="Q1372" s="17"/>
      <c r="R1372" s="17"/>
      <c r="S1372" s="17"/>
      <c r="T1372" s="17"/>
    </row>
    <row r="1373" spans="1:27" ht="30" hidden="1" customHeight="1" x14ac:dyDescent="0.25">
      <c r="A1373" s="34">
        <v>36</v>
      </c>
      <c r="B1373" s="126" t="str">
        <f>CONCATENATE("Maksymalna kwota dofinansowania - ",'0-1'!$B$8)</f>
        <v xml:space="preserve">Maksymalna kwota dofinansowania - </v>
      </c>
      <c r="C1373" s="127"/>
      <c r="D1373" s="128"/>
      <c r="E1373" s="57" t="s">
        <v>69</v>
      </c>
      <c r="F1373" s="135" t="str">
        <f>IF(F1374="","",F1374*F1341)</f>
        <v/>
      </c>
      <c r="G1373" s="136"/>
      <c r="H1373" s="137"/>
      <c r="I1373" s="138"/>
      <c r="J1373" s="138"/>
      <c r="K1373" s="99"/>
      <c r="L1373" s="17"/>
      <c r="M1373" s="17"/>
      <c r="N1373" s="17"/>
      <c r="O1373" s="17"/>
      <c r="P1373" s="17"/>
      <c r="Q1373" s="17"/>
      <c r="R1373" s="17"/>
      <c r="S1373" s="17"/>
      <c r="T1373" s="17"/>
    </row>
    <row r="1374" spans="1:27" ht="45.75" hidden="1" customHeight="1" x14ac:dyDescent="0.25">
      <c r="A1374" s="34">
        <v>37</v>
      </c>
      <c r="B1374" s="126" t="s">
        <v>187</v>
      </c>
      <c r="C1374" s="127"/>
      <c r="D1374" s="128"/>
      <c r="E1374" s="59" t="s">
        <v>47</v>
      </c>
      <c r="F1374" s="139" t="str">
        <f>IF(AA1370=3,0.95,IF(AA1370=2,0.9,IF(AA1370=1,0.85,"")))</f>
        <v/>
      </c>
      <c r="G1374" s="140"/>
      <c r="H1374" s="137"/>
      <c r="I1374" s="138"/>
      <c r="J1374" s="138"/>
      <c r="K1374" s="99"/>
      <c r="L1374" s="17"/>
      <c r="M1374" s="17"/>
      <c r="N1374" s="17"/>
      <c r="O1374" s="17"/>
      <c r="P1374" s="17"/>
      <c r="Q1374" s="17"/>
      <c r="R1374" s="17"/>
      <c r="S1374" s="17"/>
      <c r="T1374" s="17"/>
    </row>
    <row r="1375" spans="1:27" ht="15" hidden="1" customHeight="1" x14ac:dyDescent="0.25">
      <c r="A1375" s="106" t="s">
        <v>205</v>
      </c>
      <c r="B1375" s="106"/>
      <c r="C1375" s="106"/>
      <c r="D1375" s="106"/>
      <c r="E1375" s="106"/>
      <c r="F1375" s="106"/>
      <c r="G1375" s="106"/>
      <c r="H1375" s="106"/>
      <c r="I1375" s="106"/>
      <c r="J1375" s="132"/>
      <c r="K1375" s="98"/>
      <c r="L1375" s="17"/>
      <c r="M1375" s="17"/>
      <c r="N1375" s="17"/>
      <c r="O1375" s="17"/>
      <c r="P1375" s="17"/>
      <c r="Q1375" s="17"/>
      <c r="R1375" s="17"/>
      <c r="S1375" s="17"/>
      <c r="T1375" s="17"/>
    </row>
    <row r="1376" spans="1:27" ht="39.75" hidden="1" customHeight="1" x14ac:dyDescent="0.25">
      <c r="A1376" s="107"/>
      <c r="B1376" s="107"/>
      <c r="C1376" s="107"/>
      <c r="D1376" s="107"/>
      <c r="E1376" s="107"/>
      <c r="F1376" s="107"/>
      <c r="G1376" s="107"/>
      <c r="H1376" s="107"/>
      <c r="I1376" s="107"/>
      <c r="J1376" s="141"/>
      <c r="K1376" s="98"/>
      <c r="L1376" s="17"/>
      <c r="M1376" s="17"/>
      <c r="N1376" s="17"/>
      <c r="O1376" s="17"/>
      <c r="P1376" s="17"/>
      <c r="Q1376" s="17"/>
      <c r="R1376" s="17"/>
      <c r="S1376" s="17"/>
      <c r="T1376" s="17"/>
    </row>
    <row r="1377" spans="1:27" ht="33.75" hidden="1" customHeight="1" x14ac:dyDescent="0.25">
      <c r="K1377" s="98"/>
      <c r="L1377" s="17"/>
      <c r="M1377" s="17"/>
      <c r="N1377" s="17"/>
      <c r="O1377" s="17"/>
      <c r="P1377" s="17"/>
      <c r="Q1377" s="17"/>
      <c r="R1377" s="17"/>
      <c r="S1377" s="17"/>
      <c r="T1377" s="17"/>
    </row>
    <row r="1378" spans="1:27" ht="18.75" hidden="1" x14ac:dyDescent="0.3">
      <c r="B1378" s="207" t="s">
        <v>227</v>
      </c>
      <c r="C1378" s="207"/>
      <c r="D1378" s="207"/>
      <c r="E1378" s="207"/>
      <c r="F1378" s="207"/>
      <c r="G1378" s="207"/>
      <c r="H1378" s="207"/>
      <c r="I1378" s="207"/>
      <c r="J1378" s="207"/>
      <c r="K1378" s="98"/>
      <c r="L1378" s="17"/>
      <c r="M1378" s="17"/>
      <c r="N1378" s="17"/>
      <c r="O1378" s="17"/>
      <c r="P1378" s="17"/>
      <c r="Q1378" s="17"/>
      <c r="R1378" s="17"/>
      <c r="S1378" s="17"/>
      <c r="T1378" s="17"/>
    </row>
    <row r="1379" spans="1:27" ht="45.75" hidden="1" customHeight="1" x14ac:dyDescent="0.25">
      <c r="A1379" s="36" t="s">
        <v>13</v>
      </c>
      <c r="B1379" s="208" t="s">
        <v>33</v>
      </c>
      <c r="C1379" s="208"/>
      <c r="D1379" s="208"/>
      <c r="E1379" s="51" t="s">
        <v>15</v>
      </c>
      <c r="F1379" s="208" t="s">
        <v>36</v>
      </c>
      <c r="G1379" s="208"/>
      <c r="H1379" s="208" t="s">
        <v>49</v>
      </c>
      <c r="I1379" s="208"/>
      <c r="J1379" s="209"/>
      <c r="K1379" s="99"/>
      <c r="L1379" s="17"/>
      <c r="M1379" s="17"/>
      <c r="N1379" s="17"/>
      <c r="O1379" s="17"/>
      <c r="P1379" s="17"/>
      <c r="Q1379" s="17"/>
      <c r="R1379" s="17"/>
      <c r="S1379" s="17"/>
      <c r="T1379" s="17"/>
    </row>
    <row r="1380" spans="1:27" ht="31.5" hidden="1" customHeight="1" x14ac:dyDescent="0.25">
      <c r="A1380" s="40">
        <v>1</v>
      </c>
      <c r="B1380" s="157" t="s">
        <v>43</v>
      </c>
      <c r="C1380" s="157"/>
      <c r="D1380" s="157"/>
      <c r="E1380" s="52" t="s">
        <v>17</v>
      </c>
      <c r="F1380" s="198" t="s">
        <v>17</v>
      </c>
      <c r="G1380" s="199"/>
      <c r="H1380" s="200"/>
      <c r="I1380" s="200"/>
      <c r="J1380" s="201"/>
      <c r="K1380" s="99"/>
      <c r="L1380" s="17"/>
      <c r="M1380" s="17"/>
      <c r="N1380" s="17"/>
      <c r="O1380" s="17"/>
      <c r="P1380" s="17"/>
      <c r="Q1380" s="17"/>
      <c r="R1380" s="17"/>
      <c r="S1380" s="17"/>
      <c r="T1380" s="17"/>
    </row>
    <row r="1381" spans="1:27" ht="30.75" hidden="1" customHeight="1" x14ac:dyDescent="0.25">
      <c r="A1381" s="40">
        <v>2</v>
      </c>
      <c r="B1381" s="157" t="s">
        <v>44</v>
      </c>
      <c r="C1381" s="157"/>
      <c r="D1381" s="157"/>
      <c r="E1381" s="52" t="s">
        <v>17</v>
      </c>
      <c r="F1381" s="198" t="s">
        <v>17</v>
      </c>
      <c r="G1381" s="199"/>
      <c r="H1381" s="120"/>
      <c r="I1381" s="159"/>
      <c r="J1381" s="159"/>
      <c r="K1381" s="101"/>
      <c r="L1381" s="17"/>
      <c r="M1381" s="17"/>
      <c r="N1381" s="17"/>
      <c r="O1381" s="17"/>
      <c r="P1381" s="17"/>
      <c r="Q1381" s="17"/>
      <c r="R1381" s="17"/>
      <c r="S1381" s="17"/>
      <c r="T1381" s="17"/>
    </row>
    <row r="1382" spans="1:27" ht="15.75" hidden="1" x14ac:dyDescent="0.25">
      <c r="A1382" s="40">
        <v>3</v>
      </c>
      <c r="B1382" s="126" t="s">
        <v>152</v>
      </c>
      <c r="C1382" s="127"/>
      <c r="D1382" s="128"/>
      <c r="E1382" s="53" t="s">
        <v>153</v>
      </c>
      <c r="F1382" s="202"/>
      <c r="G1382" s="203"/>
      <c r="H1382" s="120"/>
      <c r="I1382" s="159"/>
      <c r="J1382" s="159"/>
      <c r="K1382" s="101"/>
      <c r="L1382" s="17"/>
      <c r="M1382" s="17"/>
      <c r="N1382" s="17"/>
      <c r="O1382" s="17"/>
      <c r="P1382" s="17"/>
      <c r="Q1382" s="17"/>
      <c r="R1382" s="17"/>
      <c r="S1382" s="17"/>
      <c r="T1382" s="17"/>
      <c r="AA1382" t="s">
        <v>154</v>
      </c>
    </row>
    <row r="1383" spans="1:27" ht="17.25" hidden="1" x14ac:dyDescent="0.25">
      <c r="A1383" s="40">
        <v>4</v>
      </c>
      <c r="B1383" s="157" t="s">
        <v>45</v>
      </c>
      <c r="C1383" s="157"/>
      <c r="D1383" s="157"/>
      <c r="E1383" s="54" t="s">
        <v>21</v>
      </c>
      <c r="F1383" s="158"/>
      <c r="G1383" s="158"/>
      <c r="H1383" s="120"/>
      <c r="I1383" s="159"/>
      <c r="J1383" s="159"/>
      <c r="K1383" s="101"/>
      <c r="L1383" s="17"/>
      <c r="M1383" s="17"/>
      <c r="N1383" s="17"/>
      <c r="O1383" s="17"/>
      <c r="P1383" s="17"/>
      <c r="Q1383" s="17"/>
      <c r="R1383" s="17"/>
      <c r="S1383" s="17"/>
      <c r="T1383" s="17"/>
      <c r="AA1383" t="s">
        <v>155</v>
      </c>
    </row>
    <row r="1384" spans="1:27" ht="18.75" hidden="1" customHeight="1" x14ac:dyDescent="0.25">
      <c r="A1384" s="40">
        <v>5</v>
      </c>
      <c r="B1384" s="157" t="s">
        <v>41</v>
      </c>
      <c r="C1384" s="157"/>
      <c r="D1384" s="157"/>
      <c r="E1384" s="54" t="s">
        <v>21</v>
      </c>
      <c r="F1384" s="204"/>
      <c r="G1384" s="205"/>
      <c r="H1384" s="120"/>
      <c r="I1384" s="159"/>
      <c r="J1384" s="159"/>
      <c r="K1384" s="101"/>
      <c r="L1384" s="17"/>
      <c r="M1384" s="17"/>
      <c r="N1384" s="17"/>
      <c r="O1384" s="17"/>
      <c r="P1384" s="17"/>
      <c r="Q1384" s="17"/>
      <c r="R1384" s="17"/>
      <c r="S1384" s="17"/>
      <c r="T1384" s="17"/>
    </row>
    <row r="1385" spans="1:27" ht="29.25" hidden="1" customHeight="1" x14ac:dyDescent="0.25">
      <c r="A1385" s="34">
        <v>6</v>
      </c>
      <c r="B1385" s="206" t="s">
        <v>163</v>
      </c>
      <c r="C1385" s="206"/>
      <c r="D1385" s="206"/>
      <c r="E1385" s="55" t="s">
        <v>168</v>
      </c>
      <c r="F1385" s="158"/>
      <c r="G1385" s="158"/>
      <c r="H1385" s="120"/>
      <c r="I1385" s="159"/>
      <c r="J1385" s="159"/>
      <c r="K1385" s="101"/>
      <c r="L1385" s="17"/>
      <c r="M1385" s="17"/>
      <c r="N1385" s="17"/>
      <c r="O1385" s="17"/>
      <c r="P1385" s="17"/>
      <c r="Q1385" s="17"/>
      <c r="R1385" s="17"/>
      <c r="S1385" s="17"/>
      <c r="T1385" s="17"/>
    </row>
    <row r="1386" spans="1:27" ht="62.25" hidden="1" customHeight="1" x14ac:dyDescent="0.25">
      <c r="A1386" s="40">
        <v>7</v>
      </c>
      <c r="B1386" s="157" t="s">
        <v>46</v>
      </c>
      <c r="C1386" s="157"/>
      <c r="D1386" s="157"/>
      <c r="E1386" s="54" t="s">
        <v>21</v>
      </c>
      <c r="F1386" s="158"/>
      <c r="G1386" s="158"/>
      <c r="H1386" s="120"/>
      <c r="I1386" s="159"/>
      <c r="J1386" s="159"/>
      <c r="K1386" s="99"/>
      <c r="L1386" s="17"/>
      <c r="M1386" s="17"/>
      <c r="N1386" s="17"/>
      <c r="O1386" s="17"/>
      <c r="P1386" s="17"/>
      <c r="Q1386" s="17"/>
      <c r="R1386" s="17"/>
      <c r="S1386" s="17"/>
      <c r="T1386" s="17"/>
    </row>
    <row r="1387" spans="1:27" ht="28.5" hidden="1" customHeight="1" x14ac:dyDescent="0.25">
      <c r="A1387" s="40">
        <v>8</v>
      </c>
      <c r="B1387" s="193" t="s">
        <v>174</v>
      </c>
      <c r="C1387" s="194"/>
      <c r="D1387" s="195"/>
      <c r="E1387" s="56" t="s">
        <v>35</v>
      </c>
      <c r="F1387" s="196"/>
      <c r="G1387" s="197"/>
      <c r="H1387" s="120"/>
      <c r="I1387" s="159"/>
      <c r="J1387" s="159"/>
      <c r="K1387" s="99"/>
      <c r="L1387" s="17"/>
      <c r="M1387" s="17"/>
      <c r="N1387" s="17"/>
      <c r="O1387" s="17"/>
      <c r="P1387" s="17"/>
      <c r="Q1387" s="17"/>
      <c r="R1387" s="17"/>
      <c r="S1387" s="17"/>
      <c r="T1387" s="17"/>
    </row>
    <row r="1388" spans="1:27" ht="29.25" hidden="1" customHeight="1" x14ac:dyDescent="0.25">
      <c r="A1388" s="40">
        <v>9</v>
      </c>
      <c r="B1388" s="193" t="s">
        <v>176</v>
      </c>
      <c r="C1388" s="194"/>
      <c r="D1388" s="195"/>
      <c r="E1388" s="56" t="s">
        <v>153</v>
      </c>
      <c r="F1388" s="163"/>
      <c r="G1388" s="164"/>
      <c r="H1388" s="120"/>
      <c r="I1388" s="159"/>
      <c r="J1388" s="159"/>
      <c r="K1388" s="99"/>
      <c r="L1388" s="17"/>
      <c r="M1388" s="17"/>
      <c r="N1388" s="17"/>
      <c r="O1388" s="17"/>
      <c r="P1388" s="17"/>
      <c r="Q1388" s="17"/>
      <c r="R1388" s="17"/>
      <c r="S1388" s="17"/>
      <c r="T1388" s="17"/>
    </row>
    <row r="1389" spans="1:27" hidden="1" x14ac:dyDescent="0.25">
      <c r="A1389" s="40">
        <v>10</v>
      </c>
      <c r="B1389" s="193" t="s">
        <v>175</v>
      </c>
      <c r="C1389" s="194"/>
      <c r="D1389" s="195"/>
      <c r="E1389" s="56" t="s">
        <v>35</v>
      </c>
      <c r="F1389" s="196"/>
      <c r="G1389" s="197"/>
      <c r="H1389" s="120"/>
      <c r="I1389" s="159"/>
      <c r="J1389" s="159"/>
      <c r="K1389" s="99"/>
      <c r="L1389" s="17"/>
      <c r="M1389" s="17"/>
      <c r="N1389" s="17"/>
      <c r="O1389" s="17"/>
      <c r="P1389" s="17"/>
      <c r="Q1389" s="17"/>
      <c r="R1389" s="17"/>
      <c r="S1389" s="17"/>
      <c r="T1389" s="17"/>
    </row>
    <row r="1390" spans="1:27" ht="33.75" hidden="1" customHeight="1" x14ac:dyDescent="0.25">
      <c r="A1390" s="40">
        <v>11</v>
      </c>
      <c r="B1390" s="126" t="s">
        <v>156</v>
      </c>
      <c r="C1390" s="127"/>
      <c r="D1390" s="128"/>
      <c r="E1390" s="57" t="s">
        <v>69</v>
      </c>
      <c r="F1390" s="187"/>
      <c r="G1390" s="188"/>
      <c r="H1390" s="120"/>
      <c r="I1390" s="159"/>
      <c r="J1390" s="159"/>
      <c r="K1390" s="100" t="str">
        <f>IF(F1391&gt;F1390,"Wartość kosztów kwalifikowanych przekracza koszt całkowity przedsięwzięcia !!!","")</f>
        <v/>
      </c>
      <c r="L1390" s="17"/>
      <c r="M1390" s="17"/>
      <c r="N1390" s="17"/>
      <c r="O1390" s="17"/>
      <c r="P1390" s="17"/>
      <c r="Q1390" s="17"/>
      <c r="R1390" s="17"/>
      <c r="S1390" s="17"/>
      <c r="T1390" s="17"/>
    </row>
    <row r="1391" spans="1:27" ht="141.75" hidden="1" customHeight="1" x14ac:dyDescent="0.25">
      <c r="A1391" s="40">
        <v>12</v>
      </c>
      <c r="B1391" s="126" t="s">
        <v>167</v>
      </c>
      <c r="C1391" s="127"/>
      <c r="D1391" s="128"/>
      <c r="E1391" s="57" t="s">
        <v>69</v>
      </c>
      <c r="F1391" s="187"/>
      <c r="G1391" s="188"/>
      <c r="H1391" s="120"/>
      <c r="I1391" s="159"/>
      <c r="J1391" s="159"/>
      <c r="K1391" s="105" t="str">
        <f>IF(F1391="","",IF(F1391&lt;100000,"Minimalny koszt kwalifikowany przedsięwzięcia to 100.000,00 zł !!!",""))</f>
        <v/>
      </c>
      <c r="L1391" s="17"/>
      <c r="M1391" s="17"/>
      <c r="N1391" s="17"/>
      <c r="O1391" s="17"/>
      <c r="P1391" s="17"/>
      <c r="Q1391" s="17"/>
      <c r="R1391" s="17"/>
      <c r="S1391" s="17"/>
      <c r="T1391" s="17"/>
    </row>
    <row r="1392" spans="1:27" ht="30.75" hidden="1" customHeight="1" x14ac:dyDescent="0.25">
      <c r="A1392" s="37">
        <v>13</v>
      </c>
      <c r="B1392" s="126" t="s">
        <v>165</v>
      </c>
      <c r="C1392" s="127"/>
      <c r="D1392" s="128"/>
      <c r="E1392" s="57" t="s">
        <v>69</v>
      </c>
      <c r="F1392" s="187"/>
      <c r="G1392" s="188"/>
      <c r="H1392" s="120"/>
      <c r="I1392" s="159"/>
      <c r="J1392" s="159"/>
      <c r="K1392" s="99"/>
      <c r="L1392" s="17"/>
      <c r="M1392" s="17"/>
      <c r="N1392" s="17"/>
      <c r="O1392" s="17"/>
      <c r="P1392" s="17"/>
      <c r="Q1392" s="17"/>
      <c r="R1392" s="17"/>
      <c r="S1392" s="17"/>
      <c r="T1392" s="17"/>
    </row>
    <row r="1393" spans="1:20" ht="30.75" hidden="1" customHeight="1" x14ac:dyDescent="0.25">
      <c r="A1393" s="37">
        <v>14</v>
      </c>
      <c r="B1393" s="126" t="s">
        <v>164</v>
      </c>
      <c r="C1393" s="127"/>
      <c r="D1393" s="128"/>
      <c r="E1393" s="57" t="s">
        <v>69</v>
      </c>
      <c r="F1393" s="187"/>
      <c r="G1393" s="188"/>
      <c r="H1393" s="120"/>
      <c r="I1393" s="159"/>
      <c r="J1393" s="159"/>
      <c r="K1393" s="99"/>
      <c r="L1393" s="17"/>
      <c r="M1393" s="17"/>
      <c r="N1393" s="17"/>
      <c r="O1393" s="17"/>
      <c r="P1393" s="17"/>
      <c r="Q1393" s="17"/>
      <c r="R1393" s="17"/>
      <c r="S1393" s="17"/>
      <c r="T1393" s="17"/>
    </row>
    <row r="1394" spans="1:20" ht="30.75" hidden="1" customHeight="1" x14ac:dyDescent="0.25">
      <c r="A1394" s="37">
        <v>15</v>
      </c>
      <c r="B1394" s="126" t="s">
        <v>170</v>
      </c>
      <c r="C1394" s="127"/>
      <c r="D1394" s="128"/>
      <c r="E1394" s="57" t="s">
        <v>69</v>
      </c>
      <c r="F1394" s="189" t="str">
        <f>IF(OR(F1392="",F1393=""),"",F1392-F1393)</f>
        <v/>
      </c>
      <c r="G1394" s="190"/>
      <c r="H1394" s="120"/>
      <c r="I1394" s="159"/>
      <c r="J1394" s="159"/>
      <c r="K1394" s="99"/>
      <c r="L1394" s="17"/>
      <c r="M1394" s="17"/>
      <c r="N1394" s="17"/>
      <c r="O1394" s="17"/>
      <c r="P1394" s="17"/>
      <c r="Q1394" s="17"/>
      <c r="R1394" s="17"/>
      <c r="S1394" s="17"/>
      <c r="T1394" s="17"/>
    </row>
    <row r="1395" spans="1:20" hidden="1" x14ac:dyDescent="0.25">
      <c r="A1395" s="166">
        <v>16</v>
      </c>
      <c r="B1395" s="145" t="s">
        <v>66</v>
      </c>
      <c r="C1395" s="146"/>
      <c r="D1395" s="147"/>
      <c r="E1395" s="56" t="s">
        <v>93</v>
      </c>
      <c r="F1395" s="191"/>
      <c r="G1395" s="192"/>
      <c r="H1395" s="182"/>
      <c r="I1395" s="183"/>
      <c r="J1395" s="183"/>
      <c r="K1395" s="102"/>
      <c r="L1395" s="17"/>
      <c r="M1395" s="17"/>
      <c r="N1395" s="17"/>
      <c r="O1395" s="17"/>
      <c r="P1395" s="17"/>
      <c r="Q1395" s="17"/>
      <c r="R1395" s="17"/>
      <c r="S1395" s="17"/>
      <c r="T1395" s="17"/>
    </row>
    <row r="1396" spans="1:20" ht="17.25" hidden="1" customHeight="1" x14ac:dyDescent="0.25">
      <c r="A1396" s="167"/>
      <c r="B1396" s="151"/>
      <c r="C1396" s="152"/>
      <c r="D1396" s="153"/>
      <c r="E1396" s="54" t="s">
        <v>22</v>
      </c>
      <c r="F1396" s="114" t="str">
        <f>IF(F1395="","",F1395*0.278)</f>
        <v/>
      </c>
      <c r="G1396" s="114"/>
      <c r="H1396" s="184"/>
      <c r="I1396" s="184"/>
      <c r="J1396" s="182"/>
      <c r="K1396" s="102"/>
      <c r="L1396" s="17"/>
      <c r="M1396" s="17"/>
      <c r="N1396" s="17"/>
      <c r="O1396" s="17"/>
      <c r="P1396" s="17"/>
      <c r="Q1396" s="17"/>
      <c r="R1396" s="17"/>
      <c r="S1396" s="17"/>
      <c r="T1396" s="17"/>
    </row>
    <row r="1397" spans="1:20" hidden="1" x14ac:dyDescent="0.25">
      <c r="A1397" s="166">
        <v>17</v>
      </c>
      <c r="B1397" s="145" t="s">
        <v>67</v>
      </c>
      <c r="C1397" s="146"/>
      <c r="D1397" s="147"/>
      <c r="E1397" s="56" t="s">
        <v>93</v>
      </c>
      <c r="F1397" s="191"/>
      <c r="G1397" s="192"/>
      <c r="H1397" s="182"/>
      <c r="I1397" s="183"/>
      <c r="J1397" s="183"/>
      <c r="K1397" s="102"/>
      <c r="L1397" s="17"/>
      <c r="M1397" s="17"/>
      <c r="N1397" s="17"/>
      <c r="O1397" s="17"/>
      <c r="P1397" s="17"/>
      <c r="Q1397" s="17"/>
      <c r="R1397" s="17"/>
      <c r="S1397" s="17"/>
      <c r="T1397" s="17"/>
    </row>
    <row r="1398" spans="1:20" hidden="1" x14ac:dyDescent="0.25">
      <c r="A1398" s="167"/>
      <c r="B1398" s="151"/>
      <c r="C1398" s="152"/>
      <c r="D1398" s="153"/>
      <c r="E1398" s="54" t="s">
        <v>22</v>
      </c>
      <c r="F1398" s="114" t="str">
        <f>IF(F1397="","",F1397*0.278)</f>
        <v/>
      </c>
      <c r="G1398" s="114"/>
      <c r="H1398" s="184"/>
      <c r="I1398" s="184"/>
      <c r="J1398" s="182"/>
      <c r="K1398" s="102"/>
      <c r="L1398" s="17"/>
      <c r="M1398" s="17"/>
      <c r="N1398" s="17"/>
      <c r="O1398" s="17"/>
      <c r="P1398" s="17"/>
      <c r="Q1398" s="17"/>
      <c r="R1398" s="17"/>
      <c r="S1398" s="17"/>
      <c r="T1398" s="17"/>
    </row>
    <row r="1399" spans="1:20" hidden="1" x14ac:dyDescent="0.25">
      <c r="A1399" s="166">
        <v>18</v>
      </c>
      <c r="B1399" s="145" t="s">
        <v>64</v>
      </c>
      <c r="C1399" s="146"/>
      <c r="D1399" s="147"/>
      <c r="E1399" s="56" t="s">
        <v>93</v>
      </c>
      <c r="F1399" s="181" t="str">
        <f>IF(OR(F1395="",F1397=""),"",F1395-F1397)</f>
        <v/>
      </c>
      <c r="G1399" s="181"/>
      <c r="H1399" s="182"/>
      <c r="I1399" s="183"/>
      <c r="J1399" s="183"/>
      <c r="K1399" s="102"/>
      <c r="L1399" s="17"/>
      <c r="M1399" s="17"/>
      <c r="N1399" s="17"/>
      <c r="O1399" s="17"/>
      <c r="P1399" s="17"/>
      <c r="Q1399" s="17"/>
      <c r="R1399" s="17"/>
      <c r="S1399" s="17"/>
      <c r="T1399" s="17"/>
    </row>
    <row r="1400" spans="1:20" hidden="1" x14ac:dyDescent="0.25">
      <c r="A1400" s="167"/>
      <c r="B1400" s="151"/>
      <c r="C1400" s="152"/>
      <c r="D1400" s="153"/>
      <c r="E1400" s="54" t="s">
        <v>22</v>
      </c>
      <c r="F1400" s="114" t="str">
        <f>IF(OR(F1396="",F1398=""),"",F1396-F1398)</f>
        <v/>
      </c>
      <c r="G1400" s="114"/>
      <c r="H1400" s="184"/>
      <c r="I1400" s="184"/>
      <c r="J1400" s="182"/>
      <c r="K1400" s="102"/>
      <c r="L1400" s="17"/>
      <c r="M1400" s="17"/>
      <c r="N1400" s="17"/>
      <c r="O1400" s="17"/>
      <c r="P1400" s="17"/>
      <c r="Q1400" s="17"/>
      <c r="R1400" s="17"/>
      <c r="S1400" s="17"/>
      <c r="T1400" s="17"/>
    </row>
    <row r="1401" spans="1:20" ht="24" hidden="1" customHeight="1" x14ac:dyDescent="0.25">
      <c r="A1401" s="166">
        <v>19</v>
      </c>
      <c r="B1401" s="168" t="s">
        <v>61</v>
      </c>
      <c r="C1401" s="169"/>
      <c r="D1401" s="170"/>
      <c r="E1401" s="58" t="s">
        <v>93</v>
      </c>
      <c r="F1401" s="163"/>
      <c r="G1401" s="164"/>
      <c r="H1401" s="120"/>
      <c r="I1401" s="159"/>
      <c r="J1401" s="159"/>
      <c r="K1401" s="99"/>
      <c r="L1401" s="17"/>
      <c r="M1401" s="17"/>
      <c r="N1401" s="17"/>
      <c r="O1401" s="17"/>
      <c r="P1401" s="17"/>
      <c r="Q1401" s="17"/>
      <c r="R1401" s="17"/>
      <c r="S1401" s="17"/>
      <c r="T1401" s="17"/>
    </row>
    <row r="1402" spans="1:20" ht="24" hidden="1" customHeight="1" x14ac:dyDescent="0.25">
      <c r="A1402" s="167"/>
      <c r="B1402" s="171"/>
      <c r="C1402" s="172"/>
      <c r="D1402" s="173"/>
      <c r="E1402" s="57" t="s">
        <v>22</v>
      </c>
      <c r="F1402" s="185" t="str">
        <f>IF(F1401="","",F1401*0.278)</f>
        <v/>
      </c>
      <c r="G1402" s="186"/>
      <c r="H1402" s="120"/>
      <c r="I1402" s="159"/>
      <c r="J1402" s="159"/>
      <c r="K1402" s="99"/>
      <c r="L1402" s="17"/>
      <c r="M1402" s="17"/>
      <c r="N1402" s="17"/>
      <c r="O1402" s="17"/>
      <c r="P1402" s="17"/>
      <c r="Q1402" s="17"/>
      <c r="R1402" s="17"/>
      <c r="S1402" s="17"/>
      <c r="T1402" s="17"/>
    </row>
    <row r="1403" spans="1:20" ht="24" hidden="1" customHeight="1" x14ac:dyDescent="0.25">
      <c r="A1403" s="166">
        <v>20</v>
      </c>
      <c r="B1403" s="168" t="s">
        <v>62</v>
      </c>
      <c r="C1403" s="169"/>
      <c r="D1403" s="170"/>
      <c r="E1403" s="58" t="s">
        <v>93</v>
      </c>
      <c r="F1403" s="163"/>
      <c r="G1403" s="164"/>
      <c r="H1403" s="120"/>
      <c r="I1403" s="159"/>
      <c r="J1403" s="159"/>
      <c r="K1403" s="99"/>
      <c r="L1403" s="17"/>
      <c r="M1403" s="17"/>
      <c r="N1403" s="17"/>
      <c r="O1403" s="17"/>
      <c r="P1403" s="17"/>
      <c r="Q1403" s="17"/>
      <c r="R1403" s="17"/>
      <c r="S1403" s="17"/>
      <c r="T1403" s="17"/>
    </row>
    <row r="1404" spans="1:20" ht="24" hidden="1" customHeight="1" x14ac:dyDescent="0.25">
      <c r="A1404" s="167"/>
      <c r="B1404" s="171"/>
      <c r="C1404" s="172"/>
      <c r="D1404" s="173"/>
      <c r="E1404" s="57" t="s">
        <v>22</v>
      </c>
      <c r="F1404" s="185" t="str">
        <f>IF(F1403="","",F1403*0.278)</f>
        <v/>
      </c>
      <c r="G1404" s="186"/>
      <c r="H1404" s="120"/>
      <c r="I1404" s="159"/>
      <c r="J1404" s="159"/>
      <c r="K1404" s="103"/>
      <c r="L1404" s="17"/>
      <c r="M1404" s="17"/>
      <c r="N1404" s="17"/>
      <c r="O1404" s="17"/>
      <c r="P1404" s="17"/>
      <c r="Q1404" s="17"/>
      <c r="R1404" s="17"/>
      <c r="S1404" s="17"/>
      <c r="T1404" s="17"/>
    </row>
    <row r="1405" spans="1:20" ht="23.25" hidden="1" customHeight="1" x14ac:dyDescent="0.25">
      <c r="A1405" s="166">
        <v>21</v>
      </c>
      <c r="B1405" s="168" t="s">
        <v>50</v>
      </c>
      <c r="C1405" s="169"/>
      <c r="D1405" s="170"/>
      <c r="E1405" s="58" t="s">
        <v>93</v>
      </c>
      <c r="F1405" s="174" t="str">
        <f>IF(OR(F1401="",F1403=""),"",F1401-F1403)</f>
        <v/>
      </c>
      <c r="G1405" s="175"/>
      <c r="H1405" s="120"/>
      <c r="I1405" s="159"/>
      <c r="J1405" s="159"/>
      <c r="K1405" s="103"/>
      <c r="L1405" s="17"/>
      <c r="M1405" s="17"/>
      <c r="N1405" s="17"/>
      <c r="O1405" s="17"/>
      <c r="P1405" s="17"/>
      <c r="Q1405" s="17"/>
      <c r="R1405" s="17"/>
      <c r="S1405" s="17"/>
      <c r="T1405" s="17"/>
    </row>
    <row r="1406" spans="1:20" ht="23.25" hidden="1" customHeight="1" x14ac:dyDescent="0.25">
      <c r="A1406" s="167"/>
      <c r="B1406" s="171"/>
      <c r="C1406" s="172"/>
      <c r="D1406" s="173"/>
      <c r="E1406" s="57" t="s">
        <v>22</v>
      </c>
      <c r="F1406" s="174" t="str">
        <f>IF(OR(F1402="",F1404=""),"",F1402-F1404)</f>
        <v/>
      </c>
      <c r="G1406" s="175"/>
      <c r="H1406" s="120"/>
      <c r="I1406" s="159"/>
      <c r="J1406" s="159"/>
      <c r="K1406" s="103"/>
      <c r="L1406" s="17"/>
      <c r="M1406" s="17"/>
      <c r="N1406" s="17"/>
      <c r="O1406" s="17"/>
      <c r="P1406" s="17"/>
      <c r="Q1406" s="17"/>
      <c r="R1406" s="17"/>
      <c r="S1406" s="17"/>
      <c r="T1406" s="17"/>
    </row>
    <row r="1407" spans="1:20" ht="45.75" hidden="1" customHeight="1" x14ac:dyDescent="0.25">
      <c r="A1407" s="38">
        <v>22</v>
      </c>
      <c r="B1407" s="126" t="s">
        <v>161</v>
      </c>
      <c r="C1407" s="127"/>
      <c r="D1407" s="128"/>
      <c r="E1407" s="57" t="s">
        <v>47</v>
      </c>
      <c r="F1407" s="176" t="str">
        <f>IF(OR(F1401="",F1403=""),"",F1405/F1401)</f>
        <v/>
      </c>
      <c r="G1407" s="177"/>
      <c r="H1407" s="120"/>
      <c r="I1407" s="159"/>
      <c r="J1407" s="159"/>
      <c r="K1407" s="103"/>
      <c r="L1407" s="17"/>
      <c r="M1407" s="17"/>
      <c r="N1407" s="17"/>
      <c r="O1407" s="17"/>
      <c r="P1407" s="17"/>
      <c r="Q1407" s="17"/>
      <c r="R1407" s="17"/>
      <c r="S1407" s="17"/>
      <c r="T1407" s="17"/>
    </row>
    <row r="1408" spans="1:20" ht="30.75" hidden="1" customHeight="1" x14ac:dyDescent="0.25">
      <c r="A1408" s="40">
        <v>23</v>
      </c>
      <c r="B1408" s="129" t="s">
        <v>23</v>
      </c>
      <c r="C1408" s="130"/>
      <c r="D1408" s="131"/>
      <c r="E1408" s="54" t="s">
        <v>22</v>
      </c>
      <c r="F1408" s="178"/>
      <c r="G1408" s="178"/>
      <c r="H1408" s="179"/>
      <c r="I1408" s="179"/>
      <c r="J1408" s="120"/>
      <c r="K1408" s="102"/>
      <c r="L1408" s="17"/>
      <c r="M1408" s="17"/>
      <c r="N1408" s="17"/>
      <c r="O1408" s="17"/>
      <c r="P1408" s="17"/>
      <c r="Q1408" s="17"/>
      <c r="R1408" s="17"/>
      <c r="S1408" s="17"/>
      <c r="T1408" s="17"/>
    </row>
    <row r="1409" spans="1:27" ht="30.75" hidden="1" customHeight="1" x14ac:dyDescent="0.25">
      <c r="A1409" s="38">
        <v>24</v>
      </c>
      <c r="B1409" s="129" t="s">
        <v>172</v>
      </c>
      <c r="C1409" s="130"/>
      <c r="D1409" s="131"/>
      <c r="E1409" s="54" t="s">
        <v>22</v>
      </c>
      <c r="F1409" s="178"/>
      <c r="G1409" s="178"/>
      <c r="H1409" s="179"/>
      <c r="I1409" s="179"/>
      <c r="J1409" s="120"/>
      <c r="K1409" s="102"/>
      <c r="L1409" s="17"/>
      <c r="M1409" s="17"/>
      <c r="N1409" s="17"/>
      <c r="O1409" s="17"/>
      <c r="P1409" s="17"/>
      <c r="Q1409" s="17"/>
      <c r="R1409" s="17"/>
      <c r="S1409" s="17"/>
      <c r="T1409" s="17"/>
    </row>
    <row r="1410" spans="1:27" ht="30.75" hidden="1" customHeight="1" x14ac:dyDescent="0.25">
      <c r="A1410" s="38">
        <v>25</v>
      </c>
      <c r="B1410" s="129" t="s">
        <v>173</v>
      </c>
      <c r="C1410" s="130"/>
      <c r="D1410" s="131"/>
      <c r="E1410" s="54" t="s">
        <v>22</v>
      </c>
      <c r="F1410" s="180" t="str">
        <f>IF(OR(F1408="",F1409=""),"",F1408-F1409)</f>
        <v/>
      </c>
      <c r="G1410" s="180"/>
      <c r="H1410" s="120"/>
      <c r="I1410" s="159"/>
      <c r="J1410" s="159"/>
      <c r="K1410" s="102"/>
      <c r="L1410" s="17"/>
      <c r="M1410" s="17"/>
      <c r="N1410" s="17"/>
      <c r="O1410" s="17"/>
      <c r="P1410" s="17"/>
      <c r="Q1410" s="17"/>
      <c r="R1410" s="17"/>
      <c r="S1410" s="17"/>
      <c r="T1410" s="17"/>
    </row>
    <row r="1411" spans="1:27" ht="45.75" hidden="1" customHeight="1" x14ac:dyDescent="0.25">
      <c r="A1411" s="46">
        <v>26</v>
      </c>
      <c r="B1411" s="108" t="s">
        <v>166</v>
      </c>
      <c r="C1411" s="108"/>
      <c r="D1411" s="108"/>
      <c r="E1411" s="57" t="s">
        <v>22</v>
      </c>
      <c r="F1411" s="163"/>
      <c r="G1411" s="164"/>
      <c r="H1411" s="120"/>
      <c r="I1411" s="159"/>
      <c r="J1411" s="159"/>
      <c r="K1411" s="103"/>
      <c r="L1411" s="17"/>
      <c r="M1411" s="17"/>
      <c r="N1411" s="17"/>
      <c r="O1411" s="17"/>
      <c r="P1411" s="17"/>
      <c r="Q1411" s="17"/>
      <c r="R1411" s="17"/>
      <c r="S1411" s="17"/>
      <c r="T1411" s="17"/>
    </row>
    <row r="1412" spans="1:27" ht="45.75" hidden="1" customHeight="1" x14ac:dyDescent="0.25">
      <c r="A1412" s="46">
        <v>27</v>
      </c>
      <c r="B1412" s="108" t="s">
        <v>169</v>
      </c>
      <c r="C1412" s="108"/>
      <c r="D1412" s="108"/>
      <c r="E1412" s="57" t="s">
        <v>22</v>
      </c>
      <c r="F1412" s="163"/>
      <c r="G1412" s="164"/>
      <c r="H1412" s="120"/>
      <c r="I1412" s="159"/>
      <c r="J1412" s="159"/>
      <c r="K1412" s="103"/>
      <c r="L1412" s="17"/>
      <c r="M1412" s="17"/>
      <c r="N1412" s="17"/>
      <c r="O1412" s="17"/>
      <c r="P1412" s="17"/>
      <c r="Q1412" s="17"/>
      <c r="R1412" s="17"/>
      <c r="S1412" s="17"/>
      <c r="T1412" s="17"/>
    </row>
    <row r="1413" spans="1:27" ht="45" hidden="1" customHeight="1" x14ac:dyDescent="0.25">
      <c r="A1413" s="34">
        <v>28</v>
      </c>
      <c r="B1413" s="157" t="s">
        <v>51</v>
      </c>
      <c r="C1413" s="157"/>
      <c r="D1413" s="157"/>
      <c r="E1413" s="54" t="s">
        <v>22</v>
      </c>
      <c r="F1413" s="165" t="str">
        <f>IF(AND(F1411="",F1412=""),"",F1411+F1412)</f>
        <v/>
      </c>
      <c r="G1413" s="165"/>
      <c r="H1413" s="120"/>
      <c r="I1413" s="159"/>
      <c r="J1413" s="159"/>
      <c r="K1413" s="99"/>
      <c r="L1413" s="17"/>
      <c r="M1413" s="17"/>
      <c r="N1413" s="17"/>
      <c r="O1413" s="17"/>
      <c r="P1413" s="17"/>
      <c r="Q1413" s="17"/>
      <c r="R1413" s="17"/>
      <c r="S1413" s="17"/>
      <c r="T1413" s="17"/>
    </row>
    <row r="1414" spans="1:27" ht="30.75" hidden="1" customHeight="1" x14ac:dyDescent="0.25">
      <c r="A1414" s="34">
        <v>29</v>
      </c>
      <c r="B1414" s="129" t="s">
        <v>185</v>
      </c>
      <c r="C1414" s="130"/>
      <c r="D1414" s="131"/>
      <c r="E1414" s="54" t="s">
        <v>24</v>
      </c>
      <c r="F1414" s="163"/>
      <c r="G1414" s="164"/>
      <c r="H1414" s="120"/>
      <c r="I1414" s="159"/>
      <c r="J1414" s="159"/>
      <c r="K1414" s="99"/>
      <c r="L1414" s="17"/>
      <c r="M1414" s="17"/>
      <c r="N1414" s="17"/>
      <c r="O1414" s="17"/>
      <c r="P1414" s="17"/>
      <c r="Q1414" s="17"/>
      <c r="R1414" s="17"/>
      <c r="S1414" s="17"/>
      <c r="T1414" s="17"/>
    </row>
    <row r="1415" spans="1:27" hidden="1" x14ac:dyDescent="0.25">
      <c r="A1415" s="34">
        <v>30</v>
      </c>
      <c r="B1415" s="129" t="s">
        <v>186</v>
      </c>
      <c r="C1415" s="130"/>
      <c r="D1415" s="131"/>
      <c r="E1415" s="54" t="s">
        <v>24</v>
      </c>
      <c r="F1415" s="163"/>
      <c r="G1415" s="164"/>
      <c r="H1415" s="120"/>
      <c r="I1415" s="159"/>
      <c r="J1415" s="159"/>
      <c r="K1415" s="99"/>
      <c r="L1415" s="17"/>
      <c r="M1415" s="17"/>
      <c r="N1415" s="17"/>
      <c r="O1415" s="17"/>
      <c r="P1415" s="17"/>
      <c r="Q1415" s="17"/>
      <c r="R1415" s="17"/>
      <c r="S1415" s="17"/>
      <c r="T1415" s="17"/>
    </row>
    <row r="1416" spans="1:27" ht="31.5" hidden="1" customHeight="1" x14ac:dyDescent="0.25">
      <c r="A1416" s="34">
        <v>31</v>
      </c>
      <c r="B1416" s="157" t="s">
        <v>48</v>
      </c>
      <c r="C1416" s="157"/>
      <c r="D1416" s="157"/>
      <c r="E1416" s="54" t="s">
        <v>24</v>
      </c>
      <c r="F1416" s="165" t="str">
        <f>IF(OR(F1414="",F1415=""),"",F1414-F1415)</f>
        <v/>
      </c>
      <c r="G1416" s="165"/>
      <c r="H1416" s="120"/>
      <c r="I1416" s="159"/>
      <c r="J1416" s="159"/>
      <c r="K1416" s="103"/>
      <c r="L1416" s="17"/>
      <c r="M1416" s="17"/>
      <c r="N1416" s="17"/>
      <c r="O1416" s="17"/>
      <c r="P1416" s="17"/>
      <c r="Q1416" s="17"/>
      <c r="R1416" s="17"/>
      <c r="S1416" s="17"/>
      <c r="T1416" s="17"/>
    </row>
    <row r="1417" spans="1:27" hidden="1" x14ac:dyDescent="0.25">
      <c r="A1417" s="142">
        <v>32</v>
      </c>
      <c r="B1417" s="145" t="s">
        <v>52</v>
      </c>
      <c r="C1417" s="146"/>
      <c r="D1417" s="147"/>
      <c r="E1417" s="154" t="s">
        <v>182</v>
      </c>
      <c r="F1417" s="154"/>
      <c r="G1417" s="154"/>
      <c r="H1417" s="154"/>
      <c r="I1417" s="154"/>
      <c r="J1417" s="86"/>
      <c r="K1417" s="155" t="str">
        <f>IF(AND(J1417="Tak",F1407&lt;0.25),"Nie został spełniony warunek zgodnie z punktem 1 Kryteriów jakościowych dopuszczających","")</f>
        <v/>
      </c>
      <c r="L1417" s="155"/>
      <c r="M1417" s="155"/>
      <c r="N1417" s="155"/>
      <c r="O1417" s="155"/>
      <c r="P1417" s="155"/>
      <c r="Q1417" s="155"/>
      <c r="R1417" s="155"/>
      <c r="S1417" s="155"/>
      <c r="T1417" s="155"/>
      <c r="AA1417">
        <f>IF(J1417="Tak",1,0)</f>
        <v>0</v>
      </c>
    </row>
    <row r="1418" spans="1:27" hidden="1" x14ac:dyDescent="0.25">
      <c r="A1418" s="143"/>
      <c r="B1418" s="148"/>
      <c r="C1418" s="149"/>
      <c r="D1418" s="150"/>
      <c r="E1418" s="156" t="s">
        <v>183</v>
      </c>
      <c r="F1418" s="156"/>
      <c r="G1418" s="156"/>
      <c r="H1418" s="156"/>
      <c r="I1418" s="156"/>
      <c r="J1418" s="86"/>
      <c r="K1418" s="155" t="str">
        <f>IF(AND(J1418="Tak",F1407&lt;0.1),"Nie został spełniony warunek zgodnie z punktem 2 Kryteriów jakościowych dopuszczających","")</f>
        <v/>
      </c>
      <c r="L1418" s="155"/>
      <c r="M1418" s="155"/>
      <c r="N1418" s="155"/>
      <c r="O1418" s="155"/>
      <c r="P1418" s="155"/>
      <c r="Q1418" s="155"/>
      <c r="R1418" s="155"/>
      <c r="S1418" s="155"/>
      <c r="T1418" s="155"/>
      <c r="AA1418">
        <f t="shared" ref="AA1418:AA1419" si="28">IF(J1418="Tak",1,0)</f>
        <v>0</v>
      </c>
    </row>
    <row r="1419" spans="1:27" hidden="1" x14ac:dyDescent="0.25">
      <c r="A1419" s="144"/>
      <c r="B1419" s="151"/>
      <c r="C1419" s="152"/>
      <c r="D1419" s="153"/>
      <c r="E1419" s="156" t="s">
        <v>184</v>
      </c>
      <c r="F1419" s="156"/>
      <c r="G1419" s="156"/>
      <c r="H1419" s="156"/>
      <c r="I1419" s="156"/>
      <c r="J1419" s="86"/>
      <c r="K1419" s="155" t="str">
        <f>IF(AND(J1419="Tak",F1407&lt;0.1),"Nie został spełniony warunek zgodnie z punktem 2 Kryteriów jakościowych dopuszczających","")</f>
        <v/>
      </c>
      <c r="L1419" s="155"/>
      <c r="M1419" s="155"/>
      <c r="N1419" s="155"/>
      <c r="O1419" s="155"/>
      <c r="P1419" s="155"/>
      <c r="Q1419" s="155"/>
      <c r="R1419" s="155"/>
      <c r="S1419" s="155"/>
      <c r="T1419" s="155"/>
      <c r="AA1419">
        <f t="shared" si="28"/>
        <v>0</v>
      </c>
    </row>
    <row r="1420" spans="1:27" ht="62.25" hidden="1" customHeight="1" x14ac:dyDescent="0.25">
      <c r="A1420" s="34">
        <v>33</v>
      </c>
      <c r="B1420" s="157" t="s">
        <v>277</v>
      </c>
      <c r="C1420" s="157"/>
      <c r="D1420" s="157"/>
      <c r="E1420" s="54" t="s">
        <v>19</v>
      </c>
      <c r="F1420" s="158"/>
      <c r="G1420" s="158"/>
      <c r="H1420" s="120"/>
      <c r="I1420" s="159"/>
      <c r="J1420" s="159"/>
      <c r="K1420" s="99"/>
      <c r="L1420" s="17"/>
      <c r="M1420" s="17"/>
      <c r="N1420" s="17"/>
      <c r="O1420" s="17"/>
      <c r="P1420" s="17"/>
      <c r="Q1420" s="17"/>
      <c r="R1420" s="17"/>
      <c r="S1420" s="17"/>
      <c r="T1420" s="17"/>
      <c r="AA1420">
        <f>SUM(AA1417:AA1419)</f>
        <v>0</v>
      </c>
    </row>
    <row r="1421" spans="1:27" ht="41.25" hidden="1" customHeight="1" x14ac:dyDescent="0.25">
      <c r="A1421" s="34">
        <v>34</v>
      </c>
      <c r="B1421" s="108" t="s">
        <v>157</v>
      </c>
      <c r="C1421" s="108"/>
      <c r="D1421" s="108"/>
      <c r="E1421" s="57" t="s">
        <v>158</v>
      </c>
      <c r="F1421" s="160" t="str">
        <f>IF(OR(F1392="",F1393=""),"",F1391/F1405)</f>
        <v/>
      </c>
      <c r="G1421" s="160"/>
      <c r="H1421" s="161"/>
      <c r="I1421" s="161"/>
      <c r="J1421" s="162"/>
      <c r="K1421" s="100"/>
      <c r="L1421" s="17"/>
      <c r="M1421" s="17"/>
      <c r="N1421" s="17"/>
      <c r="O1421" s="17"/>
      <c r="P1421" s="17"/>
      <c r="Q1421" s="17"/>
      <c r="R1421" s="17"/>
      <c r="S1421" s="17"/>
      <c r="T1421" s="17"/>
    </row>
    <row r="1422" spans="1:27" ht="40.5" hidden="1" customHeight="1" x14ac:dyDescent="0.25">
      <c r="A1422" s="34">
        <v>35</v>
      </c>
      <c r="B1422" s="108" t="s">
        <v>159</v>
      </c>
      <c r="C1422" s="108"/>
      <c r="D1422" s="108"/>
      <c r="E1422" s="57" t="s">
        <v>160</v>
      </c>
      <c r="F1422" s="160" t="str">
        <f>IF(OR(F1391="",F1392="",F1401=""),"",F1391/(F1392-F1393))</f>
        <v/>
      </c>
      <c r="G1422" s="160"/>
      <c r="H1422" s="161"/>
      <c r="I1422" s="161"/>
      <c r="J1422" s="162"/>
      <c r="K1422" s="99"/>
      <c r="L1422" s="17"/>
      <c r="M1422" s="17"/>
      <c r="N1422" s="17"/>
      <c r="O1422" s="17"/>
      <c r="P1422" s="17"/>
      <c r="Q1422" s="17"/>
      <c r="R1422" s="17"/>
      <c r="S1422" s="17"/>
      <c r="T1422" s="17"/>
    </row>
    <row r="1423" spans="1:27" ht="30" hidden="1" customHeight="1" x14ac:dyDescent="0.25">
      <c r="A1423" s="34">
        <v>36</v>
      </c>
      <c r="B1423" s="126" t="str">
        <f>CONCATENATE("Maksymalna kwota dofinansowania - ",'0-1'!$B$8)</f>
        <v xml:space="preserve">Maksymalna kwota dofinansowania - </v>
      </c>
      <c r="C1423" s="127"/>
      <c r="D1423" s="128"/>
      <c r="E1423" s="57" t="s">
        <v>69</v>
      </c>
      <c r="F1423" s="135" t="str">
        <f>IF(F1424="","",F1424*F1391)</f>
        <v/>
      </c>
      <c r="G1423" s="136"/>
      <c r="H1423" s="137"/>
      <c r="I1423" s="138"/>
      <c r="J1423" s="138"/>
      <c r="K1423" s="99"/>
      <c r="L1423" s="17"/>
      <c r="M1423" s="17"/>
      <c r="N1423" s="17"/>
      <c r="O1423" s="17"/>
      <c r="P1423" s="17"/>
      <c r="Q1423" s="17"/>
      <c r="R1423" s="17"/>
      <c r="S1423" s="17"/>
      <c r="T1423" s="17"/>
    </row>
    <row r="1424" spans="1:27" ht="45.75" hidden="1" customHeight="1" x14ac:dyDescent="0.25">
      <c r="A1424" s="34">
        <v>37</v>
      </c>
      <c r="B1424" s="126" t="s">
        <v>187</v>
      </c>
      <c r="C1424" s="127"/>
      <c r="D1424" s="128"/>
      <c r="E1424" s="59" t="s">
        <v>47</v>
      </c>
      <c r="F1424" s="139" t="str">
        <f>IF(AA1420=3,0.95,IF(AA1420=2,0.9,IF(AA1420=1,0.85,"")))</f>
        <v/>
      </c>
      <c r="G1424" s="140"/>
      <c r="H1424" s="137"/>
      <c r="I1424" s="138"/>
      <c r="J1424" s="138"/>
      <c r="K1424" s="99"/>
      <c r="L1424" s="17"/>
      <c r="M1424" s="17"/>
      <c r="N1424" s="17"/>
      <c r="O1424" s="17"/>
      <c r="P1424" s="17"/>
      <c r="Q1424" s="17"/>
      <c r="R1424" s="17"/>
      <c r="S1424" s="17"/>
      <c r="T1424" s="17"/>
    </row>
    <row r="1425" spans="1:27" ht="15" hidden="1" customHeight="1" x14ac:dyDescent="0.25">
      <c r="A1425" s="106" t="s">
        <v>205</v>
      </c>
      <c r="B1425" s="106"/>
      <c r="C1425" s="106"/>
      <c r="D1425" s="106"/>
      <c r="E1425" s="106"/>
      <c r="F1425" s="106"/>
      <c r="G1425" s="106"/>
      <c r="H1425" s="106"/>
      <c r="I1425" s="106"/>
      <c r="J1425" s="132"/>
      <c r="K1425" s="98"/>
      <c r="L1425" s="17"/>
      <c r="M1425" s="17"/>
      <c r="N1425" s="17"/>
      <c r="O1425" s="17"/>
      <c r="P1425" s="17"/>
      <c r="Q1425" s="17"/>
      <c r="R1425" s="17"/>
      <c r="S1425" s="17"/>
      <c r="T1425" s="17"/>
    </row>
    <row r="1426" spans="1:27" ht="39.75" hidden="1" customHeight="1" x14ac:dyDescent="0.25">
      <c r="A1426" s="107"/>
      <c r="B1426" s="107"/>
      <c r="C1426" s="107"/>
      <c r="D1426" s="107"/>
      <c r="E1426" s="107"/>
      <c r="F1426" s="107"/>
      <c r="G1426" s="107"/>
      <c r="H1426" s="107"/>
      <c r="I1426" s="107"/>
      <c r="J1426" s="141"/>
      <c r="K1426" s="98"/>
      <c r="L1426" s="17"/>
      <c r="M1426" s="17"/>
      <c r="N1426" s="17"/>
      <c r="O1426" s="17"/>
      <c r="P1426" s="17"/>
      <c r="Q1426" s="17"/>
      <c r="R1426" s="17"/>
      <c r="S1426" s="17"/>
      <c r="T1426" s="17"/>
    </row>
    <row r="1427" spans="1:27" ht="33.75" hidden="1" customHeight="1" x14ac:dyDescent="0.25">
      <c r="K1427" s="98"/>
      <c r="L1427" s="17"/>
      <c r="M1427" s="17"/>
      <c r="N1427" s="17"/>
      <c r="O1427" s="17"/>
      <c r="P1427" s="17"/>
      <c r="Q1427" s="17"/>
      <c r="R1427" s="17"/>
      <c r="S1427" s="17"/>
      <c r="T1427" s="17"/>
    </row>
    <row r="1428" spans="1:27" ht="18.75" hidden="1" x14ac:dyDescent="0.3">
      <c r="B1428" s="207" t="s">
        <v>228</v>
      </c>
      <c r="C1428" s="207"/>
      <c r="D1428" s="207"/>
      <c r="E1428" s="207"/>
      <c r="F1428" s="207"/>
      <c r="G1428" s="207"/>
      <c r="H1428" s="207"/>
      <c r="I1428" s="207"/>
      <c r="J1428" s="207"/>
      <c r="K1428" s="98"/>
      <c r="L1428" s="17"/>
      <c r="M1428" s="17"/>
      <c r="N1428" s="17"/>
      <c r="O1428" s="17"/>
      <c r="P1428" s="17"/>
      <c r="Q1428" s="17"/>
      <c r="R1428" s="17"/>
      <c r="S1428" s="17"/>
      <c r="T1428" s="17"/>
    </row>
    <row r="1429" spans="1:27" ht="45.75" hidden="1" customHeight="1" x14ac:dyDescent="0.25">
      <c r="A1429" s="36" t="s">
        <v>13</v>
      </c>
      <c r="B1429" s="208" t="s">
        <v>33</v>
      </c>
      <c r="C1429" s="208"/>
      <c r="D1429" s="208"/>
      <c r="E1429" s="51" t="s">
        <v>15</v>
      </c>
      <c r="F1429" s="208" t="s">
        <v>36</v>
      </c>
      <c r="G1429" s="208"/>
      <c r="H1429" s="208" t="s">
        <v>49</v>
      </c>
      <c r="I1429" s="208"/>
      <c r="J1429" s="209"/>
      <c r="K1429" s="99"/>
      <c r="L1429" s="17"/>
      <c r="M1429" s="17"/>
      <c r="N1429" s="17"/>
      <c r="O1429" s="17"/>
      <c r="P1429" s="17"/>
      <c r="Q1429" s="17"/>
      <c r="R1429" s="17"/>
      <c r="S1429" s="17"/>
      <c r="T1429" s="17"/>
    </row>
    <row r="1430" spans="1:27" ht="31.5" hidden="1" customHeight="1" x14ac:dyDescent="0.25">
      <c r="A1430" s="40">
        <v>1</v>
      </c>
      <c r="B1430" s="157" t="s">
        <v>43</v>
      </c>
      <c r="C1430" s="157"/>
      <c r="D1430" s="157"/>
      <c r="E1430" s="52" t="s">
        <v>17</v>
      </c>
      <c r="F1430" s="198" t="s">
        <v>17</v>
      </c>
      <c r="G1430" s="199"/>
      <c r="H1430" s="200"/>
      <c r="I1430" s="200"/>
      <c r="J1430" s="201"/>
      <c r="K1430" s="99"/>
      <c r="L1430" s="17"/>
      <c r="M1430" s="17"/>
      <c r="N1430" s="17"/>
      <c r="O1430" s="17"/>
      <c r="P1430" s="17"/>
      <c r="Q1430" s="17"/>
      <c r="R1430" s="17"/>
      <c r="S1430" s="17"/>
      <c r="T1430" s="17"/>
    </row>
    <row r="1431" spans="1:27" ht="30.75" hidden="1" customHeight="1" x14ac:dyDescent="0.25">
      <c r="A1431" s="40">
        <v>2</v>
      </c>
      <c r="B1431" s="157" t="s">
        <v>44</v>
      </c>
      <c r="C1431" s="157"/>
      <c r="D1431" s="157"/>
      <c r="E1431" s="52" t="s">
        <v>17</v>
      </c>
      <c r="F1431" s="198" t="s">
        <v>17</v>
      </c>
      <c r="G1431" s="199"/>
      <c r="H1431" s="120"/>
      <c r="I1431" s="159"/>
      <c r="J1431" s="159"/>
      <c r="K1431" s="101"/>
      <c r="L1431" s="17"/>
      <c r="M1431" s="17"/>
      <c r="N1431" s="17"/>
      <c r="O1431" s="17"/>
      <c r="P1431" s="17"/>
      <c r="Q1431" s="17"/>
      <c r="R1431" s="17"/>
      <c r="S1431" s="17"/>
      <c r="T1431" s="17"/>
    </row>
    <row r="1432" spans="1:27" ht="15.75" hidden="1" x14ac:dyDescent="0.25">
      <c r="A1432" s="40">
        <v>3</v>
      </c>
      <c r="B1432" s="126" t="s">
        <v>152</v>
      </c>
      <c r="C1432" s="127"/>
      <c r="D1432" s="128"/>
      <c r="E1432" s="53" t="s">
        <v>153</v>
      </c>
      <c r="F1432" s="202"/>
      <c r="G1432" s="203"/>
      <c r="H1432" s="120"/>
      <c r="I1432" s="159"/>
      <c r="J1432" s="159"/>
      <c r="K1432" s="101"/>
      <c r="L1432" s="17"/>
      <c r="M1432" s="17"/>
      <c r="N1432" s="17"/>
      <c r="O1432" s="17"/>
      <c r="P1432" s="17"/>
      <c r="Q1432" s="17"/>
      <c r="R1432" s="17"/>
      <c r="S1432" s="17"/>
      <c r="T1432" s="17"/>
      <c r="AA1432" t="s">
        <v>154</v>
      </c>
    </row>
    <row r="1433" spans="1:27" ht="17.25" hidden="1" x14ac:dyDescent="0.25">
      <c r="A1433" s="40">
        <v>4</v>
      </c>
      <c r="B1433" s="157" t="s">
        <v>45</v>
      </c>
      <c r="C1433" s="157"/>
      <c r="D1433" s="157"/>
      <c r="E1433" s="54" t="s">
        <v>21</v>
      </c>
      <c r="F1433" s="158"/>
      <c r="G1433" s="158"/>
      <c r="H1433" s="120"/>
      <c r="I1433" s="159"/>
      <c r="J1433" s="159"/>
      <c r="K1433" s="101"/>
      <c r="L1433" s="17"/>
      <c r="M1433" s="17"/>
      <c r="N1433" s="17"/>
      <c r="O1433" s="17"/>
      <c r="P1433" s="17"/>
      <c r="Q1433" s="17"/>
      <c r="R1433" s="17"/>
      <c r="S1433" s="17"/>
      <c r="T1433" s="17"/>
      <c r="AA1433" t="s">
        <v>155</v>
      </c>
    </row>
    <row r="1434" spans="1:27" ht="18.75" hidden="1" customHeight="1" x14ac:dyDescent="0.25">
      <c r="A1434" s="40">
        <v>5</v>
      </c>
      <c r="B1434" s="157" t="s">
        <v>41</v>
      </c>
      <c r="C1434" s="157"/>
      <c r="D1434" s="157"/>
      <c r="E1434" s="54" t="s">
        <v>21</v>
      </c>
      <c r="F1434" s="204"/>
      <c r="G1434" s="205"/>
      <c r="H1434" s="120"/>
      <c r="I1434" s="159"/>
      <c r="J1434" s="159"/>
      <c r="K1434" s="101"/>
      <c r="L1434" s="17"/>
      <c r="M1434" s="17"/>
      <c r="N1434" s="17"/>
      <c r="O1434" s="17"/>
      <c r="P1434" s="17"/>
      <c r="Q1434" s="17"/>
      <c r="R1434" s="17"/>
      <c r="S1434" s="17"/>
      <c r="T1434" s="17"/>
    </row>
    <row r="1435" spans="1:27" ht="29.25" hidden="1" customHeight="1" x14ac:dyDescent="0.25">
      <c r="A1435" s="34">
        <v>6</v>
      </c>
      <c r="B1435" s="206" t="s">
        <v>163</v>
      </c>
      <c r="C1435" s="206"/>
      <c r="D1435" s="206"/>
      <c r="E1435" s="55" t="s">
        <v>168</v>
      </c>
      <c r="F1435" s="158"/>
      <c r="G1435" s="158"/>
      <c r="H1435" s="120"/>
      <c r="I1435" s="159"/>
      <c r="J1435" s="159"/>
      <c r="K1435" s="101"/>
      <c r="L1435" s="17"/>
      <c r="M1435" s="17"/>
      <c r="N1435" s="17"/>
      <c r="O1435" s="17"/>
      <c r="P1435" s="17"/>
      <c r="Q1435" s="17"/>
      <c r="R1435" s="17"/>
      <c r="S1435" s="17"/>
      <c r="T1435" s="17"/>
    </row>
    <row r="1436" spans="1:27" ht="62.25" hidden="1" customHeight="1" x14ac:dyDescent="0.25">
      <c r="A1436" s="40">
        <v>7</v>
      </c>
      <c r="B1436" s="157" t="s">
        <v>46</v>
      </c>
      <c r="C1436" s="157"/>
      <c r="D1436" s="157"/>
      <c r="E1436" s="54" t="s">
        <v>21</v>
      </c>
      <c r="F1436" s="158"/>
      <c r="G1436" s="158"/>
      <c r="H1436" s="120"/>
      <c r="I1436" s="159"/>
      <c r="J1436" s="159"/>
      <c r="K1436" s="99"/>
      <c r="L1436" s="17"/>
      <c r="M1436" s="17"/>
      <c r="N1436" s="17"/>
      <c r="O1436" s="17"/>
      <c r="P1436" s="17"/>
      <c r="Q1436" s="17"/>
      <c r="R1436" s="17"/>
      <c r="S1436" s="17"/>
      <c r="T1436" s="17"/>
    </row>
    <row r="1437" spans="1:27" ht="28.5" hidden="1" customHeight="1" x14ac:dyDescent="0.25">
      <c r="A1437" s="40">
        <v>8</v>
      </c>
      <c r="B1437" s="193" t="s">
        <v>174</v>
      </c>
      <c r="C1437" s="194"/>
      <c r="D1437" s="195"/>
      <c r="E1437" s="56" t="s">
        <v>35</v>
      </c>
      <c r="F1437" s="196"/>
      <c r="G1437" s="197"/>
      <c r="H1437" s="120"/>
      <c r="I1437" s="159"/>
      <c r="J1437" s="159"/>
      <c r="K1437" s="99"/>
      <c r="L1437" s="17"/>
      <c r="M1437" s="17"/>
      <c r="N1437" s="17"/>
      <c r="O1437" s="17"/>
      <c r="P1437" s="17"/>
      <c r="Q1437" s="17"/>
      <c r="R1437" s="17"/>
      <c r="S1437" s="17"/>
      <c r="T1437" s="17"/>
    </row>
    <row r="1438" spans="1:27" ht="29.25" hidden="1" customHeight="1" x14ac:dyDescent="0.25">
      <c r="A1438" s="40">
        <v>9</v>
      </c>
      <c r="B1438" s="193" t="s">
        <v>176</v>
      </c>
      <c r="C1438" s="194"/>
      <c r="D1438" s="195"/>
      <c r="E1438" s="56" t="s">
        <v>153</v>
      </c>
      <c r="F1438" s="163"/>
      <c r="G1438" s="164"/>
      <c r="H1438" s="120"/>
      <c r="I1438" s="159"/>
      <c r="J1438" s="159"/>
      <c r="K1438" s="99"/>
      <c r="L1438" s="17"/>
      <c r="M1438" s="17"/>
      <c r="N1438" s="17"/>
      <c r="O1438" s="17"/>
      <c r="P1438" s="17"/>
      <c r="Q1438" s="17"/>
      <c r="R1438" s="17"/>
      <c r="S1438" s="17"/>
      <c r="T1438" s="17"/>
    </row>
    <row r="1439" spans="1:27" hidden="1" x14ac:dyDescent="0.25">
      <c r="A1439" s="40">
        <v>10</v>
      </c>
      <c r="B1439" s="193" t="s">
        <v>175</v>
      </c>
      <c r="C1439" s="194"/>
      <c r="D1439" s="195"/>
      <c r="E1439" s="56" t="s">
        <v>35</v>
      </c>
      <c r="F1439" s="196"/>
      <c r="G1439" s="197"/>
      <c r="H1439" s="120"/>
      <c r="I1439" s="159"/>
      <c r="J1439" s="159"/>
      <c r="K1439" s="99"/>
      <c r="L1439" s="17"/>
      <c r="M1439" s="17"/>
      <c r="N1439" s="17"/>
      <c r="O1439" s="17"/>
      <c r="P1439" s="17"/>
      <c r="Q1439" s="17"/>
      <c r="R1439" s="17"/>
      <c r="S1439" s="17"/>
      <c r="T1439" s="17"/>
    </row>
    <row r="1440" spans="1:27" ht="33.75" hidden="1" customHeight="1" x14ac:dyDescent="0.25">
      <c r="A1440" s="40">
        <v>11</v>
      </c>
      <c r="B1440" s="126" t="s">
        <v>156</v>
      </c>
      <c r="C1440" s="127"/>
      <c r="D1440" s="128"/>
      <c r="E1440" s="57" t="s">
        <v>69</v>
      </c>
      <c r="F1440" s="187"/>
      <c r="G1440" s="188"/>
      <c r="H1440" s="120"/>
      <c r="I1440" s="159"/>
      <c r="J1440" s="159"/>
      <c r="K1440" s="100" t="str">
        <f>IF(F1441&gt;F1440,"Wartość kosztów kwalifikowanych przekracza koszt całkowity przedsięwzięcia !!!","")</f>
        <v/>
      </c>
      <c r="L1440" s="17"/>
      <c r="M1440" s="17"/>
      <c r="N1440" s="17"/>
      <c r="O1440" s="17"/>
      <c r="P1440" s="17"/>
      <c r="Q1440" s="17"/>
      <c r="R1440" s="17"/>
      <c r="S1440" s="17"/>
      <c r="T1440" s="17"/>
    </row>
    <row r="1441" spans="1:20" ht="141.75" hidden="1" customHeight="1" x14ac:dyDescent="0.25">
      <c r="A1441" s="40">
        <v>12</v>
      </c>
      <c r="B1441" s="126" t="s">
        <v>167</v>
      </c>
      <c r="C1441" s="127"/>
      <c r="D1441" s="128"/>
      <c r="E1441" s="57" t="s">
        <v>69</v>
      </c>
      <c r="F1441" s="187"/>
      <c r="G1441" s="188"/>
      <c r="H1441" s="120"/>
      <c r="I1441" s="159"/>
      <c r="J1441" s="159"/>
      <c r="K1441" s="105" t="str">
        <f>IF(F1441="","",IF(F1441&lt;100000,"Minimalny koszt kwalifikowany przedsięwzięcia to 100.000,00 zł !!!",""))</f>
        <v/>
      </c>
      <c r="L1441" s="17"/>
      <c r="M1441" s="17"/>
      <c r="N1441" s="17"/>
      <c r="O1441" s="17"/>
      <c r="P1441" s="17"/>
      <c r="Q1441" s="17"/>
      <c r="R1441" s="17"/>
      <c r="S1441" s="17"/>
      <c r="T1441" s="17"/>
    </row>
    <row r="1442" spans="1:20" ht="30.75" hidden="1" customHeight="1" x14ac:dyDescent="0.25">
      <c r="A1442" s="37">
        <v>13</v>
      </c>
      <c r="B1442" s="126" t="s">
        <v>165</v>
      </c>
      <c r="C1442" s="127"/>
      <c r="D1442" s="128"/>
      <c r="E1442" s="57" t="s">
        <v>69</v>
      </c>
      <c r="F1442" s="187"/>
      <c r="G1442" s="188"/>
      <c r="H1442" s="120"/>
      <c r="I1442" s="159"/>
      <c r="J1442" s="159"/>
      <c r="K1442" s="99"/>
      <c r="L1442" s="17"/>
      <c r="M1442" s="17"/>
      <c r="N1442" s="17"/>
      <c r="O1442" s="17"/>
      <c r="P1442" s="17"/>
      <c r="Q1442" s="17"/>
      <c r="R1442" s="17"/>
      <c r="S1442" s="17"/>
      <c r="T1442" s="17"/>
    </row>
    <row r="1443" spans="1:20" ht="30.75" hidden="1" customHeight="1" x14ac:dyDescent="0.25">
      <c r="A1443" s="37">
        <v>14</v>
      </c>
      <c r="B1443" s="126" t="s">
        <v>164</v>
      </c>
      <c r="C1443" s="127"/>
      <c r="D1443" s="128"/>
      <c r="E1443" s="57" t="s">
        <v>69</v>
      </c>
      <c r="F1443" s="187"/>
      <c r="G1443" s="188"/>
      <c r="H1443" s="120"/>
      <c r="I1443" s="159"/>
      <c r="J1443" s="159"/>
      <c r="K1443" s="99"/>
      <c r="L1443" s="17"/>
      <c r="M1443" s="17"/>
      <c r="N1443" s="17"/>
      <c r="O1443" s="17"/>
      <c r="P1443" s="17"/>
      <c r="Q1443" s="17"/>
      <c r="R1443" s="17"/>
      <c r="S1443" s="17"/>
      <c r="T1443" s="17"/>
    </row>
    <row r="1444" spans="1:20" ht="30.75" hidden="1" customHeight="1" x14ac:dyDescent="0.25">
      <c r="A1444" s="37">
        <v>15</v>
      </c>
      <c r="B1444" s="126" t="s">
        <v>170</v>
      </c>
      <c r="C1444" s="127"/>
      <c r="D1444" s="128"/>
      <c r="E1444" s="57" t="s">
        <v>69</v>
      </c>
      <c r="F1444" s="189" t="str">
        <f>IF(OR(F1442="",F1443=""),"",F1442-F1443)</f>
        <v/>
      </c>
      <c r="G1444" s="190"/>
      <c r="H1444" s="120"/>
      <c r="I1444" s="159"/>
      <c r="J1444" s="159"/>
      <c r="K1444" s="99"/>
      <c r="L1444" s="17"/>
      <c r="M1444" s="17"/>
      <c r="N1444" s="17"/>
      <c r="O1444" s="17"/>
      <c r="P1444" s="17"/>
      <c r="Q1444" s="17"/>
      <c r="R1444" s="17"/>
      <c r="S1444" s="17"/>
      <c r="T1444" s="17"/>
    </row>
    <row r="1445" spans="1:20" hidden="1" x14ac:dyDescent="0.25">
      <c r="A1445" s="166">
        <v>16</v>
      </c>
      <c r="B1445" s="145" t="s">
        <v>66</v>
      </c>
      <c r="C1445" s="146"/>
      <c r="D1445" s="147"/>
      <c r="E1445" s="56" t="s">
        <v>93</v>
      </c>
      <c r="F1445" s="191"/>
      <c r="G1445" s="192"/>
      <c r="H1445" s="182"/>
      <c r="I1445" s="183"/>
      <c r="J1445" s="183"/>
      <c r="K1445" s="102"/>
      <c r="L1445" s="17"/>
      <c r="M1445" s="17"/>
      <c r="N1445" s="17"/>
      <c r="O1445" s="17"/>
      <c r="P1445" s="17"/>
      <c r="Q1445" s="17"/>
      <c r="R1445" s="17"/>
      <c r="S1445" s="17"/>
      <c r="T1445" s="17"/>
    </row>
    <row r="1446" spans="1:20" ht="17.25" hidden="1" customHeight="1" x14ac:dyDescent="0.25">
      <c r="A1446" s="167"/>
      <c r="B1446" s="151"/>
      <c r="C1446" s="152"/>
      <c r="D1446" s="153"/>
      <c r="E1446" s="54" t="s">
        <v>22</v>
      </c>
      <c r="F1446" s="114" t="str">
        <f>IF(F1445="","",F1445*0.278)</f>
        <v/>
      </c>
      <c r="G1446" s="114"/>
      <c r="H1446" s="184"/>
      <c r="I1446" s="184"/>
      <c r="J1446" s="182"/>
      <c r="K1446" s="102"/>
      <c r="L1446" s="17"/>
      <c r="M1446" s="17"/>
      <c r="N1446" s="17"/>
      <c r="O1446" s="17"/>
      <c r="P1446" s="17"/>
      <c r="Q1446" s="17"/>
      <c r="R1446" s="17"/>
      <c r="S1446" s="17"/>
      <c r="T1446" s="17"/>
    </row>
    <row r="1447" spans="1:20" hidden="1" x14ac:dyDescent="0.25">
      <c r="A1447" s="166">
        <v>17</v>
      </c>
      <c r="B1447" s="145" t="s">
        <v>67</v>
      </c>
      <c r="C1447" s="146"/>
      <c r="D1447" s="147"/>
      <c r="E1447" s="56" t="s">
        <v>93</v>
      </c>
      <c r="F1447" s="191"/>
      <c r="G1447" s="192"/>
      <c r="H1447" s="182"/>
      <c r="I1447" s="183"/>
      <c r="J1447" s="183"/>
      <c r="K1447" s="102"/>
      <c r="L1447" s="17"/>
      <c r="M1447" s="17"/>
      <c r="N1447" s="17"/>
      <c r="O1447" s="17"/>
      <c r="P1447" s="17"/>
      <c r="Q1447" s="17"/>
      <c r="R1447" s="17"/>
      <c r="S1447" s="17"/>
      <c r="T1447" s="17"/>
    </row>
    <row r="1448" spans="1:20" hidden="1" x14ac:dyDescent="0.25">
      <c r="A1448" s="167"/>
      <c r="B1448" s="151"/>
      <c r="C1448" s="152"/>
      <c r="D1448" s="153"/>
      <c r="E1448" s="54" t="s">
        <v>22</v>
      </c>
      <c r="F1448" s="114" t="str">
        <f>IF(F1447="","",F1447*0.278)</f>
        <v/>
      </c>
      <c r="G1448" s="114"/>
      <c r="H1448" s="184"/>
      <c r="I1448" s="184"/>
      <c r="J1448" s="182"/>
      <c r="K1448" s="102"/>
      <c r="L1448" s="17"/>
      <c r="M1448" s="17"/>
      <c r="N1448" s="17"/>
      <c r="O1448" s="17"/>
      <c r="P1448" s="17"/>
      <c r="Q1448" s="17"/>
      <c r="R1448" s="17"/>
      <c r="S1448" s="17"/>
      <c r="T1448" s="17"/>
    </row>
    <row r="1449" spans="1:20" hidden="1" x14ac:dyDescent="0.25">
      <c r="A1449" s="166">
        <v>18</v>
      </c>
      <c r="B1449" s="145" t="s">
        <v>64</v>
      </c>
      <c r="C1449" s="146"/>
      <c r="D1449" s="147"/>
      <c r="E1449" s="56" t="s">
        <v>93</v>
      </c>
      <c r="F1449" s="181" t="str">
        <f>IF(OR(F1445="",F1447=""),"",F1445-F1447)</f>
        <v/>
      </c>
      <c r="G1449" s="181"/>
      <c r="H1449" s="182"/>
      <c r="I1449" s="183"/>
      <c r="J1449" s="183"/>
      <c r="K1449" s="102"/>
      <c r="L1449" s="17"/>
      <c r="M1449" s="17"/>
      <c r="N1449" s="17"/>
      <c r="O1449" s="17"/>
      <c r="P1449" s="17"/>
      <c r="Q1449" s="17"/>
      <c r="R1449" s="17"/>
      <c r="S1449" s="17"/>
      <c r="T1449" s="17"/>
    </row>
    <row r="1450" spans="1:20" hidden="1" x14ac:dyDescent="0.25">
      <c r="A1450" s="167"/>
      <c r="B1450" s="151"/>
      <c r="C1450" s="152"/>
      <c r="D1450" s="153"/>
      <c r="E1450" s="54" t="s">
        <v>22</v>
      </c>
      <c r="F1450" s="114" t="str">
        <f>IF(OR(F1446="",F1448=""),"",F1446-F1448)</f>
        <v/>
      </c>
      <c r="G1450" s="114"/>
      <c r="H1450" s="184"/>
      <c r="I1450" s="184"/>
      <c r="J1450" s="182"/>
      <c r="K1450" s="102"/>
      <c r="L1450" s="17"/>
      <c r="M1450" s="17"/>
      <c r="N1450" s="17"/>
      <c r="O1450" s="17"/>
      <c r="P1450" s="17"/>
      <c r="Q1450" s="17"/>
      <c r="R1450" s="17"/>
      <c r="S1450" s="17"/>
      <c r="T1450" s="17"/>
    </row>
    <row r="1451" spans="1:20" ht="24" hidden="1" customHeight="1" x14ac:dyDescent="0.25">
      <c r="A1451" s="166">
        <v>19</v>
      </c>
      <c r="B1451" s="168" t="s">
        <v>61</v>
      </c>
      <c r="C1451" s="169"/>
      <c r="D1451" s="170"/>
      <c r="E1451" s="58" t="s">
        <v>93</v>
      </c>
      <c r="F1451" s="163"/>
      <c r="G1451" s="164"/>
      <c r="H1451" s="120"/>
      <c r="I1451" s="159"/>
      <c r="J1451" s="159"/>
      <c r="K1451" s="99"/>
      <c r="L1451" s="17"/>
      <c r="M1451" s="17"/>
      <c r="N1451" s="17"/>
      <c r="O1451" s="17"/>
      <c r="P1451" s="17"/>
      <c r="Q1451" s="17"/>
      <c r="R1451" s="17"/>
      <c r="S1451" s="17"/>
      <c r="T1451" s="17"/>
    </row>
    <row r="1452" spans="1:20" ht="24" hidden="1" customHeight="1" x14ac:dyDescent="0.25">
      <c r="A1452" s="167"/>
      <c r="B1452" s="171"/>
      <c r="C1452" s="172"/>
      <c r="D1452" s="173"/>
      <c r="E1452" s="57" t="s">
        <v>22</v>
      </c>
      <c r="F1452" s="185" t="str">
        <f>IF(F1451="","",F1451*0.278)</f>
        <v/>
      </c>
      <c r="G1452" s="186"/>
      <c r="H1452" s="120"/>
      <c r="I1452" s="159"/>
      <c r="J1452" s="159"/>
      <c r="K1452" s="99"/>
      <c r="L1452" s="17"/>
      <c r="M1452" s="17"/>
      <c r="N1452" s="17"/>
      <c r="O1452" s="17"/>
      <c r="P1452" s="17"/>
      <c r="Q1452" s="17"/>
      <c r="R1452" s="17"/>
      <c r="S1452" s="17"/>
      <c r="T1452" s="17"/>
    </row>
    <row r="1453" spans="1:20" ht="24" hidden="1" customHeight="1" x14ac:dyDescent="0.25">
      <c r="A1453" s="166">
        <v>20</v>
      </c>
      <c r="B1453" s="168" t="s">
        <v>62</v>
      </c>
      <c r="C1453" s="169"/>
      <c r="D1453" s="170"/>
      <c r="E1453" s="58" t="s">
        <v>93</v>
      </c>
      <c r="F1453" s="163"/>
      <c r="G1453" s="164"/>
      <c r="H1453" s="120"/>
      <c r="I1453" s="159"/>
      <c r="J1453" s="159"/>
      <c r="K1453" s="99"/>
      <c r="L1453" s="17"/>
      <c r="M1453" s="17"/>
      <c r="N1453" s="17"/>
      <c r="O1453" s="17"/>
      <c r="P1453" s="17"/>
      <c r="Q1453" s="17"/>
      <c r="R1453" s="17"/>
      <c r="S1453" s="17"/>
      <c r="T1453" s="17"/>
    </row>
    <row r="1454" spans="1:20" ht="24" hidden="1" customHeight="1" x14ac:dyDescent="0.25">
      <c r="A1454" s="167"/>
      <c r="B1454" s="171"/>
      <c r="C1454" s="172"/>
      <c r="D1454" s="173"/>
      <c r="E1454" s="57" t="s">
        <v>22</v>
      </c>
      <c r="F1454" s="185" t="str">
        <f>IF(F1453="","",F1453*0.278)</f>
        <v/>
      </c>
      <c r="G1454" s="186"/>
      <c r="H1454" s="120"/>
      <c r="I1454" s="159"/>
      <c r="J1454" s="159"/>
      <c r="K1454" s="103"/>
      <c r="L1454" s="17"/>
      <c r="M1454" s="17"/>
      <c r="N1454" s="17"/>
      <c r="O1454" s="17"/>
      <c r="P1454" s="17"/>
      <c r="Q1454" s="17"/>
      <c r="R1454" s="17"/>
      <c r="S1454" s="17"/>
      <c r="T1454" s="17"/>
    </row>
    <row r="1455" spans="1:20" ht="23.25" hidden="1" customHeight="1" x14ac:dyDescent="0.25">
      <c r="A1455" s="166">
        <v>21</v>
      </c>
      <c r="B1455" s="168" t="s">
        <v>50</v>
      </c>
      <c r="C1455" s="169"/>
      <c r="D1455" s="170"/>
      <c r="E1455" s="58" t="s">
        <v>93</v>
      </c>
      <c r="F1455" s="174" t="str">
        <f>IF(OR(F1451="",F1453=""),"",F1451-F1453)</f>
        <v/>
      </c>
      <c r="G1455" s="175"/>
      <c r="H1455" s="120"/>
      <c r="I1455" s="159"/>
      <c r="J1455" s="159"/>
      <c r="K1455" s="103"/>
      <c r="L1455" s="17"/>
      <c r="M1455" s="17"/>
      <c r="N1455" s="17"/>
      <c r="O1455" s="17"/>
      <c r="P1455" s="17"/>
      <c r="Q1455" s="17"/>
      <c r="R1455" s="17"/>
      <c r="S1455" s="17"/>
      <c r="T1455" s="17"/>
    </row>
    <row r="1456" spans="1:20" ht="23.25" hidden="1" customHeight="1" x14ac:dyDescent="0.25">
      <c r="A1456" s="167"/>
      <c r="B1456" s="171"/>
      <c r="C1456" s="172"/>
      <c r="D1456" s="173"/>
      <c r="E1456" s="57" t="s">
        <v>22</v>
      </c>
      <c r="F1456" s="174" t="str">
        <f>IF(OR(F1452="",F1454=""),"",F1452-F1454)</f>
        <v/>
      </c>
      <c r="G1456" s="175"/>
      <c r="H1456" s="120"/>
      <c r="I1456" s="159"/>
      <c r="J1456" s="159"/>
      <c r="K1456" s="103"/>
      <c r="L1456" s="17"/>
      <c r="M1456" s="17"/>
      <c r="N1456" s="17"/>
      <c r="O1456" s="17"/>
      <c r="P1456" s="17"/>
      <c r="Q1456" s="17"/>
      <c r="R1456" s="17"/>
      <c r="S1456" s="17"/>
      <c r="T1456" s="17"/>
    </row>
    <row r="1457" spans="1:27" ht="45.75" hidden="1" customHeight="1" x14ac:dyDescent="0.25">
      <c r="A1457" s="38">
        <v>22</v>
      </c>
      <c r="B1457" s="126" t="s">
        <v>161</v>
      </c>
      <c r="C1457" s="127"/>
      <c r="D1457" s="128"/>
      <c r="E1457" s="57" t="s">
        <v>47</v>
      </c>
      <c r="F1457" s="176" t="str">
        <f>IF(OR(F1451="",F1453=""),"",F1455/F1451)</f>
        <v/>
      </c>
      <c r="G1457" s="177"/>
      <c r="H1457" s="120"/>
      <c r="I1457" s="159"/>
      <c r="J1457" s="159"/>
      <c r="K1457" s="103"/>
      <c r="L1457" s="17"/>
      <c r="M1457" s="17"/>
      <c r="N1457" s="17"/>
      <c r="O1457" s="17"/>
      <c r="P1457" s="17"/>
      <c r="Q1457" s="17"/>
      <c r="R1457" s="17"/>
      <c r="S1457" s="17"/>
      <c r="T1457" s="17"/>
    </row>
    <row r="1458" spans="1:27" ht="30.75" hidden="1" customHeight="1" x14ac:dyDescent="0.25">
      <c r="A1458" s="40">
        <v>23</v>
      </c>
      <c r="B1458" s="129" t="s">
        <v>23</v>
      </c>
      <c r="C1458" s="130"/>
      <c r="D1458" s="131"/>
      <c r="E1458" s="54" t="s">
        <v>22</v>
      </c>
      <c r="F1458" s="178"/>
      <c r="G1458" s="178"/>
      <c r="H1458" s="179"/>
      <c r="I1458" s="179"/>
      <c r="J1458" s="120"/>
      <c r="K1458" s="102"/>
      <c r="L1458" s="17"/>
      <c r="M1458" s="17"/>
      <c r="N1458" s="17"/>
      <c r="O1458" s="17"/>
      <c r="P1458" s="17"/>
      <c r="Q1458" s="17"/>
      <c r="R1458" s="17"/>
      <c r="S1458" s="17"/>
      <c r="T1458" s="17"/>
    </row>
    <row r="1459" spans="1:27" ht="30.75" hidden="1" customHeight="1" x14ac:dyDescent="0.25">
      <c r="A1459" s="38">
        <v>24</v>
      </c>
      <c r="B1459" s="129" t="s">
        <v>172</v>
      </c>
      <c r="C1459" s="130"/>
      <c r="D1459" s="131"/>
      <c r="E1459" s="54" t="s">
        <v>22</v>
      </c>
      <c r="F1459" s="178"/>
      <c r="G1459" s="178"/>
      <c r="H1459" s="179"/>
      <c r="I1459" s="179"/>
      <c r="J1459" s="120"/>
      <c r="K1459" s="102"/>
      <c r="L1459" s="17"/>
      <c r="M1459" s="17"/>
      <c r="N1459" s="17"/>
      <c r="O1459" s="17"/>
      <c r="P1459" s="17"/>
      <c r="Q1459" s="17"/>
      <c r="R1459" s="17"/>
      <c r="S1459" s="17"/>
      <c r="T1459" s="17"/>
    </row>
    <row r="1460" spans="1:27" ht="30.75" hidden="1" customHeight="1" x14ac:dyDescent="0.25">
      <c r="A1460" s="38">
        <v>25</v>
      </c>
      <c r="B1460" s="129" t="s">
        <v>173</v>
      </c>
      <c r="C1460" s="130"/>
      <c r="D1460" s="131"/>
      <c r="E1460" s="54" t="s">
        <v>22</v>
      </c>
      <c r="F1460" s="180" t="str">
        <f>IF(OR(F1458="",F1459=""),"",F1458-F1459)</f>
        <v/>
      </c>
      <c r="G1460" s="180"/>
      <c r="H1460" s="120"/>
      <c r="I1460" s="159"/>
      <c r="J1460" s="159"/>
      <c r="K1460" s="102"/>
      <c r="L1460" s="17"/>
      <c r="M1460" s="17"/>
      <c r="N1460" s="17"/>
      <c r="O1460" s="17"/>
      <c r="P1460" s="17"/>
      <c r="Q1460" s="17"/>
      <c r="R1460" s="17"/>
      <c r="S1460" s="17"/>
      <c r="T1460" s="17"/>
    </row>
    <row r="1461" spans="1:27" ht="45.75" hidden="1" customHeight="1" x14ac:dyDescent="0.25">
      <c r="A1461" s="46">
        <v>26</v>
      </c>
      <c r="B1461" s="108" t="s">
        <v>166</v>
      </c>
      <c r="C1461" s="108"/>
      <c r="D1461" s="108"/>
      <c r="E1461" s="57" t="s">
        <v>22</v>
      </c>
      <c r="F1461" s="163"/>
      <c r="G1461" s="164"/>
      <c r="H1461" s="120"/>
      <c r="I1461" s="159"/>
      <c r="J1461" s="159"/>
      <c r="K1461" s="103"/>
      <c r="L1461" s="17"/>
      <c r="M1461" s="17"/>
      <c r="N1461" s="17"/>
      <c r="O1461" s="17"/>
      <c r="P1461" s="17"/>
      <c r="Q1461" s="17"/>
      <c r="R1461" s="17"/>
      <c r="S1461" s="17"/>
      <c r="T1461" s="17"/>
    </row>
    <row r="1462" spans="1:27" ht="45.75" hidden="1" customHeight="1" x14ac:dyDescent="0.25">
      <c r="A1462" s="46">
        <v>27</v>
      </c>
      <c r="B1462" s="108" t="s">
        <v>169</v>
      </c>
      <c r="C1462" s="108"/>
      <c r="D1462" s="108"/>
      <c r="E1462" s="57" t="s">
        <v>22</v>
      </c>
      <c r="F1462" s="163"/>
      <c r="G1462" s="164"/>
      <c r="H1462" s="120"/>
      <c r="I1462" s="159"/>
      <c r="J1462" s="159"/>
      <c r="K1462" s="103"/>
      <c r="L1462" s="17"/>
      <c r="M1462" s="17"/>
      <c r="N1462" s="17"/>
      <c r="O1462" s="17"/>
      <c r="P1462" s="17"/>
      <c r="Q1462" s="17"/>
      <c r="R1462" s="17"/>
      <c r="S1462" s="17"/>
      <c r="T1462" s="17"/>
    </row>
    <row r="1463" spans="1:27" ht="45" hidden="1" customHeight="1" x14ac:dyDescent="0.25">
      <c r="A1463" s="34">
        <v>28</v>
      </c>
      <c r="B1463" s="157" t="s">
        <v>51</v>
      </c>
      <c r="C1463" s="157"/>
      <c r="D1463" s="157"/>
      <c r="E1463" s="54" t="s">
        <v>22</v>
      </c>
      <c r="F1463" s="165" t="str">
        <f>IF(AND(F1461="",F1462=""),"",F1461+F1462)</f>
        <v/>
      </c>
      <c r="G1463" s="165"/>
      <c r="H1463" s="120"/>
      <c r="I1463" s="159"/>
      <c r="J1463" s="159"/>
      <c r="K1463" s="99"/>
      <c r="L1463" s="17"/>
      <c r="M1463" s="17"/>
      <c r="N1463" s="17"/>
      <c r="O1463" s="17"/>
      <c r="P1463" s="17"/>
      <c r="Q1463" s="17"/>
      <c r="R1463" s="17"/>
      <c r="S1463" s="17"/>
      <c r="T1463" s="17"/>
    </row>
    <row r="1464" spans="1:27" ht="30.75" hidden="1" customHeight="1" x14ac:dyDescent="0.25">
      <c r="A1464" s="34">
        <v>29</v>
      </c>
      <c r="B1464" s="129" t="s">
        <v>185</v>
      </c>
      <c r="C1464" s="130"/>
      <c r="D1464" s="131"/>
      <c r="E1464" s="54" t="s">
        <v>24</v>
      </c>
      <c r="F1464" s="163"/>
      <c r="G1464" s="164"/>
      <c r="H1464" s="120"/>
      <c r="I1464" s="159"/>
      <c r="J1464" s="159"/>
      <c r="K1464" s="99"/>
      <c r="L1464" s="17"/>
      <c r="M1464" s="17"/>
      <c r="N1464" s="17"/>
      <c r="O1464" s="17"/>
      <c r="P1464" s="17"/>
      <c r="Q1464" s="17"/>
      <c r="R1464" s="17"/>
      <c r="S1464" s="17"/>
      <c r="T1464" s="17"/>
    </row>
    <row r="1465" spans="1:27" hidden="1" x14ac:dyDescent="0.25">
      <c r="A1465" s="34">
        <v>30</v>
      </c>
      <c r="B1465" s="129" t="s">
        <v>186</v>
      </c>
      <c r="C1465" s="130"/>
      <c r="D1465" s="131"/>
      <c r="E1465" s="54" t="s">
        <v>24</v>
      </c>
      <c r="F1465" s="163"/>
      <c r="G1465" s="164"/>
      <c r="H1465" s="120"/>
      <c r="I1465" s="159"/>
      <c r="J1465" s="159"/>
      <c r="K1465" s="99"/>
      <c r="L1465" s="17"/>
      <c r="M1465" s="17"/>
      <c r="N1465" s="17"/>
      <c r="O1465" s="17"/>
      <c r="P1465" s="17"/>
      <c r="Q1465" s="17"/>
      <c r="R1465" s="17"/>
      <c r="S1465" s="17"/>
      <c r="T1465" s="17"/>
    </row>
    <row r="1466" spans="1:27" ht="31.5" hidden="1" customHeight="1" x14ac:dyDescent="0.25">
      <c r="A1466" s="34">
        <v>31</v>
      </c>
      <c r="B1466" s="157" t="s">
        <v>48</v>
      </c>
      <c r="C1466" s="157"/>
      <c r="D1466" s="157"/>
      <c r="E1466" s="54" t="s">
        <v>24</v>
      </c>
      <c r="F1466" s="165" t="str">
        <f>IF(OR(F1464="",F1465=""),"",F1464-F1465)</f>
        <v/>
      </c>
      <c r="G1466" s="165"/>
      <c r="H1466" s="120"/>
      <c r="I1466" s="159"/>
      <c r="J1466" s="159"/>
      <c r="K1466" s="103"/>
      <c r="L1466" s="17"/>
      <c r="M1466" s="17"/>
      <c r="N1466" s="17"/>
      <c r="O1466" s="17"/>
      <c r="P1466" s="17"/>
      <c r="Q1466" s="17"/>
      <c r="R1466" s="17"/>
      <c r="S1466" s="17"/>
      <c r="T1466" s="17"/>
    </row>
    <row r="1467" spans="1:27" hidden="1" x14ac:dyDescent="0.25">
      <c r="A1467" s="142">
        <v>32</v>
      </c>
      <c r="B1467" s="145" t="s">
        <v>52</v>
      </c>
      <c r="C1467" s="146"/>
      <c r="D1467" s="147"/>
      <c r="E1467" s="154" t="s">
        <v>182</v>
      </c>
      <c r="F1467" s="154"/>
      <c r="G1467" s="154"/>
      <c r="H1467" s="154"/>
      <c r="I1467" s="154"/>
      <c r="J1467" s="86"/>
      <c r="K1467" s="155" t="str">
        <f>IF(AND(J1467="Tak",F1457&lt;0.25),"Nie został spełniony warunek zgodnie z punktem 1 Kryteriów jakościowych dopuszczających","")</f>
        <v/>
      </c>
      <c r="L1467" s="155"/>
      <c r="M1467" s="155"/>
      <c r="N1467" s="155"/>
      <c r="O1467" s="155"/>
      <c r="P1467" s="155"/>
      <c r="Q1467" s="155"/>
      <c r="R1467" s="155"/>
      <c r="S1467" s="155"/>
      <c r="T1467" s="155"/>
      <c r="AA1467">
        <f>IF(J1467="Tak",1,0)</f>
        <v>0</v>
      </c>
    </row>
    <row r="1468" spans="1:27" hidden="1" x14ac:dyDescent="0.25">
      <c r="A1468" s="143"/>
      <c r="B1468" s="148"/>
      <c r="C1468" s="149"/>
      <c r="D1468" s="150"/>
      <c r="E1468" s="156" t="s">
        <v>183</v>
      </c>
      <c r="F1468" s="156"/>
      <c r="G1468" s="156"/>
      <c r="H1468" s="156"/>
      <c r="I1468" s="156"/>
      <c r="J1468" s="86"/>
      <c r="K1468" s="155" t="str">
        <f>IF(AND(J1468="Tak",F1457&lt;0.1),"Nie został spełniony warunek zgodnie z punktem 2 Kryteriów jakościowych dopuszczających","")</f>
        <v/>
      </c>
      <c r="L1468" s="155"/>
      <c r="M1468" s="155"/>
      <c r="N1468" s="155"/>
      <c r="O1468" s="155"/>
      <c r="P1468" s="155"/>
      <c r="Q1468" s="155"/>
      <c r="R1468" s="155"/>
      <c r="S1468" s="155"/>
      <c r="T1468" s="155"/>
      <c r="AA1468">
        <f t="shared" ref="AA1468:AA1469" si="29">IF(J1468="Tak",1,0)</f>
        <v>0</v>
      </c>
    </row>
    <row r="1469" spans="1:27" hidden="1" x14ac:dyDescent="0.25">
      <c r="A1469" s="144"/>
      <c r="B1469" s="151"/>
      <c r="C1469" s="152"/>
      <c r="D1469" s="153"/>
      <c r="E1469" s="156" t="s">
        <v>184</v>
      </c>
      <c r="F1469" s="156"/>
      <c r="G1469" s="156"/>
      <c r="H1469" s="156"/>
      <c r="I1469" s="156"/>
      <c r="J1469" s="86"/>
      <c r="K1469" s="155" t="str">
        <f>IF(AND(J1469="Tak",F1457&lt;0.1),"Nie został spełniony warunek zgodnie z punktem 2 Kryteriów jakościowych dopuszczających","")</f>
        <v/>
      </c>
      <c r="L1469" s="155"/>
      <c r="M1469" s="155"/>
      <c r="N1469" s="155"/>
      <c r="O1469" s="155"/>
      <c r="P1469" s="155"/>
      <c r="Q1469" s="155"/>
      <c r="R1469" s="155"/>
      <c r="S1469" s="155"/>
      <c r="T1469" s="155"/>
      <c r="AA1469">
        <f t="shared" si="29"/>
        <v>0</v>
      </c>
    </row>
    <row r="1470" spans="1:27" ht="60.75" hidden="1" customHeight="1" x14ac:dyDescent="0.25">
      <c r="A1470" s="34">
        <v>33</v>
      </c>
      <c r="B1470" s="157" t="s">
        <v>277</v>
      </c>
      <c r="C1470" s="157"/>
      <c r="D1470" s="157"/>
      <c r="E1470" s="54" t="s">
        <v>19</v>
      </c>
      <c r="F1470" s="158"/>
      <c r="G1470" s="158"/>
      <c r="H1470" s="120"/>
      <c r="I1470" s="159"/>
      <c r="J1470" s="159"/>
      <c r="K1470" s="99"/>
      <c r="L1470" s="17"/>
      <c r="M1470" s="17"/>
      <c r="N1470" s="17"/>
      <c r="O1470" s="17"/>
      <c r="P1470" s="17"/>
      <c r="Q1470" s="17"/>
      <c r="R1470" s="17"/>
      <c r="S1470" s="17"/>
      <c r="T1470" s="17"/>
      <c r="AA1470">
        <f>SUM(AA1467:AA1469)</f>
        <v>0</v>
      </c>
    </row>
    <row r="1471" spans="1:27" ht="41.25" hidden="1" customHeight="1" x14ac:dyDescent="0.25">
      <c r="A1471" s="34">
        <v>34</v>
      </c>
      <c r="B1471" s="108" t="s">
        <v>157</v>
      </c>
      <c r="C1471" s="108"/>
      <c r="D1471" s="108"/>
      <c r="E1471" s="57" t="s">
        <v>158</v>
      </c>
      <c r="F1471" s="160" t="str">
        <f>IF(OR(F1442="",F1443=""),"",F1441/F1455)</f>
        <v/>
      </c>
      <c r="G1471" s="160"/>
      <c r="H1471" s="161"/>
      <c r="I1471" s="161"/>
      <c r="J1471" s="162"/>
      <c r="K1471" s="100"/>
      <c r="L1471" s="17"/>
      <c r="M1471" s="17"/>
      <c r="N1471" s="17"/>
      <c r="O1471" s="17"/>
      <c r="P1471" s="17"/>
      <c r="Q1471" s="17"/>
      <c r="R1471" s="17"/>
      <c r="S1471" s="17"/>
      <c r="T1471" s="17"/>
    </row>
    <row r="1472" spans="1:27" ht="40.5" hidden="1" customHeight="1" x14ac:dyDescent="0.25">
      <c r="A1472" s="34">
        <v>35</v>
      </c>
      <c r="B1472" s="108" t="s">
        <v>159</v>
      </c>
      <c r="C1472" s="108"/>
      <c r="D1472" s="108"/>
      <c r="E1472" s="57" t="s">
        <v>160</v>
      </c>
      <c r="F1472" s="160" t="str">
        <f>IF(OR(F1441="",F1442="",F1451=""),"",F1441/(F1442-F1443))</f>
        <v/>
      </c>
      <c r="G1472" s="160"/>
      <c r="H1472" s="161"/>
      <c r="I1472" s="161"/>
      <c r="J1472" s="162"/>
      <c r="K1472" s="99"/>
      <c r="L1472" s="17"/>
      <c r="M1472" s="17"/>
      <c r="N1472" s="17"/>
      <c r="O1472" s="17"/>
      <c r="P1472" s="17"/>
      <c r="Q1472" s="17"/>
      <c r="R1472" s="17"/>
      <c r="S1472" s="17"/>
      <c r="T1472" s="17"/>
    </row>
    <row r="1473" spans="1:27" ht="30" hidden="1" customHeight="1" x14ac:dyDescent="0.25">
      <c r="A1473" s="34">
        <v>36</v>
      </c>
      <c r="B1473" s="126" t="str">
        <f>CONCATENATE("Maksymalna kwota dofinansowania - ",'0-1'!$B$8)</f>
        <v xml:space="preserve">Maksymalna kwota dofinansowania - </v>
      </c>
      <c r="C1473" s="127"/>
      <c r="D1473" s="128"/>
      <c r="E1473" s="57" t="s">
        <v>69</v>
      </c>
      <c r="F1473" s="135" t="str">
        <f>IF(F1474="","",F1474*F1441)</f>
        <v/>
      </c>
      <c r="G1473" s="136"/>
      <c r="H1473" s="137"/>
      <c r="I1473" s="138"/>
      <c r="J1473" s="138"/>
      <c r="K1473" s="99"/>
      <c r="L1473" s="17"/>
      <c r="M1473" s="17"/>
      <c r="N1473" s="17"/>
      <c r="O1473" s="17"/>
      <c r="P1473" s="17"/>
      <c r="Q1473" s="17"/>
      <c r="R1473" s="17"/>
      <c r="S1473" s="17"/>
      <c r="T1473" s="17"/>
    </row>
    <row r="1474" spans="1:27" ht="45.75" hidden="1" customHeight="1" x14ac:dyDescent="0.25">
      <c r="A1474" s="34">
        <v>37</v>
      </c>
      <c r="B1474" s="126" t="s">
        <v>187</v>
      </c>
      <c r="C1474" s="127"/>
      <c r="D1474" s="128"/>
      <c r="E1474" s="59" t="s">
        <v>47</v>
      </c>
      <c r="F1474" s="139" t="str">
        <f>IF(AA1470=3,0.95,IF(AA1470=2,0.9,IF(AA1470=1,0.85,"")))</f>
        <v/>
      </c>
      <c r="G1474" s="140"/>
      <c r="H1474" s="137"/>
      <c r="I1474" s="138"/>
      <c r="J1474" s="138"/>
      <c r="K1474" s="99"/>
      <c r="L1474" s="17"/>
      <c r="M1474" s="17"/>
      <c r="N1474" s="17"/>
      <c r="O1474" s="17"/>
      <c r="P1474" s="17"/>
      <c r="Q1474" s="17"/>
      <c r="R1474" s="17"/>
      <c r="S1474" s="17"/>
      <c r="T1474" s="17"/>
    </row>
    <row r="1475" spans="1:27" ht="15" hidden="1" customHeight="1" x14ac:dyDescent="0.25">
      <c r="A1475" s="106" t="s">
        <v>205</v>
      </c>
      <c r="B1475" s="106"/>
      <c r="C1475" s="106"/>
      <c r="D1475" s="106"/>
      <c r="E1475" s="106"/>
      <c r="F1475" s="106"/>
      <c r="G1475" s="106"/>
      <c r="H1475" s="106"/>
      <c r="I1475" s="106"/>
      <c r="J1475" s="132"/>
      <c r="K1475" s="98"/>
      <c r="L1475" s="17"/>
      <c r="M1475" s="17"/>
      <c r="N1475" s="17"/>
      <c r="O1475" s="17"/>
      <c r="P1475" s="17"/>
      <c r="Q1475" s="17"/>
      <c r="R1475" s="17"/>
      <c r="S1475" s="17"/>
      <c r="T1475" s="17"/>
    </row>
    <row r="1476" spans="1:27" ht="39.75" hidden="1" customHeight="1" x14ac:dyDescent="0.25">
      <c r="A1476" s="107"/>
      <c r="B1476" s="107"/>
      <c r="C1476" s="107"/>
      <c r="D1476" s="107"/>
      <c r="E1476" s="107"/>
      <c r="F1476" s="107"/>
      <c r="G1476" s="107"/>
      <c r="H1476" s="107"/>
      <c r="I1476" s="107"/>
      <c r="J1476" s="141"/>
      <c r="K1476" s="98"/>
      <c r="L1476" s="17"/>
      <c r="M1476" s="17"/>
      <c r="N1476" s="17"/>
      <c r="O1476" s="17"/>
      <c r="P1476" s="17"/>
      <c r="Q1476" s="17"/>
      <c r="R1476" s="17"/>
      <c r="S1476" s="17"/>
      <c r="T1476" s="17"/>
    </row>
    <row r="1477" spans="1:27" ht="33" hidden="1" customHeight="1" x14ac:dyDescent="0.25">
      <c r="K1477" s="98"/>
      <c r="L1477" s="17"/>
      <c r="M1477" s="17"/>
      <c r="N1477" s="17"/>
      <c r="O1477" s="17"/>
      <c r="P1477" s="17"/>
      <c r="Q1477" s="17"/>
      <c r="R1477" s="17"/>
      <c r="S1477" s="17"/>
      <c r="T1477" s="17"/>
    </row>
    <row r="1478" spans="1:27" ht="18.75" hidden="1" x14ac:dyDescent="0.3">
      <c r="B1478" s="207" t="s">
        <v>229</v>
      </c>
      <c r="C1478" s="207"/>
      <c r="D1478" s="207"/>
      <c r="E1478" s="207"/>
      <c r="F1478" s="207"/>
      <c r="G1478" s="207"/>
      <c r="H1478" s="207"/>
      <c r="I1478" s="207"/>
      <c r="J1478" s="207"/>
      <c r="K1478" s="98"/>
      <c r="L1478" s="17"/>
      <c r="M1478" s="17"/>
      <c r="N1478" s="17"/>
      <c r="O1478" s="17"/>
      <c r="P1478" s="17"/>
      <c r="Q1478" s="17"/>
      <c r="R1478" s="17"/>
      <c r="S1478" s="17"/>
      <c r="T1478" s="17"/>
    </row>
    <row r="1479" spans="1:27" ht="45.75" hidden="1" customHeight="1" x14ac:dyDescent="0.25">
      <c r="A1479" s="36" t="s">
        <v>13</v>
      </c>
      <c r="B1479" s="208" t="s">
        <v>33</v>
      </c>
      <c r="C1479" s="208"/>
      <c r="D1479" s="208"/>
      <c r="E1479" s="51" t="s">
        <v>15</v>
      </c>
      <c r="F1479" s="208" t="s">
        <v>36</v>
      </c>
      <c r="G1479" s="208"/>
      <c r="H1479" s="208" t="s">
        <v>49</v>
      </c>
      <c r="I1479" s="208"/>
      <c r="J1479" s="209"/>
      <c r="K1479" s="99"/>
      <c r="L1479" s="17"/>
      <c r="M1479" s="17"/>
      <c r="N1479" s="17"/>
      <c r="O1479" s="17"/>
      <c r="P1479" s="17"/>
      <c r="Q1479" s="17"/>
      <c r="R1479" s="17"/>
      <c r="S1479" s="17"/>
      <c r="T1479" s="17"/>
    </row>
    <row r="1480" spans="1:27" ht="31.5" hidden="1" customHeight="1" x14ac:dyDescent="0.25">
      <c r="A1480" s="40">
        <v>1</v>
      </c>
      <c r="B1480" s="157" t="s">
        <v>43</v>
      </c>
      <c r="C1480" s="157"/>
      <c r="D1480" s="157"/>
      <c r="E1480" s="52" t="s">
        <v>17</v>
      </c>
      <c r="F1480" s="198" t="s">
        <v>17</v>
      </c>
      <c r="G1480" s="199"/>
      <c r="H1480" s="200"/>
      <c r="I1480" s="200"/>
      <c r="J1480" s="201"/>
      <c r="K1480" s="99"/>
      <c r="L1480" s="17"/>
      <c r="M1480" s="17"/>
      <c r="N1480" s="17"/>
      <c r="O1480" s="17"/>
      <c r="P1480" s="17"/>
      <c r="Q1480" s="17"/>
      <c r="R1480" s="17"/>
      <c r="S1480" s="17"/>
      <c r="T1480" s="17"/>
    </row>
    <row r="1481" spans="1:27" ht="30.75" hidden="1" customHeight="1" x14ac:dyDescent="0.25">
      <c r="A1481" s="40">
        <v>2</v>
      </c>
      <c r="B1481" s="157" t="s">
        <v>44</v>
      </c>
      <c r="C1481" s="157"/>
      <c r="D1481" s="157"/>
      <c r="E1481" s="52" t="s">
        <v>17</v>
      </c>
      <c r="F1481" s="198" t="s">
        <v>17</v>
      </c>
      <c r="G1481" s="199"/>
      <c r="H1481" s="120"/>
      <c r="I1481" s="159"/>
      <c r="J1481" s="159"/>
      <c r="K1481" s="101"/>
      <c r="L1481" s="17"/>
      <c r="M1481" s="17"/>
      <c r="N1481" s="17"/>
      <c r="O1481" s="17"/>
      <c r="P1481" s="17"/>
      <c r="Q1481" s="17"/>
      <c r="R1481" s="17"/>
      <c r="S1481" s="17"/>
      <c r="T1481" s="17"/>
    </row>
    <row r="1482" spans="1:27" ht="15.75" hidden="1" x14ac:dyDescent="0.25">
      <c r="A1482" s="40">
        <v>3</v>
      </c>
      <c r="B1482" s="126" t="s">
        <v>152</v>
      </c>
      <c r="C1482" s="127"/>
      <c r="D1482" s="128"/>
      <c r="E1482" s="53" t="s">
        <v>153</v>
      </c>
      <c r="F1482" s="202"/>
      <c r="G1482" s="203"/>
      <c r="H1482" s="120"/>
      <c r="I1482" s="159"/>
      <c r="J1482" s="159"/>
      <c r="K1482" s="101"/>
      <c r="L1482" s="17"/>
      <c r="M1482" s="17"/>
      <c r="N1482" s="17"/>
      <c r="O1482" s="17"/>
      <c r="P1482" s="17"/>
      <c r="Q1482" s="17"/>
      <c r="R1482" s="17"/>
      <c r="S1482" s="17"/>
      <c r="T1482" s="17"/>
      <c r="AA1482" t="s">
        <v>154</v>
      </c>
    </row>
    <row r="1483" spans="1:27" ht="17.25" hidden="1" x14ac:dyDescent="0.25">
      <c r="A1483" s="40">
        <v>4</v>
      </c>
      <c r="B1483" s="157" t="s">
        <v>45</v>
      </c>
      <c r="C1483" s="157"/>
      <c r="D1483" s="157"/>
      <c r="E1483" s="54" t="s">
        <v>21</v>
      </c>
      <c r="F1483" s="158"/>
      <c r="G1483" s="158"/>
      <c r="H1483" s="120"/>
      <c r="I1483" s="159"/>
      <c r="J1483" s="159"/>
      <c r="K1483" s="101"/>
      <c r="L1483" s="17"/>
      <c r="M1483" s="17"/>
      <c r="N1483" s="17"/>
      <c r="O1483" s="17"/>
      <c r="P1483" s="17"/>
      <c r="Q1483" s="17"/>
      <c r="R1483" s="17"/>
      <c r="S1483" s="17"/>
      <c r="T1483" s="17"/>
      <c r="AA1483" t="s">
        <v>155</v>
      </c>
    </row>
    <row r="1484" spans="1:27" ht="18.75" hidden="1" customHeight="1" x14ac:dyDescent="0.25">
      <c r="A1484" s="40">
        <v>5</v>
      </c>
      <c r="B1484" s="157" t="s">
        <v>41</v>
      </c>
      <c r="C1484" s="157"/>
      <c r="D1484" s="157"/>
      <c r="E1484" s="54" t="s">
        <v>21</v>
      </c>
      <c r="F1484" s="204"/>
      <c r="G1484" s="205"/>
      <c r="H1484" s="120"/>
      <c r="I1484" s="159"/>
      <c r="J1484" s="159"/>
      <c r="K1484" s="101"/>
      <c r="L1484" s="17"/>
      <c r="M1484" s="17"/>
      <c r="N1484" s="17"/>
      <c r="O1484" s="17"/>
      <c r="P1484" s="17"/>
      <c r="Q1484" s="17"/>
      <c r="R1484" s="17"/>
      <c r="S1484" s="17"/>
      <c r="T1484" s="17"/>
    </row>
    <row r="1485" spans="1:27" ht="29.25" hidden="1" customHeight="1" x14ac:dyDescent="0.25">
      <c r="A1485" s="34">
        <v>6</v>
      </c>
      <c r="B1485" s="206" t="s">
        <v>163</v>
      </c>
      <c r="C1485" s="206"/>
      <c r="D1485" s="206"/>
      <c r="E1485" s="55" t="s">
        <v>168</v>
      </c>
      <c r="F1485" s="158"/>
      <c r="G1485" s="158"/>
      <c r="H1485" s="120"/>
      <c r="I1485" s="159"/>
      <c r="J1485" s="159"/>
      <c r="K1485" s="101"/>
      <c r="L1485" s="17"/>
      <c r="M1485" s="17"/>
      <c r="N1485" s="17"/>
      <c r="O1485" s="17"/>
      <c r="P1485" s="17"/>
      <c r="Q1485" s="17"/>
      <c r="R1485" s="17"/>
      <c r="S1485" s="17"/>
      <c r="T1485" s="17"/>
    </row>
    <row r="1486" spans="1:27" ht="62.25" hidden="1" customHeight="1" x14ac:dyDescent="0.25">
      <c r="A1486" s="40">
        <v>7</v>
      </c>
      <c r="B1486" s="157" t="s">
        <v>46</v>
      </c>
      <c r="C1486" s="157"/>
      <c r="D1486" s="157"/>
      <c r="E1486" s="54" t="s">
        <v>21</v>
      </c>
      <c r="F1486" s="158"/>
      <c r="G1486" s="158"/>
      <c r="H1486" s="120"/>
      <c r="I1486" s="159"/>
      <c r="J1486" s="159"/>
      <c r="K1486" s="99"/>
      <c r="L1486" s="17"/>
      <c r="M1486" s="17"/>
      <c r="N1486" s="17"/>
      <c r="O1486" s="17"/>
      <c r="P1486" s="17"/>
      <c r="Q1486" s="17"/>
      <c r="R1486" s="17"/>
      <c r="S1486" s="17"/>
      <c r="T1486" s="17"/>
    </row>
    <row r="1487" spans="1:27" ht="28.5" hidden="1" customHeight="1" x14ac:dyDescent="0.25">
      <c r="A1487" s="40">
        <v>8</v>
      </c>
      <c r="B1487" s="193" t="s">
        <v>174</v>
      </c>
      <c r="C1487" s="194"/>
      <c r="D1487" s="195"/>
      <c r="E1487" s="56" t="s">
        <v>35</v>
      </c>
      <c r="F1487" s="196"/>
      <c r="G1487" s="197"/>
      <c r="H1487" s="120"/>
      <c r="I1487" s="159"/>
      <c r="J1487" s="159"/>
      <c r="K1487" s="99"/>
      <c r="L1487" s="17"/>
      <c r="M1487" s="17"/>
      <c r="N1487" s="17"/>
      <c r="O1487" s="17"/>
      <c r="P1487" s="17"/>
      <c r="Q1487" s="17"/>
      <c r="R1487" s="17"/>
      <c r="S1487" s="17"/>
      <c r="T1487" s="17"/>
    </row>
    <row r="1488" spans="1:27" ht="29.25" hidden="1" customHeight="1" x14ac:dyDescent="0.25">
      <c r="A1488" s="40">
        <v>9</v>
      </c>
      <c r="B1488" s="193" t="s">
        <v>176</v>
      </c>
      <c r="C1488" s="194"/>
      <c r="D1488" s="195"/>
      <c r="E1488" s="56" t="s">
        <v>153</v>
      </c>
      <c r="F1488" s="163"/>
      <c r="G1488" s="164"/>
      <c r="H1488" s="120"/>
      <c r="I1488" s="159"/>
      <c r="J1488" s="159"/>
      <c r="K1488" s="99"/>
      <c r="L1488" s="17"/>
      <c r="M1488" s="17"/>
      <c r="N1488" s="17"/>
      <c r="O1488" s="17"/>
      <c r="P1488" s="17"/>
      <c r="Q1488" s="17"/>
      <c r="R1488" s="17"/>
      <c r="S1488" s="17"/>
      <c r="T1488" s="17"/>
    </row>
    <row r="1489" spans="1:20" hidden="1" x14ac:dyDescent="0.25">
      <c r="A1489" s="40">
        <v>10</v>
      </c>
      <c r="B1489" s="193" t="s">
        <v>175</v>
      </c>
      <c r="C1489" s="194"/>
      <c r="D1489" s="195"/>
      <c r="E1489" s="56" t="s">
        <v>35</v>
      </c>
      <c r="F1489" s="196"/>
      <c r="G1489" s="197"/>
      <c r="H1489" s="120"/>
      <c r="I1489" s="159"/>
      <c r="J1489" s="159"/>
      <c r="K1489" s="99"/>
      <c r="L1489" s="17"/>
      <c r="M1489" s="17"/>
      <c r="N1489" s="17"/>
      <c r="O1489" s="17"/>
      <c r="P1489" s="17"/>
      <c r="Q1489" s="17"/>
      <c r="R1489" s="17"/>
      <c r="S1489" s="17"/>
      <c r="T1489" s="17"/>
    </row>
    <row r="1490" spans="1:20" ht="33.75" hidden="1" customHeight="1" x14ac:dyDescent="0.25">
      <c r="A1490" s="40">
        <v>11</v>
      </c>
      <c r="B1490" s="126" t="s">
        <v>156</v>
      </c>
      <c r="C1490" s="127"/>
      <c r="D1490" s="128"/>
      <c r="E1490" s="57" t="s">
        <v>69</v>
      </c>
      <c r="F1490" s="187"/>
      <c r="G1490" s="188"/>
      <c r="H1490" s="120"/>
      <c r="I1490" s="159"/>
      <c r="J1490" s="159"/>
      <c r="K1490" s="100" t="str">
        <f>IF(F1491&gt;F1490,"Wartość kosztów kwalifikowanych przekracza koszt całkowity przedsięwzięcia !!!","")</f>
        <v/>
      </c>
      <c r="L1490" s="17"/>
      <c r="M1490" s="17"/>
      <c r="N1490" s="17"/>
      <c r="O1490" s="17"/>
      <c r="P1490" s="17"/>
      <c r="Q1490" s="17"/>
      <c r="R1490" s="17"/>
      <c r="S1490" s="17"/>
      <c r="T1490" s="17"/>
    </row>
    <row r="1491" spans="1:20" ht="141.75" hidden="1" customHeight="1" x14ac:dyDescent="0.25">
      <c r="A1491" s="40">
        <v>12</v>
      </c>
      <c r="B1491" s="126" t="s">
        <v>167</v>
      </c>
      <c r="C1491" s="127"/>
      <c r="D1491" s="128"/>
      <c r="E1491" s="57" t="s">
        <v>69</v>
      </c>
      <c r="F1491" s="187"/>
      <c r="G1491" s="188"/>
      <c r="H1491" s="120"/>
      <c r="I1491" s="159"/>
      <c r="J1491" s="159"/>
      <c r="K1491" s="105" t="str">
        <f>IF(F1491="","",IF(F1491&lt;100000,"Minimalny koszt kwalifikowany przedsięwzięcia to 100.000,00 zł !!!",""))</f>
        <v/>
      </c>
      <c r="L1491" s="17"/>
      <c r="M1491" s="17"/>
      <c r="N1491" s="17"/>
      <c r="O1491" s="17"/>
      <c r="P1491" s="17"/>
      <c r="Q1491" s="17"/>
      <c r="R1491" s="17"/>
      <c r="S1491" s="17"/>
      <c r="T1491" s="17"/>
    </row>
    <row r="1492" spans="1:20" ht="30.75" hidden="1" customHeight="1" x14ac:dyDescent="0.25">
      <c r="A1492" s="37">
        <v>13</v>
      </c>
      <c r="B1492" s="126" t="s">
        <v>165</v>
      </c>
      <c r="C1492" s="127"/>
      <c r="D1492" s="128"/>
      <c r="E1492" s="57" t="s">
        <v>69</v>
      </c>
      <c r="F1492" s="187"/>
      <c r="G1492" s="188"/>
      <c r="H1492" s="120"/>
      <c r="I1492" s="159"/>
      <c r="J1492" s="159"/>
      <c r="K1492" s="99"/>
      <c r="L1492" s="17"/>
      <c r="M1492" s="17"/>
      <c r="N1492" s="17"/>
      <c r="O1492" s="17"/>
      <c r="P1492" s="17"/>
      <c r="Q1492" s="17"/>
      <c r="R1492" s="17"/>
      <c r="S1492" s="17"/>
      <c r="T1492" s="17"/>
    </row>
    <row r="1493" spans="1:20" ht="30.75" hidden="1" customHeight="1" x14ac:dyDescent="0.25">
      <c r="A1493" s="37">
        <v>14</v>
      </c>
      <c r="B1493" s="126" t="s">
        <v>164</v>
      </c>
      <c r="C1493" s="127"/>
      <c r="D1493" s="128"/>
      <c r="E1493" s="57" t="s">
        <v>69</v>
      </c>
      <c r="F1493" s="187"/>
      <c r="G1493" s="188"/>
      <c r="H1493" s="120"/>
      <c r="I1493" s="159"/>
      <c r="J1493" s="159"/>
      <c r="K1493" s="99"/>
      <c r="L1493" s="17"/>
      <c r="M1493" s="17"/>
      <c r="N1493" s="17"/>
      <c r="O1493" s="17"/>
      <c r="P1493" s="17"/>
      <c r="Q1493" s="17"/>
      <c r="R1493" s="17"/>
      <c r="S1493" s="17"/>
      <c r="T1493" s="17"/>
    </row>
    <row r="1494" spans="1:20" ht="30.75" hidden="1" customHeight="1" x14ac:dyDescent="0.25">
      <c r="A1494" s="37">
        <v>15</v>
      </c>
      <c r="B1494" s="126" t="s">
        <v>170</v>
      </c>
      <c r="C1494" s="127"/>
      <c r="D1494" s="128"/>
      <c r="E1494" s="57" t="s">
        <v>69</v>
      </c>
      <c r="F1494" s="189" t="str">
        <f>IF(OR(F1492="",F1493=""),"",F1492-F1493)</f>
        <v/>
      </c>
      <c r="G1494" s="190"/>
      <c r="H1494" s="120"/>
      <c r="I1494" s="159"/>
      <c r="J1494" s="159"/>
      <c r="K1494" s="99"/>
      <c r="L1494" s="17"/>
      <c r="M1494" s="17"/>
      <c r="N1494" s="17"/>
      <c r="O1494" s="17"/>
      <c r="P1494" s="17"/>
      <c r="Q1494" s="17"/>
      <c r="R1494" s="17"/>
      <c r="S1494" s="17"/>
      <c r="T1494" s="17"/>
    </row>
    <row r="1495" spans="1:20" hidden="1" x14ac:dyDescent="0.25">
      <c r="A1495" s="166">
        <v>16</v>
      </c>
      <c r="B1495" s="145" t="s">
        <v>66</v>
      </c>
      <c r="C1495" s="146"/>
      <c r="D1495" s="147"/>
      <c r="E1495" s="56" t="s">
        <v>93</v>
      </c>
      <c r="F1495" s="191"/>
      <c r="G1495" s="192"/>
      <c r="H1495" s="182"/>
      <c r="I1495" s="183"/>
      <c r="J1495" s="183"/>
      <c r="K1495" s="102"/>
      <c r="L1495" s="17"/>
      <c r="M1495" s="17"/>
      <c r="N1495" s="17"/>
      <c r="O1495" s="17"/>
      <c r="P1495" s="17"/>
      <c r="Q1495" s="17"/>
      <c r="R1495" s="17"/>
      <c r="S1495" s="17"/>
      <c r="T1495" s="17"/>
    </row>
    <row r="1496" spans="1:20" ht="17.25" hidden="1" customHeight="1" x14ac:dyDescent="0.25">
      <c r="A1496" s="167"/>
      <c r="B1496" s="151"/>
      <c r="C1496" s="152"/>
      <c r="D1496" s="153"/>
      <c r="E1496" s="54" t="s">
        <v>22</v>
      </c>
      <c r="F1496" s="114" t="str">
        <f>IF(F1495="","",F1495*0.278)</f>
        <v/>
      </c>
      <c r="G1496" s="114"/>
      <c r="H1496" s="184"/>
      <c r="I1496" s="184"/>
      <c r="J1496" s="182"/>
      <c r="K1496" s="102"/>
      <c r="L1496" s="17"/>
      <c r="M1496" s="17"/>
      <c r="N1496" s="17"/>
      <c r="O1496" s="17"/>
      <c r="P1496" s="17"/>
      <c r="Q1496" s="17"/>
      <c r="R1496" s="17"/>
      <c r="S1496" s="17"/>
      <c r="T1496" s="17"/>
    </row>
    <row r="1497" spans="1:20" hidden="1" x14ac:dyDescent="0.25">
      <c r="A1497" s="166">
        <v>17</v>
      </c>
      <c r="B1497" s="145" t="s">
        <v>67</v>
      </c>
      <c r="C1497" s="146"/>
      <c r="D1497" s="147"/>
      <c r="E1497" s="56" t="s">
        <v>93</v>
      </c>
      <c r="F1497" s="191"/>
      <c r="G1497" s="192"/>
      <c r="H1497" s="182"/>
      <c r="I1497" s="183"/>
      <c r="J1497" s="183"/>
      <c r="K1497" s="102"/>
      <c r="L1497" s="17"/>
      <c r="M1497" s="17"/>
      <c r="N1497" s="17"/>
      <c r="O1497" s="17"/>
      <c r="P1497" s="17"/>
      <c r="Q1497" s="17"/>
      <c r="R1497" s="17"/>
      <c r="S1497" s="17"/>
      <c r="T1497" s="17"/>
    </row>
    <row r="1498" spans="1:20" hidden="1" x14ac:dyDescent="0.25">
      <c r="A1498" s="167"/>
      <c r="B1498" s="151"/>
      <c r="C1498" s="152"/>
      <c r="D1498" s="153"/>
      <c r="E1498" s="54" t="s">
        <v>22</v>
      </c>
      <c r="F1498" s="114" t="str">
        <f>IF(F1497="","",F1497*0.278)</f>
        <v/>
      </c>
      <c r="G1498" s="114"/>
      <c r="H1498" s="184"/>
      <c r="I1498" s="184"/>
      <c r="J1498" s="182"/>
      <c r="K1498" s="102"/>
      <c r="L1498" s="17"/>
      <c r="M1498" s="17"/>
      <c r="N1498" s="17"/>
      <c r="O1498" s="17"/>
      <c r="P1498" s="17"/>
      <c r="Q1498" s="17"/>
      <c r="R1498" s="17"/>
      <c r="S1498" s="17"/>
      <c r="T1498" s="17"/>
    </row>
    <row r="1499" spans="1:20" hidden="1" x14ac:dyDescent="0.25">
      <c r="A1499" s="166">
        <v>18</v>
      </c>
      <c r="B1499" s="145" t="s">
        <v>64</v>
      </c>
      <c r="C1499" s="146"/>
      <c r="D1499" s="147"/>
      <c r="E1499" s="56" t="s">
        <v>93</v>
      </c>
      <c r="F1499" s="181" t="str">
        <f>IF(OR(F1495="",F1497=""),"",F1495-F1497)</f>
        <v/>
      </c>
      <c r="G1499" s="181"/>
      <c r="H1499" s="182"/>
      <c r="I1499" s="183"/>
      <c r="J1499" s="183"/>
      <c r="K1499" s="102"/>
      <c r="L1499" s="17"/>
      <c r="M1499" s="17"/>
      <c r="N1499" s="17"/>
      <c r="O1499" s="17"/>
      <c r="P1499" s="17"/>
      <c r="Q1499" s="17"/>
      <c r="R1499" s="17"/>
      <c r="S1499" s="17"/>
      <c r="T1499" s="17"/>
    </row>
    <row r="1500" spans="1:20" hidden="1" x14ac:dyDescent="0.25">
      <c r="A1500" s="167"/>
      <c r="B1500" s="151"/>
      <c r="C1500" s="152"/>
      <c r="D1500" s="153"/>
      <c r="E1500" s="54" t="s">
        <v>22</v>
      </c>
      <c r="F1500" s="114" t="str">
        <f>IF(OR(F1496="",F1498=""),"",F1496-F1498)</f>
        <v/>
      </c>
      <c r="G1500" s="114"/>
      <c r="H1500" s="184"/>
      <c r="I1500" s="184"/>
      <c r="J1500" s="182"/>
      <c r="K1500" s="102"/>
      <c r="L1500" s="17"/>
      <c r="M1500" s="17"/>
      <c r="N1500" s="17"/>
      <c r="O1500" s="17"/>
      <c r="P1500" s="17"/>
      <c r="Q1500" s="17"/>
      <c r="R1500" s="17"/>
      <c r="S1500" s="17"/>
      <c r="T1500" s="17"/>
    </row>
    <row r="1501" spans="1:20" ht="24" hidden="1" customHeight="1" x14ac:dyDescent="0.25">
      <c r="A1501" s="166">
        <v>19</v>
      </c>
      <c r="B1501" s="168" t="s">
        <v>61</v>
      </c>
      <c r="C1501" s="169"/>
      <c r="D1501" s="170"/>
      <c r="E1501" s="58" t="s">
        <v>93</v>
      </c>
      <c r="F1501" s="163"/>
      <c r="G1501" s="164"/>
      <c r="H1501" s="120"/>
      <c r="I1501" s="159"/>
      <c r="J1501" s="159"/>
      <c r="K1501" s="99"/>
      <c r="L1501" s="17"/>
      <c r="M1501" s="17"/>
      <c r="N1501" s="17"/>
      <c r="O1501" s="17"/>
      <c r="P1501" s="17"/>
      <c r="Q1501" s="17"/>
      <c r="R1501" s="17"/>
      <c r="S1501" s="17"/>
      <c r="T1501" s="17"/>
    </row>
    <row r="1502" spans="1:20" ht="24" hidden="1" customHeight="1" x14ac:dyDescent="0.25">
      <c r="A1502" s="167"/>
      <c r="B1502" s="171"/>
      <c r="C1502" s="172"/>
      <c r="D1502" s="173"/>
      <c r="E1502" s="57" t="s">
        <v>22</v>
      </c>
      <c r="F1502" s="185" t="str">
        <f>IF(F1501="","",F1501*0.278)</f>
        <v/>
      </c>
      <c r="G1502" s="186"/>
      <c r="H1502" s="120"/>
      <c r="I1502" s="159"/>
      <c r="J1502" s="159"/>
      <c r="K1502" s="99"/>
      <c r="L1502" s="17"/>
      <c r="M1502" s="17"/>
      <c r="N1502" s="17"/>
      <c r="O1502" s="17"/>
      <c r="P1502" s="17"/>
      <c r="Q1502" s="17"/>
      <c r="R1502" s="17"/>
      <c r="S1502" s="17"/>
      <c r="T1502" s="17"/>
    </row>
    <row r="1503" spans="1:20" ht="24" hidden="1" customHeight="1" x14ac:dyDescent="0.25">
      <c r="A1503" s="166">
        <v>20</v>
      </c>
      <c r="B1503" s="168" t="s">
        <v>62</v>
      </c>
      <c r="C1503" s="169"/>
      <c r="D1503" s="170"/>
      <c r="E1503" s="58" t="s">
        <v>93</v>
      </c>
      <c r="F1503" s="163"/>
      <c r="G1503" s="164"/>
      <c r="H1503" s="120"/>
      <c r="I1503" s="159"/>
      <c r="J1503" s="159"/>
      <c r="K1503" s="99"/>
      <c r="L1503" s="17"/>
      <c r="M1503" s="17"/>
      <c r="N1503" s="17"/>
      <c r="O1503" s="17"/>
      <c r="P1503" s="17"/>
      <c r="Q1503" s="17"/>
      <c r="R1503" s="17"/>
      <c r="S1503" s="17"/>
      <c r="T1503" s="17"/>
    </row>
    <row r="1504" spans="1:20" ht="24" hidden="1" customHeight="1" x14ac:dyDescent="0.25">
      <c r="A1504" s="167"/>
      <c r="B1504" s="171"/>
      <c r="C1504" s="172"/>
      <c r="D1504" s="173"/>
      <c r="E1504" s="57" t="s">
        <v>22</v>
      </c>
      <c r="F1504" s="185" t="str">
        <f>IF(F1503="","",F1503*0.278)</f>
        <v/>
      </c>
      <c r="G1504" s="186"/>
      <c r="H1504" s="120"/>
      <c r="I1504" s="159"/>
      <c r="J1504" s="159"/>
      <c r="K1504" s="103"/>
      <c r="L1504" s="17"/>
      <c r="M1504" s="17"/>
      <c r="N1504" s="17"/>
      <c r="O1504" s="17"/>
      <c r="P1504" s="17"/>
      <c r="Q1504" s="17"/>
      <c r="R1504" s="17"/>
      <c r="S1504" s="17"/>
      <c r="T1504" s="17"/>
    </row>
    <row r="1505" spans="1:27" ht="23.25" hidden="1" customHeight="1" x14ac:dyDescent="0.25">
      <c r="A1505" s="166">
        <v>21</v>
      </c>
      <c r="B1505" s="168" t="s">
        <v>50</v>
      </c>
      <c r="C1505" s="169"/>
      <c r="D1505" s="170"/>
      <c r="E1505" s="58" t="s">
        <v>93</v>
      </c>
      <c r="F1505" s="174" t="str">
        <f>IF(OR(F1501="",F1503=""),"",F1501-F1503)</f>
        <v/>
      </c>
      <c r="G1505" s="175"/>
      <c r="H1505" s="120"/>
      <c r="I1505" s="159"/>
      <c r="J1505" s="159"/>
      <c r="K1505" s="103"/>
      <c r="L1505" s="17"/>
      <c r="M1505" s="17"/>
      <c r="N1505" s="17"/>
      <c r="O1505" s="17"/>
      <c r="P1505" s="17"/>
      <c r="Q1505" s="17"/>
      <c r="R1505" s="17"/>
      <c r="S1505" s="17"/>
      <c r="T1505" s="17"/>
    </row>
    <row r="1506" spans="1:27" ht="23.25" hidden="1" customHeight="1" x14ac:dyDescent="0.25">
      <c r="A1506" s="167"/>
      <c r="B1506" s="171"/>
      <c r="C1506" s="172"/>
      <c r="D1506" s="173"/>
      <c r="E1506" s="57" t="s">
        <v>22</v>
      </c>
      <c r="F1506" s="174" t="str">
        <f>IF(OR(F1502="",F1504=""),"",F1502-F1504)</f>
        <v/>
      </c>
      <c r="G1506" s="175"/>
      <c r="H1506" s="120"/>
      <c r="I1506" s="159"/>
      <c r="J1506" s="159"/>
      <c r="K1506" s="103"/>
      <c r="L1506" s="17"/>
      <c r="M1506" s="17"/>
      <c r="N1506" s="17"/>
      <c r="O1506" s="17"/>
      <c r="P1506" s="17"/>
      <c r="Q1506" s="17"/>
      <c r="R1506" s="17"/>
      <c r="S1506" s="17"/>
      <c r="T1506" s="17"/>
    </row>
    <row r="1507" spans="1:27" ht="45.75" hidden="1" customHeight="1" x14ac:dyDescent="0.25">
      <c r="A1507" s="38">
        <v>22</v>
      </c>
      <c r="B1507" s="126" t="s">
        <v>161</v>
      </c>
      <c r="C1507" s="127"/>
      <c r="D1507" s="128"/>
      <c r="E1507" s="57" t="s">
        <v>47</v>
      </c>
      <c r="F1507" s="176" t="str">
        <f>IF(OR(F1501="",F1503=""),"",F1505/F1501)</f>
        <v/>
      </c>
      <c r="G1507" s="177"/>
      <c r="H1507" s="120"/>
      <c r="I1507" s="159"/>
      <c r="J1507" s="159"/>
      <c r="K1507" s="103"/>
      <c r="L1507" s="17"/>
      <c r="M1507" s="17"/>
      <c r="N1507" s="17"/>
      <c r="O1507" s="17"/>
      <c r="P1507" s="17"/>
      <c r="Q1507" s="17"/>
      <c r="R1507" s="17"/>
      <c r="S1507" s="17"/>
      <c r="T1507" s="17"/>
    </row>
    <row r="1508" spans="1:27" ht="30.75" hidden="1" customHeight="1" x14ac:dyDescent="0.25">
      <c r="A1508" s="40">
        <v>23</v>
      </c>
      <c r="B1508" s="129" t="s">
        <v>23</v>
      </c>
      <c r="C1508" s="130"/>
      <c r="D1508" s="131"/>
      <c r="E1508" s="54" t="s">
        <v>22</v>
      </c>
      <c r="F1508" s="178"/>
      <c r="G1508" s="178"/>
      <c r="H1508" s="179"/>
      <c r="I1508" s="179"/>
      <c r="J1508" s="120"/>
      <c r="K1508" s="102"/>
      <c r="L1508" s="17"/>
      <c r="M1508" s="17"/>
      <c r="N1508" s="17"/>
      <c r="O1508" s="17"/>
      <c r="P1508" s="17"/>
      <c r="Q1508" s="17"/>
      <c r="R1508" s="17"/>
      <c r="S1508" s="17"/>
      <c r="T1508" s="17"/>
    </row>
    <row r="1509" spans="1:27" ht="30.75" hidden="1" customHeight="1" x14ac:dyDescent="0.25">
      <c r="A1509" s="38">
        <v>24</v>
      </c>
      <c r="B1509" s="129" t="s">
        <v>172</v>
      </c>
      <c r="C1509" s="130"/>
      <c r="D1509" s="131"/>
      <c r="E1509" s="54" t="s">
        <v>22</v>
      </c>
      <c r="F1509" s="178"/>
      <c r="G1509" s="178"/>
      <c r="H1509" s="179"/>
      <c r="I1509" s="179"/>
      <c r="J1509" s="120"/>
      <c r="K1509" s="102"/>
      <c r="L1509" s="17"/>
      <c r="M1509" s="17"/>
      <c r="N1509" s="17"/>
      <c r="O1509" s="17"/>
      <c r="P1509" s="17"/>
      <c r="Q1509" s="17"/>
      <c r="R1509" s="17"/>
      <c r="S1509" s="17"/>
      <c r="T1509" s="17"/>
    </row>
    <row r="1510" spans="1:27" ht="30.75" hidden="1" customHeight="1" x14ac:dyDescent="0.25">
      <c r="A1510" s="38">
        <v>25</v>
      </c>
      <c r="B1510" s="129" t="s">
        <v>173</v>
      </c>
      <c r="C1510" s="130"/>
      <c r="D1510" s="131"/>
      <c r="E1510" s="54" t="s">
        <v>22</v>
      </c>
      <c r="F1510" s="180" t="str">
        <f>IF(OR(F1508="",F1509=""),"",F1508-F1509)</f>
        <v/>
      </c>
      <c r="G1510" s="180"/>
      <c r="H1510" s="120"/>
      <c r="I1510" s="159"/>
      <c r="J1510" s="159"/>
      <c r="K1510" s="102"/>
      <c r="L1510" s="17"/>
      <c r="M1510" s="17"/>
      <c r="N1510" s="17"/>
      <c r="O1510" s="17"/>
      <c r="P1510" s="17"/>
      <c r="Q1510" s="17"/>
      <c r="R1510" s="17"/>
      <c r="S1510" s="17"/>
      <c r="T1510" s="17"/>
    </row>
    <row r="1511" spans="1:27" ht="45.75" hidden="1" customHeight="1" x14ac:dyDescent="0.25">
      <c r="A1511" s="46">
        <v>26</v>
      </c>
      <c r="B1511" s="108" t="s">
        <v>166</v>
      </c>
      <c r="C1511" s="108"/>
      <c r="D1511" s="108"/>
      <c r="E1511" s="57" t="s">
        <v>22</v>
      </c>
      <c r="F1511" s="163"/>
      <c r="G1511" s="164"/>
      <c r="H1511" s="120"/>
      <c r="I1511" s="159"/>
      <c r="J1511" s="159"/>
      <c r="K1511" s="103"/>
      <c r="L1511" s="17"/>
      <c r="M1511" s="17"/>
      <c r="N1511" s="17"/>
      <c r="O1511" s="17"/>
      <c r="P1511" s="17"/>
      <c r="Q1511" s="17"/>
      <c r="R1511" s="17"/>
      <c r="S1511" s="17"/>
      <c r="T1511" s="17"/>
    </row>
    <row r="1512" spans="1:27" ht="45.75" hidden="1" customHeight="1" x14ac:dyDescent="0.25">
      <c r="A1512" s="46">
        <v>27</v>
      </c>
      <c r="B1512" s="108" t="s">
        <v>169</v>
      </c>
      <c r="C1512" s="108"/>
      <c r="D1512" s="108"/>
      <c r="E1512" s="57" t="s">
        <v>22</v>
      </c>
      <c r="F1512" s="163"/>
      <c r="G1512" s="164"/>
      <c r="H1512" s="120"/>
      <c r="I1512" s="159"/>
      <c r="J1512" s="159"/>
      <c r="K1512" s="103"/>
      <c r="L1512" s="17"/>
      <c r="M1512" s="17"/>
      <c r="N1512" s="17"/>
      <c r="O1512" s="17"/>
      <c r="P1512" s="17"/>
      <c r="Q1512" s="17"/>
      <c r="R1512" s="17"/>
      <c r="S1512" s="17"/>
      <c r="T1512" s="17"/>
    </row>
    <row r="1513" spans="1:27" ht="45" hidden="1" customHeight="1" x14ac:dyDescent="0.25">
      <c r="A1513" s="34">
        <v>28</v>
      </c>
      <c r="B1513" s="157" t="s">
        <v>51</v>
      </c>
      <c r="C1513" s="157"/>
      <c r="D1513" s="157"/>
      <c r="E1513" s="54" t="s">
        <v>22</v>
      </c>
      <c r="F1513" s="165" t="str">
        <f>IF(AND(F1511="",F1512=""),"",F1511+F1512)</f>
        <v/>
      </c>
      <c r="G1513" s="165"/>
      <c r="H1513" s="120"/>
      <c r="I1513" s="159"/>
      <c r="J1513" s="159"/>
      <c r="K1513" s="99"/>
      <c r="L1513" s="17"/>
      <c r="M1513" s="17"/>
      <c r="N1513" s="17"/>
      <c r="O1513" s="17"/>
      <c r="P1513" s="17"/>
      <c r="Q1513" s="17"/>
      <c r="R1513" s="17"/>
      <c r="S1513" s="17"/>
      <c r="T1513" s="17"/>
    </row>
    <row r="1514" spans="1:27" ht="30.75" hidden="1" customHeight="1" x14ac:dyDescent="0.25">
      <c r="A1514" s="34">
        <v>29</v>
      </c>
      <c r="B1514" s="129" t="s">
        <v>185</v>
      </c>
      <c r="C1514" s="130"/>
      <c r="D1514" s="131"/>
      <c r="E1514" s="54" t="s">
        <v>24</v>
      </c>
      <c r="F1514" s="163"/>
      <c r="G1514" s="164"/>
      <c r="H1514" s="120"/>
      <c r="I1514" s="159"/>
      <c r="J1514" s="159"/>
      <c r="K1514" s="99"/>
      <c r="L1514" s="17"/>
      <c r="M1514" s="17"/>
      <c r="N1514" s="17"/>
      <c r="O1514" s="17"/>
      <c r="P1514" s="17"/>
      <c r="Q1514" s="17"/>
      <c r="R1514" s="17"/>
      <c r="S1514" s="17"/>
      <c r="T1514" s="17"/>
    </row>
    <row r="1515" spans="1:27" hidden="1" x14ac:dyDescent="0.25">
      <c r="A1515" s="34">
        <v>30</v>
      </c>
      <c r="B1515" s="129" t="s">
        <v>186</v>
      </c>
      <c r="C1515" s="130"/>
      <c r="D1515" s="131"/>
      <c r="E1515" s="54" t="s">
        <v>24</v>
      </c>
      <c r="F1515" s="163"/>
      <c r="G1515" s="164"/>
      <c r="H1515" s="120"/>
      <c r="I1515" s="159"/>
      <c r="J1515" s="159"/>
      <c r="K1515" s="99"/>
      <c r="L1515" s="17"/>
      <c r="M1515" s="17"/>
      <c r="N1515" s="17"/>
      <c r="O1515" s="17"/>
      <c r="P1515" s="17"/>
      <c r="Q1515" s="17"/>
      <c r="R1515" s="17"/>
      <c r="S1515" s="17"/>
      <c r="T1515" s="17"/>
    </row>
    <row r="1516" spans="1:27" ht="31.5" hidden="1" customHeight="1" x14ac:dyDescent="0.25">
      <c r="A1516" s="34">
        <v>31</v>
      </c>
      <c r="B1516" s="157" t="s">
        <v>48</v>
      </c>
      <c r="C1516" s="157"/>
      <c r="D1516" s="157"/>
      <c r="E1516" s="54" t="s">
        <v>24</v>
      </c>
      <c r="F1516" s="165" t="str">
        <f>IF(OR(F1514="",F1515=""),"",F1514-F1515)</f>
        <v/>
      </c>
      <c r="G1516" s="165"/>
      <c r="H1516" s="120"/>
      <c r="I1516" s="159"/>
      <c r="J1516" s="159"/>
      <c r="K1516" s="103"/>
      <c r="L1516" s="17"/>
      <c r="M1516" s="17"/>
      <c r="N1516" s="17"/>
      <c r="O1516" s="17"/>
      <c r="P1516" s="17"/>
      <c r="Q1516" s="17"/>
      <c r="R1516" s="17"/>
      <c r="S1516" s="17"/>
      <c r="T1516" s="17"/>
    </row>
    <row r="1517" spans="1:27" hidden="1" x14ac:dyDescent="0.25">
      <c r="A1517" s="142">
        <v>32</v>
      </c>
      <c r="B1517" s="145" t="s">
        <v>52</v>
      </c>
      <c r="C1517" s="146"/>
      <c r="D1517" s="147"/>
      <c r="E1517" s="154" t="s">
        <v>182</v>
      </c>
      <c r="F1517" s="154"/>
      <c r="G1517" s="154"/>
      <c r="H1517" s="154"/>
      <c r="I1517" s="154"/>
      <c r="J1517" s="86"/>
      <c r="K1517" s="155" t="str">
        <f>IF(AND(J1517="Tak",F1507&lt;0.25),"Nie został spełniony warunek zgodnie z punktem 1 Kryteriów jakościowych dopuszczających","")</f>
        <v/>
      </c>
      <c r="L1517" s="155"/>
      <c r="M1517" s="155"/>
      <c r="N1517" s="155"/>
      <c r="O1517" s="155"/>
      <c r="P1517" s="155"/>
      <c r="Q1517" s="155"/>
      <c r="R1517" s="155"/>
      <c r="S1517" s="155"/>
      <c r="T1517" s="155"/>
      <c r="AA1517">
        <f>IF(J1517="Tak",1,0)</f>
        <v>0</v>
      </c>
    </row>
    <row r="1518" spans="1:27" hidden="1" x14ac:dyDescent="0.25">
      <c r="A1518" s="143"/>
      <c r="B1518" s="148"/>
      <c r="C1518" s="149"/>
      <c r="D1518" s="150"/>
      <c r="E1518" s="156" t="s">
        <v>183</v>
      </c>
      <c r="F1518" s="156"/>
      <c r="G1518" s="156"/>
      <c r="H1518" s="156"/>
      <c r="I1518" s="156"/>
      <c r="J1518" s="86"/>
      <c r="K1518" s="155" t="str">
        <f>IF(AND(J1518="Tak",F1507&lt;0.1),"Nie został spełniony warunek zgodnie z punktem 2 Kryteriów jakościowych dopuszczających","")</f>
        <v/>
      </c>
      <c r="L1518" s="155"/>
      <c r="M1518" s="155"/>
      <c r="N1518" s="155"/>
      <c r="O1518" s="155"/>
      <c r="P1518" s="155"/>
      <c r="Q1518" s="155"/>
      <c r="R1518" s="155"/>
      <c r="S1518" s="155"/>
      <c r="T1518" s="155"/>
      <c r="AA1518">
        <f t="shared" ref="AA1518:AA1519" si="30">IF(J1518="Tak",1,0)</f>
        <v>0</v>
      </c>
    </row>
    <row r="1519" spans="1:27" hidden="1" x14ac:dyDescent="0.25">
      <c r="A1519" s="144"/>
      <c r="B1519" s="151"/>
      <c r="C1519" s="152"/>
      <c r="D1519" s="153"/>
      <c r="E1519" s="156" t="s">
        <v>184</v>
      </c>
      <c r="F1519" s="156"/>
      <c r="G1519" s="156"/>
      <c r="H1519" s="156"/>
      <c r="I1519" s="156"/>
      <c r="J1519" s="86"/>
      <c r="K1519" s="155" t="str">
        <f>IF(AND(J1519="Tak",F1507&lt;0.1),"Nie został spełniony warunek zgodnie z punktem 2 Kryteriów jakościowych dopuszczających","")</f>
        <v/>
      </c>
      <c r="L1519" s="155"/>
      <c r="M1519" s="155"/>
      <c r="N1519" s="155"/>
      <c r="O1519" s="155"/>
      <c r="P1519" s="155"/>
      <c r="Q1519" s="155"/>
      <c r="R1519" s="155"/>
      <c r="S1519" s="155"/>
      <c r="T1519" s="155"/>
      <c r="AA1519">
        <f t="shared" si="30"/>
        <v>0</v>
      </c>
    </row>
    <row r="1520" spans="1:27" ht="62.25" hidden="1" customHeight="1" x14ac:dyDescent="0.25">
      <c r="A1520" s="34">
        <v>33</v>
      </c>
      <c r="B1520" s="157" t="s">
        <v>277</v>
      </c>
      <c r="C1520" s="157"/>
      <c r="D1520" s="157"/>
      <c r="E1520" s="54" t="s">
        <v>19</v>
      </c>
      <c r="F1520" s="158"/>
      <c r="G1520" s="158"/>
      <c r="H1520" s="120"/>
      <c r="I1520" s="159"/>
      <c r="J1520" s="159"/>
      <c r="K1520" s="99"/>
      <c r="L1520" s="17"/>
      <c r="M1520" s="17"/>
      <c r="N1520" s="17"/>
      <c r="O1520" s="17"/>
      <c r="P1520" s="17"/>
      <c r="Q1520" s="17"/>
      <c r="R1520" s="17"/>
      <c r="S1520" s="17"/>
      <c r="T1520" s="17"/>
      <c r="AA1520">
        <f>SUM(AA1517:AA1519)</f>
        <v>0</v>
      </c>
    </row>
    <row r="1521" spans="1:27" ht="41.25" hidden="1" customHeight="1" x14ac:dyDescent="0.25">
      <c r="A1521" s="34">
        <v>34</v>
      </c>
      <c r="B1521" s="108" t="s">
        <v>157</v>
      </c>
      <c r="C1521" s="108"/>
      <c r="D1521" s="108"/>
      <c r="E1521" s="57" t="s">
        <v>158</v>
      </c>
      <c r="F1521" s="160" t="str">
        <f>IF(OR(F1492="",F1493=""),"",F1491/F1505)</f>
        <v/>
      </c>
      <c r="G1521" s="160"/>
      <c r="H1521" s="161"/>
      <c r="I1521" s="161"/>
      <c r="J1521" s="162"/>
      <c r="K1521" s="100"/>
      <c r="L1521" s="17"/>
      <c r="M1521" s="17"/>
      <c r="N1521" s="17"/>
      <c r="O1521" s="17"/>
      <c r="P1521" s="17"/>
      <c r="Q1521" s="17"/>
      <c r="R1521" s="17"/>
      <c r="S1521" s="17"/>
      <c r="T1521" s="17"/>
    </row>
    <row r="1522" spans="1:27" ht="40.5" hidden="1" customHeight="1" x14ac:dyDescent="0.25">
      <c r="A1522" s="34">
        <v>35</v>
      </c>
      <c r="B1522" s="108" t="s">
        <v>159</v>
      </c>
      <c r="C1522" s="108"/>
      <c r="D1522" s="108"/>
      <c r="E1522" s="57" t="s">
        <v>160</v>
      </c>
      <c r="F1522" s="160" t="str">
        <f>IF(OR(F1491="",F1492="",F1501=""),"",F1491/(F1492-F1493))</f>
        <v/>
      </c>
      <c r="G1522" s="160"/>
      <c r="H1522" s="161"/>
      <c r="I1522" s="161"/>
      <c r="J1522" s="162"/>
      <c r="K1522" s="99"/>
      <c r="L1522" s="17"/>
      <c r="M1522" s="17"/>
      <c r="N1522" s="17"/>
      <c r="O1522" s="17"/>
      <c r="P1522" s="17"/>
      <c r="Q1522" s="17"/>
      <c r="R1522" s="17"/>
      <c r="S1522" s="17"/>
      <c r="T1522" s="17"/>
    </row>
    <row r="1523" spans="1:27" ht="30" hidden="1" customHeight="1" x14ac:dyDescent="0.25">
      <c r="A1523" s="34">
        <v>36</v>
      </c>
      <c r="B1523" s="126" t="str">
        <f>CONCATENATE("Maksymalna kwota dofinansowania - ",'0-1'!$B$8)</f>
        <v xml:space="preserve">Maksymalna kwota dofinansowania - </v>
      </c>
      <c r="C1523" s="127"/>
      <c r="D1523" s="128"/>
      <c r="E1523" s="57" t="s">
        <v>69</v>
      </c>
      <c r="F1523" s="135" t="str">
        <f>IF(F1524="","",F1524*F1491)</f>
        <v/>
      </c>
      <c r="G1523" s="136"/>
      <c r="H1523" s="137"/>
      <c r="I1523" s="138"/>
      <c r="J1523" s="138"/>
      <c r="K1523" s="99"/>
      <c r="L1523" s="17"/>
      <c r="M1523" s="17"/>
      <c r="N1523" s="17"/>
      <c r="O1523" s="17"/>
      <c r="P1523" s="17"/>
      <c r="Q1523" s="17"/>
      <c r="R1523" s="17"/>
      <c r="S1523" s="17"/>
      <c r="T1523" s="17"/>
    </row>
    <row r="1524" spans="1:27" ht="45.75" hidden="1" customHeight="1" x14ac:dyDescent="0.25">
      <c r="A1524" s="34">
        <v>37</v>
      </c>
      <c r="B1524" s="126" t="s">
        <v>187</v>
      </c>
      <c r="C1524" s="127"/>
      <c r="D1524" s="128"/>
      <c r="E1524" s="59" t="s">
        <v>47</v>
      </c>
      <c r="F1524" s="139" t="str">
        <f>IF(AA1520=3,0.95,IF(AA1520=2,0.9,IF(AA1520=1,0.85,"")))</f>
        <v/>
      </c>
      <c r="G1524" s="140"/>
      <c r="H1524" s="137"/>
      <c r="I1524" s="138"/>
      <c r="J1524" s="138"/>
      <c r="K1524" s="99"/>
      <c r="L1524" s="17"/>
      <c r="M1524" s="17"/>
      <c r="N1524" s="17"/>
      <c r="O1524" s="17"/>
      <c r="P1524" s="17"/>
      <c r="Q1524" s="17"/>
      <c r="R1524" s="17"/>
      <c r="S1524" s="17"/>
      <c r="T1524" s="17"/>
    </row>
    <row r="1525" spans="1:27" ht="15" hidden="1" customHeight="1" x14ac:dyDescent="0.25">
      <c r="A1525" s="106" t="s">
        <v>205</v>
      </c>
      <c r="B1525" s="106"/>
      <c r="C1525" s="106"/>
      <c r="D1525" s="106"/>
      <c r="E1525" s="106"/>
      <c r="F1525" s="106"/>
      <c r="G1525" s="106"/>
      <c r="H1525" s="106"/>
      <c r="I1525" s="106"/>
      <c r="J1525" s="132"/>
      <c r="K1525" s="98"/>
      <c r="L1525" s="17"/>
      <c r="M1525" s="17"/>
      <c r="N1525" s="17"/>
      <c r="O1525" s="17"/>
      <c r="P1525" s="17"/>
      <c r="Q1525" s="17"/>
      <c r="R1525" s="17"/>
      <c r="S1525" s="17"/>
      <c r="T1525" s="17"/>
    </row>
    <row r="1526" spans="1:27" ht="39.75" hidden="1" customHeight="1" x14ac:dyDescent="0.25">
      <c r="A1526" s="107"/>
      <c r="B1526" s="107"/>
      <c r="C1526" s="107"/>
      <c r="D1526" s="107"/>
      <c r="E1526" s="107"/>
      <c r="F1526" s="107"/>
      <c r="G1526" s="107"/>
      <c r="H1526" s="107"/>
      <c r="I1526" s="107"/>
      <c r="J1526" s="141"/>
      <c r="K1526" s="98"/>
      <c r="L1526" s="17"/>
      <c r="M1526" s="17"/>
      <c r="N1526" s="17"/>
      <c r="O1526" s="17"/>
      <c r="P1526" s="17"/>
      <c r="Q1526" s="17"/>
      <c r="R1526" s="17"/>
      <c r="S1526" s="17"/>
      <c r="T1526" s="17"/>
    </row>
    <row r="1527" spans="1:27" ht="33.75" hidden="1" customHeight="1" x14ac:dyDescent="0.25">
      <c r="K1527" s="98"/>
      <c r="L1527" s="17"/>
      <c r="M1527" s="17"/>
      <c r="N1527" s="17"/>
      <c r="O1527" s="17"/>
      <c r="P1527" s="17"/>
      <c r="Q1527" s="17"/>
      <c r="R1527" s="17"/>
      <c r="S1527" s="17"/>
      <c r="T1527" s="17"/>
    </row>
    <row r="1528" spans="1:27" ht="18.75" hidden="1" x14ac:dyDescent="0.3">
      <c r="B1528" s="207" t="s">
        <v>230</v>
      </c>
      <c r="C1528" s="207"/>
      <c r="D1528" s="207"/>
      <c r="E1528" s="207"/>
      <c r="F1528" s="207"/>
      <c r="G1528" s="207"/>
      <c r="H1528" s="207"/>
      <c r="I1528" s="207"/>
      <c r="J1528" s="207"/>
      <c r="K1528" s="98"/>
      <c r="L1528" s="17"/>
      <c r="M1528" s="17"/>
      <c r="N1528" s="17"/>
      <c r="O1528" s="17"/>
      <c r="P1528" s="17"/>
      <c r="Q1528" s="17"/>
      <c r="R1528" s="17"/>
      <c r="S1528" s="17"/>
      <c r="T1528" s="17"/>
    </row>
    <row r="1529" spans="1:27" ht="45.75" hidden="1" customHeight="1" x14ac:dyDescent="0.25">
      <c r="A1529" s="36" t="s">
        <v>13</v>
      </c>
      <c r="B1529" s="208" t="s">
        <v>33</v>
      </c>
      <c r="C1529" s="208"/>
      <c r="D1529" s="208"/>
      <c r="E1529" s="51" t="s">
        <v>15</v>
      </c>
      <c r="F1529" s="208" t="s">
        <v>36</v>
      </c>
      <c r="G1529" s="208"/>
      <c r="H1529" s="208" t="s">
        <v>49</v>
      </c>
      <c r="I1529" s="208"/>
      <c r="J1529" s="209"/>
      <c r="K1529" s="99"/>
      <c r="L1529" s="17"/>
      <c r="M1529" s="17"/>
      <c r="N1529" s="17"/>
      <c r="O1529" s="17"/>
      <c r="P1529" s="17"/>
      <c r="Q1529" s="17"/>
      <c r="R1529" s="17"/>
      <c r="S1529" s="17"/>
      <c r="T1529" s="17"/>
    </row>
    <row r="1530" spans="1:27" ht="31.5" hidden="1" customHeight="1" x14ac:dyDescent="0.25">
      <c r="A1530" s="40">
        <v>1</v>
      </c>
      <c r="B1530" s="157" t="s">
        <v>43</v>
      </c>
      <c r="C1530" s="157"/>
      <c r="D1530" s="157"/>
      <c r="E1530" s="52" t="s">
        <v>17</v>
      </c>
      <c r="F1530" s="198" t="s">
        <v>17</v>
      </c>
      <c r="G1530" s="199"/>
      <c r="H1530" s="200"/>
      <c r="I1530" s="200"/>
      <c r="J1530" s="201"/>
      <c r="K1530" s="99"/>
      <c r="L1530" s="17"/>
      <c r="M1530" s="17"/>
      <c r="N1530" s="17"/>
      <c r="O1530" s="17"/>
      <c r="P1530" s="17"/>
      <c r="Q1530" s="17"/>
      <c r="R1530" s="17"/>
      <c r="S1530" s="17"/>
      <c r="T1530" s="17"/>
    </row>
    <row r="1531" spans="1:27" ht="30.75" hidden="1" customHeight="1" x14ac:dyDescent="0.25">
      <c r="A1531" s="40">
        <v>2</v>
      </c>
      <c r="B1531" s="157" t="s">
        <v>44</v>
      </c>
      <c r="C1531" s="157"/>
      <c r="D1531" s="157"/>
      <c r="E1531" s="52" t="s">
        <v>17</v>
      </c>
      <c r="F1531" s="198" t="s">
        <v>17</v>
      </c>
      <c r="G1531" s="199"/>
      <c r="H1531" s="120"/>
      <c r="I1531" s="159"/>
      <c r="J1531" s="159"/>
      <c r="K1531" s="101"/>
      <c r="L1531" s="17"/>
      <c r="M1531" s="17"/>
      <c r="N1531" s="17"/>
      <c r="O1531" s="17"/>
      <c r="P1531" s="17"/>
      <c r="Q1531" s="17"/>
      <c r="R1531" s="17"/>
      <c r="S1531" s="17"/>
      <c r="T1531" s="17"/>
    </row>
    <row r="1532" spans="1:27" ht="15.75" hidden="1" x14ac:dyDescent="0.25">
      <c r="A1532" s="40">
        <v>3</v>
      </c>
      <c r="B1532" s="126" t="s">
        <v>152</v>
      </c>
      <c r="C1532" s="127"/>
      <c r="D1532" s="128"/>
      <c r="E1532" s="53" t="s">
        <v>153</v>
      </c>
      <c r="F1532" s="202"/>
      <c r="G1532" s="203"/>
      <c r="H1532" s="120"/>
      <c r="I1532" s="159"/>
      <c r="J1532" s="159"/>
      <c r="K1532" s="101"/>
      <c r="L1532" s="17"/>
      <c r="M1532" s="17"/>
      <c r="N1532" s="17"/>
      <c r="O1532" s="17"/>
      <c r="P1532" s="17"/>
      <c r="Q1532" s="17"/>
      <c r="R1532" s="17"/>
      <c r="S1532" s="17"/>
      <c r="T1532" s="17"/>
      <c r="AA1532" t="s">
        <v>154</v>
      </c>
    </row>
    <row r="1533" spans="1:27" ht="17.25" hidden="1" x14ac:dyDescent="0.25">
      <c r="A1533" s="40">
        <v>4</v>
      </c>
      <c r="B1533" s="157" t="s">
        <v>45</v>
      </c>
      <c r="C1533" s="157"/>
      <c r="D1533" s="157"/>
      <c r="E1533" s="54" t="s">
        <v>21</v>
      </c>
      <c r="F1533" s="158"/>
      <c r="G1533" s="158"/>
      <c r="H1533" s="120"/>
      <c r="I1533" s="159"/>
      <c r="J1533" s="159"/>
      <c r="K1533" s="101"/>
      <c r="L1533" s="17"/>
      <c r="M1533" s="17"/>
      <c r="N1533" s="17"/>
      <c r="O1533" s="17"/>
      <c r="P1533" s="17"/>
      <c r="Q1533" s="17"/>
      <c r="R1533" s="17"/>
      <c r="S1533" s="17"/>
      <c r="T1533" s="17"/>
      <c r="AA1533" t="s">
        <v>155</v>
      </c>
    </row>
    <row r="1534" spans="1:27" ht="18.75" hidden="1" customHeight="1" x14ac:dyDescent="0.25">
      <c r="A1534" s="40">
        <v>5</v>
      </c>
      <c r="B1534" s="157" t="s">
        <v>41</v>
      </c>
      <c r="C1534" s="157"/>
      <c r="D1534" s="157"/>
      <c r="E1534" s="54" t="s">
        <v>21</v>
      </c>
      <c r="F1534" s="204"/>
      <c r="G1534" s="205"/>
      <c r="H1534" s="120"/>
      <c r="I1534" s="159"/>
      <c r="J1534" s="159"/>
      <c r="K1534" s="101"/>
      <c r="L1534" s="17"/>
      <c r="M1534" s="17"/>
      <c r="N1534" s="17"/>
      <c r="O1534" s="17"/>
      <c r="P1534" s="17"/>
      <c r="Q1534" s="17"/>
      <c r="R1534" s="17"/>
      <c r="S1534" s="17"/>
      <c r="T1534" s="17"/>
    </row>
    <row r="1535" spans="1:27" ht="29.25" hidden="1" customHeight="1" x14ac:dyDescent="0.25">
      <c r="A1535" s="34">
        <v>6</v>
      </c>
      <c r="B1535" s="206" t="s">
        <v>163</v>
      </c>
      <c r="C1535" s="206"/>
      <c r="D1535" s="206"/>
      <c r="E1535" s="55" t="s">
        <v>168</v>
      </c>
      <c r="F1535" s="158"/>
      <c r="G1535" s="158"/>
      <c r="H1535" s="120"/>
      <c r="I1535" s="159"/>
      <c r="J1535" s="159"/>
      <c r="K1535" s="101"/>
      <c r="L1535" s="17"/>
      <c r="M1535" s="17"/>
      <c r="N1535" s="17"/>
      <c r="O1535" s="17"/>
      <c r="P1535" s="17"/>
      <c r="Q1535" s="17"/>
      <c r="R1535" s="17"/>
      <c r="S1535" s="17"/>
      <c r="T1535" s="17"/>
    </row>
    <row r="1536" spans="1:27" ht="62.25" hidden="1" customHeight="1" x14ac:dyDescent="0.25">
      <c r="A1536" s="40">
        <v>7</v>
      </c>
      <c r="B1536" s="157" t="s">
        <v>46</v>
      </c>
      <c r="C1536" s="157"/>
      <c r="D1536" s="157"/>
      <c r="E1536" s="54" t="s">
        <v>21</v>
      </c>
      <c r="F1536" s="158"/>
      <c r="G1536" s="158"/>
      <c r="H1536" s="120"/>
      <c r="I1536" s="159"/>
      <c r="J1536" s="159"/>
      <c r="K1536" s="99"/>
      <c r="L1536" s="17"/>
      <c r="M1536" s="17"/>
      <c r="N1536" s="17"/>
      <c r="O1536" s="17"/>
      <c r="P1536" s="17"/>
      <c r="Q1536" s="17"/>
      <c r="R1536" s="17"/>
      <c r="S1536" s="17"/>
      <c r="T1536" s="17"/>
    </row>
    <row r="1537" spans="1:20" ht="28.5" hidden="1" customHeight="1" x14ac:dyDescent="0.25">
      <c r="A1537" s="40">
        <v>8</v>
      </c>
      <c r="B1537" s="193" t="s">
        <v>174</v>
      </c>
      <c r="C1537" s="194"/>
      <c r="D1537" s="195"/>
      <c r="E1537" s="56" t="s">
        <v>35</v>
      </c>
      <c r="F1537" s="196"/>
      <c r="G1537" s="197"/>
      <c r="H1537" s="120"/>
      <c r="I1537" s="159"/>
      <c r="J1537" s="159"/>
      <c r="K1537" s="99"/>
      <c r="L1537" s="17"/>
      <c r="M1537" s="17"/>
      <c r="N1537" s="17"/>
      <c r="O1537" s="17"/>
      <c r="P1537" s="17"/>
      <c r="Q1537" s="17"/>
      <c r="R1537" s="17"/>
      <c r="S1537" s="17"/>
      <c r="T1537" s="17"/>
    </row>
    <row r="1538" spans="1:20" ht="29.25" hidden="1" customHeight="1" x14ac:dyDescent="0.25">
      <c r="A1538" s="40">
        <v>9</v>
      </c>
      <c r="B1538" s="193" t="s">
        <v>176</v>
      </c>
      <c r="C1538" s="194"/>
      <c r="D1538" s="195"/>
      <c r="E1538" s="56" t="s">
        <v>153</v>
      </c>
      <c r="F1538" s="163"/>
      <c r="G1538" s="164"/>
      <c r="H1538" s="120"/>
      <c r="I1538" s="159"/>
      <c r="J1538" s="159"/>
      <c r="K1538" s="99"/>
      <c r="L1538" s="17"/>
      <c r="M1538" s="17"/>
      <c r="N1538" s="17"/>
      <c r="O1538" s="17"/>
      <c r="P1538" s="17"/>
      <c r="Q1538" s="17"/>
      <c r="R1538" s="17"/>
      <c r="S1538" s="17"/>
      <c r="T1538" s="17"/>
    </row>
    <row r="1539" spans="1:20" hidden="1" x14ac:dyDescent="0.25">
      <c r="A1539" s="40">
        <v>10</v>
      </c>
      <c r="B1539" s="193" t="s">
        <v>175</v>
      </c>
      <c r="C1539" s="194"/>
      <c r="D1539" s="195"/>
      <c r="E1539" s="56" t="s">
        <v>35</v>
      </c>
      <c r="F1539" s="196"/>
      <c r="G1539" s="197"/>
      <c r="H1539" s="120"/>
      <c r="I1539" s="159"/>
      <c r="J1539" s="159"/>
      <c r="K1539" s="99"/>
      <c r="L1539" s="17"/>
      <c r="M1539" s="17"/>
      <c r="N1539" s="17"/>
      <c r="O1539" s="17"/>
      <c r="P1539" s="17"/>
      <c r="Q1539" s="17"/>
      <c r="R1539" s="17"/>
      <c r="S1539" s="17"/>
      <c r="T1539" s="17"/>
    </row>
    <row r="1540" spans="1:20" ht="33.75" hidden="1" customHeight="1" x14ac:dyDescent="0.25">
      <c r="A1540" s="40">
        <v>11</v>
      </c>
      <c r="B1540" s="126" t="s">
        <v>156</v>
      </c>
      <c r="C1540" s="127"/>
      <c r="D1540" s="128"/>
      <c r="E1540" s="57" t="s">
        <v>69</v>
      </c>
      <c r="F1540" s="187"/>
      <c r="G1540" s="188"/>
      <c r="H1540" s="120"/>
      <c r="I1540" s="159"/>
      <c r="J1540" s="159"/>
      <c r="K1540" s="100" t="str">
        <f>IF(F1541&gt;F1540,"Wartość kosztów kwalifikowanych przekracza koszt całkowity przedsięwzięcia !!!","")</f>
        <v/>
      </c>
      <c r="L1540" s="17"/>
      <c r="M1540" s="17"/>
      <c r="N1540" s="17"/>
      <c r="O1540" s="17"/>
      <c r="P1540" s="17"/>
      <c r="Q1540" s="17"/>
      <c r="R1540" s="17"/>
      <c r="S1540" s="17"/>
      <c r="T1540" s="17"/>
    </row>
    <row r="1541" spans="1:20" ht="141.75" hidden="1" customHeight="1" x14ac:dyDescent="0.25">
      <c r="A1541" s="40">
        <v>12</v>
      </c>
      <c r="B1541" s="126" t="s">
        <v>167</v>
      </c>
      <c r="C1541" s="127"/>
      <c r="D1541" s="128"/>
      <c r="E1541" s="57" t="s">
        <v>69</v>
      </c>
      <c r="F1541" s="187"/>
      <c r="G1541" s="188"/>
      <c r="H1541" s="120"/>
      <c r="I1541" s="159"/>
      <c r="J1541" s="159"/>
      <c r="K1541" s="105" t="str">
        <f>IF(F1541="","",IF(F1541&lt;100000,"Minimalny koszt kwalifikowany przedsięwzięcia to 100.000,00 zł !!!",""))</f>
        <v/>
      </c>
      <c r="L1541" s="17"/>
      <c r="M1541" s="17"/>
      <c r="N1541" s="17"/>
      <c r="O1541" s="17"/>
      <c r="P1541" s="17"/>
      <c r="Q1541" s="17"/>
      <c r="R1541" s="17"/>
      <c r="S1541" s="17"/>
      <c r="T1541" s="17"/>
    </row>
    <row r="1542" spans="1:20" ht="30.75" hidden="1" customHeight="1" x14ac:dyDescent="0.25">
      <c r="A1542" s="37">
        <v>13</v>
      </c>
      <c r="B1542" s="126" t="s">
        <v>165</v>
      </c>
      <c r="C1542" s="127"/>
      <c r="D1542" s="128"/>
      <c r="E1542" s="57" t="s">
        <v>69</v>
      </c>
      <c r="F1542" s="187"/>
      <c r="G1542" s="188"/>
      <c r="H1542" s="120"/>
      <c r="I1542" s="159"/>
      <c r="J1542" s="159"/>
      <c r="K1542" s="99"/>
      <c r="L1542" s="17"/>
      <c r="M1542" s="17"/>
      <c r="N1542" s="17"/>
      <c r="O1542" s="17"/>
      <c r="P1542" s="17"/>
      <c r="Q1542" s="17"/>
      <c r="R1542" s="17"/>
      <c r="S1542" s="17"/>
      <c r="T1542" s="17"/>
    </row>
    <row r="1543" spans="1:20" ht="30.75" hidden="1" customHeight="1" x14ac:dyDescent="0.25">
      <c r="A1543" s="37">
        <v>14</v>
      </c>
      <c r="B1543" s="126" t="s">
        <v>164</v>
      </c>
      <c r="C1543" s="127"/>
      <c r="D1543" s="128"/>
      <c r="E1543" s="57" t="s">
        <v>69</v>
      </c>
      <c r="F1543" s="187"/>
      <c r="G1543" s="188"/>
      <c r="H1543" s="120"/>
      <c r="I1543" s="159"/>
      <c r="J1543" s="159"/>
      <c r="K1543" s="99"/>
      <c r="L1543" s="17"/>
      <c r="M1543" s="17"/>
      <c r="N1543" s="17"/>
      <c r="O1543" s="17"/>
      <c r="P1543" s="17"/>
      <c r="Q1543" s="17"/>
      <c r="R1543" s="17"/>
      <c r="S1543" s="17"/>
      <c r="T1543" s="17"/>
    </row>
    <row r="1544" spans="1:20" ht="30.75" hidden="1" customHeight="1" x14ac:dyDescent="0.25">
      <c r="A1544" s="37">
        <v>15</v>
      </c>
      <c r="B1544" s="126" t="s">
        <v>170</v>
      </c>
      <c r="C1544" s="127"/>
      <c r="D1544" s="128"/>
      <c r="E1544" s="57" t="s">
        <v>69</v>
      </c>
      <c r="F1544" s="189" t="str">
        <f>IF(OR(F1542="",F1543=""),"",F1542-F1543)</f>
        <v/>
      </c>
      <c r="G1544" s="190"/>
      <c r="H1544" s="120"/>
      <c r="I1544" s="159"/>
      <c r="J1544" s="159"/>
      <c r="K1544" s="99"/>
      <c r="L1544" s="17"/>
      <c r="M1544" s="17"/>
      <c r="N1544" s="17"/>
      <c r="O1544" s="17"/>
      <c r="P1544" s="17"/>
      <c r="Q1544" s="17"/>
      <c r="R1544" s="17"/>
      <c r="S1544" s="17"/>
      <c r="T1544" s="17"/>
    </row>
    <row r="1545" spans="1:20" hidden="1" x14ac:dyDescent="0.25">
      <c r="A1545" s="166">
        <v>16</v>
      </c>
      <c r="B1545" s="145" t="s">
        <v>66</v>
      </c>
      <c r="C1545" s="146"/>
      <c r="D1545" s="147"/>
      <c r="E1545" s="56" t="s">
        <v>93</v>
      </c>
      <c r="F1545" s="191"/>
      <c r="G1545" s="192"/>
      <c r="H1545" s="182"/>
      <c r="I1545" s="183"/>
      <c r="J1545" s="183"/>
      <c r="K1545" s="102"/>
      <c r="L1545" s="17"/>
      <c r="M1545" s="17"/>
      <c r="N1545" s="17"/>
      <c r="O1545" s="17"/>
      <c r="P1545" s="17"/>
      <c r="Q1545" s="17"/>
      <c r="R1545" s="17"/>
      <c r="S1545" s="17"/>
      <c r="T1545" s="17"/>
    </row>
    <row r="1546" spans="1:20" ht="17.25" hidden="1" customHeight="1" x14ac:dyDescent="0.25">
      <c r="A1546" s="167"/>
      <c r="B1546" s="151"/>
      <c r="C1546" s="152"/>
      <c r="D1546" s="153"/>
      <c r="E1546" s="54" t="s">
        <v>22</v>
      </c>
      <c r="F1546" s="114" t="str">
        <f>IF(F1545="","",F1545*0.278)</f>
        <v/>
      </c>
      <c r="G1546" s="114"/>
      <c r="H1546" s="184"/>
      <c r="I1546" s="184"/>
      <c r="J1546" s="182"/>
      <c r="K1546" s="102"/>
      <c r="L1546" s="17"/>
      <c r="M1546" s="17"/>
      <c r="N1546" s="17"/>
      <c r="O1546" s="17"/>
      <c r="P1546" s="17"/>
      <c r="Q1546" s="17"/>
      <c r="R1546" s="17"/>
      <c r="S1546" s="17"/>
      <c r="T1546" s="17"/>
    </row>
    <row r="1547" spans="1:20" hidden="1" x14ac:dyDescent="0.25">
      <c r="A1547" s="166">
        <v>17</v>
      </c>
      <c r="B1547" s="145" t="s">
        <v>67</v>
      </c>
      <c r="C1547" s="146"/>
      <c r="D1547" s="147"/>
      <c r="E1547" s="56" t="s">
        <v>93</v>
      </c>
      <c r="F1547" s="191"/>
      <c r="G1547" s="192"/>
      <c r="H1547" s="182"/>
      <c r="I1547" s="183"/>
      <c r="J1547" s="183"/>
      <c r="K1547" s="102"/>
      <c r="L1547" s="17"/>
      <c r="M1547" s="17"/>
      <c r="N1547" s="17"/>
      <c r="O1547" s="17"/>
      <c r="P1547" s="17"/>
      <c r="Q1547" s="17"/>
      <c r="R1547" s="17"/>
      <c r="S1547" s="17"/>
      <c r="T1547" s="17"/>
    </row>
    <row r="1548" spans="1:20" hidden="1" x14ac:dyDescent="0.25">
      <c r="A1548" s="167"/>
      <c r="B1548" s="151"/>
      <c r="C1548" s="152"/>
      <c r="D1548" s="153"/>
      <c r="E1548" s="54" t="s">
        <v>22</v>
      </c>
      <c r="F1548" s="114" t="str">
        <f>IF(F1547="","",F1547*0.278)</f>
        <v/>
      </c>
      <c r="G1548" s="114"/>
      <c r="H1548" s="184"/>
      <c r="I1548" s="184"/>
      <c r="J1548" s="182"/>
      <c r="K1548" s="102"/>
      <c r="L1548" s="17"/>
      <c r="M1548" s="17"/>
      <c r="N1548" s="17"/>
      <c r="O1548" s="17"/>
      <c r="P1548" s="17"/>
      <c r="Q1548" s="17"/>
      <c r="R1548" s="17"/>
      <c r="S1548" s="17"/>
      <c r="T1548" s="17"/>
    </row>
    <row r="1549" spans="1:20" hidden="1" x14ac:dyDescent="0.25">
      <c r="A1549" s="166">
        <v>18</v>
      </c>
      <c r="B1549" s="145" t="s">
        <v>64</v>
      </c>
      <c r="C1549" s="146"/>
      <c r="D1549" s="147"/>
      <c r="E1549" s="56" t="s">
        <v>93</v>
      </c>
      <c r="F1549" s="181" t="str">
        <f>IF(OR(F1545="",F1547=""),"",F1545-F1547)</f>
        <v/>
      </c>
      <c r="G1549" s="181"/>
      <c r="H1549" s="182"/>
      <c r="I1549" s="183"/>
      <c r="J1549" s="183"/>
      <c r="K1549" s="102"/>
      <c r="L1549" s="17"/>
      <c r="M1549" s="17"/>
      <c r="N1549" s="17"/>
      <c r="O1549" s="17"/>
      <c r="P1549" s="17"/>
      <c r="Q1549" s="17"/>
      <c r="R1549" s="17"/>
      <c r="S1549" s="17"/>
      <c r="T1549" s="17"/>
    </row>
    <row r="1550" spans="1:20" hidden="1" x14ac:dyDescent="0.25">
      <c r="A1550" s="167"/>
      <c r="B1550" s="151"/>
      <c r="C1550" s="152"/>
      <c r="D1550" s="153"/>
      <c r="E1550" s="54" t="s">
        <v>22</v>
      </c>
      <c r="F1550" s="114" t="str">
        <f>IF(OR(F1546="",F1548=""),"",F1546-F1548)</f>
        <v/>
      </c>
      <c r="G1550" s="114"/>
      <c r="H1550" s="184"/>
      <c r="I1550" s="184"/>
      <c r="J1550" s="182"/>
      <c r="K1550" s="102"/>
      <c r="L1550" s="17"/>
      <c r="M1550" s="17"/>
      <c r="N1550" s="17"/>
      <c r="O1550" s="17"/>
      <c r="P1550" s="17"/>
      <c r="Q1550" s="17"/>
      <c r="R1550" s="17"/>
      <c r="S1550" s="17"/>
      <c r="T1550" s="17"/>
    </row>
    <row r="1551" spans="1:20" ht="24" hidden="1" customHeight="1" x14ac:dyDescent="0.25">
      <c r="A1551" s="166">
        <v>19</v>
      </c>
      <c r="B1551" s="168" t="s">
        <v>61</v>
      </c>
      <c r="C1551" s="169"/>
      <c r="D1551" s="170"/>
      <c r="E1551" s="58" t="s">
        <v>93</v>
      </c>
      <c r="F1551" s="163"/>
      <c r="G1551" s="164"/>
      <c r="H1551" s="120"/>
      <c r="I1551" s="159"/>
      <c r="J1551" s="159"/>
      <c r="K1551" s="99"/>
      <c r="L1551" s="17"/>
      <c r="M1551" s="17"/>
      <c r="N1551" s="17"/>
      <c r="O1551" s="17"/>
      <c r="P1551" s="17"/>
      <c r="Q1551" s="17"/>
      <c r="R1551" s="17"/>
      <c r="S1551" s="17"/>
      <c r="T1551" s="17"/>
    </row>
    <row r="1552" spans="1:20" ht="24" hidden="1" customHeight="1" x14ac:dyDescent="0.25">
      <c r="A1552" s="167"/>
      <c r="B1552" s="171"/>
      <c r="C1552" s="172"/>
      <c r="D1552" s="173"/>
      <c r="E1552" s="57" t="s">
        <v>22</v>
      </c>
      <c r="F1552" s="185" t="str">
        <f>IF(F1551="","",F1551*0.278)</f>
        <v/>
      </c>
      <c r="G1552" s="186"/>
      <c r="H1552" s="120"/>
      <c r="I1552" s="159"/>
      <c r="J1552" s="159"/>
      <c r="K1552" s="99"/>
      <c r="L1552" s="17"/>
      <c r="M1552" s="17"/>
      <c r="N1552" s="17"/>
      <c r="O1552" s="17"/>
      <c r="P1552" s="17"/>
      <c r="Q1552" s="17"/>
      <c r="R1552" s="17"/>
      <c r="S1552" s="17"/>
      <c r="T1552" s="17"/>
    </row>
    <row r="1553" spans="1:27" ht="24" hidden="1" customHeight="1" x14ac:dyDescent="0.25">
      <c r="A1553" s="166">
        <v>20</v>
      </c>
      <c r="B1553" s="168" t="s">
        <v>62</v>
      </c>
      <c r="C1553" s="169"/>
      <c r="D1553" s="170"/>
      <c r="E1553" s="58" t="s">
        <v>93</v>
      </c>
      <c r="F1553" s="163"/>
      <c r="G1553" s="164"/>
      <c r="H1553" s="120"/>
      <c r="I1553" s="159"/>
      <c r="J1553" s="159"/>
      <c r="K1553" s="99"/>
      <c r="L1553" s="17"/>
      <c r="M1553" s="17"/>
      <c r="N1553" s="17"/>
      <c r="O1553" s="17"/>
      <c r="P1553" s="17"/>
      <c r="Q1553" s="17"/>
      <c r="R1553" s="17"/>
      <c r="S1553" s="17"/>
      <c r="T1553" s="17"/>
    </row>
    <row r="1554" spans="1:27" ht="24" hidden="1" customHeight="1" x14ac:dyDescent="0.25">
      <c r="A1554" s="167"/>
      <c r="B1554" s="171"/>
      <c r="C1554" s="172"/>
      <c r="D1554" s="173"/>
      <c r="E1554" s="57" t="s">
        <v>22</v>
      </c>
      <c r="F1554" s="185" t="str">
        <f>IF(F1553="","",F1553*0.278)</f>
        <v/>
      </c>
      <c r="G1554" s="186"/>
      <c r="H1554" s="120"/>
      <c r="I1554" s="159"/>
      <c r="J1554" s="159"/>
      <c r="K1554" s="103"/>
      <c r="L1554" s="17"/>
      <c r="M1554" s="17"/>
      <c r="N1554" s="17"/>
      <c r="O1554" s="17"/>
      <c r="P1554" s="17"/>
      <c r="Q1554" s="17"/>
      <c r="R1554" s="17"/>
      <c r="S1554" s="17"/>
      <c r="T1554" s="17"/>
    </row>
    <row r="1555" spans="1:27" ht="23.25" hidden="1" customHeight="1" x14ac:dyDescent="0.25">
      <c r="A1555" s="166">
        <v>21</v>
      </c>
      <c r="B1555" s="168" t="s">
        <v>50</v>
      </c>
      <c r="C1555" s="169"/>
      <c r="D1555" s="170"/>
      <c r="E1555" s="58" t="s">
        <v>93</v>
      </c>
      <c r="F1555" s="174" t="str">
        <f>IF(OR(F1551="",F1553=""),"",F1551-F1553)</f>
        <v/>
      </c>
      <c r="G1555" s="175"/>
      <c r="H1555" s="120"/>
      <c r="I1555" s="159"/>
      <c r="J1555" s="159"/>
      <c r="K1555" s="103"/>
      <c r="L1555" s="17"/>
      <c r="M1555" s="17"/>
      <c r="N1555" s="17"/>
      <c r="O1555" s="17"/>
      <c r="P1555" s="17"/>
      <c r="Q1555" s="17"/>
      <c r="R1555" s="17"/>
      <c r="S1555" s="17"/>
      <c r="T1555" s="17"/>
    </row>
    <row r="1556" spans="1:27" ht="23.25" hidden="1" customHeight="1" x14ac:dyDescent="0.25">
      <c r="A1556" s="167"/>
      <c r="B1556" s="171"/>
      <c r="C1556" s="172"/>
      <c r="D1556" s="173"/>
      <c r="E1556" s="57" t="s">
        <v>22</v>
      </c>
      <c r="F1556" s="174" t="str">
        <f>IF(OR(F1552="",F1554=""),"",F1552-F1554)</f>
        <v/>
      </c>
      <c r="G1556" s="175"/>
      <c r="H1556" s="120"/>
      <c r="I1556" s="159"/>
      <c r="J1556" s="159"/>
      <c r="K1556" s="103"/>
      <c r="L1556" s="17"/>
      <c r="M1556" s="17"/>
      <c r="N1556" s="17"/>
      <c r="O1556" s="17"/>
      <c r="P1556" s="17"/>
      <c r="Q1556" s="17"/>
      <c r="R1556" s="17"/>
      <c r="S1556" s="17"/>
      <c r="T1556" s="17"/>
    </row>
    <row r="1557" spans="1:27" ht="45.75" hidden="1" customHeight="1" x14ac:dyDescent="0.25">
      <c r="A1557" s="38">
        <v>22</v>
      </c>
      <c r="B1557" s="126" t="s">
        <v>161</v>
      </c>
      <c r="C1557" s="127"/>
      <c r="D1557" s="128"/>
      <c r="E1557" s="57" t="s">
        <v>47</v>
      </c>
      <c r="F1557" s="176" t="str">
        <f>IF(OR(F1551="",F1553=""),"",F1555/F1551)</f>
        <v/>
      </c>
      <c r="G1557" s="177"/>
      <c r="H1557" s="120"/>
      <c r="I1557" s="159"/>
      <c r="J1557" s="159"/>
      <c r="K1557" s="103"/>
      <c r="L1557" s="17"/>
      <c r="M1557" s="17"/>
      <c r="N1557" s="17"/>
      <c r="O1557" s="17"/>
      <c r="P1557" s="17"/>
      <c r="Q1557" s="17"/>
      <c r="R1557" s="17"/>
      <c r="S1557" s="17"/>
      <c r="T1557" s="17"/>
    </row>
    <row r="1558" spans="1:27" ht="30.75" hidden="1" customHeight="1" x14ac:dyDescent="0.25">
      <c r="A1558" s="40">
        <v>23</v>
      </c>
      <c r="B1558" s="129" t="s">
        <v>23</v>
      </c>
      <c r="C1558" s="130"/>
      <c r="D1558" s="131"/>
      <c r="E1558" s="54" t="s">
        <v>22</v>
      </c>
      <c r="F1558" s="178"/>
      <c r="G1558" s="178"/>
      <c r="H1558" s="179"/>
      <c r="I1558" s="179"/>
      <c r="J1558" s="120"/>
      <c r="K1558" s="102"/>
      <c r="L1558" s="17"/>
      <c r="M1558" s="17"/>
      <c r="N1558" s="17"/>
      <c r="O1558" s="17"/>
      <c r="P1558" s="17"/>
      <c r="Q1558" s="17"/>
      <c r="R1558" s="17"/>
      <c r="S1558" s="17"/>
      <c r="T1558" s="17"/>
    </row>
    <row r="1559" spans="1:27" ht="30.75" hidden="1" customHeight="1" x14ac:dyDescent="0.25">
      <c r="A1559" s="38">
        <v>24</v>
      </c>
      <c r="B1559" s="129" t="s">
        <v>172</v>
      </c>
      <c r="C1559" s="130"/>
      <c r="D1559" s="131"/>
      <c r="E1559" s="54" t="s">
        <v>22</v>
      </c>
      <c r="F1559" s="178"/>
      <c r="G1559" s="178"/>
      <c r="H1559" s="179"/>
      <c r="I1559" s="179"/>
      <c r="J1559" s="120"/>
      <c r="K1559" s="102"/>
      <c r="L1559" s="17"/>
      <c r="M1559" s="17"/>
      <c r="N1559" s="17"/>
      <c r="O1559" s="17"/>
      <c r="P1559" s="17"/>
      <c r="Q1559" s="17"/>
      <c r="R1559" s="17"/>
      <c r="S1559" s="17"/>
      <c r="T1559" s="17"/>
    </row>
    <row r="1560" spans="1:27" ht="30.75" hidden="1" customHeight="1" x14ac:dyDescent="0.25">
      <c r="A1560" s="38">
        <v>25</v>
      </c>
      <c r="B1560" s="129" t="s">
        <v>173</v>
      </c>
      <c r="C1560" s="130"/>
      <c r="D1560" s="131"/>
      <c r="E1560" s="54" t="s">
        <v>22</v>
      </c>
      <c r="F1560" s="180" t="str">
        <f>IF(OR(F1558="",F1559=""),"",F1558-F1559)</f>
        <v/>
      </c>
      <c r="G1560" s="180"/>
      <c r="H1560" s="120"/>
      <c r="I1560" s="159"/>
      <c r="J1560" s="159"/>
      <c r="K1560" s="102"/>
      <c r="L1560" s="17"/>
      <c r="M1560" s="17"/>
      <c r="N1560" s="17"/>
      <c r="O1560" s="17"/>
      <c r="P1560" s="17"/>
      <c r="Q1560" s="17"/>
      <c r="R1560" s="17"/>
      <c r="S1560" s="17"/>
      <c r="T1560" s="17"/>
    </row>
    <row r="1561" spans="1:27" ht="45.75" hidden="1" customHeight="1" x14ac:dyDescent="0.25">
      <c r="A1561" s="46">
        <v>26</v>
      </c>
      <c r="B1561" s="108" t="s">
        <v>166</v>
      </c>
      <c r="C1561" s="108"/>
      <c r="D1561" s="108"/>
      <c r="E1561" s="57" t="s">
        <v>22</v>
      </c>
      <c r="F1561" s="163"/>
      <c r="G1561" s="164"/>
      <c r="H1561" s="120"/>
      <c r="I1561" s="159"/>
      <c r="J1561" s="159"/>
      <c r="K1561" s="103"/>
      <c r="L1561" s="17"/>
      <c r="M1561" s="17"/>
      <c r="N1561" s="17"/>
      <c r="O1561" s="17"/>
      <c r="P1561" s="17"/>
      <c r="Q1561" s="17"/>
      <c r="R1561" s="17"/>
      <c r="S1561" s="17"/>
      <c r="T1561" s="17"/>
    </row>
    <row r="1562" spans="1:27" ht="45.75" hidden="1" customHeight="1" x14ac:dyDescent="0.25">
      <c r="A1562" s="46">
        <v>27</v>
      </c>
      <c r="B1562" s="108" t="s">
        <v>169</v>
      </c>
      <c r="C1562" s="108"/>
      <c r="D1562" s="108"/>
      <c r="E1562" s="57" t="s">
        <v>22</v>
      </c>
      <c r="F1562" s="163"/>
      <c r="G1562" s="164"/>
      <c r="H1562" s="120"/>
      <c r="I1562" s="159"/>
      <c r="J1562" s="159"/>
      <c r="K1562" s="103"/>
      <c r="L1562" s="17"/>
      <c r="M1562" s="17"/>
      <c r="N1562" s="17"/>
      <c r="O1562" s="17"/>
      <c r="P1562" s="17"/>
      <c r="Q1562" s="17"/>
      <c r="R1562" s="17"/>
      <c r="S1562" s="17"/>
      <c r="T1562" s="17"/>
    </row>
    <row r="1563" spans="1:27" ht="45" hidden="1" customHeight="1" x14ac:dyDescent="0.25">
      <c r="A1563" s="34">
        <v>28</v>
      </c>
      <c r="B1563" s="157" t="s">
        <v>51</v>
      </c>
      <c r="C1563" s="157"/>
      <c r="D1563" s="157"/>
      <c r="E1563" s="54" t="s">
        <v>22</v>
      </c>
      <c r="F1563" s="165" t="str">
        <f>IF(AND(F1561="",F1562=""),"",F1561+F1562)</f>
        <v/>
      </c>
      <c r="G1563" s="165"/>
      <c r="H1563" s="120"/>
      <c r="I1563" s="159"/>
      <c r="J1563" s="159"/>
      <c r="K1563" s="99"/>
      <c r="L1563" s="17"/>
      <c r="M1563" s="17"/>
      <c r="N1563" s="17"/>
      <c r="O1563" s="17"/>
      <c r="P1563" s="17"/>
      <c r="Q1563" s="17"/>
      <c r="R1563" s="17"/>
      <c r="S1563" s="17"/>
      <c r="T1563" s="17"/>
    </row>
    <row r="1564" spans="1:27" ht="30.75" hidden="1" customHeight="1" x14ac:dyDescent="0.25">
      <c r="A1564" s="34">
        <v>29</v>
      </c>
      <c r="B1564" s="129" t="s">
        <v>185</v>
      </c>
      <c r="C1564" s="130"/>
      <c r="D1564" s="131"/>
      <c r="E1564" s="54" t="s">
        <v>24</v>
      </c>
      <c r="F1564" s="163"/>
      <c r="G1564" s="164"/>
      <c r="H1564" s="120"/>
      <c r="I1564" s="159"/>
      <c r="J1564" s="159"/>
      <c r="K1564" s="99"/>
      <c r="L1564" s="17"/>
      <c r="M1564" s="17"/>
      <c r="N1564" s="17"/>
      <c r="O1564" s="17"/>
      <c r="P1564" s="17"/>
      <c r="Q1564" s="17"/>
      <c r="R1564" s="17"/>
      <c r="S1564" s="17"/>
      <c r="T1564" s="17"/>
    </row>
    <row r="1565" spans="1:27" hidden="1" x14ac:dyDescent="0.25">
      <c r="A1565" s="34">
        <v>30</v>
      </c>
      <c r="B1565" s="129" t="s">
        <v>186</v>
      </c>
      <c r="C1565" s="130"/>
      <c r="D1565" s="131"/>
      <c r="E1565" s="54" t="s">
        <v>24</v>
      </c>
      <c r="F1565" s="163"/>
      <c r="G1565" s="164"/>
      <c r="H1565" s="120"/>
      <c r="I1565" s="159"/>
      <c r="J1565" s="159"/>
      <c r="K1565" s="99"/>
      <c r="L1565" s="17"/>
      <c r="M1565" s="17"/>
      <c r="N1565" s="17"/>
      <c r="O1565" s="17"/>
      <c r="P1565" s="17"/>
      <c r="Q1565" s="17"/>
      <c r="R1565" s="17"/>
      <c r="S1565" s="17"/>
      <c r="T1565" s="17"/>
    </row>
    <row r="1566" spans="1:27" ht="31.5" hidden="1" customHeight="1" x14ac:dyDescent="0.25">
      <c r="A1566" s="34">
        <v>31</v>
      </c>
      <c r="B1566" s="157" t="s">
        <v>48</v>
      </c>
      <c r="C1566" s="157"/>
      <c r="D1566" s="157"/>
      <c r="E1566" s="54" t="s">
        <v>24</v>
      </c>
      <c r="F1566" s="165" t="str">
        <f>IF(OR(F1564="",F1565=""),"",F1564-F1565)</f>
        <v/>
      </c>
      <c r="G1566" s="165"/>
      <c r="H1566" s="120"/>
      <c r="I1566" s="159"/>
      <c r="J1566" s="159"/>
      <c r="K1566" s="103"/>
      <c r="L1566" s="17"/>
      <c r="M1566" s="17"/>
      <c r="N1566" s="17"/>
      <c r="O1566" s="17"/>
      <c r="P1566" s="17"/>
      <c r="Q1566" s="17"/>
      <c r="R1566" s="17"/>
      <c r="S1566" s="17"/>
      <c r="T1566" s="17"/>
    </row>
    <row r="1567" spans="1:27" hidden="1" x14ac:dyDescent="0.25">
      <c r="A1567" s="142">
        <v>32</v>
      </c>
      <c r="B1567" s="145" t="s">
        <v>52</v>
      </c>
      <c r="C1567" s="146"/>
      <c r="D1567" s="147"/>
      <c r="E1567" s="154" t="s">
        <v>182</v>
      </c>
      <c r="F1567" s="154"/>
      <c r="G1567" s="154"/>
      <c r="H1567" s="154"/>
      <c r="I1567" s="154"/>
      <c r="J1567" s="86"/>
      <c r="K1567" s="155" t="str">
        <f>IF(AND(J1567="Tak",F1557&lt;0.25),"Nie został spełniony warunek zgodnie z punktem 1 Kryteriów jakościowych dopuszczających","")</f>
        <v/>
      </c>
      <c r="L1567" s="155"/>
      <c r="M1567" s="155"/>
      <c r="N1567" s="155"/>
      <c r="O1567" s="155"/>
      <c r="P1567" s="155"/>
      <c r="Q1567" s="155"/>
      <c r="R1567" s="155"/>
      <c r="S1567" s="155"/>
      <c r="T1567" s="155"/>
      <c r="AA1567">
        <f>IF(J1567="Tak",1,0)</f>
        <v>0</v>
      </c>
    </row>
    <row r="1568" spans="1:27" hidden="1" x14ac:dyDescent="0.25">
      <c r="A1568" s="143"/>
      <c r="B1568" s="148"/>
      <c r="C1568" s="149"/>
      <c r="D1568" s="150"/>
      <c r="E1568" s="156" t="s">
        <v>183</v>
      </c>
      <c r="F1568" s="156"/>
      <c r="G1568" s="156"/>
      <c r="H1568" s="156"/>
      <c r="I1568" s="156"/>
      <c r="J1568" s="86"/>
      <c r="K1568" s="155" t="str">
        <f>IF(AND(J1568="Tak",F1557&lt;0.1),"Nie został spełniony warunek zgodnie z punktem 2 Kryteriów jakościowych dopuszczających","")</f>
        <v/>
      </c>
      <c r="L1568" s="155"/>
      <c r="M1568" s="155"/>
      <c r="N1568" s="155"/>
      <c r="O1568" s="155"/>
      <c r="P1568" s="155"/>
      <c r="Q1568" s="155"/>
      <c r="R1568" s="155"/>
      <c r="S1568" s="155"/>
      <c r="T1568" s="155"/>
      <c r="AA1568">
        <f t="shared" ref="AA1568:AA1569" si="31">IF(J1568="Tak",1,0)</f>
        <v>0</v>
      </c>
    </row>
    <row r="1569" spans="1:27" hidden="1" x14ac:dyDescent="0.25">
      <c r="A1569" s="144"/>
      <c r="B1569" s="151"/>
      <c r="C1569" s="152"/>
      <c r="D1569" s="153"/>
      <c r="E1569" s="156" t="s">
        <v>184</v>
      </c>
      <c r="F1569" s="156"/>
      <c r="G1569" s="156"/>
      <c r="H1569" s="156"/>
      <c r="I1569" s="156"/>
      <c r="J1569" s="86"/>
      <c r="K1569" s="155" t="str">
        <f>IF(AND(J1569="Tak",F1557&lt;0.1),"Nie został spełniony warunek zgodnie z punktem 2 Kryteriów jakościowych dopuszczających","")</f>
        <v/>
      </c>
      <c r="L1569" s="155"/>
      <c r="M1569" s="155"/>
      <c r="N1569" s="155"/>
      <c r="O1569" s="155"/>
      <c r="P1569" s="155"/>
      <c r="Q1569" s="155"/>
      <c r="R1569" s="155"/>
      <c r="S1569" s="155"/>
      <c r="T1569" s="155"/>
      <c r="AA1569">
        <f t="shared" si="31"/>
        <v>0</v>
      </c>
    </row>
    <row r="1570" spans="1:27" ht="62.25" hidden="1" customHeight="1" x14ac:dyDescent="0.25">
      <c r="A1570" s="34">
        <v>33</v>
      </c>
      <c r="B1570" s="157" t="s">
        <v>277</v>
      </c>
      <c r="C1570" s="157"/>
      <c r="D1570" s="157"/>
      <c r="E1570" s="54" t="s">
        <v>19</v>
      </c>
      <c r="F1570" s="158"/>
      <c r="G1570" s="158"/>
      <c r="H1570" s="120"/>
      <c r="I1570" s="159"/>
      <c r="J1570" s="159"/>
      <c r="K1570" s="99"/>
      <c r="L1570" s="17"/>
      <c r="M1570" s="17"/>
      <c r="N1570" s="17"/>
      <c r="O1570" s="17"/>
      <c r="P1570" s="17"/>
      <c r="Q1570" s="17"/>
      <c r="R1570" s="17"/>
      <c r="S1570" s="17"/>
      <c r="T1570" s="17"/>
      <c r="AA1570">
        <f>SUM(AA1567:AA1569)</f>
        <v>0</v>
      </c>
    </row>
    <row r="1571" spans="1:27" ht="41.25" hidden="1" customHeight="1" x14ac:dyDescent="0.25">
      <c r="A1571" s="34">
        <v>34</v>
      </c>
      <c r="B1571" s="108" t="s">
        <v>157</v>
      </c>
      <c r="C1571" s="108"/>
      <c r="D1571" s="108"/>
      <c r="E1571" s="57" t="s">
        <v>158</v>
      </c>
      <c r="F1571" s="160" t="str">
        <f>IF(OR(F1542="",F1543=""),"",F1541/F1555)</f>
        <v/>
      </c>
      <c r="G1571" s="160"/>
      <c r="H1571" s="161"/>
      <c r="I1571" s="161"/>
      <c r="J1571" s="162"/>
      <c r="K1571" s="100"/>
      <c r="L1571" s="17"/>
      <c r="M1571" s="17"/>
      <c r="N1571" s="17"/>
      <c r="O1571" s="17"/>
      <c r="P1571" s="17"/>
      <c r="Q1571" s="17"/>
      <c r="R1571" s="17"/>
      <c r="S1571" s="17"/>
      <c r="T1571" s="17"/>
    </row>
    <row r="1572" spans="1:27" ht="40.5" hidden="1" customHeight="1" x14ac:dyDescent="0.25">
      <c r="A1572" s="34">
        <v>35</v>
      </c>
      <c r="B1572" s="108" t="s">
        <v>159</v>
      </c>
      <c r="C1572" s="108"/>
      <c r="D1572" s="108"/>
      <c r="E1572" s="57" t="s">
        <v>160</v>
      </c>
      <c r="F1572" s="160" t="str">
        <f>IF(OR(F1541="",F1542="",F1551=""),"",F1541/(F1542-F1543))</f>
        <v/>
      </c>
      <c r="G1572" s="160"/>
      <c r="H1572" s="161"/>
      <c r="I1572" s="161"/>
      <c r="J1572" s="162"/>
      <c r="K1572" s="99"/>
      <c r="L1572" s="17"/>
      <c r="M1572" s="17"/>
      <c r="N1572" s="17"/>
      <c r="O1572" s="17"/>
      <c r="P1572" s="17"/>
      <c r="Q1572" s="17"/>
      <c r="R1572" s="17"/>
      <c r="S1572" s="17"/>
      <c r="T1572" s="17"/>
    </row>
    <row r="1573" spans="1:27" ht="30" hidden="1" customHeight="1" x14ac:dyDescent="0.25">
      <c r="A1573" s="34">
        <v>36</v>
      </c>
      <c r="B1573" s="126" t="str">
        <f>CONCATENATE("Maksymalna kwota dofinansowania - ",'0-1'!$B$8)</f>
        <v xml:space="preserve">Maksymalna kwota dofinansowania - </v>
      </c>
      <c r="C1573" s="127"/>
      <c r="D1573" s="128"/>
      <c r="E1573" s="57" t="s">
        <v>69</v>
      </c>
      <c r="F1573" s="135" t="str">
        <f>IF(F1574="","",F1574*F1541)</f>
        <v/>
      </c>
      <c r="G1573" s="136"/>
      <c r="H1573" s="137"/>
      <c r="I1573" s="138"/>
      <c r="J1573" s="138"/>
      <c r="K1573" s="99"/>
      <c r="L1573" s="17"/>
      <c r="M1573" s="17"/>
      <c r="N1573" s="17"/>
      <c r="O1573" s="17"/>
      <c r="P1573" s="17"/>
      <c r="Q1573" s="17"/>
      <c r="R1573" s="17"/>
      <c r="S1573" s="17"/>
      <c r="T1573" s="17"/>
    </row>
    <row r="1574" spans="1:27" ht="45.75" hidden="1" customHeight="1" x14ac:dyDescent="0.25">
      <c r="A1574" s="34">
        <v>37</v>
      </c>
      <c r="B1574" s="126" t="s">
        <v>187</v>
      </c>
      <c r="C1574" s="127"/>
      <c r="D1574" s="128"/>
      <c r="E1574" s="59" t="s">
        <v>47</v>
      </c>
      <c r="F1574" s="139" t="str">
        <f>IF(AA1570=3,0.95,IF(AA1570=2,0.9,IF(AA1570=1,0.85,"")))</f>
        <v/>
      </c>
      <c r="G1574" s="140"/>
      <c r="H1574" s="137"/>
      <c r="I1574" s="138"/>
      <c r="J1574" s="138"/>
      <c r="K1574" s="99"/>
      <c r="L1574" s="17"/>
      <c r="M1574" s="17"/>
      <c r="N1574" s="17"/>
      <c r="O1574" s="17"/>
      <c r="P1574" s="17"/>
      <c r="Q1574" s="17"/>
      <c r="R1574" s="17"/>
      <c r="S1574" s="17"/>
      <c r="T1574" s="17"/>
    </row>
    <row r="1575" spans="1:27" ht="15" hidden="1" customHeight="1" x14ac:dyDescent="0.25">
      <c r="A1575" s="106" t="s">
        <v>205</v>
      </c>
      <c r="B1575" s="106"/>
      <c r="C1575" s="106"/>
      <c r="D1575" s="106"/>
      <c r="E1575" s="106"/>
      <c r="F1575" s="106"/>
      <c r="G1575" s="106"/>
      <c r="H1575" s="106"/>
      <c r="I1575" s="106"/>
      <c r="J1575" s="132"/>
      <c r="K1575" s="98"/>
      <c r="L1575" s="17"/>
      <c r="M1575" s="17"/>
      <c r="N1575" s="17"/>
      <c r="O1575" s="17"/>
      <c r="P1575" s="17"/>
      <c r="Q1575" s="17"/>
      <c r="R1575" s="17"/>
      <c r="S1575" s="17"/>
      <c r="T1575" s="17"/>
    </row>
    <row r="1576" spans="1:27" ht="39.75" hidden="1" customHeight="1" x14ac:dyDescent="0.25">
      <c r="A1576" s="107"/>
      <c r="B1576" s="107"/>
      <c r="C1576" s="107"/>
      <c r="D1576" s="107"/>
      <c r="E1576" s="107"/>
      <c r="F1576" s="107"/>
      <c r="G1576" s="107"/>
      <c r="H1576" s="107"/>
      <c r="I1576" s="107"/>
      <c r="J1576" s="141"/>
      <c r="K1576" s="98"/>
      <c r="L1576" s="17"/>
      <c r="M1576" s="17"/>
      <c r="N1576" s="17"/>
      <c r="O1576" s="17"/>
      <c r="P1576" s="17"/>
      <c r="Q1576" s="17"/>
      <c r="R1576" s="17"/>
      <c r="S1576" s="17"/>
      <c r="T1576" s="17"/>
    </row>
    <row r="1577" spans="1:27" ht="34.5" hidden="1" customHeight="1" x14ac:dyDescent="0.25">
      <c r="K1577" s="98"/>
      <c r="L1577" s="17"/>
      <c r="M1577" s="17"/>
      <c r="N1577" s="17"/>
      <c r="O1577" s="17"/>
      <c r="P1577" s="17"/>
      <c r="Q1577" s="17"/>
      <c r="R1577" s="17"/>
      <c r="S1577" s="17"/>
      <c r="T1577" s="17"/>
    </row>
    <row r="1578" spans="1:27" ht="18.75" hidden="1" x14ac:dyDescent="0.3">
      <c r="B1578" s="207" t="s">
        <v>231</v>
      </c>
      <c r="C1578" s="207"/>
      <c r="D1578" s="207"/>
      <c r="E1578" s="207"/>
      <c r="F1578" s="207"/>
      <c r="G1578" s="207"/>
      <c r="H1578" s="207"/>
      <c r="I1578" s="207"/>
      <c r="J1578" s="207"/>
      <c r="K1578" s="98"/>
      <c r="L1578" s="17"/>
      <c r="M1578" s="17"/>
      <c r="N1578" s="17"/>
      <c r="O1578" s="17"/>
      <c r="P1578" s="17"/>
      <c r="Q1578" s="17"/>
      <c r="R1578" s="17"/>
      <c r="S1578" s="17"/>
      <c r="T1578" s="17"/>
    </row>
    <row r="1579" spans="1:27" ht="45.75" hidden="1" customHeight="1" x14ac:dyDescent="0.25">
      <c r="A1579" s="36" t="s">
        <v>13</v>
      </c>
      <c r="B1579" s="208" t="s">
        <v>33</v>
      </c>
      <c r="C1579" s="208"/>
      <c r="D1579" s="208"/>
      <c r="E1579" s="51" t="s">
        <v>15</v>
      </c>
      <c r="F1579" s="208" t="s">
        <v>36</v>
      </c>
      <c r="G1579" s="208"/>
      <c r="H1579" s="208" t="s">
        <v>49</v>
      </c>
      <c r="I1579" s="208"/>
      <c r="J1579" s="209"/>
      <c r="K1579" s="99"/>
      <c r="L1579" s="17"/>
      <c r="M1579" s="17"/>
      <c r="N1579" s="17"/>
      <c r="O1579" s="17"/>
      <c r="P1579" s="17"/>
      <c r="Q1579" s="17"/>
      <c r="R1579" s="17"/>
      <c r="S1579" s="17"/>
      <c r="T1579" s="17"/>
    </row>
    <row r="1580" spans="1:27" ht="31.5" hidden="1" customHeight="1" x14ac:dyDescent="0.25">
      <c r="A1580" s="40">
        <v>1</v>
      </c>
      <c r="B1580" s="157" t="s">
        <v>43</v>
      </c>
      <c r="C1580" s="157"/>
      <c r="D1580" s="157"/>
      <c r="E1580" s="52" t="s">
        <v>17</v>
      </c>
      <c r="F1580" s="198" t="s">
        <v>17</v>
      </c>
      <c r="G1580" s="199"/>
      <c r="H1580" s="200"/>
      <c r="I1580" s="200"/>
      <c r="J1580" s="201"/>
      <c r="K1580" s="99"/>
      <c r="L1580" s="17"/>
      <c r="M1580" s="17"/>
      <c r="N1580" s="17"/>
      <c r="O1580" s="17"/>
      <c r="P1580" s="17"/>
      <c r="Q1580" s="17"/>
      <c r="R1580" s="17"/>
      <c r="S1580" s="17"/>
      <c r="T1580" s="17"/>
    </row>
    <row r="1581" spans="1:27" ht="30.75" hidden="1" customHeight="1" x14ac:dyDescent="0.25">
      <c r="A1581" s="40">
        <v>2</v>
      </c>
      <c r="B1581" s="157" t="s">
        <v>44</v>
      </c>
      <c r="C1581" s="157"/>
      <c r="D1581" s="157"/>
      <c r="E1581" s="52" t="s">
        <v>17</v>
      </c>
      <c r="F1581" s="198" t="s">
        <v>17</v>
      </c>
      <c r="G1581" s="199"/>
      <c r="H1581" s="120"/>
      <c r="I1581" s="159"/>
      <c r="J1581" s="159"/>
      <c r="K1581" s="101"/>
      <c r="L1581" s="17"/>
      <c r="M1581" s="17"/>
      <c r="N1581" s="17"/>
      <c r="O1581" s="17"/>
      <c r="P1581" s="17"/>
      <c r="Q1581" s="17"/>
      <c r="R1581" s="17"/>
      <c r="S1581" s="17"/>
      <c r="T1581" s="17"/>
    </row>
    <row r="1582" spans="1:27" ht="15.75" hidden="1" x14ac:dyDescent="0.25">
      <c r="A1582" s="40">
        <v>3</v>
      </c>
      <c r="B1582" s="126" t="s">
        <v>152</v>
      </c>
      <c r="C1582" s="127"/>
      <c r="D1582" s="128"/>
      <c r="E1582" s="53" t="s">
        <v>153</v>
      </c>
      <c r="F1582" s="202"/>
      <c r="G1582" s="203"/>
      <c r="H1582" s="120"/>
      <c r="I1582" s="159"/>
      <c r="J1582" s="159"/>
      <c r="K1582" s="101"/>
      <c r="L1582" s="17"/>
      <c r="M1582" s="17"/>
      <c r="N1582" s="17"/>
      <c r="O1582" s="17"/>
      <c r="P1582" s="17"/>
      <c r="Q1582" s="17"/>
      <c r="R1582" s="17"/>
      <c r="S1582" s="17"/>
      <c r="T1582" s="17"/>
      <c r="AA1582" t="s">
        <v>154</v>
      </c>
    </row>
    <row r="1583" spans="1:27" ht="17.25" hidden="1" x14ac:dyDescent="0.25">
      <c r="A1583" s="40">
        <v>4</v>
      </c>
      <c r="B1583" s="157" t="s">
        <v>45</v>
      </c>
      <c r="C1583" s="157"/>
      <c r="D1583" s="157"/>
      <c r="E1583" s="54" t="s">
        <v>21</v>
      </c>
      <c r="F1583" s="158"/>
      <c r="G1583" s="158"/>
      <c r="H1583" s="120"/>
      <c r="I1583" s="159"/>
      <c r="J1583" s="159"/>
      <c r="K1583" s="101"/>
      <c r="L1583" s="17"/>
      <c r="M1583" s="17"/>
      <c r="N1583" s="17"/>
      <c r="O1583" s="17"/>
      <c r="P1583" s="17"/>
      <c r="Q1583" s="17"/>
      <c r="R1583" s="17"/>
      <c r="S1583" s="17"/>
      <c r="T1583" s="17"/>
      <c r="AA1583" t="s">
        <v>155</v>
      </c>
    </row>
    <row r="1584" spans="1:27" ht="18.75" hidden="1" customHeight="1" x14ac:dyDescent="0.25">
      <c r="A1584" s="40">
        <v>5</v>
      </c>
      <c r="B1584" s="157" t="s">
        <v>41</v>
      </c>
      <c r="C1584" s="157"/>
      <c r="D1584" s="157"/>
      <c r="E1584" s="54" t="s">
        <v>21</v>
      </c>
      <c r="F1584" s="204"/>
      <c r="G1584" s="205"/>
      <c r="H1584" s="120"/>
      <c r="I1584" s="159"/>
      <c r="J1584" s="159"/>
      <c r="K1584" s="101"/>
      <c r="L1584" s="17"/>
      <c r="M1584" s="17"/>
      <c r="N1584" s="17"/>
      <c r="O1584" s="17"/>
      <c r="P1584" s="17"/>
      <c r="Q1584" s="17"/>
      <c r="R1584" s="17"/>
      <c r="S1584" s="17"/>
      <c r="T1584" s="17"/>
    </row>
    <row r="1585" spans="1:20" ht="29.25" hidden="1" customHeight="1" x14ac:dyDescent="0.25">
      <c r="A1585" s="34">
        <v>6</v>
      </c>
      <c r="B1585" s="206" t="s">
        <v>163</v>
      </c>
      <c r="C1585" s="206"/>
      <c r="D1585" s="206"/>
      <c r="E1585" s="55" t="s">
        <v>168</v>
      </c>
      <c r="F1585" s="158"/>
      <c r="G1585" s="158"/>
      <c r="H1585" s="120"/>
      <c r="I1585" s="159"/>
      <c r="J1585" s="159"/>
      <c r="K1585" s="101"/>
      <c r="L1585" s="17"/>
      <c r="M1585" s="17"/>
      <c r="N1585" s="17"/>
      <c r="O1585" s="17"/>
      <c r="P1585" s="17"/>
      <c r="Q1585" s="17"/>
      <c r="R1585" s="17"/>
      <c r="S1585" s="17"/>
      <c r="T1585" s="17"/>
    </row>
    <row r="1586" spans="1:20" ht="62.25" hidden="1" customHeight="1" x14ac:dyDescent="0.25">
      <c r="A1586" s="40">
        <v>7</v>
      </c>
      <c r="B1586" s="157" t="s">
        <v>46</v>
      </c>
      <c r="C1586" s="157"/>
      <c r="D1586" s="157"/>
      <c r="E1586" s="54" t="s">
        <v>21</v>
      </c>
      <c r="F1586" s="158"/>
      <c r="G1586" s="158"/>
      <c r="H1586" s="120"/>
      <c r="I1586" s="159"/>
      <c r="J1586" s="159"/>
      <c r="K1586" s="99"/>
      <c r="L1586" s="17"/>
      <c r="M1586" s="17"/>
      <c r="N1586" s="17"/>
      <c r="O1586" s="17"/>
      <c r="P1586" s="17"/>
      <c r="Q1586" s="17"/>
      <c r="R1586" s="17"/>
      <c r="S1586" s="17"/>
      <c r="T1586" s="17"/>
    </row>
    <row r="1587" spans="1:20" ht="28.5" hidden="1" customHeight="1" x14ac:dyDescent="0.25">
      <c r="A1587" s="40">
        <v>8</v>
      </c>
      <c r="B1587" s="193" t="s">
        <v>174</v>
      </c>
      <c r="C1587" s="194"/>
      <c r="D1587" s="195"/>
      <c r="E1587" s="56" t="s">
        <v>35</v>
      </c>
      <c r="F1587" s="196"/>
      <c r="G1587" s="197"/>
      <c r="H1587" s="120"/>
      <c r="I1587" s="159"/>
      <c r="J1587" s="159"/>
      <c r="K1587" s="99"/>
      <c r="L1587" s="17"/>
      <c r="M1587" s="17"/>
      <c r="N1587" s="17"/>
      <c r="O1587" s="17"/>
      <c r="P1587" s="17"/>
      <c r="Q1587" s="17"/>
      <c r="R1587" s="17"/>
      <c r="S1587" s="17"/>
      <c r="T1587" s="17"/>
    </row>
    <row r="1588" spans="1:20" ht="29.25" hidden="1" customHeight="1" x14ac:dyDescent="0.25">
      <c r="A1588" s="40">
        <v>9</v>
      </c>
      <c r="B1588" s="193" t="s">
        <v>176</v>
      </c>
      <c r="C1588" s="194"/>
      <c r="D1588" s="195"/>
      <c r="E1588" s="56" t="s">
        <v>153</v>
      </c>
      <c r="F1588" s="163"/>
      <c r="G1588" s="164"/>
      <c r="H1588" s="120"/>
      <c r="I1588" s="159"/>
      <c r="J1588" s="159"/>
      <c r="K1588" s="99"/>
      <c r="L1588" s="17"/>
      <c r="M1588" s="17"/>
      <c r="N1588" s="17"/>
      <c r="O1588" s="17"/>
      <c r="P1588" s="17"/>
      <c r="Q1588" s="17"/>
      <c r="R1588" s="17"/>
      <c r="S1588" s="17"/>
      <c r="T1588" s="17"/>
    </row>
    <row r="1589" spans="1:20" hidden="1" x14ac:dyDescent="0.25">
      <c r="A1589" s="40">
        <v>10</v>
      </c>
      <c r="B1589" s="193" t="s">
        <v>175</v>
      </c>
      <c r="C1589" s="194"/>
      <c r="D1589" s="195"/>
      <c r="E1589" s="56" t="s">
        <v>35</v>
      </c>
      <c r="F1589" s="196"/>
      <c r="G1589" s="197"/>
      <c r="H1589" s="120"/>
      <c r="I1589" s="159"/>
      <c r="J1589" s="159"/>
      <c r="K1589" s="99"/>
      <c r="L1589" s="17"/>
      <c r="M1589" s="17"/>
      <c r="N1589" s="17"/>
      <c r="O1589" s="17"/>
      <c r="P1589" s="17"/>
      <c r="Q1589" s="17"/>
      <c r="R1589" s="17"/>
      <c r="S1589" s="17"/>
      <c r="T1589" s="17"/>
    </row>
    <row r="1590" spans="1:20" ht="33.75" hidden="1" customHeight="1" x14ac:dyDescent="0.25">
      <c r="A1590" s="40">
        <v>11</v>
      </c>
      <c r="B1590" s="126" t="s">
        <v>156</v>
      </c>
      <c r="C1590" s="127"/>
      <c r="D1590" s="128"/>
      <c r="E1590" s="57" t="s">
        <v>69</v>
      </c>
      <c r="F1590" s="187"/>
      <c r="G1590" s="188"/>
      <c r="H1590" s="120"/>
      <c r="I1590" s="159"/>
      <c r="J1590" s="159"/>
      <c r="K1590" s="100" t="str">
        <f>IF(F1591&gt;F1590,"Wartość kosztów kwalifikowanych przekracza koszt całkowity przedsięwzięcia !!!","")</f>
        <v/>
      </c>
      <c r="L1590" s="17"/>
      <c r="M1590" s="17"/>
      <c r="N1590" s="17"/>
      <c r="O1590" s="17"/>
      <c r="P1590" s="17"/>
      <c r="Q1590" s="17"/>
      <c r="R1590" s="17"/>
      <c r="S1590" s="17"/>
      <c r="T1590" s="17"/>
    </row>
    <row r="1591" spans="1:20" ht="141.75" hidden="1" customHeight="1" x14ac:dyDescent="0.25">
      <c r="A1591" s="40">
        <v>12</v>
      </c>
      <c r="B1591" s="126" t="s">
        <v>167</v>
      </c>
      <c r="C1591" s="127"/>
      <c r="D1591" s="128"/>
      <c r="E1591" s="57" t="s">
        <v>69</v>
      </c>
      <c r="F1591" s="187"/>
      <c r="G1591" s="188"/>
      <c r="H1591" s="120"/>
      <c r="I1591" s="159"/>
      <c r="J1591" s="159"/>
      <c r="K1591" s="105" t="str">
        <f>IF(F1591="","",IF(F1591&lt;100000,"Minimalny koszt kwalifikowany przedsięwzięcia to 100.000,00 zł !!!",""))</f>
        <v/>
      </c>
      <c r="L1591" s="17"/>
      <c r="M1591" s="17"/>
      <c r="N1591" s="17"/>
      <c r="O1591" s="17"/>
      <c r="P1591" s="17"/>
      <c r="Q1591" s="17"/>
      <c r="R1591" s="17"/>
      <c r="S1591" s="17"/>
      <c r="T1591" s="17"/>
    </row>
    <row r="1592" spans="1:20" ht="30.75" hidden="1" customHeight="1" x14ac:dyDescent="0.25">
      <c r="A1592" s="37">
        <v>13</v>
      </c>
      <c r="B1592" s="126" t="s">
        <v>165</v>
      </c>
      <c r="C1592" s="127"/>
      <c r="D1592" s="128"/>
      <c r="E1592" s="57" t="s">
        <v>69</v>
      </c>
      <c r="F1592" s="187"/>
      <c r="G1592" s="188"/>
      <c r="H1592" s="120"/>
      <c r="I1592" s="159"/>
      <c r="J1592" s="159"/>
      <c r="K1592" s="99"/>
      <c r="L1592" s="17"/>
      <c r="M1592" s="17"/>
      <c r="N1592" s="17"/>
      <c r="O1592" s="17"/>
      <c r="P1592" s="17"/>
      <c r="Q1592" s="17"/>
      <c r="R1592" s="17"/>
      <c r="S1592" s="17"/>
      <c r="T1592" s="17"/>
    </row>
    <row r="1593" spans="1:20" ht="30.75" hidden="1" customHeight="1" x14ac:dyDescent="0.25">
      <c r="A1593" s="37">
        <v>14</v>
      </c>
      <c r="B1593" s="126" t="s">
        <v>164</v>
      </c>
      <c r="C1593" s="127"/>
      <c r="D1593" s="128"/>
      <c r="E1593" s="57" t="s">
        <v>69</v>
      </c>
      <c r="F1593" s="187"/>
      <c r="G1593" s="188"/>
      <c r="H1593" s="120"/>
      <c r="I1593" s="159"/>
      <c r="J1593" s="159"/>
      <c r="K1593" s="99"/>
      <c r="L1593" s="17"/>
      <c r="M1593" s="17"/>
      <c r="N1593" s="17"/>
      <c r="O1593" s="17"/>
      <c r="P1593" s="17"/>
      <c r="Q1593" s="17"/>
      <c r="R1593" s="17"/>
      <c r="S1593" s="17"/>
      <c r="T1593" s="17"/>
    </row>
    <row r="1594" spans="1:20" ht="30.75" hidden="1" customHeight="1" x14ac:dyDescent="0.25">
      <c r="A1594" s="37">
        <v>15</v>
      </c>
      <c r="B1594" s="126" t="s">
        <v>170</v>
      </c>
      <c r="C1594" s="127"/>
      <c r="D1594" s="128"/>
      <c r="E1594" s="57" t="s">
        <v>69</v>
      </c>
      <c r="F1594" s="189" t="str">
        <f>IF(OR(F1592="",F1593=""),"",F1592-F1593)</f>
        <v/>
      </c>
      <c r="G1594" s="190"/>
      <c r="H1594" s="120"/>
      <c r="I1594" s="159"/>
      <c r="J1594" s="159"/>
      <c r="K1594" s="99"/>
      <c r="L1594" s="17"/>
      <c r="M1594" s="17"/>
      <c r="N1594" s="17"/>
      <c r="O1594" s="17"/>
      <c r="P1594" s="17"/>
      <c r="Q1594" s="17"/>
      <c r="R1594" s="17"/>
      <c r="S1594" s="17"/>
      <c r="T1594" s="17"/>
    </row>
    <row r="1595" spans="1:20" hidden="1" x14ac:dyDescent="0.25">
      <c r="A1595" s="166">
        <v>16</v>
      </c>
      <c r="B1595" s="145" t="s">
        <v>66</v>
      </c>
      <c r="C1595" s="146"/>
      <c r="D1595" s="147"/>
      <c r="E1595" s="56" t="s">
        <v>93</v>
      </c>
      <c r="F1595" s="191"/>
      <c r="G1595" s="192"/>
      <c r="H1595" s="182"/>
      <c r="I1595" s="183"/>
      <c r="J1595" s="183"/>
      <c r="K1595" s="102"/>
      <c r="L1595" s="17"/>
      <c r="M1595" s="17"/>
      <c r="N1595" s="17"/>
      <c r="O1595" s="17"/>
      <c r="P1595" s="17"/>
      <c r="Q1595" s="17"/>
      <c r="R1595" s="17"/>
      <c r="S1595" s="17"/>
      <c r="T1595" s="17"/>
    </row>
    <row r="1596" spans="1:20" ht="17.25" hidden="1" customHeight="1" x14ac:dyDescent="0.25">
      <c r="A1596" s="167"/>
      <c r="B1596" s="151"/>
      <c r="C1596" s="152"/>
      <c r="D1596" s="153"/>
      <c r="E1596" s="54" t="s">
        <v>22</v>
      </c>
      <c r="F1596" s="114" t="str">
        <f>IF(F1595="","",F1595*0.278)</f>
        <v/>
      </c>
      <c r="G1596" s="114"/>
      <c r="H1596" s="184"/>
      <c r="I1596" s="184"/>
      <c r="J1596" s="182"/>
      <c r="K1596" s="102"/>
      <c r="L1596" s="17"/>
      <c r="M1596" s="17"/>
      <c r="N1596" s="17"/>
      <c r="O1596" s="17"/>
      <c r="P1596" s="17"/>
      <c r="Q1596" s="17"/>
      <c r="R1596" s="17"/>
      <c r="S1596" s="17"/>
      <c r="T1596" s="17"/>
    </row>
    <row r="1597" spans="1:20" hidden="1" x14ac:dyDescent="0.25">
      <c r="A1597" s="166">
        <v>17</v>
      </c>
      <c r="B1597" s="145" t="s">
        <v>67</v>
      </c>
      <c r="C1597" s="146"/>
      <c r="D1597" s="147"/>
      <c r="E1597" s="56" t="s">
        <v>93</v>
      </c>
      <c r="F1597" s="191"/>
      <c r="G1597" s="192"/>
      <c r="H1597" s="182"/>
      <c r="I1597" s="183"/>
      <c r="J1597" s="183"/>
      <c r="K1597" s="102"/>
      <c r="L1597" s="17"/>
      <c r="M1597" s="17"/>
      <c r="N1597" s="17"/>
      <c r="O1597" s="17"/>
      <c r="P1597" s="17"/>
      <c r="Q1597" s="17"/>
      <c r="R1597" s="17"/>
      <c r="S1597" s="17"/>
      <c r="T1597" s="17"/>
    </row>
    <row r="1598" spans="1:20" hidden="1" x14ac:dyDescent="0.25">
      <c r="A1598" s="167"/>
      <c r="B1598" s="151"/>
      <c r="C1598" s="152"/>
      <c r="D1598" s="153"/>
      <c r="E1598" s="54" t="s">
        <v>22</v>
      </c>
      <c r="F1598" s="114" t="str">
        <f>IF(F1597="","",F1597*0.278)</f>
        <v/>
      </c>
      <c r="G1598" s="114"/>
      <c r="H1598" s="184"/>
      <c r="I1598" s="184"/>
      <c r="J1598" s="182"/>
      <c r="K1598" s="102"/>
      <c r="L1598" s="17"/>
      <c r="M1598" s="17"/>
      <c r="N1598" s="17"/>
      <c r="O1598" s="17"/>
      <c r="P1598" s="17"/>
      <c r="Q1598" s="17"/>
      <c r="R1598" s="17"/>
      <c r="S1598" s="17"/>
      <c r="T1598" s="17"/>
    </row>
    <row r="1599" spans="1:20" hidden="1" x14ac:dyDescent="0.25">
      <c r="A1599" s="166">
        <v>18</v>
      </c>
      <c r="B1599" s="145" t="s">
        <v>64</v>
      </c>
      <c r="C1599" s="146"/>
      <c r="D1599" s="147"/>
      <c r="E1599" s="56" t="s">
        <v>93</v>
      </c>
      <c r="F1599" s="181" t="str">
        <f>IF(OR(F1595="",F1597=""),"",F1595-F1597)</f>
        <v/>
      </c>
      <c r="G1599" s="181"/>
      <c r="H1599" s="182"/>
      <c r="I1599" s="183"/>
      <c r="J1599" s="183"/>
      <c r="K1599" s="102"/>
      <c r="L1599" s="17"/>
      <c r="M1599" s="17"/>
      <c r="N1599" s="17"/>
      <c r="O1599" s="17"/>
      <c r="P1599" s="17"/>
      <c r="Q1599" s="17"/>
      <c r="R1599" s="17"/>
      <c r="S1599" s="17"/>
      <c r="T1599" s="17"/>
    </row>
    <row r="1600" spans="1:20" hidden="1" x14ac:dyDescent="0.25">
      <c r="A1600" s="167"/>
      <c r="B1600" s="151"/>
      <c r="C1600" s="152"/>
      <c r="D1600" s="153"/>
      <c r="E1600" s="54" t="s">
        <v>22</v>
      </c>
      <c r="F1600" s="114" t="str">
        <f>IF(OR(F1596="",F1598=""),"",F1596-F1598)</f>
        <v/>
      </c>
      <c r="G1600" s="114"/>
      <c r="H1600" s="184"/>
      <c r="I1600" s="184"/>
      <c r="J1600" s="182"/>
      <c r="K1600" s="102"/>
      <c r="L1600" s="17"/>
      <c r="M1600" s="17"/>
      <c r="N1600" s="17"/>
      <c r="O1600" s="17"/>
      <c r="P1600" s="17"/>
      <c r="Q1600" s="17"/>
      <c r="R1600" s="17"/>
      <c r="S1600" s="17"/>
      <c r="T1600" s="17"/>
    </row>
    <row r="1601" spans="1:20" ht="24" hidden="1" customHeight="1" x14ac:dyDescent="0.25">
      <c r="A1601" s="166">
        <v>19</v>
      </c>
      <c r="B1601" s="168" t="s">
        <v>61</v>
      </c>
      <c r="C1601" s="169"/>
      <c r="D1601" s="170"/>
      <c r="E1601" s="58" t="s">
        <v>93</v>
      </c>
      <c r="F1601" s="163"/>
      <c r="G1601" s="164"/>
      <c r="H1601" s="120"/>
      <c r="I1601" s="159"/>
      <c r="J1601" s="159"/>
      <c r="K1601" s="99"/>
      <c r="L1601" s="17"/>
      <c r="M1601" s="17"/>
      <c r="N1601" s="17"/>
      <c r="O1601" s="17"/>
      <c r="P1601" s="17"/>
      <c r="Q1601" s="17"/>
      <c r="R1601" s="17"/>
      <c r="S1601" s="17"/>
      <c r="T1601" s="17"/>
    </row>
    <row r="1602" spans="1:20" ht="24" hidden="1" customHeight="1" x14ac:dyDescent="0.25">
      <c r="A1602" s="167"/>
      <c r="B1602" s="171"/>
      <c r="C1602" s="172"/>
      <c r="D1602" s="173"/>
      <c r="E1602" s="57" t="s">
        <v>22</v>
      </c>
      <c r="F1602" s="185" t="str">
        <f>IF(F1601="","",F1601*0.278)</f>
        <v/>
      </c>
      <c r="G1602" s="186"/>
      <c r="H1602" s="120"/>
      <c r="I1602" s="159"/>
      <c r="J1602" s="159"/>
      <c r="K1602" s="99"/>
      <c r="L1602" s="17"/>
      <c r="M1602" s="17"/>
      <c r="N1602" s="17"/>
      <c r="O1602" s="17"/>
      <c r="P1602" s="17"/>
      <c r="Q1602" s="17"/>
      <c r="R1602" s="17"/>
      <c r="S1602" s="17"/>
      <c r="T1602" s="17"/>
    </row>
    <row r="1603" spans="1:20" ht="24" hidden="1" customHeight="1" x14ac:dyDescent="0.25">
      <c r="A1603" s="166">
        <v>20</v>
      </c>
      <c r="B1603" s="168" t="s">
        <v>62</v>
      </c>
      <c r="C1603" s="169"/>
      <c r="D1603" s="170"/>
      <c r="E1603" s="58" t="s">
        <v>93</v>
      </c>
      <c r="F1603" s="163"/>
      <c r="G1603" s="164"/>
      <c r="H1603" s="120"/>
      <c r="I1603" s="159"/>
      <c r="J1603" s="159"/>
      <c r="K1603" s="99"/>
      <c r="L1603" s="17"/>
      <c r="M1603" s="17"/>
      <c r="N1603" s="17"/>
      <c r="O1603" s="17"/>
      <c r="P1603" s="17"/>
      <c r="Q1603" s="17"/>
      <c r="R1603" s="17"/>
      <c r="S1603" s="17"/>
      <c r="T1603" s="17"/>
    </row>
    <row r="1604" spans="1:20" ht="24" hidden="1" customHeight="1" x14ac:dyDescent="0.25">
      <c r="A1604" s="167"/>
      <c r="B1604" s="171"/>
      <c r="C1604" s="172"/>
      <c r="D1604" s="173"/>
      <c r="E1604" s="57" t="s">
        <v>22</v>
      </c>
      <c r="F1604" s="185" t="str">
        <f>IF(F1603="","",F1603*0.278)</f>
        <v/>
      </c>
      <c r="G1604" s="186"/>
      <c r="H1604" s="120"/>
      <c r="I1604" s="159"/>
      <c r="J1604" s="159"/>
      <c r="K1604" s="103"/>
      <c r="L1604" s="17"/>
      <c r="M1604" s="17"/>
      <c r="N1604" s="17"/>
      <c r="O1604" s="17"/>
      <c r="P1604" s="17"/>
      <c r="Q1604" s="17"/>
      <c r="R1604" s="17"/>
      <c r="S1604" s="17"/>
      <c r="T1604" s="17"/>
    </row>
    <row r="1605" spans="1:20" ht="23.25" hidden="1" customHeight="1" x14ac:dyDescent="0.25">
      <c r="A1605" s="166">
        <v>21</v>
      </c>
      <c r="B1605" s="168" t="s">
        <v>50</v>
      </c>
      <c r="C1605" s="169"/>
      <c r="D1605" s="170"/>
      <c r="E1605" s="58" t="s">
        <v>93</v>
      </c>
      <c r="F1605" s="174" t="str">
        <f>IF(OR(F1601="",F1603=""),"",F1601-F1603)</f>
        <v/>
      </c>
      <c r="G1605" s="175"/>
      <c r="H1605" s="120"/>
      <c r="I1605" s="159"/>
      <c r="J1605" s="159"/>
      <c r="K1605" s="103"/>
      <c r="L1605" s="17"/>
      <c r="M1605" s="17"/>
      <c r="N1605" s="17"/>
      <c r="O1605" s="17"/>
      <c r="P1605" s="17"/>
      <c r="Q1605" s="17"/>
      <c r="R1605" s="17"/>
      <c r="S1605" s="17"/>
      <c r="T1605" s="17"/>
    </row>
    <row r="1606" spans="1:20" ht="23.25" hidden="1" customHeight="1" x14ac:dyDescent="0.25">
      <c r="A1606" s="167"/>
      <c r="B1606" s="171"/>
      <c r="C1606" s="172"/>
      <c r="D1606" s="173"/>
      <c r="E1606" s="57" t="s">
        <v>22</v>
      </c>
      <c r="F1606" s="174" t="str">
        <f>IF(OR(F1602="",F1604=""),"",F1602-F1604)</f>
        <v/>
      </c>
      <c r="G1606" s="175"/>
      <c r="H1606" s="120"/>
      <c r="I1606" s="159"/>
      <c r="J1606" s="159"/>
      <c r="K1606" s="103"/>
      <c r="L1606" s="17"/>
      <c r="M1606" s="17"/>
      <c r="N1606" s="17"/>
      <c r="O1606" s="17"/>
      <c r="P1606" s="17"/>
      <c r="Q1606" s="17"/>
      <c r="R1606" s="17"/>
      <c r="S1606" s="17"/>
      <c r="T1606" s="17"/>
    </row>
    <row r="1607" spans="1:20" ht="45.75" hidden="1" customHeight="1" x14ac:dyDescent="0.25">
      <c r="A1607" s="38">
        <v>22</v>
      </c>
      <c r="B1607" s="126" t="s">
        <v>161</v>
      </c>
      <c r="C1607" s="127"/>
      <c r="D1607" s="128"/>
      <c r="E1607" s="57" t="s">
        <v>47</v>
      </c>
      <c r="F1607" s="176" t="str">
        <f>IF(OR(F1601="",F1603=""),"",F1605/F1601)</f>
        <v/>
      </c>
      <c r="G1607" s="177"/>
      <c r="H1607" s="120"/>
      <c r="I1607" s="159"/>
      <c r="J1607" s="159"/>
      <c r="K1607" s="103"/>
      <c r="L1607" s="17"/>
      <c r="M1607" s="17"/>
      <c r="N1607" s="17"/>
      <c r="O1607" s="17"/>
      <c r="P1607" s="17"/>
      <c r="Q1607" s="17"/>
      <c r="R1607" s="17"/>
      <c r="S1607" s="17"/>
      <c r="T1607" s="17"/>
    </row>
    <row r="1608" spans="1:20" ht="30.75" hidden="1" customHeight="1" x14ac:dyDescent="0.25">
      <c r="A1608" s="40">
        <v>23</v>
      </c>
      <c r="B1608" s="129" t="s">
        <v>23</v>
      </c>
      <c r="C1608" s="130"/>
      <c r="D1608" s="131"/>
      <c r="E1608" s="54" t="s">
        <v>22</v>
      </c>
      <c r="F1608" s="178"/>
      <c r="G1608" s="178"/>
      <c r="H1608" s="179"/>
      <c r="I1608" s="179"/>
      <c r="J1608" s="120"/>
      <c r="K1608" s="102"/>
      <c r="L1608" s="17"/>
      <c r="M1608" s="17"/>
      <c r="N1608" s="17"/>
      <c r="O1608" s="17"/>
      <c r="P1608" s="17"/>
      <c r="Q1608" s="17"/>
      <c r="R1608" s="17"/>
      <c r="S1608" s="17"/>
      <c r="T1608" s="17"/>
    </row>
    <row r="1609" spans="1:20" ht="30.75" hidden="1" customHeight="1" x14ac:dyDescent="0.25">
      <c r="A1609" s="38">
        <v>24</v>
      </c>
      <c r="B1609" s="129" t="s">
        <v>172</v>
      </c>
      <c r="C1609" s="130"/>
      <c r="D1609" s="131"/>
      <c r="E1609" s="54" t="s">
        <v>22</v>
      </c>
      <c r="F1609" s="178"/>
      <c r="G1609" s="178"/>
      <c r="H1609" s="179"/>
      <c r="I1609" s="179"/>
      <c r="J1609" s="120"/>
      <c r="K1609" s="102"/>
      <c r="L1609" s="17"/>
      <c r="M1609" s="17"/>
      <c r="N1609" s="17"/>
      <c r="O1609" s="17"/>
      <c r="P1609" s="17"/>
      <c r="Q1609" s="17"/>
      <c r="R1609" s="17"/>
      <c r="S1609" s="17"/>
      <c r="T1609" s="17"/>
    </row>
    <row r="1610" spans="1:20" ht="30.75" hidden="1" customHeight="1" x14ac:dyDescent="0.25">
      <c r="A1610" s="38">
        <v>25</v>
      </c>
      <c r="B1610" s="129" t="s">
        <v>173</v>
      </c>
      <c r="C1610" s="130"/>
      <c r="D1610" s="131"/>
      <c r="E1610" s="54" t="s">
        <v>22</v>
      </c>
      <c r="F1610" s="180" t="str">
        <f>IF(OR(F1608="",F1609=""),"",F1608-F1609)</f>
        <v/>
      </c>
      <c r="G1610" s="180"/>
      <c r="H1610" s="120"/>
      <c r="I1610" s="159"/>
      <c r="J1610" s="159"/>
      <c r="K1610" s="102"/>
      <c r="L1610" s="17"/>
      <c r="M1610" s="17"/>
      <c r="N1610" s="17"/>
      <c r="O1610" s="17"/>
      <c r="P1610" s="17"/>
      <c r="Q1610" s="17"/>
      <c r="R1610" s="17"/>
      <c r="S1610" s="17"/>
      <c r="T1610" s="17"/>
    </row>
    <row r="1611" spans="1:20" ht="45.75" hidden="1" customHeight="1" x14ac:dyDescent="0.25">
      <c r="A1611" s="46">
        <v>26</v>
      </c>
      <c r="B1611" s="108" t="s">
        <v>166</v>
      </c>
      <c r="C1611" s="108"/>
      <c r="D1611" s="108"/>
      <c r="E1611" s="57" t="s">
        <v>22</v>
      </c>
      <c r="F1611" s="163"/>
      <c r="G1611" s="164"/>
      <c r="H1611" s="120"/>
      <c r="I1611" s="159"/>
      <c r="J1611" s="159"/>
      <c r="K1611" s="103"/>
      <c r="L1611" s="17"/>
      <c r="M1611" s="17"/>
      <c r="N1611" s="17"/>
      <c r="O1611" s="17"/>
      <c r="P1611" s="17"/>
      <c r="Q1611" s="17"/>
      <c r="R1611" s="17"/>
      <c r="S1611" s="17"/>
      <c r="T1611" s="17"/>
    </row>
    <row r="1612" spans="1:20" ht="45.75" hidden="1" customHeight="1" x14ac:dyDescent="0.25">
      <c r="A1612" s="46">
        <v>27</v>
      </c>
      <c r="B1612" s="108" t="s">
        <v>169</v>
      </c>
      <c r="C1612" s="108"/>
      <c r="D1612" s="108"/>
      <c r="E1612" s="57" t="s">
        <v>22</v>
      </c>
      <c r="F1612" s="163"/>
      <c r="G1612" s="164"/>
      <c r="H1612" s="120"/>
      <c r="I1612" s="159"/>
      <c r="J1612" s="159"/>
      <c r="K1612" s="103"/>
      <c r="L1612" s="17"/>
      <c r="M1612" s="17"/>
      <c r="N1612" s="17"/>
      <c r="O1612" s="17"/>
      <c r="P1612" s="17"/>
      <c r="Q1612" s="17"/>
      <c r="R1612" s="17"/>
      <c r="S1612" s="17"/>
      <c r="T1612" s="17"/>
    </row>
    <row r="1613" spans="1:20" ht="45" hidden="1" customHeight="1" x14ac:dyDescent="0.25">
      <c r="A1613" s="34">
        <v>28</v>
      </c>
      <c r="B1613" s="157" t="s">
        <v>51</v>
      </c>
      <c r="C1613" s="157"/>
      <c r="D1613" s="157"/>
      <c r="E1613" s="54" t="s">
        <v>22</v>
      </c>
      <c r="F1613" s="165" t="str">
        <f>IF(AND(F1611="",F1612=""),"",F1611+F1612)</f>
        <v/>
      </c>
      <c r="G1613" s="165"/>
      <c r="H1613" s="120"/>
      <c r="I1613" s="159"/>
      <c r="J1613" s="159"/>
      <c r="K1613" s="99"/>
      <c r="L1613" s="17"/>
      <c r="M1613" s="17"/>
      <c r="N1613" s="17"/>
      <c r="O1613" s="17"/>
      <c r="P1613" s="17"/>
      <c r="Q1613" s="17"/>
      <c r="R1613" s="17"/>
      <c r="S1613" s="17"/>
      <c r="T1613" s="17"/>
    </row>
    <row r="1614" spans="1:20" ht="30.75" hidden="1" customHeight="1" x14ac:dyDescent="0.25">
      <c r="A1614" s="34">
        <v>29</v>
      </c>
      <c r="B1614" s="129" t="s">
        <v>185</v>
      </c>
      <c r="C1614" s="130"/>
      <c r="D1614" s="131"/>
      <c r="E1614" s="54" t="s">
        <v>24</v>
      </c>
      <c r="F1614" s="163"/>
      <c r="G1614" s="164"/>
      <c r="H1614" s="120"/>
      <c r="I1614" s="159"/>
      <c r="J1614" s="159"/>
      <c r="K1614" s="99"/>
      <c r="L1614" s="17"/>
      <c r="M1614" s="17"/>
      <c r="N1614" s="17"/>
      <c r="O1614" s="17"/>
      <c r="P1614" s="17"/>
      <c r="Q1614" s="17"/>
      <c r="R1614" s="17"/>
      <c r="S1614" s="17"/>
      <c r="T1614" s="17"/>
    </row>
    <row r="1615" spans="1:20" hidden="1" x14ac:dyDescent="0.25">
      <c r="A1615" s="34">
        <v>30</v>
      </c>
      <c r="B1615" s="129" t="s">
        <v>186</v>
      </c>
      <c r="C1615" s="130"/>
      <c r="D1615" s="131"/>
      <c r="E1615" s="54" t="s">
        <v>24</v>
      </c>
      <c r="F1615" s="163"/>
      <c r="G1615" s="164"/>
      <c r="H1615" s="120"/>
      <c r="I1615" s="159"/>
      <c r="J1615" s="159"/>
      <c r="K1615" s="99"/>
      <c r="L1615" s="17"/>
      <c r="M1615" s="17"/>
      <c r="N1615" s="17"/>
      <c r="O1615" s="17"/>
      <c r="P1615" s="17"/>
      <c r="Q1615" s="17"/>
      <c r="R1615" s="17"/>
      <c r="S1615" s="17"/>
      <c r="T1615" s="17"/>
    </row>
    <row r="1616" spans="1:20" ht="31.5" hidden="1" customHeight="1" x14ac:dyDescent="0.25">
      <c r="A1616" s="34">
        <v>31</v>
      </c>
      <c r="B1616" s="157" t="s">
        <v>48</v>
      </c>
      <c r="C1616" s="157"/>
      <c r="D1616" s="157"/>
      <c r="E1616" s="54" t="s">
        <v>24</v>
      </c>
      <c r="F1616" s="165" t="str">
        <f>IF(OR(F1614="",F1615=""),"",F1614-F1615)</f>
        <v/>
      </c>
      <c r="G1616" s="165"/>
      <c r="H1616" s="120"/>
      <c r="I1616" s="159"/>
      <c r="J1616" s="159"/>
      <c r="K1616" s="103"/>
      <c r="L1616" s="17"/>
      <c r="M1616" s="17"/>
      <c r="N1616" s="17"/>
      <c r="O1616" s="17"/>
      <c r="P1616" s="17"/>
      <c r="Q1616" s="17"/>
      <c r="R1616" s="17"/>
      <c r="S1616" s="17"/>
      <c r="T1616" s="17"/>
    </row>
    <row r="1617" spans="1:27" hidden="1" x14ac:dyDescent="0.25">
      <c r="A1617" s="142">
        <v>32</v>
      </c>
      <c r="B1617" s="145" t="s">
        <v>52</v>
      </c>
      <c r="C1617" s="146"/>
      <c r="D1617" s="147"/>
      <c r="E1617" s="154" t="s">
        <v>182</v>
      </c>
      <c r="F1617" s="154"/>
      <c r="G1617" s="154"/>
      <c r="H1617" s="154"/>
      <c r="I1617" s="154"/>
      <c r="J1617" s="86"/>
      <c r="K1617" s="155" t="str">
        <f>IF(AND(J1617="Tak",F1607&lt;0.25),"Nie został spełniony warunek zgodnie z punktem 1 Kryteriów jakościowych dopuszczających","")</f>
        <v/>
      </c>
      <c r="L1617" s="155"/>
      <c r="M1617" s="155"/>
      <c r="N1617" s="155"/>
      <c r="O1617" s="155"/>
      <c r="P1617" s="155"/>
      <c r="Q1617" s="155"/>
      <c r="R1617" s="155"/>
      <c r="S1617" s="155"/>
      <c r="T1617" s="155"/>
      <c r="AA1617">
        <f>IF(J1617="Tak",1,0)</f>
        <v>0</v>
      </c>
    </row>
    <row r="1618" spans="1:27" hidden="1" x14ac:dyDescent="0.25">
      <c r="A1618" s="143"/>
      <c r="B1618" s="148"/>
      <c r="C1618" s="149"/>
      <c r="D1618" s="150"/>
      <c r="E1618" s="156" t="s">
        <v>183</v>
      </c>
      <c r="F1618" s="156"/>
      <c r="G1618" s="156"/>
      <c r="H1618" s="156"/>
      <c r="I1618" s="156"/>
      <c r="J1618" s="86"/>
      <c r="K1618" s="155" t="str">
        <f>IF(AND(J1618="Tak",F1607&lt;0.1),"Nie został spełniony warunek zgodnie z punktem 2 Kryteriów jakościowych dopuszczających","")</f>
        <v/>
      </c>
      <c r="L1618" s="155"/>
      <c r="M1618" s="155"/>
      <c r="N1618" s="155"/>
      <c r="O1618" s="155"/>
      <c r="P1618" s="155"/>
      <c r="Q1618" s="155"/>
      <c r="R1618" s="155"/>
      <c r="S1618" s="155"/>
      <c r="T1618" s="155"/>
      <c r="AA1618">
        <f t="shared" ref="AA1618:AA1619" si="32">IF(J1618="Tak",1,0)</f>
        <v>0</v>
      </c>
    </row>
    <row r="1619" spans="1:27" hidden="1" x14ac:dyDescent="0.25">
      <c r="A1619" s="144"/>
      <c r="B1619" s="151"/>
      <c r="C1619" s="152"/>
      <c r="D1619" s="153"/>
      <c r="E1619" s="156" t="s">
        <v>184</v>
      </c>
      <c r="F1619" s="156"/>
      <c r="G1619" s="156"/>
      <c r="H1619" s="156"/>
      <c r="I1619" s="156"/>
      <c r="J1619" s="86"/>
      <c r="K1619" s="155" t="str">
        <f>IF(AND(J1619="Tak",F1607&lt;0.1),"Nie został spełniony warunek zgodnie z punktem 2 Kryteriów jakościowych dopuszczających","")</f>
        <v/>
      </c>
      <c r="L1619" s="155"/>
      <c r="M1619" s="155"/>
      <c r="N1619" s="155"/>
      <c r="O1619" s="155"/>
      <c r="P1619" s="155"/>
      <c r="Q1619" s="155"/>
      <c r="R1619" s="155"/>
      <c r="S1619" s="155"/>
      <c r="T1619" s="155"/>
      <c r="AA1619">
        <f t="shared" si="32"/>
        <v>0</v>
      </c>
    </row>
    <row r="1620" spans="1:27" ht="62.25" hidden="1" customHeight="1" x14ac:dyDescent="0.25">
      <c r="A1620" s="34">
        <v>33</v>
      </c>
      <c r="B1620" s="157" t="s">
        <v>277</v>
      </c>
      <c r="C1620" s="157"/>
      <c r="D1620" s="157"/>
      <c r="E1620" s="54" t="s">
        <v>19</v>
      </c>
      <c r="F1620" s="158"/>
      <c r="G1620" s="158"/>
      <c r="H1620" s="120"/>
      <c r="I1620" s="159"/>
      <c r="J1620" s="159"/>
      <c r="K1620" s="99"/>
      <c r="L1620" s="17"/>
      <c r="M1620" s="17"/>
      <c r="N1620" s="17"/>
      <c r="O1620" s="17"/>
      <c r="P1620" s="17"/>
      <c r="Q1620" s="17"/>
      <c r="R1620" s="17"/>
      <c r="S1620" s="17"/>
      <c r="T1620" s="17"/>
      <c r="AA1620">
        <f>SUM(AA1617:AA1619)</f>
        <v>0</v>
      </c>
    </row>
    <row r="1621" spans="1:27" ht="41.25" hidden="1" customHeight="1" x14ac:dyDescent="0.25">
      <c r="A1621" s="34">
        <v>34</v>
      </c>
      <c r="B1621" s="108" t="s">
        <v>157</v>
      </c>
      <c r="C1621" s="108"/>
      <c r="D1621" s="108"/>
      <c r="E1621" s="57" t="s">
        <v>158</v>
      </c>
      <c r="F1621" s="160" t="str">
        <f>IF(OR(F1592="",F1593=""),"",F1591/F1605)</f>
        <v/>
      </c>
      <c r="G1621" s="160"/>
      <c r="H1621" s="161"/>
      <c r="I1621" s="161"/>
      <c r="J1621" s="162"/>
      <c r="K1621" s="100"/>
      <c r="L1621" s="17"/>
      <c r="M1621" s="17"/>
      <c r="N1621" s="17"/>
      <c r="O1621" s="17"/>
      <c r="P1621" s="17"/>
      <c r="Q1621" s="17"/>
      <c r="R1621" s="17"/>
      <c r="S1621" s="17"/>
      <c r="T1621" s="17"/>
    </row>
    <row r="1622" spans="1:27" ht="40.5" hidden="1" customHeight="1" x14ac:dyDescent="0.25">
      <c r="A1622" s="34">
        <v>35</v>
      </c>
      <c r="B1622" s="108" t="s">
        <v>159</v>
      </c>
      <c r="C1622" s="108"/>
      <c r="D1622" s="108"/>
      <c r="E1622" s="57" t="s">
        <v>160</v>
      </c>
      <c r="F1622" s="160" t="str">
        <f>IF(OR(F1591="",F1592="",F1601=""),"",F1591/(F1592-F1593))</f>
        <v/>
      </c>
      <c r="G1622" s="160"/>
      <c r="H1622" s="161"/>
      <c r="I1622" s="161"/>
      <c r="J1622" s="162"/>
      <c r="K1622" s="99"/>
      <c r="L1622" s="17"/>
      <c r="M1622" s="17"/>
      <c r="N1622" s="17"/>
      <c r="O1622" s="17"/>
      <c r="P1622" s="17"/>
      <c r="Q1622" s="17"/>
      <c r="R1622" s="17"/>
      <c r="S1622" s="17"/>
      <c r="T1622" s="17"/>
    </row>
    <row r="1623" spans="1:27" ht="30" hidden="1" customHeight="1" x14ac:dyDescent="0.25">
      <c r="A1623" s="34">
        <v>36</v>
      </c>
      <c r="B1623" s="126" t="str">
        <f>CONCATENATE("Maksymalna kwota dofinansowania - ",'0-1'!$B$8)</f>
        <v xml:space="preserve">Maksymalna kwota dofinansowania - </v>
      </c>
      <c r="C1623" s="127"/>
      <c r="D1623" s="128"/>
      <c r="E1623" s="57" t="s">
        <v>69</v>
      </c>
      <c r="F1623" s="135" t="str">
        <f>IF(F1624="","",F1624*F1591)</f>
        <v/>
      </c>
      <c r="G1623" s="136"/>
      <c r="H1623" s="137"/>
      <c r="I1623" s="138"/>
      <c r="J1623" s="138"/>
      <c r="K1623" s="99"/>
      <c r="L1623" s="17"/>
      <c r="M1623" s="17"/>
      <c r="N1623" s="17"/>
      <c r="O1623" s="17"/>
      <c r="P1623" s="17"/>
      <c r="Q1623" s="17"/>
      <c r="R1623" s="17"/>
      <c r="S1623" s="17"/>
      <c r="T1623" s="17"/>
    </row>
    <row r="1624" spans="1:27" ht="45.75" hidden="1" customHeight="1" x14ac:dyDescent="0.25">
      <c r="A1624" s="34">
        <v>37</v>
      </c>
      <c r="B1624" s="126" t="s">
        <v>187</v>
      </c>
      <c r="C1624" s="127"/>
      <c r="D1624" s="128"/>
      <c r="E1624" s="59" t="s">
        <v>47</v>
      </c>
      <c r="F1624" s="139" t="str">
        <f>IF(AA1620=3,0.95,IF(AA1620=2,0.9,IF(AA1620=1,0.85,"")))</f>
        <v/>
      </c>
      <c r="G1624" s="140"/>
      <c r="H1624" s="137"/>
      <c r="I1624" s="138"/>
      <c r="J1624" s="138"/>
      <c r="K1624" s="99"/>
      <c r="L1624" s="17"/>
      <c r="M1624" s="17"/>
      <c r="N1624" s="17"/>
      <c r="O1624" s="17"/>
      <c r="P1624" s="17"/>
      <c r="Q1624" s="17"/>
      <c r="R1624" s="17"/>
      <c r="S1624" s="17"/>
      <c r="T1624" s="17"/>
    </row>
    <row r="1625" spans="1:27" ht="15" hidden="1" customHeight="1" x14ac:dyDescent="0.25">
      <c r="A1625" s="106" t="s">
        <v>205</v>
      </c>
      <c r="B1625" s="106"/>
      <c r="C1625" s="106"/>
      <c r="D1625" s="106"/>
      <c r="E1625" s="106"/>
      <c r="F1625" s="106"/>
      <c r="G1625" s="106"/>
      <c r="H1625" s="106"/>
      <c r="I1625" s="106"/>
      <c r="J1625" s="132"/>
      <c r="K1625" s="98"/>
      <c r="L1625" s="17"/>
      <c r="M1625" s="17"/>
      <c r="N1625" s="17"/>
      <c r="O1625" s="17"/>
      <c r="P1625" s="17"/>
      <c r="Q1625" s="17"/>
      <c r="R1625" s="17"/>
      <c r="S1625" s="17"/>
      <c r="T1625" s="17"/>
    </row>
    <row r="1626" spans="1:27" ht="39.75" hidden="1" customHeight="1" x14ac:dyDescent="0.25">
      <c r="A1626" s="107"/>
      <c r="B1626" s="107"/>
      <c r="C1626" s="107"/>
      <c r="D1626" s="107"/>
      <c r="E1626" s="107"/>
      <c r="F1626" s="107"/>
      <c r="G1626" s="107"/>
      <c r="H1626" s="107"/>
      <c r="I1626" s="107"/>
      <c r="J1626" s="141"/>
      <c r="K1626" s="98"/>
      <c r="L1626" s="17"/>
      <c r="M1626" s="17"/>
      <c r="N1626" s="17"/>
      <c r="O1626" s="17"/>
      <c r="P1626" s="17"/>
      <c r="Q1626" s="17"/>
      <c r="R1626" s="17"/>
      <c r="S1626" s="17"/>
      <c r="T1626" s="17"/>
    </row>
    <row r="1627" spans="1:27" ht="33" hidden="1" customHeight="1" x14ac:dyDescent="0.25">
      <c r="K1627" s="98"/>
      <c r="L1627" s="17"/>
      <c r="M1627" s="17"/>
      <c r="N1627" s="17"/>
      <c r="O1627" s="17"/>
      <c r="P1627" s="17"/>
      <c r="Q1627" s="17"/>
      <c r="R1627" s="17"/>
      <c r="S1627" s="17"/>
      <c r="T1627" s="17"/>
    </row>
    <row r="1628" spans="1:27" ht="18.75" hidden="1" x14ac:dyDescent="0.3">
      <c r="B1628" s="207" t="s">
        <v>232</v>
      </c>
      <c r="C1628" s="207"/>
      <c r="D1628" s="207"/>
      <c r="E1628" s="207"/>
      <c r="F1628" s="207"/>
      <c r="G1628" s="207"/>
      <c r="H1628" s="207"/>
      <c r="I1628" s="207"/>
      <c r="J1628" s="207"/>
      <c r="K1628" s="98"/>
      <c r="L1628" s="17"/>
      <c r="M1628" s="17"/>
      <c r="N1628" s="17"/>
      <c r="O1628" s="17"/>
      <c r="P1628" s="17"/>
      <c r="Q1628" s="17"/>
      <c r="R1628" s="17"/>
      <c r="S1628" s="17"/>
      <c r="T1628" s="17"/>
    </row>
    <row r="1629" spans="1:27" ht="45.75" hidden="1" customHeight="1" x14ac:dyDescent="0.25">
      <c r="A1629" s="36" t="s">
        <v>13</v>
      </c>
      <c r="B1629" s="208" t="s">
        <v>33</v>
      </c>
      <c r="C1629" s="208"/>
      <c r="D1629" s="208"/>
      <c r="E1629" s="51" t="s">
        <v>15</v>
      </c>
      <c r="F1629" s="208" t="s">
        <v>36</v>
      </c>
      <c r="G1629" s="208"/>
      <c r="H1629" s="208" t="s">
        <v>49</v>
      </c>
      <c r="I1629" s="208"/>
      <c r="J1629" s="209"/>
      <c r="K1629" s="99"/>
      <c r="L1629" s="17"/>
      <c r="M1629" s="17"/>
      <c r="N1629" s="17"/>
      <c r="O1629" s="17"/>
      <c r="P1629" s="17"/>
      <c r="Q1629" s="17"/>
      <c r="R1629" s="17"/>
      <c r="S1629" s="17"/>
      <c r="T1629" s="17"/>
    </row>
    <row r="1630" spans="1:27" ht="31.5" hidden="1" customHeight="1" x14ac:dyDescent="0.25">
      <c r="A1630" s="40">
        <v>1</v>
      </c>
      <c r="B1630" s="157" t="s">
        <v>43</v>
      </c>
      <c r="C1630" s="157"/>
      <c r="D1630" s="157"/>
      <c r="E1630" s="52" t="s">
        <v>17</v>
      </c>
      <c r="F1630" s="198" t="s">
        <v>17</v>
      </c>
      <c r="G1630" s="199"/>
      <c r="H1630" s="200"/>
      <c r="I1630" s="200"/>
      <c r="J1630" s="201"/>
      <c r="K1630" s="99"/>
      <c r="L1630" s="17"/>
      <c r="M1630" s="17"/>
      <c r="N1630" s="17"/>
      <c r="O1630" s="17"/>
      <c r="P1630" s="17"/>
      <c r="Q1630" s="17"/>
      <c r="R1630" s="17"/>
      <c r="S1630" s="17"/>
      <c r="T1630" s="17"/>
    </row>
    <row r="1631" spans="1:27" ht="30.75" hidden="1" customHeight="1" x14ac:dyDescent="0.25">
      <c r="A1631" s="40">
        <v>2</v>
      </c>
      <c r="B1631" s="157" t="s">
        <v>44</v>
      </c>
      <c r="C1631" s="157"/>
      <c r="D1631" s="157"/>
      <c r="E1631" s="52" t="s">
        <v>17</v>
      </c>
      <c r="F1631" s="198" t="s">
        <v>17</v>
      </c>
      <c r="G1631" s="199"/>
      <c r="H1631" s="120"/>
      <c r="I1631" s="159"/>
      <c r="J1631" s="159"/>
      <c r="K1631" s="101"/>
      <c r="L1631" s="17"/>
      <c r="M1631" s="17"/>
      <c r="N1631" s="17"/>
      <c r="O1631" s="17"/>
      <c r="P1631" s="17"/>
      <c r="Q1631" s="17"/>
      <c r="R1631" s="17"/>
      <c r="S1631" s="17"/>
      <c r="T1631" s="17"/>
    </row>
    <row r="1632" spans="1:27" ht="15.75" hidden="1" x14ac:dyDescent="0.25">
      <c r="A1632" s="40">
        <v>3</v>
      </c>
      <c r="B1632" s="126" t="s">
        <v>152</v>
      </c>
      <c r="C1632" s="127"/>
      <c r="D1632" s="128"/>
      <c r="E1632" s="53" t="s">
        <v>153</v>
      </c>
      <c r="F1632" s="202"/>
      <c r="G1632" s="203"/>
      <c r="H1632" s="120"/>
      <c r="I1632" s="159"/>
      <c r="J1632" s="159"/>
      <c r="K1632" s="101"/>
      <c r="L1632" s="17"/>
      <c r="M1632" s="17"/>
      <c r="N1632" s="17"/>
      <c r="O1632" s="17"/>
      <c r="P1632" s="17"/>
      <c r="Q1632" s="17"/>
      <c r="R1632" s="17"/>
      <c r="S1632" s="17"/>
      <c r="T1632" s="17"/>
      <c r="AA1632" t="s">
        <v>154</v>
      </c>
    </row>
    <row r="1633" spans="1:27" ht="17.25" hidden="1" x14ac:dyDescent="0.25">
      <c r="A1633" s="40">
        <v>4</v>
      </c>
      <c r="B1633" s="157" t="s">
        <v>45</v>
      </c>
      <c r="C1633" s="157"/>
      <c r="D1633" s="157"/>
      <c r="E1633" s="54" t="s">
        <v>21</v>
      </c>
      <c r="F1633" s="158"/>
      <c r="G1633" s="158"/>
      <c r="H1633" s="120"/>
      <c r="I1633" s="159"/>
      <c r="J1633" s="159"/>
      <c r="K1633" s="101"/>
      <c r="L1633" s="17"/>
      <c r="M1633" s="17"/>
      <c r="N1633" s="17"/>
      <c r="O1633" s="17"/>
      <c r="P1633" s="17"/>
      <c r="Q1633" s="17"/>
      <c r="R1633" s="17"/>
      <c r="S1633" s="17"/>
      <c r="T1633" s="17"/>
      <c r="AA1633" t="s">
        <v>155</v>
      </c>
    </row>
    <row r="1634" spans="1:27" ht="18.75" hidden="1" customHeight="1" x14ac:dyDescent="0.25">
      <c r="A1634" s="40">
        <v>5</v>
      </c>
      <c r="B1634" s="157" t="s">
        <v>41</v>
      </c>
      <c r="C1634" s="157"/>
      <c r="D1634" s="157"/>
      <c r="E1634" s="54" t="s">
        <v>21</v>
      </c>
      <c r="F1634" s="204"/>
      <c r="G1634" s="205"/>
      <c r="H1634" s="120"/>
      <c r="I1634" s="159"/>
      <c r="J1634" s="159"/>
      <c r="K1634" s="101"/>
      <c r="L1634" s="17"/>
      <c r="M1634" s="17"/>
      <c r="N1634" s="17"/>
      <c r="O1634" s="17"/>
      <c r="P1634" s="17"/>
      <c r="Q1634" s="17"/>
      <c r="R1634" s="17"/>
      <c r="S1634" s="17"/>
      <c r="T1634" s="17"/>
    </row>
    <row r="1635" spans="1:27" ht="29.25" hidden="1" customHeight="1" x14ac:dyDescent="0.25">
      <c r="A1635" s="34">
        <v>6</v>
      </c>
      <c r="B1635" s="206" t="s">
        <v>163</v>
      </c>
      <c r="C1635" s="206"/>
      <c r="D1635" s="206"/>
      <c r="E1635" s="55" t="s">
        <v>168</v>
      </c>
      <c r="F1635" s="158"/>
      <c r="G1635" s="158"/>
      <c r="H1635" s="120"/>
      <c r="I1635" s="159"/>
      <c r="J1635" s="159"/>
      <c r="K1635" s="101"/>
      <c r="L1635" s="17"/>
      <c r="M1635" s="17"/>
      <c r="N1635" s="17"/>
      <c r="O1635" s="17"/>
      <c r="P1635" s="17"/>
      <c r="Q1635" s="17"/>
      <c r="R1635" s="17"/>
      <c r="S1635" s="17"/>
      <c r="T1635" s="17"/>
    </row>
    <row r="1636" spans="1:27" ht="62.25" hidden="1" customHeight="1" x14ac:dyDescent="0.25">
      <c r="A1636" s="40">
        <v>7</v>
      </c>
      <c r="B1636" s="157" t="s">
        <v>46</v>
      </c>
      <c r="C1636" s="157"/>
      <c r="D1636" s="157"/>
      <c r="E1636" s="54" t="s">
        <v>21</v>
      </c>
      <c r="F1636" s="158"/>
      <c r="G1636" s="158"/>
      <c r="H1636" s="120"/>
      <c r="I1636" s="159"/>
      <c r="J1636" s="159"/>
      <c r="K1636" s="99"/>
      <c r="L1636" s="17"/>
      <c r="M1636" s="17"/>
      <c r="N1636" s="17"/>
      <c r="O1636" s="17"/>
      <c r="P1636" s="17"/>
      <c r="Q1636" s="17"/>
      <c r="R1636" s="17"/>
      <c r="S1636" s="17"/>
      <c r="T1636" s="17"/>
    </row>
    <row r="1637" spans="1:27" ht="28.5" hidden="1" customHeight="1" x14ac:dyDescent="0.25">
      <c r="A1637" s="40">
        <v>8</v>
      </c>
      <c r="B1637" s="193" t="s">
        <v>174</v>
      </c>
      <c r="C1637" s="194"/>
      <c r="D1637" s="195"/>
      <c r="E1637" s="56" t="s">
        <v>35</v>
      </c>
      <c r="F1637" s="196"/>
      <c r="G1637" s="197"/>
      <c r="H1637" s="120"/>
      <c r="I1637" s="159"/>
      <c r="J1637" s="159"/>
      <c r="K1637" s="99"/>
      <c r="L1637" s="17"/>
      <c r="M1637" s="17"/>
      <c r="N1637" s="17"/>
      <c r="O1637" s="17"/>
      <c r="P1637" s="17"/>
      <c r="Q1637" s="17"/>
      <c r="R1637" s="17"/>
      <c r="S1637" s="17"/>
      <c r="T1637" s="17"/>
    </row>
    <row r="1638" spans="1:27" ht="29.25" hidden="1" customHeight="1" x14ac:dyDescent="0.25">
      <c r="A1638" s="40">
        <v>9</v>
      </c>
      <c r="B1638" s="193" t="s">
        <v>176</v>
      </c>
      <c r="C1638" s="194"/>
      <c r="D1638" s="195"/>
      <c r="E1638" s="56" t="s">
        <v>153</v>
      </c>
      <c r="F1638" s="163"/>
      <c r="G1638" s="164"/>
      <c r="H1638" s="120"/>
      <c r="I1638" s="159"/>
      <c r="J1638" s="159"/>
      <c r="K1638" s="99"/>
      <c r="L1638" s="17"/>
      <c r="M1638" s="17"/>
      <c r="N1638" s="17"/>
      <c r="O1638" s="17"/>
      <c r="P1638" s="17"/>
      <c r="Q1638" s="17"/>
      <c r="R1638" s="17"/>
      <c r="S1638" s="17"/>
      <c r="T1638" s="17"/>
    </row>
    <row r="1639" spans="1:27" hidden="1" x14ac:dyDescent="0.25">
      <c r="A1639" s="40">
        <v>10</v>
      </c>
      <c r="B1639" s="193" t="s">
        <v>175</v>
      </c>
      <c r="C1639" s="194"/>
      <c r="D1639" s="195"/>
      <c r="E1639" s="56" t="s">
        <v>35</v>
      </c>
      <c r="F1639" s="196"/>
      <c r="G1639" s="197"/>
      <c r="H1639" s="120"/>
      <c r="I1639" s="159"/>
      <c r="J1639" s="159"/>
      <c r="K1639" s="99"/>
      <c r="L1639" s="17"/>
      <c r="M1639" s="17"/>
      <c r="N1639" s="17"/>
      <c r="O1639" s="17"/>
      <c r="P1639" s="17"/>
      <c r="Q1639" s="17"/>
      <c r="R1639" s="17"/>
      <c r="S1639" s="17"/>
      <c r="T1639" s="17"/>
    </row>
    <row r="1640" spans="1:27" ht="33.75" hidden="1" customHeight="1" x14ac:dyDescent="0.25">
      <c r="A1640" s="40">
        <v>11</v>
      </c>
      <c r="B1640" s="126" t="s">
        <v>156</v>
      </c>
      <c r="C1640" s="127"/>
      <c r="D1640" s="128"/>
      <c r="E1640" s="57" t="s">
        <v>69</v>
      </c>
      <c r="F1640" s="187"/>
      <c r="G1640" s="188"/>
      <c r="H1640" s="120"/>
      <c r="I1640" s="159"/>
      <c r="J1640" s="159"/>
      <c r="K1640" s="100" t="str">
        <f>IF(F1641&gt;F1640,"Wartość kosztów kwalifikowanych przekracza koszt całkowity przedsięwzięcia !!!","")</f>
        <v/>
      </c>
      <c r="L1640" s="17"/>
      <c r="M1640" s="17"/>
      <c r="N1640" s="17"/>
      <c r="O1640" s="17"/>
      <c r="P1640" s="17"/>
      <c r="Q1640" s="17"/>
      <c r="R1640" s="17"/>
      <c r="S1640" s="17"/>
      <c r="T1640" s="17"/>
    </row>
    <row r="1641" spans="1:27" ht="141.75" hidden="1" customHeight="1" x14ac:dyDescent="0.25">
      <c r="A1641" s="40">
        <v>12</v>
      </c>
      <c r="B1641" s="126" t="s">
        <v>167</v>
      </c>
      <c r="C1641" s="127"/>
      <c r="D1641" s="128"/>
      <c r="E1641" s="57" t="s">
        <v>69</v>
      </c>
      <c r="F1641" s="187"/>
      <c r="G1641" s="188"/>
      <c r="H1641" s="120"/>
      <c r="I1641" s="159"/>
      <c r="J1641" s="159"/>
      <c r="K1641" s="105" t="str">
        <f>IF(F1641="","",IF(F1641&lt;100000,"Minimalny koszt kwalifikowany przedsięwzięcia to 100.000,00 zł !!!",""))</f>
        <v/>
      </c>
      <c r="L1641" s="17"/>
      <c r="M1641" s="17"/>
      <c r="N1641" s="17"/>
      <c r="O1641" s="17"/>
      <c r="P1641" s="17"/>
      <c r="Q1641" s="17"/>
      <c r="R1641" s="17"/>
      <c r="S1641" s="17"/>
      <c r="T1641" s="17"/>
    </row>
    <row r="1642" spans="1:27" ht="30.75" hidden="1" customHeight="1" x14ac:dyDescent="0.25">
      <c r="A1642" s="37">
        <v>13</v>
      </c>
      <c r="B1642" s="126" t="s">
        <v>165</v>
      </c>
      <c r="C1642" s="127"/>
      <c r="D1642" s="128"/>
      <c r="E1642" s="57" t="s">
        <v>69</v>
      </c>
      <c r="F1642" s="187"/>
      <c r="G1642" s="188"/>
      <c r="H1642" s="120"/>
      <c r="I1642" s="159"/>
      <c r="J1642" s="159"/>
      <c r="K1642" s="99"/>
      <c r="L1642" s="17"/>
      <c r="M1642" s="17"/>
      <c r="N1642" s="17"/>
      <c r="O1642" s="17"/>
      <c r="P1642" s="17"/>
      <c r="Q1642" s="17"/>
      <c r="R1642" s="17"/>
      <c r="S1642" s="17"/>
      <c r="T1642" s="17"/>
    </row>
    <row r="1643" spans="1:27" ht="30.75" hidden="1" customHeight="1" x14ac:dyDescent="0.25">
      <c r="A1643" s="37">
        <v>14</v>
      </c>
      <c r="B1643" s="126" t="s">
        <v>164</v>
      </c>
      <c r="C1643" s="127"/>
      <c r="D1643" s="128"/>
      <c r="E1643" s="57" t="s">
        <v>69</v>
      </c>
      <c r="F1643" s="187"/>
      <c r="G1643" s="188"/>
      <c r="H1643" s="120"/>
      <c r="I1643" s="159"/>
      <c r="J1643" s="159"/>
      <c r="K1643" s="99"/>
      <c r="L1643" s="17"/>
      <c r="M1643" s="17"/>
      <c r="N1643" s="17"/>
      <c r="O1643" s="17"/>
      <c r="P1643" s="17"/>
      <c r="Q1643" s="17"/>
      <c r="R1643" s="17"/>
      <c r="S1643" s="17"/>
      <c r="T1643" s="17"/>
    </row>
    <row r="1644" spans="1:27" ht="30.75" hidden="1" customHeight="1" x14ac:dyDescent="0.25">
      <c r="A1644" s="37">
        <v>15</v>
      </c>
      <c r="B1644" s="126" t="s">
        <v>170</v>
      </c>
      <c r="C1644" s="127"/>
      <c r="D1644" s="128"/>
      <c r="E1644" s="57" t="s">
        <v>69</v>
      </c>
      <c r="F1644" s="189" t="str">
        <f>IF(OR(F1642="",F1643=""),"",F1642-F1643)</f>
        <v/>
      </c>
      <c r="G1644" s="190"/>
      <c r="H1644" s="120"/>
      <c r="I1644" s="159"/>
      <c r="J1644" s="159"/>
      <c r="K1644" s="99"/>
      <c r="L1644" s="17"/>
      <c r="M1644" s="17"/>
      <c r="N1644" s="17"/>
      <c r="O1644" s="17"/>
      <c r="P1644" s="17"/>
      <c r="Q1644" s="17"/>
      <c r="R1644" s="17"/>
      <c r="S1644" s="17"/>
      <c r="T1644" s="17"/>
    </row>
    <row r="1645" spans="1:27" hidden="1" x14ac:dyDescent="0.25">
      <c r="A1645" s="166">
        <v>16</v>
      </c>
      <c r="B1645" s="145" t="s">
        <v>66</v>
      </c>
      <c r="C1645" s="146"/>
      <c r="D1645" s="147"/>
      <c r="E1645" s="56" t="s">
        <v>93</v>
      </c>
      <c r="F1645" s="191"/>
      <c r="G1645" s="192"/>
      <c r="H1645" s="182"/>
      <c r="I1645" s="183"/>
      <c r="J1645" s="183"/>
      <c r="K1645" s="102"/>
      <c r="L1645" s="17"/>
      <c r="M1645" s="17"/>
      <c r="N1645" s="17"/>
      <c r="O1645" s="17"/>
      <c r="P1645" s="17"/>
      <c r="Q1645" s="17"/>
      <c r="R1645" s="17"/>
      <c r="S1645" s="17"/>
      <c r="T1645" s="17"/>
    </row>
    <row r="1646" spans="1:27" ht="17.25" hidden="1" customHeight="1" x14ac:dyDescent="0.25">
      <c r="A1646" s="167"/>
      <c r="B1646" s="151"/>
      <c r="C1646" s="152"/>
      <c r="D1646" s="153"/>
      <c r="E1646" s="54" t="s">
        <v>22</v>
      </c>
      <c r="F1646" s="114" t="str">
        <f>IF(F1645="","",F1645*0.278)</f>
        <v/>
      </c>
      <c r="G1646" s="114"/>
      <c r="H1646" s="184"/>
      <c r="I1646" s="184"/>
      <c r="J1646" s="182"/>
      <c r="K1646" s="102"/>
      <c r="L1646" s="17"/>
      <c r="M1646" s="17"/>
      <c r="N1646" s="17"/>
      <c r="O1646" s="17"/>
      <c r="P1646" s="17"/>
      <c r="Q1646" s="17"/>
      <c r="R1646" s="17"/>
      <c r="S1646" s="17"/>
      <c r="T1646" s="17"/>
    </row>
    <row r="1647" spans="1:27" hidden="1" x14ac:dyDescent="0.25">
      <c r="A1647" s="166">
        <v>17</v>
      </c>
      <c r="B1647" s="145" t="s">
        <v>67</v>
      </c>
      <c r="C1647" s="146"/>
      <c r="D1647" s="147"/>
      <c r="E1647" s="56" t="s">
        <v>93</v>
      </c>
      <c r="F1647" s="191"/>
      <c r="G1647" s="192"/>
      <c r="H1647" s="182"/>
      <c r="I1647" s="183"/>
      <c r="J1647" s="183"/>
      <c r="K1647" s="102"/>
      <c r="L1647" s="17"/>
      <c r="M1647" s="17"/>
      <c r="N1647" s="17"/>
      <c r="O1647" s="17"/>
      <c r="P1647" s="17"/>
      <c r="Q1647" s="17"/>
      <c r="R1647" s="17"/>
      <c r="S1647" s="17"/>
      <c r="T1647" s="17"/>
    </row>
    <row r="1648" spans="1:27" hidden="1" x14ac:dyDescent="0.25">
      <c r="A1648" s="167"/>
      <c r="B1648" s="151"/>
      <c r="C1648" s="152"/>
      <c r="D1648" s="153"/>
      <c r="E1648" s="54" t="s">
        <v>22</v>
      </c>
      <c r="F1648" s="114" t="str">
        <f>IF(F1647="","",F1647*0.278)</f>
        <v/>
      </c>
      <c r="G1648" s="114"/>
      <c r="H1648" s="184"/>
      <c r="I1648" s="184"/>
      <c r="J1648" s="182"/>
      <c r="K1648" s="102"/>
      <c r="L1648" s="17"/>
      <c r="M1648" s="17"/>
      <c r="N1648" s="17"/>
      <c r="O1648" s="17"/>
      <c r="P1648" s="17"/>
      <c r="Q1648" s="17"/>
      <c r="R1648" s="17"/>
      <c r="S1648" s="17"/>
      <c r="T1648" s="17"/>
    </row>
    <row r="1649" spans="1:20" hidden="1" x14ac:dyDescent="0.25">
      <c r="A1649" s="166">
        <v>18</v>
      </c>
      <c r="B1649" s="145" t="s">
        <v>64</v>
      </c>
      <c r="C1649" s="146"/>
      <c r="D1649" s="147"/>
      <c r="E1649" s="56" t="s">
        <v>93</v>
      </c>
      <c r="F1649" s="181" t="str">
        <f>IF(OR(F1645="",F1647=""),"",F1645-F1647)</f>
        <v/>
      </c>
      <c r="G1649" s="181"/>
      <c r="H1649" s="182"/>
      <c r="I1649" s="183"/>
      <c r="J1649" s="183"/>
      <c r="K1649" s="102"/>
      <c r="L1649" s="17"/>
      <c r="M1649" s="17"/>
      <c r="N1649" s="17"/>
      <c r="O1649" s="17"/>
      <c r="P1649" s="17"/>
      <c r="Q1649" s="17"/>
      <c r="R1649" s="17"/>
      <c r="S1649" s="17"/>
      <c r="T1649" s="17"/>
    </row>
    <row r="1650" spans="1:20" hidden="1" x14ac:dyDescent="0.25">
      <c r="A1650" s="167"/>
      <c r="B1650" s="151"/>
      <c r="C1650" s="152"/>
      <c r="D1650" s="153"/>
      <c r="E1650" s="54" t="s">
        <v>22</v>
      </c>
      <c r="F1650" s="114" t="str">
        <f>IF(OR(F1646="",F1648=""),"",F1646-F1648)</f>
        <v/>
      </c>
      <c r="G1650" s="114"/>
      <c r="H1650" s="184"/>
      <c r="I1650" s="184"/>
      <c r="J1650" s="182"/>
      <c r="K1650" s="102"/>
      <c r="L1650" s="17"/>
      <c r="M1650" s="17"/>
      <c r="N1650" s="17"/>
      <c r="O1650" s="17"/>
      <c r="P1650" s="17"/>
      <c r="Q1650" s="17"/>
      <c r="R1650" s="17"/>
      <c r="S1650" s="17"/>
      <c r="T1650" s="17"/>
    </row>
    <row r="1651" spans="1:20" ht="24" hidden="1" customHeight="1" x14ac:dyDescent="0.25">
      <c r="A1651" s="166">
        <v>19</v>
      </c>
      <c r="B1651" s="168" t="s">
        <v>61</v>
      </c>
      <c r="C1651" s="169"/>
      <c r="D1651" s="170"/>
      <c r="E1651" s="58" t="s">
        <v>93</v>
      </c>
      <c r="F1651" s="163"/>
      <c r="G1651" s="164"/>
      <c r="H1651" s="120"/>
      <c r="I1651" s="159"/>
      <c r="J1651" s="159"/>
      <c r="K1651" s="99"/>
      <c r="L1651" s="17"/>
      <c r="M1651" s="17"/>
      <c r="N1651" s="17"/>
      <c r="O1651" s="17"/>
      <c r="P1651" s="17"/>
      <c r="Q1651" s="17"/>
      <c r="R1651" s="17"/>
      <c r="S1651" s="17"/>
      <c r="T1651" s="17"/>
    </row>
    <row r="1652" spans="1:20" ht="24" hidden="1" customHeight="1" x14ac:dyDescent="0.25">
      <c r="A1652" s="167"/>
      <c r="B1652" s="171"/>
      <c r="C1652" s="172"/>
      <c r="D1652" s="173"/>
      <c r="E1652" s="57" t="s">
        <v>22</v>
      </c>
      <c r="F1652" s="185" t="str">
        <f>IF(F1651="","",F1651*0.278)</f>
        <v/>
      </c>
      <c r="G1652" s="186"/>
      <c r="H1652" s="120"/>
      <c r="I1652" s="159"/>
      <c r="J1652" s="159"/>
      <c r="K1652" s="99"/>
      <c r="L1652" s="17"/>
      <c r="M1652" s="17"/>
      <c r="N1652" s="17"/>
      <c r="O1652" s="17"/>
      <c r="P1652" s="17"/>
      <c r="Q1652" s="17"/>
      <c r="R1652" s="17"/>
      <c r="S1652" s="17"/>
      <c r="T1652" s="17"/>
    </row>
    <row r="1653" spans="1:20" ht="24" hidden="1" customHeight="1" x14ac:dyDescent="0.25">
      <c r="A1653" s="166">
        <v>20</v>
      </c>
      <c r="B1653" s="168" t="s">
        <v>62</v>
      </c>
      <c r="C1653" s="169"/>
      <c r="D1653" s="170"/>
      <c r="E1653" s="58" t="s">
        <v>93</v>
      </c>
      <c r="F1653" s="163"/>
      <c r="G1653" s="164"/>
      <c r="H1653" s="120"/>
      <c r="I1653" s="159"/>
      <c r="J1653" s="159"/>
      <c r="K1653" s="99"/>
      <c r="L1653" s="17"/>
      <c r="M1653" s="17"/>
      <c r="N1653" s="17"/>
      <c r="O1653" s="17"/>
      <c r="P1653" s="17"/>
      <c r="Q1653" s="17"/>
      <c r="R1653" s="17"/>
      <c r="S1653" s="17"/>
      <c r="T1653" s="17"/>
    </row>
    <row r="1654" spans="1:20" ht="24" hidden="1" customHeight="1" x14ac:dyDescent="0.25">
      <c r="A1654" s="167"/>
      <c r="B1654" s="171"/>
      <c r="C1654" s="172"/>
      <c r="D1654" s="173"/>
      <c r="E1654" s="57" t="s">
        <v>22</v>
      </c>
      <c r="F1654" s="185" t="str">
        <f>IF(F1653="","",F1653*0.278)</f>
        <v/>
      </c>
      <c r="G1654" s="186"/>
      <c r="H1654" s="120"/>
      <c r="I1654" s="159"/>
      <c r="J1654" s="159"/>
      <c r="K1654" s="103"/>
      <c r="L1654" s="17"/>
      <c r="M1654" s="17"/>
      <c r="N1654" s="17"/>
      <c r="O1654" s="17"/>
      <c r="P1654" s="17"/>
      <c r="Q1654" s="17"/>
      <c r="R1654" s="17"/>
      <c r="S1654" s="17"/>
      <c r="T1654" s="17"/>
    </row>
    <row r="1655" spans="1:20" ht="23.25" hidden="1" customHeight="1" x14ac:dyDescent="0.25">
      <c r="A1655" s="166">
        <v>21</v>
      </c>
      <c r="B1655" s="168" t="s">
        <v>50</v>
      </c>
      <c r="C1655" s="169"/>
      <c r="D1655" s="170"/>
      <c r="E1655" s="58" t="s">
        <v>93</v>
      </c>
      <c r="F1655" s="174" t="str">
        <f>IF(OR(F1651="",F1653=""),"",F1651-F1653)</f>
        <v/>
      </c>
      <c r="G1655" s="175"/>
      <c r="H1655" s="120"/>
      <c r="I1655" s="159"/>
      <c r="J1655" s="159"/>
      <c r="K1655" s="103"/>
      <c r="L1655" s="17"/>
      <c r="M1655" s="17"/>
      <c r="N1655" s="17"/>
      <c r="O1655" s="17"/>
      <c r="P1655" s="17"/>
      <c r="Q1655" s="17"/>
      <c r="R1655" s="17"/>
      <c r="S1655" s="17"/>
      <c r="T1655" s="17"/>
    </row>
    <row r="1656" spans="1:20" ht="23.25" hidden="1" customHeight="1" x14ac:dyDescent="0.25">
      <c r="A1656" s="167"/>
      <c r="B1656" s="171"/>
      <c r="C1656" s="172"/>
      <c r="D1656" s="173"/>
      <c r="E1656" s="57" t="s">
        <v>22</v>
      </c>
      <c r="F1656" s="174" t="str">
        <f>IF(OR(F1652="",F1654=""),"",F1652-F1654)</f>
        <v/>
      </c>
      <c r="G1656" s="175"/>
      <c r="H1656" s="120"/>
      <c r="I1656" s="159"/>
      <c r="J1656" s="159"/>
      <c r="K1656" s="103"/>
      <c r="L1656" s="17"/>
      <c r="M1656" s="17"/>
      <c r="N1656" s="17"/>
      <c r="O1656" s="17"/>
      <c r="P1656" s="17"/>
      <c r="Q1656" s="17"/>
      <c r="R1656" s="17"/>
      <c r="S1656" s="17"/>
      <c r="T1656" s="17"/>
    </row>
    <row r="1657" spans="1:20" ht="45.75" hidden="1" customHeight="1" x14ac:dyDescent="0.25">
      <c r="A1657" s="38">
        <v>22</v>
      </c>
      <c r="B1657" s="126" t="s">
        <v>161</v>
      </c>
      <c r="C1657" s="127"/>
      <c r="D1657" s="128"/>
      <c r="E1657" s="57" t="s">
        <v>47</v>
      </c>
      <c r="F1657" s="176" t="str">
        <f>IF(OR(F1651="",F1653=""),"",F1655/F1651)</f>
        <v/>
      </c>
      <c r="G1657" s="177"/>
      <c r="H1657" s="120"/>
      <c r="I1657" s="159"/>
      <c r="J1657" s="159"/>
      <c r="K1657" s="103"/>
      <c r="L1657" s="17"/>
      <c r="M1657" s="17"/>
      <c r="N1657" s="17"/>
      <c r="O1657" s="17"/>
      <c r="P1657" s="17"/>
      <c r="Q1657" s="17"/>
      <c r="R1657" s="17"/>
      <c r="S1657" s="17"/>
      <c r="T1657" s="17"/>
    </row>
    <row r="1658" spans="1:20" ht="30.75" hidden="1" customHeight="1" x14ac:dyDescent="0.25">
      <c r="A1658" s="40">
        <v>23</v>
      </c>
      <c r="B1658" s="129" t="s">
        <v>23</v>
      </c>
      <c r="C1658" s="130"/>
      <c r="D1658" s="131"/>
      <c r="E1658" s="54" t="s">
        <v>22</v>
      </c>
      <c r="F1658" s="178"/>
      <c r="G1658" s="178"/>
      <c r="H1658" s="179"/>
      <c r="I1658" s="179"/>
      <c r="J1658" s="120"/>
      <c r="K1658" s="102"/>
      <c r="L1658" s="17"/>
      <c r="M1658" s="17"/>
      <c r="N1658" s="17"/>
      <c r="O1658" s="17"/>
      <c r="P1658" s="17"/>
      <c r="Q1658" s="17"/>
      <c r="R1658" s="17"/>
      <c r="S1658" s="17"/>
      <c r="T1658" s="17"/>
    </row>
    <row r="1659" spans="1:20" ht="30.75" hidden="1" customHeight="1" x14ac:dyDescent="0.25">
      <c r="A1659" s="38">
        <v>24</v>
      </c>
      <c r="B1659" s="129" t="s">
        <v>172</v>
      </c>
      <c r="C1659" s="130"/>
      <c r="D1659" s="131"/>
      <c r="E1659" s="54" t="s">
        <v>22</v>
      </c>
      <c r="F1659" s="178"/>
      <c r="G1659" s="178"/>
      <c r="H1659" s="179"/>
      <c r="I1659" s="179"/>
      <c r="J1659" s="120"/>
      <c r="K1659" s="102"/>
      <c r="L1659" s="17"/>
      <c r="M1659" s="17"/>
      <c r="N1659" s="17"/>
      <c r="O1659" s="17"/>
      <c r="P1659" s="17"/>
      <c r="Q1659" s="17"/>
      <c r="R1659" s="17"/>
      <c r="S1659" s="17"/>
      <c r="T1659" s="17"/>
    </row>
    <row r="1660" spans="1:20" ht="30.75" hidden="1" customHeight="1" x14ac:dyDescent="0.25">
      <c r="A1660" s="38">
        <v>25</v>
      </c>
      <c r="B1660" s="129" t="s">
        <v>173</v>
      </c>
      <c r="C1660" s="130"/>
      <c r="D1660" s="131"/>
      <c r="E1660" s="54" t="s">
        <v>22</v>
      </c>
      <c r="F1660" s="180" t="str">
        <f>IF(OR(F1658="",F1659=""),"",F1658-F1659)</f>
        <v/>
      </c>
      <c r="G1660" s="180"/>
      <c r="H1660" s="120"/>
      <c r="I1660" s="159"/>
      <c r="J1660" s="159"/>
      <c r="K1660" s="102"/>
      <c r="L1660" s="17"/>
      <c r="M1660" s="17"/>
      <c r="N1660" s="17"/>
      <c r="O1660" s="17"/>
      <c r="P1660" s="17"/>
      <c r="Q1660" s="17"/>
      <c r="R1660" s="17"/>
      <c r="S1660" s="17"/>
      <c r="T1660" s="17"/>
    </row>
    <row r="1661" spans="1:20" ht="45.75" hidden="1" customHeight="1" x14ac:dyDescent="0.25">
      <c r="A1661" s="46">
        <v>26</v>
      </c>
      <c r="B1661" s="108" t="s">
        <v>166</v>
      </c>
      <c r="C1661" s="108"/>
      <c r="D1661" s="108"/>
      <c r="E1661" s="57" t="s">
        <v>22</v>
      </c>
      <c r="F1661" s="163"/>
      <c r="G1661" s="164"/>
      <c r="H1661" s="120"/>
      <c r="I1661" s="159"/>
      <c r="J1661" s="159"/>
      <c r="K1661" s="103"/>
      <c r="L1661" s="17"/>
      <c r="M1661" s="17"/>
      <c r="N1661" s="17"/>
      <c r="O1661" s="17"/>
      <c r="P1661" s="17"/>
      <c r="Q1661" s="17"/>
      <c r="R1661" s="17"/>
      <c r="S1661" s="17"/>
      <c r="T1661" s="17"/>
    </row>
    <row r="1662" spans="1:20" ht="45.75" hidden="1" customHeight="1" x14ac:dyDescent="0.25">
      <c r="A1662" s="46">
        <v>27</v>
      </c>
      <c r="B1662" s="108" t="s">
        <v>169</v>
      </c>
      <c r="C1662" s="108"/>
      <c r="D1662" s="108"/>
      <c r="E1662" s="57" t="s">
        <v>22</v>
      </c>
      <c r="F1662" s="163"/>
      <c r="G1662" s="164"/>
      <c r="H1662" s="120"/>
      <c r="I1662" s="159"/>
      <c r="J1662" s="159"/>
      <c r="K1662" s="103"/>
      <c r="L1662" s="17"/>
      <c r="M1662" s="17"/>
      <c r="N1662" s="17"/>
      <c r="O1662" s="17"/>
      <c r="P1662" s="17"/>
      <c r="Q1662" s="17"/>
      <c r="R1662" s="17"/>
      <c r="S1662" s="17"/>
      <c r="T1662" s="17"/>
    </row>
    <row r="1663" spans="1:20" ht="45" hidden="1" customHeight="1" x14ac:dyDescent="0.25">
      <c r="A1663" s="34">
        <v>28</v>
      </c>
      <c r="B1663" s="157" t="s">
        <v>51</v>
      </c>
      <c r="C1663" s="157"/>
      <c r="D1663" s="157"/>
      <c r="E1663" s="54" t="s">
        <v>22</v>
      </c>
      <c r="F1663" s="165" t="str">
        <f>IF(AND(F1661="",F1662=""),"",F1661+F1662)</f>
        <v/>
      </c>
      <c r="G1663" s="165"/>
      <c r="H1663" s="120"/>
      <c r="I1663" s="159"/>
      <c r="J1663" s="159"/>
      <c r="K1663" s="99"/>
      <c r="L1663" s="17"/>
      <c r="M1663" s="17"/>
      <c r="N1663" s="17"/>
      <c r="O1663" s="17"/>
      <c r="P1663" s="17"/>
      <c r="Q1663" s="17"/>
      <c r="R1663" s="17"/>
      <c r="S1663" s="17"/>
      <c r="T1663" s="17"/>
    </row>
    <row r="1664" spans="1:20" ht="30.75" hidden="1" customHeight="1" x14ac:dyDescent="0.25">
      <c r="A1664" s="34">
        <v>29</v>
      </c>
      <c r="B1664" s="129" t="s">
        <v>185</v>
      </c>
      <c r="C1664" s="130"/>
      <c r="D1664" s="131"/>
      <c r="E1664" s="54" t="s">
        <v>24</v>
      </c>
      <c r="F1664" s="163"/>
      <c r="G1664" s="164"/>
      <c r="H1664" s="120"/>
      <c r="I1664" s="159"/>
      <c r="J1664" s="159"/>
      <c r="K1664" s="99"/>
      <c r="L1664" s="17"/>
      <c r="M1664" s="17"/>
      <c r="N1664" s="17"/>
      <c r="O1664" s="17"/>
      <c r="P1664" s="17"/>
      <c r="Q1664" s="17"/>
      <c r="R1664" s="17"/>
      <c r="S1664" s="17"/>
      <c r="T1664" s="17"/>
    </row>
    <row r="1665" spans="1:27" hidden="1" x14ac:dyDescent="0.25">
      <c r="A1665" s="34">
        <v>30</v>
      </c>
      <c r="B1665" s="129" t="s">
        <v>186</v>
      </c>
      <c r="C1665" s="130"/>
      <c r="D1665" s="131"/>
      <c r="E1665" s="54" t="s">
        <v>24</v>
      </c>
      <c r="F1665" s="163"/>
      <c r="G1665" s="164"/>
      <c r="H1665" s="120"/>
      <c r="I1665" s="159"/>
      <c r="J1665" s="159"/>
      <c r="K1665" s="99"/>
      <c r="L1665" s="17"/>
      <c r="M1665" s="17"/>
      <c r="N1665" s="17"/>
      <c r="O1665" s="17"/>
      <c r="P1665" s="17"/>
      <c r="Q1665" s="17"/>
      <c r="R1665" s="17"/>
      <c r="S1665" s="17"/>
      <c r="T1665" s="17"/>
    </row>
    <row r="1666" spans="1:27" ht="31.5" hidden="1" customHeight="1" x14ac:dyDescent="0.25">
      <c r="A1666" s="34">
        <v>31</v>
      </c>
      <c r="B1666" s="157" t="s">
        <v>48</v>
      </c>
      <c r="C1666" s="157"/>
      <c r="D1666" s="157"/>
      <c r="E1666" s="54" t="s">
        <v>24</v>
      </c>
      <c r="F1666" s="165" t="str">
        <f>IF(OR(F1664="",F1665=""),"",F1664-F1665)</f>
        <v/>
      </c>
      <c r="G1666" s="165"/>
      <c r="H1666" s="120"/>
      <c r="I1666" s="159"/>
      <c r="J1666" s="159"/>
      <c r="K1666" s="103"/>
      <c r="L1666" s="17"/>
      <c r="M1666" s="17"/>
      <c r="N1666" s="17"/>
      <c r="O1666" s="17"/>
      <c r="P1666" s="17"/>
      <c r="Q1666" s="17"/>
      <c r="R1666" s="17"/>
      <c r="S1666" s="17"/>
      <c r="T1666" s="17"/>
    </row>
    <row r="1667" spans="1:27" hidden="1" x14ac:dyDescent="0.25">
      <c r="A1667" s="142">
        <v>32</v>
      </c>
      <c r="B1667" s="145" t="s">
        <v>52</v>
      </c>
      <c r="C1667" s="146"/>
      <c r="D1667" s="147"/>
      <c r="E1667" s="154" t="s">
        <v>182</v>
      </c>
      <c r="F1667" s="154"/>
      <c r="G1667" s="154"/>
      <c r="H1667" s="154"/>
      <c r="I1667" s="154"/>
      <c r="J1667" s="86"/>
      <c r="K1667" s="155" t="str">
        <f>IF(AND(J1667="Tak",F1657&lt;0.25),"Nie został spełniony warunek zgodnie z punktem 1 Kryteriów jakościowych dopuszczających","")</f>
        <v/>
      </c>
      <c r="L1667" s="155"/>
      <c r="M1667" s="155"/>
      <c r="N1667" s="155"/>
      <c r="O1667" s="155"/>
      <c r="P1667" s="155"/>
      <c r="Q1667" s="155"/>
      <c r="R1667" s="155"/>
      <c r="S1667" s="155"/>
      <c r="T1667" s="155"/>
      <c r="AA1667">
        <f>IF(J1667="Tak",1,0)</f>
        <v>0</v>
      </c>
    </row>
    <row r="1668" spans="1:27" hidden="1" x14ac:dyDescent="0.25">
      <c r="A1668" s="143"/>
      <c r="B1668" s="148"/>
      <c r="C1668" s="149"/>
      <c r="D1668" s="150"/>
      <c r="E1668" s="156" t="s">
        <v>183</v>
      </c>
      <c r="F1668" s="156"/>
      <c r="G1668" s="156"/>
      <c r="H1668" s="156"/>
      <c r="I1668" s="156"/>
      <c r="J1668" s="86"/>
      <c r="K1668" s="155" t="str">
        <f>IF(AND(J1668="Tak",F1657&lt;0.1),"Nie został spełniony warunek zgodnie z punktem 2 Kryteriów jakościowych dopuszczających","")</f>
        <v/>
      </c>
      <c r="L1668" s="155"/>
      <c r="M1668" s="155"/>
      <c r="N1668" s="155"/>
      <c r="O1668" s="155"/>
      <c r="P1668" s="155"/>
      <c r="Q1668" s="155"/>
      <c r="R1668" s="155"/>
      <c r="S1668" s="155"/>
      <c r="T1668" s="155"/>
      <c r="AA1668">
        <f t="shared" ref="AA1668:AA1669" si="33">IF(J1668="Tak",1,0)</f>
        <v>0</v>
      </c>
    </row>
    <row r="1669" spans="1:27" hidden="1" x14ac:dyDescent="0.25">
      <c r="A1669" s="144"/>
      <c r="B1669" s="151"/>
      <c r="C1669" s="152"/>
      <c r="D1669" s="153"/>
      <c r="E1669" s="156" t="s">
        <v>184</v>
      </c>
      <c r="F1669" s="156"/>
      <c r="G1669" s="156"/>
      <c r="H1669" s="156"/>
      <c r="I1669" s="156"/>
      <c r="J1669" s="86"/>
      <c r="K1669" s="155" t="str">
        <f>IF(AND(J1669="Tak",F1657&lt;0.1),"Nie został spełniony warunek zgodnie z punktem 2 Kryteriów jakościowych dopuszczających","")</f>
        <v/>
      </c>
      <c r="L1669" s="155"/>
      <c r="M1669" s="155"/>
      <c r="N1669" s="155"/>
      <c r="O1669" s="155"/>
      <c r="P1669" s="155"/>
      <c r="Q1669" s="155"/>
      <c r="R1669" s="155"/>
      <c r="S1669" s="155"/>
      <c r="T1669" s="155"/>
      <c r="AA1669">
        <f t="shared" si="33"/>
        <v>0</v>
      </c>
    </row>
    <row r="1670" spans="1:27" ht="60" hidden="1" customHeight="1" x14ac:dyDescent="0.25">
      <c r="A1670" s="34">
        <v>33</v>
      </c>
      <c r="B1670" s="157" t="s">
        <v>277</v>
      </c>
      <c r="C1670" s="157"/>
      <c r="D1670" s="157"/>
      <c r="E1670" s="54" t="s">
        <v>19</v>
      </c>
      <c r="F1670" s="158"/>
      <c r="G1670" s="158"/>
      <c r="H1670" s="120"/>
      <c r="I1670" s="159"/>
      <c r="J1670" s="159"/>
      <c r="K1670" s="99"/>
      <c r="L1670" s="17"/>
      <c r="M1670" s="17"/>
      <c r="N1670" s="17"/>
      <c r="O1670" s="17"/>
      <c r="P1670" s="17"/>
      <c r="Q1670" s="17"/>
      <c r="R1670" s="17"/>
      <c r="S1670" s="17"/>
      <c r="T1670" s="17"/>
      <c r="AA1670">
        <f>SUM(AA1667:AA1669)</f>
        <v>0</v>
      </c>
    </row>
    <row r="1671" spans="1:27" ht="41.25" hidden="1" customHeight="1" x14ac:dyDescent="0.25">
      <c r="A1671" s="34">
        <v>34</v>
      </c>
      <c r="B1671" s="108" t="s">
        <v>157</v>
      </c>
      <c r="C1671" s="108"/>
      <c r="D1671" s="108"/>
      <c r="E1671" s="57" t="s">
        <v>158</v>
      </c>
      <c r="F1671" s="160" t="str">
        <f>IF(OR(F1642="",F1643=""),"",F1641/F1655)</f>
        <v/>
      </c>
      <c r="G1671" s="160"/>
      <c r="H1671" s="161"/>
      <c r="I1671" s="161"/>
      <c r="J1671" s="162"/>
      <c r="K1671" s="100"/>
      <c r="L1671" s="17"/>
      <c r="M1671" s="17"/>
      <c r="N1671" s="17"/>
      <c r="O1671" s="17"/>
      <c r="P1671" s="17"/>
      <c r="Q1671" s="17"/>
      <c r="R1671" s="17"/>
      <c r="S1671" s="17"/>
      <c r="T1671" s="17"/>
    </row>
    <row r="1672" spans="1:27" ht="40.5" hidden="1" customHeight="1" x14ac:dyDescent="0.25">
      <c r="A1672" s="34">
        <v>35</v>
      </c>
      <c r="B1672" s="108" t="s">
        <v>159</v>
      </c>
      <c r="C1672" s="108"/>
      <c r="D1672" s="108"/>
      <c r="E1672" s="57" t="s">
        <v>160</v>
      </c>
      <c r="F1672" s="160" t="str">
        <f>IF(OR(F1641="",F1642="",F1651=""),"",F1641/(F1642-F1643))</f>
        <v/>
      </c>
      <c r="G1672" s="160"/>
      <c r="H1672" s="161"/>
      <c r="I1672" s="161"/>
      <c r="J1672" s="162"/>
      <c r="K1672" s="99"/>
      <c r="L1672" s="17"/>
      <c r="M1672" s="17"/>
      <c r="N1672" s="17"/>
      <c r="O1672" s="17"/>
      <c r="P1672" s="17"/>
      <c r="Q1672" s="17"/>
      <c r="R1672" s="17"/>
      <c r="S1672" s="17"/>
      <c r="T1672" s="17"/>
    </row>
    <row r="1673" spans="1:27" ht="30" hidden="1" customHeight="1" x14ac:dyDescent="0.25">
      <c r="A1673" s="34">
        <v>36</v>
      </c>
      <c r="B1673" s="126" t="str">
        <f>CONCATENATE("Maksymalna kwota dofinansowania - ",'0-1'!$B$8)</f>
        <v xml:space="preserve">Maksymalna kwota dofinansowania - </v>
      </c>
      <c r="C1673" s="127"/>
      <c r="D1673" s="128"/>
      <c r="E1673" s="57" t="s">
        <v>69</v>
      </c>
      <c r="F1673" s="135" t="str">
        <f>IF(F1674="","",F1674*F1641)</f>
        <v/>
      </c>
      <c r="G1673" s="136"/>
      <c r="H1673" s="137"/>
      <c r="I1673" s="138"/>
      <c r="J1673" s="138"/>
      <c r="K1673" s="99"/>
      <c r="L1673" s="17"/>
      <c r="M1673" s="17"/>
      <c r="N1673" s="17"/>
      <c r="O1673" s="17"/>
      <c r="P1673" s="17"/>
      <c r="Q1673" s="17"/>
      <c r="R1673" s="17"/>
      <c r="S1673" s="17"/>
      <c r="T1673" s="17"/>
    </row>
    <row r="1674" spans="1:27" ht="45.75" hidden="1" customHeight="1" x14ac:dyDescent="0.25">
      <c r="A1674" s="34">
        <v>37</v>
      </c>
      <c r="B1674" s="126" t="s">
        <v>187</v>
      </c>
      <c r="C1674" s="127"/>
      <c r="D1674" s="128"/>
      <c r="E1674" s="59" t="s">
        <v>47</v>
      </c>
      <c r="F1674" s="139" t="str">
        <f>IF(AA1670=3,0.95,IF(AA1670=2,0.9,IF(AA1670=1,0.85,"")))</f>
        <v/>
      </c>
      <c r="G1674" s="140"/>
      <c r="H1674" s="137"/>
      <c r="I1674" s="138"/>
      <c r="J1674" s="138"/>
      <c r="K1674" s="99"/>
      <c r="L1674" s="17"/>
      <c r="M1674" s="17"/>
      <c r="N1674" s="17"/>
      <c r="O1674" s="17"/>
      <c r="P1674" s="17"/>
      <c r="Q1674" s="17"/>
      <c r="R1674" s="17"/>
      <c r="S1674" s="17"/>
      <c r="T1674" s="17"/>
    </row>
    <row r="1675" spans="1:27" ht="15" hidden="1" customHeight="1" x14ac:dyDescent="0.25">
      <c r="A1675" s="106" t="s">
        <v>205</v>
      </c>
      <c r="B1675" s="106"/>
      <c r="C1675" s="106"/>
      <c r="D1675" s="106"/>
      <c r="E1675" s="106"/>
      <c r="F1675" s="106"/>
      <c r="G1675" s="106"/>
      <c r="H1675" s="106"/>
      <c r="I1675" s="106"/>
      <c r="J1675" s="132"/>
      <c r="K1675" s="98"/>
      <c r="L1675" s="17"/>
      <c r="M1675" s="17"/>
      <c r="N1675" s="17"/>
      <c r="O1675" s="17"/>
      <c r="P1675" s="17"/>
      <c r="Q1675" s="17"/>
      <c r="R1675" s="17"/>
      <c r="S1675" s="17"/>
      <c r="T1675" s="17"/>
    </row>
    <row r="1676" spans="1:27" ht="39.75" hidden="1" customHeight="1" x14ac:dyDescent="0.25">
      <c r="A1676" s="107"/>
      <c r="B1676" s="107"/>
      <c r="C1676" s="107"/>
      <c r="D1676" s="107"/>
      <c r="E1676" s="107"/>
      <c r="F1676" s="107"/>
      <c r="G1676" s="107"/>
      <c r="H1676" s="107"/>
      <c r="I1676" s="107"/>
      <c r="J1676" s="141"/>
      <c r="K1676" s="98"/>
      <c r="L1676" s="17"/>
      <c r="M1676" s="17"/>
      <c r="N1676" s="17"/>
      <c r="O1676" s="17"/>
      <c r="P1676" s="17"/>
      <c r="Q1676" s="17"/>
      <c r="R1676" s="17"/>
      <c r="S1676" s="17"/>
      <c r="T1676" s="17"/>
    </row>
    <row r="1677" spans="1:27" ht="33" hidden="1" customHeight="1" x14ac:dyDescent="0.25">
      <c r="K1677" s="98"/>
      <c r="L1677" s="17"/>
      <c r="M1677" s="17"/>
      <c r="N1677" s="17"/>
      <c r="O1677" s="17"/>
      <c r="P1677" s="17"/>
      <c r="Q1677" s="17"/>
      <c r="R1677" s="17"/>
      <c r="S1677" s="17"/>
      <c r="T1677" s="17"/>
    </row>
    <row r="1678" spans="1:27" ht="18.75" hidden="1" x14ac:dyDescent="0.3">
      <c r="B1678" s="207" t="s">
        <v>233</v>
      </c>
      <c r="C1678" s="207"/>
      <c r="D1678" s="207"/>
      <c r="E1678" s="207"/>
      <c r="F1678" s="207"/>
      <c r="G1678" s="207"/>
      <c r="H1678" s="207"/>
      <c r="I1678" s="207"/>
      <c r="J1678" s="207"/>
      <c r="K1678" s="98"/>
      <c r="L1678" s="17"/>
      <c r="M1678" s="17"/>
      <c r="N1678" s="17"/>
      <c r="O1678" s="17"/>
      <c r="P1678" s="17"/>
      <c r="Q1678" s="17"/>
      <c r="R1678" s="17"/>
      <c r="S1678" s="17"/>
      <c r="T1678" s="17"/>
    </row>
    <row r="1679" spans="1:27" ht="45.75" hidden="1" customHeight="1" x14ac:dyDescent="0.25">
      <c r="A1679" s="36" t="s">
        <v>13</v>
      </c>
      <c r="B1679" s="208" t="s">
        <v>33</v>
      </c>
      <c r="C1679" s="208"/>
      <c r="D1679" s="208"/>
      <c r="E1679" s="51" t="s">
        <v>15</v>
      </c>
      <c r="F1679" s="208" t="s">
        <v>36</v>
      </c>
      <c r="G1679" s="208"/>
      <c r="H1679" s="208" t="s">
        <v>49</v>
      </c>
      <c r="I1679" s="208"/>
      <c r="J1679" s="209"/>
      <c r="K1679" s="99"/>
      <c r="L1679" s="17"/>
      <c r="M1679" s="17"/>
      <c r="N1679" s="17"/>
      <c r="O1679" s="17"/>
      <c r="P1679" s="17"/>
      <c r="Q1679" s="17"/>
      <c r="R1679" s="17"/>
      <c r="S1679" s="17"/>
      <c r="T1679" s="17"/>
    </row>
    <row r="1680" spans="1:27" ht="31.5" hidden="1" customHeight="1" x14ac:dyDescent="0.25">
      <c r="A1680" s="40">
        <v>1</v>
      </c>
      <c r="B1680" s="157" t="s">
        <v>43</v>
      </c>
      <c r="C1680" s="157"/>
      <c r="D1680" s="157"/>
      <c r="E1680" s="52" t="s">
        <v>17</v>
      </c>
      <c r="F1680" s="198" t="s">
        <v>17</v>
      </c>
      <c r="G1680" s="199"/>
      <c r="H1680" s="200"/>
      <c r="I1680" s="200"/>
      <c r="J1680" s="201"/>
      <c r="K1680" s="99"/>
      <c r="L1680" s="17"/>
      <c r="M1680" s="17"/>
      <c r="N1680" s="17"/>
      <c r="O1680" s="17"/>
      <c r="P1680" s="17"/>
      <c r="Q1680" s="17"/>
      <c r="R1680" s="17"/>
      <c r="S1680" s="17"/>
      <c r="T1680" s="17"/>
    </row>
    <row r="1681" spans="1:27" ht="30.75" hidden="1" customHeight="1" x14ac:dyDescent="0.25">
      <c r="A1681" s="40">
        <v>2</v>
      </c>
      <c r="B1681" s="157" t="s">
        <v>44</v>
      </c>
      <c r="C1681" s="157"/>
      <c r="D1681" s="157"/>
      <c r="E1681" s="52" t="s">
        <v>17</v>
      </c>
      <c r="F1681" s="198" t="s">
        <v>17</v>
      </c>
      <c r="G1681" s="199"/>
      <c r="H1681" s="120"/>
      <c r="I1681" s="159"/>
      <c r="J1681" s="159"/>
      <c r="K1681" s="101"/>
      <c r="L1681" s="17"/>
      <c r="M1681" s="17"/>
      <c r="N1681" s="17"/>
      <c r="O1681" s="17"/>
      <c r="P1681" s="17"/>
      <c r="Q1681" s="17"/>
      <c r="R1681" s="17"/>
      <c r="S1681" s="17"/>
      <c r="T1681" s="17"/>
    </row>
    <row r="1682" spans="1:27" ht="15.75" hidden="1" x14ac:dyDescent="0.25">
      <c r="A1682" s="40">
        <v>3</v>
      </c>
      <c r="B1682" s="126" t="s">
        <v>152</v>
      </c>
      <c r="C1682" s="127"/>
      <c r="D1682" s="128"/>
      <c r="E1682" s="53" t="s">
        <v>153</v>
      </c>
      <c r="F1682" s="202"/>
      <c r="G1682" s="203"/>
      <c r="H1682" s="120"/>
      <c r="I1682" s="159"/>
      <c r="J1682" s="159"/>
      <c r="K1682" s="101"/>
      <c r="L1682" s="17"/>
      <c r="M1682" s="17"/>
      <c r="N1682" s="17"/>
      <c r="O1682" s="17"/>
      <c r="P1682" s="17"/>
      <c r="Q1682" s="17"/>
      <c r="R1682" s="17"/>
      <c r="S1682" s="17"/>
      <c r="T1682" s="17"/>
      <c r="AA1682" t="s">
        <v>154</v>
      </c>
    </row>
    <row r="1683" spans="1:27" ht="17.25" hidden="1" x14ac:dyDescent="0.25">
      <c r="A1683" s="40">
        <v>4</v>
      </c>
      <c r="B1683" s="157" t="s">
        <v>45</v>
      </c>
      <c r="C1683" s="157"/>
      <c r="D1683" s="157"/>
      <c r="E1683" s="54" t="s">
        <v>21</v>
      </c>
      <c r="F1683" s="158"/>
      <c r="G1683" s="158"/>
      <c r="H1683" s="120"/>
      <c r="I1683" s="159"/>
      <c r="J1683" s="159"/>
      <c r="K1683" s="101"/>
      <c r="L1683" s="17"/>
      <c r="M1683" s="17"/>
      <c r="N1683" s="17"/>
      <c r="O1683" s="17"/>
      <c r="P1683" s="17"/>
      <c r="Q1683" s="17"/>
      <c r="R1683" s="17"/>
      <c r="S1683" s="17"/>
      <c r="T1683" s="17"/>
      <c r="AA1683" t="s">
        <v>155</v>
      </c>
    </row>
    <row r="1684" spans="1:27" ht="18.75" hidden="1" customHeight="1" x14ac:dyDescent="0.25">
      <c r="A1684" s="40">
        <v>5</v>
      </c>
      <c r="B1684" s="157" t="s">
        <v>41</v>
      </c>
      <c r="C1684" s="157"/>
      <c r="D1684" s="157"/>
      <c r="E1684" s="54" t="s">
        <v>21</v>
      </c>
      <c r="F1684" s="204"/>
      <c r="G1684" s="205"/>
      <c r="H1684" s="120"/>
      <c r="I1684" s="159"/>
      <c r="J1684" s="159"/>
      <c r="K1684" s="101"/>
      <c r="L1684" s="17"/>
      <c r="M1684" s="17"/>
      <c r="N1684" s="17"/>
      <c r="O1684" s="17"/>
      <c r="P1684" s="17"/>
      <c r="Q1684" s="17"/>
      <c r="R1684" s="17"/>
      <c r="S1684" s="17"/>
      <c r="T1684" s="17"/>
    </row>
    <row r="1685" spans="1:27" ht="29.25" hidden="1" customHeight="1" x14ac:dyDescent="0.25">
      <c r="A1685" s="34">
        <v>6</v>
      </c>
      <c r="B1685" s="206" t="s">
        <v>163</v>
      </c>
      <c r="C1685" s="206"/>
      <c r="D1685" s="206"/>
      <c r="E1685" s="55" t="s">
        <v>168</v>
      </c>
      <c r="F1685" s="158"/>
      <c r="G1685" s="158"/>
      <c r="H1685" s="120"/>
      <c r="I1685" s="159"/>
      <c r="J1685" s="159"/>
      <c r="K1685" s="101"/>
      <c r="L1685" s="17"/>
      <c r="M1685" s="17"/>
      <c r="N1685" s="17"/>
      <c r="O1685" s="17"/>
      <c r="P1685" s="17"/>
      <c r="Q1685" s="17"/>
      <c r="R1685" s="17"/>
      <c r="S1685" s="17"/>
      <c r="T1685" s="17"/>
    </row>
    <row r="1686" spans="1:27" ht="62.25" hidden="1" customHeight="1" x14ac:dyDescent="0.25">
      <c r="A1686" s="40">
        <v>7</v>
      </c>
      <c r="B1686" s="157" t="s">
        <v>46</v>
      </c>
      <c r="C1686" s="157"/>
      <c r="D1686" s="157"/>
      <c r="E1686" s="54" t="s">
        <v>21</v>
      </c>
      <c r="F1686" s="158"/>
      <c r="G1686" s="158"/>
      <c r="H1686" s="120"/>
      <c r="I1686" s="159"/>
      <c r="J1686" s="159"/>
      <c r="K1686" s="99"/>
      <c r="L1686" s="17"/>
      <c r="M1686" s="17"/>
      <c r="N1686" s="17"/>
      <c r="O1686" s="17"/>
      <c r="P1686" s="17"/>
      <c r="Q1686" s="17"/>
      <c r="R1686" s="17"/>
      <c r="S1686" s="17"/>
      <c r="T1686" s="17"/>
    </row>
    <row r="1687" spans="1:27" ht="28.5" hidden="1" customHeight="1" x14ac:dyDescent="0.25">
      <c r="A1687" s="40">
        <v>8</v>
      </c>
      <c r="B1687" s="193" t="s">
        <v>174</v>
      </c>
      <c r="C1687" s="194"/>
      <c r="D1687" s="195"/>
      <c r="E1687" s="56" t="s">
        <v>35</v>
      </c>
      <c r="F1687" s="196"/>
      <c r="G1687" s="197"/>
      <c r="H1687" s="120"/>
      <c r="I1687" s="159"/>
      <c r="J1687" s="159"/>
      <c r="K1687" s="99"/>
      <c r="L1687" s="17"/>
      <c r="M1687" s="17"/>
      <c r="N1687" s="17"/>
      <c r="O1687" s="17"/>
      <c r="P1687" s="17"/>
      <c r="Q1687" s="17"/>
      <c r="R1687" s="17"/>
      <c r="S1687" s="17"/>
      <c r="T1687" s="17"/>
    </row>
    <row r="1688" spans="1:27" ht="29.25" hidden="1" customHeight="1" x14ac:dyDescent="0.25">
      <c r="A1688" s="40">
        <v>9</v>
      </c>
      <c r="B1688" s="193" t="s">
        <v>176</v>
      </c>
      <c r="C1688" s="194"/>
      <c r="D1688" s="195"/>
      <c r="E1688" s="56" t="s">
        <v>153</v>
      </c>
      <c r="F1688" s="163"/>
      <c r="G1688" s="164"/>
      <c r="H1688" s="120"/>
      <c r="I1688" s="159"/>
      <c r="J1688" s="159"/>
      <c r="K1688" s="99"/>
      <c r="L1688" s="17"/>
      <c r="M1688" s="17"/>
      <c r="N1688" s="17"/>
      <c r="O1688" s="17"/>
      <c r="P1688" s="17"/>
      <c r="Q1688" s="17"/>
      <c r="R1688" s="17"/>
      <c r="S1688" s="17"/>
      <c r="T1688" s="17"/>
    </row>
    <row r="1689" spans="1:27" hidden="1" x14ac:dyDescent="0.25">
      <c r="A1689" s="40">
        <v>10</v>
      </c>
      <c r="B1689" s="193" t="s">
        <v>175</v>
      </c>
      <c r="C1689" s="194"/>
      <c r="D1689" s="195"/>
      <c r="E1689" s="56" t="s">
        <v>35</v>
      </c>
      <c r="F1689" s="196"/>
      <c r="G1689" s="197"/>
      <c r="H1689" s="120"/>
      <c r="I1689" s="159"/>
      <c r="J1689" s="159"/>
      <c r="K1689" s="99"/>
      <c r="L1689" s="17"/>
      <c r="M1689" s="17"/>
      <c r="N1689" s="17"/>
      <c r="O1689" s="17"/>
      <c r="P1689" s="17"/>
      <c r="Q1689" s="17"/>
      <c r="R1689" s="17"/>
      <c r="S1689" s="17"/>
      <c r="T1689" s="17"/>
    </row>
    <row r="1690" spans="1:27" ht="33.75" hidden="1" customHeight="1" x14ac:dyDescent="0.25">
      <c r="A1690" s="40">
        <v>11</v>
      </c>
      <c r="B1690" s="126" t="s">
        <v>156</v>
      </c>
      <c r="C1690" s="127"/>
      <c r="D1690" s="128"/>
      <c r="E1690" s="57" t="s">
        <v>69</v>
      </c>
      <c r="F1690" s="187"/>
      <c r="G1690" s="188"/>
      <c r="H1690" s="120"/>
      <c r="I1690" s="159"/>
      <c r="J1690" s="159"/>
      <c r="K1690" s="100" t="str">
        <f>IF(F1691&gt;F1690,"Wartość kosztów kwalifikowanych przekracza koszt całkowity przedsięwzięcia !!!","")</f>
        <v/>
      </c>
      <c r="L1690" s="17"/>
      <c r="M1690" s="17"/>
      <c r="N1690" s="17"/>
      <c r="O1690" s="17"/>
      <c r="P1690" s="17"/>
      <c r="Q1690" s="17"/>
      <c r="R1690" s="17"/>
      <c r="S1690" s="17"/>
      <c r="T1690" s="17"/>
    </row>
    <row r="1691" spans="1:27" ht="141.75" hidden="1" customHeight="1" x14ac:dyDescent="0.25">
      <c r="A1691" s="40">
        <v>12</v>
      </c>
      <c r="B1691" s="126" t="s">
        <v>167</v>
      </c>
      <c r="C1691" s="127"/>
      <c r="D1691" s="128"/>
      <c r="E1691" s="57" t="s">
        <v>69</v>
      </c>
      <c r="F1691" s="187"/>
      <c r="G1691" s="188"/>
      <c r="H1691" s="120"/>
      <c r="I1691" s="159"/>
      <c r="J1691" s="159"/>
      <c r="K1691" s="105" t="str">
        <f>IF(F1691="","",IF(F1691&lt;100000,"Minimalny koszt kwalifikowany przedsięwzięcia to 100.000,00 zł !!!",""))</f>
        <v/>
      </c>
      <c r="L1691" s="17"/>
      <c r="M1691" s="17"/>
      <c r="N1691" s="17"/>
      <c r="O1691" s="17"/>
      <c r="P1691" s="17"/>
      <c r="Q1691" s="17"/>
      <c r="R1691" s="17"/>
      <c r="S1691" s="17"/>
      <c r="T1691" s="17"/>
    </row>
    <row r="1692" spans="1:27" ht="30.75" hidden="1" customHeight="1" x14ac:dyDescent="0.25">
      <c r="A1692" s="37">
        <v>13</v>
      </c>
      <c r="B1692" s="126" t="s">
        <v>165</v>
      </c>
      <c r="C1692" s="127"/>
      <c r="D1692" s="128"/>
      <c r="E1692" s="57" t="s">
        <v>69</v>
      </c>
      <c r="F1692" s="187"/>
      <c r="G1692" s="188"/>
      <c r="H1692" s="120"/>
      <c r="I1692" s="159"/>
      <c r="J1692" s="159"/>
      <c r="K1692" s="99"/>
      <c r="L1692" s="17"/>
      <c r="M1692" s="17"/>
      <c r="N1692" s="17"/>
      <c r="O1692" s="17"/>
      <c r="P1692" s="17"/>
      <c r="Q1692" s="17"/>
      <c r="R1692" s="17"/>
      <c r="S1692" s="17"/>
      <c r="T1692" s="17"/>
    </row>
    <row r="1693" spans="1:27" ht="30.75" hidden="1" customHeight="1" x14ac:dyDescent="0.25">
      <c r="A1693" s="37">
        <v>14</v>
      </c>
      <c r="B1693" s="126" t="s">
        <v>164</v>
      </c>
      <c r="C1693" s="127"/>
      <c r="D1693" s="128"/>
      <c r="E1693" s="57" t="s">
        <v>69</v>
      </c>
      <c r="F1693" s="187"/>
      <c r="G1693" s="188"/>
      <c r="H1693" s="120"/>
      <c r="I1693" s="159"/>
      <c r="J1693" s="159"/>
      <c r="K1693" s="99"/>
      <c r="L1693" s="17"/>
      <c r="M1693" s="17"/>
      <c r="N1693" s="17"/>
      <c r="O1693" s="17"/>
      <c r="P1693" s="17"/>
      <c r="Q1693" s="17"/>
      <c r="R1693" s="17"/>
      <c r="S1693" s="17"/>
      <c r="T1693" s="17"/>
    </row>
    <row r="1694" spans="1:27" ht="30.75" hidden="1" customHeight="1" x14ac:dyDescent="0.25">
      <c r="A1694" s="37">
        <v>15</v>
      </c>
      <c r="B1694" s="126" t="s">
        <v>170</v>
      </c>
      <c r="C1694" s="127"/>
      <c r="D1694" s="128"/>
      <c r="E1694" s="57" t="s">
        <v>69</v>
      </c>
      <c r="F1694" s="189" t="str">
        <f>IF(OR(F1692="",F1693=""),"",F1692-F1693)</f>
        <v/>
      </c>
      <c r="G1694" s="190"/>
      <c r="H1694" s="120"/>
      <c r="I1694" s="159"/>
      <c r="J1694" s="159"/>
      <c r="K1694" s="99"/>
      <c r="L1694" s="17"/>
      <c r="M1694" s="17"/>
      <c r="N1694" s="17"/>
      <c r="O1694" s="17"/>
      <c r="P1694" s="17"/>
      <c r="Q1694" s="17"/>
      <c r="R1694" s="17"/>
      <c r="S1694" s="17"/>
      <c r="T1694" s="17"/>
    </row>
    <row r="1695" spans="1:27" hidden="1" x14ac:dyDescent="0.25">
      <c r="A1695" s="166">
        <v>16</v>
      </c>
      <c r="B1695" s="145" t="s">
        <v>66</v>
      </c>
      <c r="C1695" s="146"/>
      <c r="D1695" s="147"/>
      <c r="E1695" s="56" t="s">
        <v>93</v>
      </c>
      <c r="F1695" s="191"/>
      <c r="G1695" s="192"/>
      <c r="H1695" s="182"/>
      <c r="I1695" s="183"/>
      <c r="J1695" s="183"/>
      <c r="K1695" s="102"/>
      <c r="L1695" s="17"/>
      <c r="M1695" s="17"/>
      <c r="N1695" s="17"/>
      <c r="O1695" s="17"/>
      <c r="P1695" s="17"/>
      <c r="Q1695" s="17"/>
      <c r="R1695" s="17"/>
      <c r="S1695" s="17"/>
      <c r="T1695" s="17"/>
    </row>
    <row r="1696" spans="1:27" ht="17.25" hidden="1" customHeight="1" x14ac:dyDescent="0.25">
      <c r="A1696" s="167"/>
      <c r="B1696" s="151"/>
      <c r="C1696" s="152"/>
      <c r="D1696" s="153"/>
      <c r="E1696" s="54" t="s">
        <v>22</v>
      </c>
      <c r="F1696" s="114" t="str">
        <f>IF(F1695="","",F1695*0.278)</f>
        <v/>
      </c>
      <c r="G1696" s="114"/>
      <c r="H1696" s="184"/>
      <c r="I1696" s="184"/>
      <c r="J1696" s="182"/>
      <c r="K1696" s="102"/>
      <c r="L1696" s="17"/>
      <c r="M1696" s="17"/>
      <c r="N1696" s="17"/>
      <c r="O1696" s="17"/>
      <c r="P1696" s="17"/>
      <c r="Q1696" s="17"/>
      <c r="R1696" s="17"/>
      <c r="S1696" s="17"/>
      <c r="T1696" s="17"/>
    </row>
    <row r="1697" spans="1:20" hidden="1" x14ac:dyDescent="0.25">
      <c r="A1697" s="166">
        <v>17</v>
      </c>
      <c r="B1697" s="145" t="s">
        <v>67</v>
      </c>
      <c r="C1697" s="146"/>
      <c r="D1697" s="147"/>
      <c r="E1697" s="56" t="s">
        <v>93</v>
      </c>
      <c r="F1697" s="191"/>
      <c r="G1697" s="192"/>
      <c r="H1697" s="182"/>
      <c r="I1697" s="183"/>
      <c r="J1697" s="183"/>
      <c r="K1697" s="102"/>
      <c r="L1697" s="17"/>
      <c r="M1697" s="17"/>
      <c r="N1697" s="17"/>
      <c r="O1697" s="17"/>
      <c r="P1697" s="17"/>
      <c r="Q1697" s="17"/>
      <c r="R1697" s="17"/>
      <c r="S1697" s="17"/>
      <c r="T1697" s="17"/>
    </row>
    <row r="1698" spans="1:20" hidden="1" x14ac:dyDescent="0.25">
      <c r="A1698" s="167"/>
      <c r="B1698" s="151"/>
      <c r="C1698" s="152"/>
      <c r="D1698" s="153"/>
      <c r="E1698" s="54" t="s">
        <v>22</v>
      </c>
      <c r="F1698" s="114" t="str">
        <f>IF(F1697="","",F1697*0.278)</f>
        <v/>
      </c>
      <c r="G1698" s="114"/>
      <c r="H1698" s="184"/>
      <c r="I1698" s="184"/>
      <c r="J1698" s="182"/>
      <c r="K1698" s="102"/>
      <c r="L1698" s="17"/>
      <c r="M1698" s="17"/>
      <c r="N1698" s="17"/>
      <c r="O1698" s="17"/>
      <c r="P1698" s="17"/>
      <c r="Q1698" s="17"/>
      <c r="R1698" s="17"/>
      <c r="S1698" s="17"/>
      <c r="T1698" s="17"/>
    </row>
    <row r="1699" spans="1:20" hidden="1" x14ac:dyDescent="0.25">
      <c r="A1699" s="166">
        <v>18</v>
      </c>
      <c r="B1699" s="145" t="s">
        <v>64</v>
      </c>
      <c r="C1699" s="146"/>
      <c r="D1699" s="147"/>
      <c r="E1699" s="56" t="s">
        <v>93</v>
      </c>
      <c r="F1699" s="181" t="str">
        <f>IF(OR(F1695="",F1697=""),"",F1695-F1697)</f>
        <v/>
      </c>
      <c r="G1699" s="181"/>
      <c r="H1699" s="182"/>
      <c r="I1699" s="183"/>
      <c r="J1699" s="183"/>
      <c r="K1699" s="102"/>
      <c r="L1699" s="17"/>
      <c r="M1699" s="17"/>
      <c r="N1699" s="17"/>
      <c r="O1699" s="17"/>
      <c r="P1699" s="17"/>
      <c r="Q1699" s="17"/>
      <c r="R1699" s="17"/>
      <c r="S1699" s="17"/>
      <c r="T1699" s="17"/>
    </row>
    <row r="1700" spans="1:20" hidden="1" x14ac:dyDescent="0.25">
      <c r="A1700" s="167"/>
      <c r="B1700" s="151"/>
      <c r="C1700" s="152"/>
      <c r="D1700" s="153"/>
      <c r="E1700" s="54" t="s">
        <v>22</v>
      </c>
      <c r="F1700" s="114" t="str">
        <f>IF(OR(F1696="",F1698=""),"",F1696-F1698)</f>
        <v/>
      </c>
      <c r="G1700" s="114"/>
      <c r="H1700" s="184"/>
      <c r="I1700" s="184"/>
      <c r="J1700" s="182"/>
      <c r="K1700" s="102"/>
      <c r="L1700" s="17"/>
      <c r="M1700" s="17"/>
      <c r="N1700" s="17"/>
      <c r="O1700" s="17"/>
      <c r="P1700" s="17"/>
      <c r="Q1700" s="17"/>
      <c r="R1700" s="17"/>
      <c r="S1700" s="17"/>
      <c r="T1700" s="17"/>
    </row>
    <row r="1701" spans="1:20" ht="24" hidden="1" customHeight="1" x14ac:dyDescent="0.25">
      <c r="A1701" s="166">
        <v>19</v>
      </c>
      <c r="B1701" s="168" t="s">
        <v>61</v>
      </c>
      <c r="C1701" s="169"/>
      <c r="D1701" s="170"/>
      <c r="E1701" s="58" t="s">
        <v>93</v>
      </c>
      <c r="F1701" s="163"/>
      <c r="G1701" s="164"/>
      <c r="H1701" s="120"/>
      <c r="I1701" s="159"/>
      <c r="J1701" s="159"/>
      <c r="K1701" s="99"/>
      <c r="L1701" s="17"/>
      <c r="M1701" s="17"/>
      <c r="N1701" s="17"/>
      <c r="O1701" s="17"/>
      <c r="P1701" s="17"/>
      <c r="Q1701" s="17"/>
      <c r="R1701" s="17"/>
      <c r="S1701" s="17"/>
      <c r="T1701" s="17"/>
    </row>
    <row r="1702" spans="1:20" ht="24" hidden="1" customHeight="1" x14ac:dyDescent="0.25">
      <c r="A1702" s="167"/>
      <c r="B1702" s="171"/>
      <c r="C1702" s="172"/>
      <c r="D1702" s="173"/>
      <c r="E1702" s="57" t="s">
        <v>22</v>
      </c>
      <c r="F1702" s="185" t="str">
        <f>IF(F1701="","",F1701*0.278)</f>
        <v/>
      </c>
      <c r="G1702" s="186"/>
      <c r="H1702" s="120"/>
      <c r="I1702" s="159"/>
      <c r="J1702" s="159"/>
      <c r="K1702" s="99"/>
      <c r="L1702" s="17"/>
      <c r="M1702" s="17"/>
      <c r="N1702" s="17"/>
      <c r="O1702" s="17"/>
      <c r="P1702" s="17"/>
      <c r="Q1702" s="17"/>
      <c r="R1702" s="17"/>
      <c r="S1702" s="17"/>
      <c r="T1702" s="17"/>
    </row>
    <row r="1703" spans="1:20" ht="24" hidden="1" customHeight="1" x14ac:dyDescent="0.25">
      <c r="A1703" s="166">
        <v>20</v>
      </c>
      <c r="B1703" s="168" t="s">
        <v>62</v>
      </c>
      <c r="C1703" s="169"/>
      <c r="D1703" s="170"/>
      <c r="E1703" s="58" t="s">
        <v>93</v>
      </c>
      <c r="F1703" s="163"/>
      <c r="G1703" s="164"/>
      <c r="H1703" s="120"/>
      <c r="I1703" s="159"/>
      <c r="J1703" s="159"/>
      <c r="K1703" s="99"/>
      <c r="L1703" s="17"/>
      <c r="M1703" s="17"/>
      <c r="N1703" s="17"/>
      <c r="O1703" s="17"/>
      <c r="P1703" s="17"/>
      <c r="Q1703" s="17"/>
      <c r="R1703" s="17"/>
      <c r="S1703" s="17"/>
      <c r="T1703" s="17"/>
    </row>
    <row r="1704" spans="1:20" ht="24" hidden="1" customHeight="1" x14ac:dyDescent="0.25">
      <c r="A1704" s="167"/>
      <c r="B1704" s="171"/>
      <c r="C1704" s="172"/>
      <c r="D1704" s="173"/>
      <c r="E1704" s="57" t="s">
        <v>22</v>
      </c>
      <c r="F1704" s="185" t="str">
        <f>IF(F1703="","",F1703*0.278)</f>
        <v/>
      </c>
      <c r="G1704" s="186"/>
      <c r="H1704" s="120"/>
      <c r="I1704" s="159"/>
      <c r="J1704" s="159"/>
      <c r="K1704" s="103"/>
      <c r="L1704" s="17"/>
      <c r="M1704" s="17"/>
      <c r="N1704" s="17"/>
      <c r="O1704" s="17"/>
      <c r="P1704" s="17"/>
      <c r="Q1704" s="17"/>
      <c r="R1704" s="17"/>
      <c r="S1704" s="17"/>
      <c r="T1704" s="17"/>
    </row>
    <row r="1705" spans="1:20" ht="23.25" hidden="1" customHeight="1" x14ac:dyDescent="0.25">
      <c r="A1705" s="166">
        <v>21</v>
      </c>
      <c r="B1705" s="168" t="s">
        <v>50</v>
      </c>
      <c r="C1705" s="169"/>
      <c r="D1705" s="170"/>
      <c r="E1705" s="58" t="s">
        <v>93</v>
      </c>
      <c r="F1705" s="174" t="str">
        <f>IF(OR(F1701="",F1703=""),"",F1701-F1703)</f>
        <v/>
      </c>
      <c r="G1705" s="175"/>
      <c r="H1705" s="120"/>
      <c r="I1705" s="159"/>
      <c r="J1705" s="159"/>
      <c r="K1705" s="103"/>
      <c r="L1705" s="17"/>
      <c r="M1705" s="17"/>
      <c r="N1705" s="17"/>
      <c r="O1705" s="17"/>
      <c r="P1705" s="17"/>
      <c r="Q1705" s="17"/>
      <c r="R1705" s="17"/>
      <c r="S1705" s="17"/>
      <c r="T1705" s="17"/>
    </row>
    <row r="1706" spans="1:20" ht="23.25" hidden="1" customHeight="1" x14ac:dyDescent="0.25">
      <c r="A1706" s="167"/>
      <c r="B1706" s="171"/>
      <c r="C1706" s="172"/>
      <c r="D1706" s="173"/>
      <c r="E1706" s="57" t="s">
        <v>22</v>
      </c>
      <c r="F1706" s="174" t="str">
        <f>IF(OR(F1702="",F1704=""),"",F1702-F1704)</f>
        <v/>
      </c>
      <c r="G1706" s="175"/>
      <c r="H1706" s="120"/>
      <c r="I1706" s="159"/>
      <c r="J1706" s="159"/>
      <c r="K1706" s="103"/>
      <c r="L1706" s="17"/>
      <c r="M1706" s="17"/>
      <c r="N1706" s="17"/>
      <c r="O1706" s="17"/>
      <c r="P1706" s="17"/>
      <c r="Q1706" s="17"/>
      <c r="R1706" s="17"/>
      <c r="S1706" s="17"/>
      <c r="T1706" s="17"/>
    </row>
    <row r="1707" spans="1:20" ht="45.75" hidden="1" customHeight="1" x14ac:dyDescent="0.25">
      <c r="A1707" s="38">
        <v>22</v>
      </c>
      <c r="B1707" s="126" t="s">
        <v>161</v>
      </c>
      <c r="C1707" s="127"/>
      <c r="D1707" s="128"/>
      <c r="E1707" s="57" t="s">
        <v>47</v>
      </c>
      <c r="F1707" s="176" t="str">
        <f>IF(OR(F1701="",F1703=""),"",F1705/F1701)</f>
        <v/>
      </c>
      <c r="G1707" s="177"/>
      <c r="H1707" s="120"/>
      <c r="I1707" s="159"/>
      <c r="J1707" s="159"/>
      <c r="K1707" s="103"/>
      <c r="L1707" s="17"/>
      <c r="M1707" s="17"/>
      <c r="N1707" s="17"/>
      <c r="O1707" s="17"/>
      <c r="P1707" s="17"/>
      <c r="Q1707" s="17"/>
      <c r="R1707" s="17"/>
      <c r="S1707" s="17"/>
      <c r="T1707" s="17"/>
    </row>
    <row r="1708" spans="1:20" ht="30.75" hidden="1" customHeight="1" x14ac:dyDescent="0.25">
      <c r="A1708" s="40">
        <v>23</v>
      </c>
      <c r="B1708" s="129" t="s">
        <v>23</v>
      </c>
      <c r="C1708" s="130"/>
      <c r="D1708" s="131"/>
      <c r="E1708" s="54" t="s">
        <v>22</v>
      </c>
      <c r="F1708" s="178"/>
      <c r="G1708" s="178"/>
      <c r="H1708" s="179"/>
      <c r="I1708" s="179"/>
      <c r="J1708" s="120"/>
      <c r="K1708" s="102"/>
      <c r="L1708" s="17"/>
      <c r="M1708" s="17"/>
      <c r="N1708" s="17"/>
      <c r="O1708" s="17"/>
      <c r="P1708" s="17"/>
      <c r="Q1708" s="17"/>
      <c r="R1708" s="17"/>
      <c r="S1708" s="17"/>
      <c r="T1708" s="17"/>
    </row>
    <row r="1709" spans="1:20" ht="30.75" hidden="1" customHeight="1" x14ac:dyDescent="0.25">
      <c r="A1709" s="38">
        <v>24</v>
      </c>
      <c r="B1709" s="129" t="s">
        <v>172</v>
      </c>
      <c r="C1709" s="130"/>
      <c r="D1709" s="131"/>
      <c r="E1709" s="54" t="s">
        <v>22</v>
      </c>
      <c r="F1709" s="178"/>
      <c r="G1709" s="178"/>
      <c r="H1709" s="179"/>
      <c r="I1709" s="179"/>
      <c r="J1709" s="120"/>
      <c r="K1709" s="102"/>
      <c r="L1709" s="17"/>
      <c r="M1709" s="17"/>
      <c r="N1709" s="17"/>
      <c r="O1709" s="17"/>
      <c r="P1709" s="17"/>
      <c r="Q1709" s="17"/>
      <c r="R1709" s="17"/>
      <c r="S1709" s="17"/>
      <c r="T1709" s="17"/>
    </row>
    <row r="1710" spans="1:20" ht="30.75" hidden="1" customHeight="1" x14ac:dyDescent="0.25">
      <c r="A1710" s="38">
        <v>25</v>
      </c>
      <c r="B1710" s="129" t="s">
        <v>173</v>
      </c>
      <c r="C1710" s="130"/>
      <c r="D1710" s="131"/>
      <c r="E1710" s="54" t="s">
        <v>22</v>
      </c>
      <c r="F1710" s="180" t="str">
        <f>IF(OR(F1708="",F1709=""),"",F1708-F1709)</f>
        <v/>
      </c>
      <c r="G1710" s="180"/>
      <c r="H1710" s="120"/>
      <c r="I1710" s="159"/>
      <c r="J1710" s="159"/>
      <c r="K1710" s="102"/>
      <c r="L1710" s="17"/>
      <c r="M1710" s="17"/>
      <c r="N1710" s="17"/>
      <c r="O1710" s="17"/>
      <c r="P1710" s="17"/>
      <c r="Q1710" s="17"/>
      <c r="R1710" s="17"/>
      <c r="S1710" s="17"/>
      <c r="T1710" s="17"/>
    </row>
    <row r="1711" spans="1:20" ht="45.75" hidden="1" customHeight="1" x14ac:dyDescent="0.25">
      <c r="A1711" s="46">
        <v>26</v>
      </c>
      <c r="B1711" s="108" t="s">
        <v>166</v>
      </c>
      <c r="C1711" s="108"/>
      <c r="D1711" s="108"/>
      <c r="E1711" s="57" t="s">
        <v>22</v>
      </c>
      <c r="F1711" s="163"/>
      <c r="G1711" s="164"/>
      <c r="H1711" s="120"/>
      <c r="I1711" s="159"/>
      <c r="J1711" s="159"/>
      <c r="K1711" s="103"/>
      <c r="L1711" s="17"/>
      <c r="M1711" s="17"/>
      <c r="N1711" s="17"/>
      <c r="O1711" s="17"/>
      <c r="P1711" s="17"/>
      <c r="Q1711" s="17"/>
      <c r="R1711" s="17"/>
      <c r="S1711" s="17"/>
      <c r="T1711" s="17"/>
    </row>
    <row r="1712" spans="1:20" ht="45.75" hidden="1" customHeight="1" x14ac:dyDescent="0.25">
      <c r="A1712" s="46">
        <v>27</v>
      </c>
      <c r="B1712" s="108" t="s">
        <v>169</v>
      </c>
      <c r="C1712" s="108"/>
      <c r="D1712" s="108"/>
      <c r="E1712" s="57" t="s">
        <v>22</v>
      </c>
      <c r="F1712" s="163"/>
      <c r="G1712" s="164"/>
      <c r="H1712" s="120"/>
      <c r="I1712" s="159"/>
      <c r="J1712" s="159"/>
      <c r="K1712" s="103"/>
      <c r="L1712" s="17"/>
      <c r="M1712" s="17"/>
      <c r="N1712" s="17"/>
      <c r="O1712" s="17"/>
      <c r="P1712" s="17"/>
      <c r="Q1712" s="17"/>
      <c r="R1712" s="17"/>
      <c r="S1712" s="17"/>
      <c r="T1712" s="17"/>
    </row>
    <row r="1713" spans="1:27" ht="45" hidden="1" customHeight="1" x14ac:dyDescent="0.25">
      <c r="A1713" s="34">
        <v>28</v>
      </c>
      <c r="B1713" s="157" t="s">
        <v>51</v>
      </c>
      <c r="C1713" s="157"/>
      <c r="D1713" s="157"/>
      <c r="E1713" s="54" t="s">
        <v>22</v>
      </c>
      <c r="F1713" s="165" t="str">
        <f>IF(AND(F1711="",F1712=""),"",F1711+F1712)</f>
        <v/>
      </c>
      <c r="G1713" s="165"/>
      <c r="H1713" s="120"/>
      <c r="I1713" s="159"/>
      <c r="J1713" s="159"/>
      <c r="K1713" s="99"/>
      <c r="L1713" s="17"/>
      <c r="M1713" s="17"/>
      <c r="N1713" s="17"/>
      <c r="O1713" s="17"/>
      <c r="P1713" s="17"/>
      <c r="Q1713" s="17"/>
      <c r="R1713" s="17"/>
      <c r="S1713" s="17"/>
      <c r="T1713" s="17"/>
    </row>
    <row r="1714" spans="1:27" ht="30.75" hidden="1" customHeight="1" x14ac:dyDescent="0.25">
      <c r="A1714" s="34">
        <v>29</v>
      </c>
      <c r="B1714" s="129" t="s">
        <v>185</v>
      </c>
      <c r="C1714" s="130"/>
      <c r="D1714" s="131"/>
      <c r="E1714" s="54" t="s">
        <v>24</v>
      </c>
      <c r="F1714" s="163"/>
      <c r="G1714" s="164"/>
      <c r="H1714" s="120"/>
      <c r="I1714" s="159"/>
      <c r="J1714" s="159"/>
      <c r="K1714" s="99"/>
      <c r="L1714" s="17"/>
      <c r="M1714" s="17"/>
      <c r="N1714" s="17"/>
      <c r="O1714" s="17"/>
      <c r="P1714" s="17"/>
      <c r="Q1714" s="17"/>
      <c r="R1714" s="17"/>
      <c r="S1714" s="17"/>
      <c r="T1714" s="17"/>
    </row>
    <row r="1715" spans="1:27" hidden="1" x14ac:dyDescent="0.25">
      <c r="A1715" s="34">
        <v>30</v>
      </c>
      <c r="B1715" s="129" t="s">
        <v>186</v>
      </c>
      <c r="C1715" s="130"/>
      <c r="D1715" s="131"/>
      <c r="E1715" s="54" t="s">
        <v>24</v>
      </c>
      <c r="F1715" s="163"/>
      <c r="G1715" s="164"/>
      <c r="H1715" s="120"/>
      <c r="I1715" s="159"/>
      <c r="J1715" s="159"/>
      <c r="K1715" s="99"/>
      <c r="L1715" s="17"/>
      <c r="M1715" s="17"/>
      <c r="N1715" s="17"/>
      <c r="O1715" s="17"/>
      <c r="P1715" s="17"/>
      <c r="Q1715" s="17"/>
      <c r="R1715" s="17"/>
      <c r="S1715" s="17"/>
      <c r="T1715" s="17"/>
    </row>
    <row r="1716" spans="1:27" ht="31.5" hidden="1" customHeight="1" x14ac:dyDescent="0.25">
      <c r="A1716" s="34">
        <v>31</v>
      </c>
      <c r="B1716" s="157" t="s">
        <v>48</v>
      </c>
      <c r="C1716" s="157"/>
      <c r="D1716" s="157"/>
      <c r="E1716" s="54" t="s">
        <v>24</v>
      </c>
      <c r="F1716" s="165" t="str">
        <f>IF(OR(F1714="",F1715=""),"",F1714-F1715)</f>
        <v/>
      </c>
      <c r="G1716" s="165"/>
      <c r="H1716" s="120"/>
      <c r="I1716" s="159"/>
      <c r="J1716" s="159"/>
      <c r="K1716" s="103"/>
      <c r="L1716" s="17"/>
      <c r="M1716" s="17"/>
      <c r="N1716" s="17"/>
      <c r="O1716" s="17"/>
      <c r="P1716" s="17"/>
      <c r="Q1716" s="17"/>
      <c r="R1716" s="17"/>
      <c r="S1716" s="17"/>
      <c r="T1716" s="17"/>
    </row>
    <row r="1717" spans="1:27" hidden="1" x14ac:dyDescent="0.25">
      <c r="A1717" s="142">
        <v>32</v>
      </c>
      <c r="B1717" s="145" t="s">
        <v>52</v>
      </c>
      <c r="C1717" s="146"/>
      <c r="D1717" s="147"/>
      <c r="E1717" s="154" t="s">
        <v>182</v>
      </c>
      <c r="F1717" s="154"/>
      <c r="G1717" s="154"/>
      <c r="H1717" s="154"/>
      <c r="I1717" s="154"/>
      <c r="J1717" s="86"/>
      <c r="K1717" s="155" t="str">
        <f>IF(AND(J1717="Tak",F1707&lt;0.25),"Nie został spełniony warunek zgodnie z punktem 1 Kryteriów jakościowych dopuszczających","")</f>
        <v/>
      </c>
      <c r="L1717" s="155"/>
      <c r="M1717" s="155"/>
      <c r="N1717" s="155"/>
      <c r="O1717" s="155"/>
      <c r="P1717" s="155"/>
      <c r="Q1717" s="155"/>
      <c r="R1717" s="155"/>
      <c r="S1717" s="155"/>
      <c r="T1717" s="155"/>
      <c r="AA1717">
        <f>IF(J1717="Tak",1,0)</f>
        <v>0</v>
      </c>
    </row>
    <row r="1718" spans="1:27" hidden="1" x14ac:dyDescent="0.25">
      <c r="A1718" s="143"/>
      <c r="B1718" s="148"/>
      <c r="C1718" s="149"/>
      <c r="D1718" s="150"/>
      <c r="E1718" s="156" t="s">
        <v>183</v>
      </c>
      <c r="F1718" s="156"/>
      <c r="G1718" s="156"/>
      <c r="H1718" s="156"/>
      <c r="I1718" s="156"/>
      <c r="J1718" s="86"/>
      <c r="K1718" s="155" t="str">
        <f>IF(AND(J1718="Tak",F1707&lt;0.1),"Nie został spełniony warunek zgodnie z punktem 2 Kryteriów jakościowych dopuszczających","")</f>
        <v/>
      </c>
      <c r="L1718" s="155"/>
      <c r="M1718" s="155"/>
      <c r="N1718" s="155"/>
      <c r="O1718" s="155"/>
      <c r="P1718" s="155"/>
      <c r="Q1718" s="155"/>
      <c r="R1718" s="155"/>
      <c r="S1718" s="155"/>
      <c r="T1718" s="155"/>
      <c r="AA1718">
        <f t="shared" ref="AA1718:AA1719" si="34">IF(J1718="Tak",1,0)</f>
        <v>0</v>
      </c>
    </row>
    <row r="1719" spans="1:27" hidden="1" x14ac:dyDescent="0.25">
      <c r="A1719" s="144"/>
      <c r="B1719" s="151"/>
      <c r="C1719" s="152"/>
      <c r="D1719" s="153"/>
      <c r="E1719" s="156" t="s">
        <v>184</v>
      </c>
      <c r="F1719" s="156"/>
      <c r="G1719" s="156"/>
      <c r="H1719" s="156"/>
      <c r="I1719" s="156"/>
      <c r="J1719" s="86"/>
      <c r="K1719" s="155" t="str">
        <f>IF(AND(J1719="Tak",F1707&lt;0.1),"Nie został spełniony warunek zgodnie z punktem 2 Kryteriów jakościowych dopuszczających","")</f>
        <v/>
      </c>
      <c r="L1719" s="155"/>
      <c r="M1719" s="155"/>
      <c r="N1719" s="155"/>
      <c r="O1719" s="155"/>
      <c r="P1719" s="155"/>
      <c r="Q1719" s="155"/>
      <c r="R1719" s="155"/>
      <c r="S1719" s="155"/>
      <c r="T1719" s="155"/>
      <c r="AA1719">
        <f t="shared" si="34"/>
        <v>0</v>
      </c>
    </row>
    <row r="1720" spans="1:27" ht="60" hidden="1" customHeight="1" x14ac:dyDescent="0.25">
      <c r="A1720" s="34">
        <v>33</v>
      </c>
      <c r="B1720" s="157" t="s">
        <v>277</v>
      </c>
      <c r="C1720" s="157"/>
      <c r="D1720" s="157"/>
      <c r="E1720" s="54" t="s">
        <v>19</v>
      </c>
      <c r="F1720" s="158"/>
      <c r="G1720" s="158"/>
      <c r="H1720" s="120"/>
      <c r="I1720" s="159"/>
      <c r="J1720" s="159"/>
      <c r="K1720" s="99"/>
      <c r="L1720" s="17"/>
      <c r="M1720" s="17"/>
      <c r="N1720" s="17"/>
      <c r="O1720" s="17"/>
      <c r="P1720" s="17"/>
      <c r="Q1720" s="17"/>
      <c r="R1720" s="17"/>
      <c r="S1720" s="17"/>
      <c r="T1720" s="17"/>
      <c r="AA1720">
        <f>SUM(AA1717:AA1719)</f>
        <v>0</v>
      </c>
    </row>
    <row r="1721" spans="1:27" ht="41.25" hidden="1" customHeight="1" x14ac:dyDescent="0.25">
      <c r="A1721" s="34">
        <v>34</v>
      </c>
      <c r="B1721" s="108" t="s">
        <v>157</v>
      </c>
      <c r="C1721" s="108"/>
      <c r="D1721" s="108"/>
      <c r="E1721" s="57" t="s">
        <v>158</v>
      </c>
      <c r="F1721" s="160" t="str">
        <f>IF(OR(F1692="",F1693=""),"",F1691/F1705)</f>
        <v/>
      </c>
      <c r="G1721" s="160"/>
      <c r="H1721" s="161"/>
      <c r="I1721" s="161"/>
      <c r="J1721" s="162"/>
      <c r="K1721" s="100"/>
      <c r="L1721" s="17"/>
      <c r="M1721" s="17"/>
      <c r="N1721" s="17"/>
      <c r="O1721" s="17"/>
      <c r="P1721" s="17"/>
      <c r="Q1721" s="17"/>
      <c r="R1721" s="17"/>
      <c r="S1721" s="17"/>
      <c r="T1721" s="17"/>
    </row>
    <row r="1722" spans="1:27" ht="40.5" hidden="1" customHeight="1" x14ac:dyDescent="0.25">
      <c r="A1722" s="34">
        <v>35</v>
      </c>
      <c r="B1722" s="108" t="s">
        <v>159</v>
      </c>
      <c r="C1722" s="108"/>
      <c r="D1722" s="108"/>
      <c r="E1722" s="57" t="s">
        <v>160</v>
      </c>
      <c r="F1722" s="160" t="str">
        <f>IF(OR(F1691="",F1692="",F1701=""),"",F1691/(F1692-F1693))</f>
        <v/>
      </c>
      <c r="G1722" s="160"/>
      <c r="H1722" s="161"/>
      <c r="I1722" s="161"/>
      <c r="J1722" s="162"/>
      <c r="K1722" s="99"/>
      <c r="L1722" s="17"/>
      <c r="M1722" s="17"/>
      <c r="N1722" s="17"/>
      <c r="O1722" s="17"/>
      <c r="P1722" s="17"/>
      <c r="Q1722" s="17"/>
      <c r="R1722" s="17"/>
      <c r="S1722" s="17"/>
      <c r="T1722" s="17"/>
    </row>
    <row r="1723" spans="1:27" ht="30" hidden="1" customHeight="1" x14ac:dyDescent="0.25">
      <c r="A1723" s="34">
        <v>36</v>
      </c>
      <c r="B1723" s="126" t="str">
        <f>CONCATENATE("Maksymalna kwota dofinansowania - ",'0-1'!$B$8)</f>
        <v xml:space="preserve">Maksymalna kwota dofinansowania - </v>
      </c>
      <c r="C1723" s="127"/>
      <c r="D1723" s="128"/>
      <c r="E1723" s="57" t="s">
        <v>69</v>
      </c>
      <c r="F1723" s="135" t="str">
        <f>IF(F1724="","",F1724*F1691)</f>
        <v/>
      </c>
      <c r="G1723" s="136"/>
      <c r="H1723" s="137"/>
      <c r="I1723" s="138"/>
      <c r="J1723" s="138"/>
      <c r="K1723" s="99"/>
      <c r="L1723" s="17"/>
      <c r="M1723" s="17"/>
      <c r="N1723" s="17"/>
      <c r="O1723" s="17"/>
      <c r="P1723" s="17"/>
      <c r="Q1723" s="17"/>
      <c r="R1723" s="17"/>
      <c r="S1723" s="17"/>
      <c r="T1723" s="17"/>
    </row>
    <row r="1724" spans="1:27" ht="45.75" hidden="1" customHeight="1" x14ac:dyDescent="0.25">
      <c r="A1724" s="34">
        <v>37</v>
      </c>
      <c r="B1724" s="126" t="s">
        <v>187</v>
      </c>
      <c r="C1724" s="127"/>
      <c r="D1724" s="128"/>
      <c r="E1724" s="59" t="s">
        <v>47</v>
      </c>
      <c r="F1724" s="139" t="str">
        <f>IF(AA1720=3,0.95,IF(AA1720=2,0.9,IF(AA1720=1,0.85,"")))</f>
        <v/>
      </c>
      <c r="G1724" s="140"/>
      <c r="H1724" s="137"/>
      <c r="I1724" s="138"/>
      <c r="J1724" s="138"/>
      <c r="K1724" s="99"/>
      <c r="L1724" s="17"/>
      <c r="M1724" s="17"/>
      <c r="N1724" s="17"/>
      <c r="O1724" s="17"/>
      <c r="P1724" s="17"/>
      <c r="Q1724" s="17"/>
      <c r="R1724" s="17"/>
      <c r="S1724" s="17"/>
      <c r="T1724" s="17"/>
    </row>
    <row r="1725" spans="1:27" ht="15" hidden="1" customHeight="1" x14ac:dyDescent="0.25">
      <c r="A1725" s="106" t="s">
        <v>205</v>
      </c>
      <c r="B1725" s="106"/>
      <c r="C1725" s="106"/>
      <c r="D1725" s="106"/>
      <c r="E1725" s="106"/>
      <c r="F1725" s="106"/>
      <c r="G1725" s="106"/>
      <c r="H1725" s="106"/>
      <c r="I1725" s="106"/>
      <c r="J1725" s="132"/>
      <c r="K1725" s="98"/>
      <c r="L1725" s="17"/>
      <c r="M1725" s="17"/>
      <c r="N1725" s="17"/>
      <c r="O1725" s="17"/>
      <c r="P1725" s="17"/>
      <c r="Q1725" s="17"/>
      <c r="R1725" s="17"/>
      <c r="S1725" s="17"/>
      <c r="T1725" s="17"/>
    </row>
    <row r="1726" spans="1:27" ht="39.75" hidden="1" customHeight="1" x14ac:dyDescent="0.25">
      <c r="A1726" s="107"/>
      <c r="B1726" s="107"/>
      <c r="C1726" s="107"/>
      <c r="D1726" s="107"/>
      <c r="E1726" s="107"/>
      <c r="F1726" s="107"/>
      <c r="G1726" s="107"/>
      <c r="H1726" s="107"/>
      <c r="I1726" s="107"/>
      <c r="J1726" s="141"/>
      <c r="K1726" s="98"/>
      <c r="L1726" s="17"/>
      <c r="M1726" s="17"/>
      <c r="N1726" s="17"/>
      <c r="O1726" s="17"/>
      <c r="P1726" s="17"/>
      <c r="Q1726" s="17"/>
      <c r="R1726" s="17"/>
      <c r="S1726" s="17"/>
      <c r="T1726" s="17"/>
    </row>
    <row r="1727" spans="1:27" ht="33.75" hidden="1" customHeight="1" x14ac:dyDescent="0.25">
      <c r="K1727" s="98"/>
      <c r="L1727" s="17"/>
      <c r="M1727" s="17"/>
      <c r="N1727" s="17"/>
      <c r="O1727" s="17"/>
      <c r="P1727" s="17"/>
      <c r="Q1727" s="17"/>
      <c r="R1727" s="17"/>
      <c r="S1727" s="17"/>
      <c r="T1727" s="17"/>
    </row>
    <row r="1728" spans="1:27" ht="18.75" hidden="1" x14ac:dyDescent="0.3">
      <c r="B1728" s="207" t="s">
        <v>234</v>
      </c>
      <c r="C1728" s="207"/>
      <c r="D1728" s="207"/>
      <c r="E1728" s="207"/>
      <c r="F1728" s="207"/>
      <c r="G1728" s="207"/>
      <c r="H1728" s="207"/>
      <c r="I1728" s="207"/>
      <c r="J1728" s="207"/>
      <c r="K1728" s="98"/>
      <c r="L1728" s="17"/>
      <c r="M1728" s="17"/>
      <c r="N1728" s="17"/>
      <c r="O1728" s="17"/>
      <c r="P1728" s="17"/>
      <c r="Q1728" s="17"/>
      <c r="R1728" s="17"/>
      <c r="S1728" s="17"/>
      <c r="T1728" s="17"/>
    </row>
    <row r="1729" spans="1:27" ht="45.75" hidden="1" customHeight="1" x14ac:dyDescent="0.25">
      <c r="A1729" s="36" t="s">
        <v>13</v>
      </c>
      <c r="B1729" s="208" t="s">
        <v>33</v>
      </c>
      <c r="C1729" s="208"/>
      <c r="D1729" s="208"/>
      <c r="E1729" s="51" t="s">
        <v>15</v>
      </c>
      <c r="F1729" s="208" t="s">
        <v>36</v>
      </c>
      <c r="G1729" s="208"/>
      <c r="H1729" s="208" t="s">
        <v>49</v>
      </c>
      <c r="I1729" s="208"/>
      <c r="J1729" s="209"/>
      <c r="K1729" s="99"/>
      <c r="L1729" s="17"/>
      <c r="M1729" s="17"/>
      <c r="N1729" s="17"/>
      <c r="O1729" s="17"/>
      <c r="P1729" s="17"/>
      <c r="Q1729" s="17"/>
      <c r="R1729" s="17"/>
      <c r="S1729" s="17"/>
      <c r="T1729" s="17"/>
    </row>
    <row r="1730" spans="1:27" ht="31.5" hidden="1" customHeight="1" x14ac:dyDescent="0.25">
      <c r="A1730" s="40">
        <v>1</v>
      </c>
      <c r="B1730" s="157" t="s">
        <v>43</v>
      </c>
      <c r="C1730" s="157"/>
      <c r="D1730" s="157"/>
      <c r="E1730" s="52" t="s">
        <v>17</v>
      </c>
      <c r="F1730" s="198" t="s">
        <v>17</v>
      </c>
      <c r="G1730" s="199"/>
      <c r="H1730" s="200"/>
      <c r="I1730" s="200"/>
      <c r="J1730" s="201"/>
      <c r="K1730" s="99"/>
      <c r="L1730" s="17"/>
      <c r="M1730" s="17"/>
      <c r="N1730" s="17"/>
      <c r="O1730" s="17"/>
      <c r="P1730" s="17"/>
      <c r="Q1730" s="17"/>
      <c r="R1730" s="17"/>
      <c r="S1730" s="17"/>
      <c r="T1730" s="17"/>
    </row>
    <row r="1731" spans="1:27" ht="30.75" hidden="1" customHeight="1" x14ac:dyDescent="0.25">
      <c r="A1731" s="40">
        <v>2</v>
      </c>
      <c r="B1731" s="157" t="s">
        <v>44</v>
      </c>
      <c r="C1731" s="157"/>
      <c r="D1731" s="157"/>
      <c r="E1731" s="52" t="s">
        <v>17</v>
      </c>
      <c r="F1731" s="198" t="s">
        <v>17</v>
      </c>
      <c r="G1731" s="199"/>
      <c r="H1731" s="120"/>
      <c r="I1731" s="159"/>
      <c r="J1731" s="159"/>
      <c r="K1731" s="101"/>
      <c r="L1731" s="17"/>
      <c r="M1731" s="17"/>
      <c r="N1731" s="17"/>
      <c r="O1731" s="17"/>
      <c r="P1731" s="17"/>
      <c r="Q1731" s="17"/>
      <c r="R1731" s="17"/>
      <c r="S1731" s="17"/>
      <c r="T1731" s="17"/>
    </row>
    <row r="1732" spans="1:27" ht="15.75" hidden="1" x14ac:dyDescent="0.25">
      <c r="A1732" s="40">
        <v>3</v>
      </c>
      <c r="B1732" s="126" t="s">
        <v>152</v>
      </c>
      <c r="C1732" s="127"/>
      <c r="D1732" s="128"/>
      <c r="E1732" s="53" t="s">
        <v>153</v>
      </c>
      <c r="F1732" s="202"/>
      <c r="G1732" s="203"/>
      <c r="H1732" s="120"/>
      <c r="I1732" s="159"/>
      <c r="J1732" s="159"/>
      <c r="K1732" s="101"/>
      <c r="L1732" s="17"/>
      <c r="M1732" s="17"/>
      <c r="N1732" s="17"/>
      <c r="O1732" s="17"/>
      <c r="P1732" s="17"/>
      <c r="Q1732" s="17"/>
      <c r="R1732" s="17"/>
      <c r="S1732" s="17"/>
      <c r="T1732" s="17"/>
      <c r="AA1732" t="s">
        <v>154</v>
      </c>
    </row>
    <row r="1733" spans="1:27" ht="17.25" hidden="1" x14ac:dyDescent="0.25">
      <c r="A1733" s="40">
        <v>4</v>
      </c>
      <c r="B1733" s="157" t="s">
        <v>45</v>
      </c>
      <c r="C1733" s="157"/>
      <c r="D1733" s="157"/>
      <c r="E1733" s="54" t="s">
        <v>21</v>
      </c>
      <c r="F1733" s="158"/>
      <c r="G1733" s="158"/>
      <c r="H1733" s="120"/>
      <c r="I1733" s="159"/>
      <c r="J1733" s="159"/>
      <c r="K1733" s="101"/>
      <c r="L1733" s="17"/>
      <c r="M1733" s="17"/>
      <c r="N1733" s="17"/>
      <c r="O1733" s="17"/>
      <c r="P1733" s="17"/>
      <c r="Q1733" s="17"/>
      <c r="R1733" s="17"/>
      <c r="S1733" s="17"/>
      <c r="T1733" s="17"/>
      <c r="AA1733" t="s">
        <v>155</v>
      </c>
    </row>
    <row r="1734" spans="1:27" ht="18.75" hidden="1" customHeight="1" x14ac:dyDescent="0.25">
      <c r="A1734" s="40">
        <v>5</v>
      </c>
      <c r="B1734" s="157" t="s">
        <v>41</v>
      </c>
      <c r="C1734" s="157"/>
      <c r="D1734" s="157"/>
      <c r="E1734" s="54" t="s">
        <v>21</v>
      </c>
      <c r="F1734" s="204"/>
      <c r="G1734" s="205"/>
      <c r="H1734" s="120"/>
      <c r="I1734" s="159"/>
      <c r="J1734" s="159"/>
      <c r="K1734" s="101"/>
      <c r="L1734" s="17"/>
      <c r="M1734" s="17"/>
      <c r="N1734" s="17"/>
      <c r="O1734" s="17"/>
      <c r="P1734" s="17"/>
      <c r="Q1734" s="17"/>
      <c r="R1734" s="17"/>
      <c r="S1734" s="17"/>
      <c r="T1734" s="17"/>
    </row>
    <row r="1735" spans="1:27" ht="29.25" hidden="1" customHeight="1" x14ac:dyDescent="0.25">
      <c r="A1735" s="34">
        <v>6</v>
      </c>
      <c r="B1735" s="206" t="s">
        <v>163</v>
      </c>
      <c r="C1735" s="206"/>
      <c r="D1735" s="206"/>
      <c r="E1735" s="55" t="s">
        <v>168</v>
      </c>
      <c r="F1735" s="158"/>
      <c r="G1735" s="158"/>
      <c r="H1735" s="120"/>
      <c r="I1735" s="159"/>
      <c r="J1735" s="159"/>
      <c r="K1735" s="101"/>
      <c r="L1735" s="17"/>
      <c r="M1735" s="17"/>
      <c r="N1735" s="17"/>
      <c r="O1735" s="17"/>
      <c r="P1735" s="17"/>
      <c r="Q1735" s="17"/>
      <c r="R1735" s="17"/>
      <c r="S1735" s="17"/>
      <c r="T1735" s="17"/>
    </row>
    <row r="1736" spans="1:27" ht="62.25" hidden="1" customHeight="1" x14ac:dyDescent="0.25">
      <c r="A1736" s="40">
        <v>7</v>
      </c>
      <c r="B1736" s="157" t="s">
        <v>46</v>
      </c>
      <c r="C1736" s="157"/>
      <c r="D1736" s="157"/>
      <c r="E1736" s="54" t="s">
        <v>21</v>
      </c>
      <c r="F1736" s="158"/>
      <c r="G1736" s="158"/>
      <c r="H1736" s="120"/>
      <c r="I1736" s="159"/>
      <c r="J1736" s="159"/>
      <c r="K1736" s="99"/>
      <c r="L1736" s="17"/>
      <c r="M1736" s="17"/>
      <c r="N1736" s="17"/>
      <c r="O1736" s="17"/>
      <c r="P1736" s="17"/>
      <c r="Q1736" s="17"/>
      <c r="R1736" s="17"/>
      <c r="S1736" s="17"/>
      <c r="T1736" s="17"/>
    </row>
    <row r="1737" spans="1:27" ht="28.5" hidden="1" customHeight="1" x14ac:dyDescent="0.25">
      <c r="A1737" s="40">
        <v>8</v>
      </c>
      <c r="B1737" s="193" t="s">
        <v>174</v>
      </c>
      <c r="C1737" s="194"/>
      <c r="D1737" s="195"/>
      <c r="E1737" s="56" t="s">
        <v>35</v>
      </c>
      <c r="F1737" s="196"/>
      <c r="G1737" s="197"/>
      <c r="H1737" s="120"/>
      <c r="I1737" s="159"/>
      <c r="J1737" s="159"/>
      <c r="K1737" s="99"/>
      <c r="L1737" s="17"/>
      <c r="M1737" s="17"/>
      <c r="N1737" s="17"/>
      <c r="O1737" s="17"/>
      <c r="P1737" s="17"/>
      <c r="Q1737" s="17"/>
      <c r="R1737" s="17"/>
      <c r="S1737" s="17"/>
      <c r="T1737" s="17"/>
    </row>
    <row r="1738" spans="1:27" ht="29.25" hidden="1" customHeight="1" x14ac:dyDescent="0.25">
      <c r="A1738" s="40">
        <v>9</v>
      </c>
      <c r="B1738" s="193" t="s">
        <v>176</v>
      </c>
      <c r="C1738" s="194"/>
      <c r="D1738" s="195"/>
      <c r="E1738" s="56" t="s">
        <v>153</v>
      </c>
      <c r="F1738" s="163"/>
      <c r="G1738" s="164"/>
      <c r="H1738" s="120"/>
      <c r="I1738" s="159"/>
      <c r="J1738" s="159"/>
      <c r="K1738" s="99"/>
      <c r="L1738" s="17"/>
      <c r="M1738" s="17"/>
      <c r="N1738" s="17"/>
      <c r="O1738" s="17"/>
      <c r="P1738" s="17"/>
      <c r="Q1738" s="17"/>
      <c r="R1738" s="17"/>
      <c r="S1738" s="17"/>
      <c r="T1738" s="17"/>
    </row>
    <row r="1739" spans="1:27" hidden="1" x14ac:dyDescent="0.25">
      <c r="A1739" s="40">
        <v>10</v>
      </c>
      <c r="B1739" s="193" t="s">
        <v>175</v>
      </c>
      <c r="C1739" s="194"/>
      <c r="D1739" s="195"/>
      <c r="E1739" s="56" t="s">
        <v>35</v>
      </c>
      <c r="F1739" s="196"/>
      <c r="G1739" s="197"/>
      <c r="H1739" s="120"/>
      <c r="I1739" s="159"/>
      <c r="J1739" s="159"/>
      <c r="K1739" s="99"/>
      <c r="L1739" s="17"/>
      <c r="M1739" s="17"/>
      <c r="N1739" s="17"/>
      <c r="O1739" s="17"/>
      <c r="P1739" s="17"/>
      <c r="Q1739" s="17"/>
      <c r="R1739" s="17"/>
      <c r="S1739" s="17"/>
      <c r="T1739" s="17"/>
    </row>
    <row r="1740" spans="1:27" ht="33.75" hidden="1" customHeight="1" x14ac:dyDescent="0.25">
      <c r="A1740" s="40">
        <v>11</v>
      </c>
      <c r="B1740" s="126" t="s">
        <v>156</v>
      </c>
      <c r="C1740" s="127"/>
      <c r="D1740" s="128"/>
      <c r="E1740" s="57" t="s">
        <v>69</v>
      </c>
      <c r="F1740" s="187"/>
      <c r="G1740" s="188"/>
      <c r="H1740" s="120"/>
      <c r="I1740" s="159"/>
      <c r="J1740" s="159"/>
      <c r="K1740" s="100" t="str">
        <f>IF(F1741&gt;F1740,"Wartość kosztów kwalifikowanych przekracza koszt całkowity przedsięwzięcia !!!","")</f>
        <v/>
      </c>
      <c r="L1740" s="17"/>
      <c r="M1740" s="17"/>
      <c r="N1740" s="17"/>
      <c r="O1740" s="17"/>
      <c r="P1740" s="17"/>
      <c r="Q1740" s="17"/>
      <c r="R1740" s="17"/>
      <c r="S1740" s="17"/>
      <c r="T1740" s="17"/>
    </row>
    <row r="1741" spans="1:27" ht="141.75" hidden="1" customHeight="1" x14ac:dyDescent="0.25">
      <c r="A1741" s="40">
        <v>12</v>
      </c>
      <c r="B1741" s="126" t="s">
        <v>167</v>
      </c>
      <c r="C1741" s="127"/>
      <c r="D1741" s="128"/>
      <c r="E1741" s="57" t="s">
        <v>69</v>
      </c>
      <c r="F1741" s="187"/>
      <c r="G1741" s="188"/>
      <c r="H1741" s="120"/>
      <c r="I1741" s="159"/>
      <c r="J1741" s="159"/>
      <c r="K1741" s="105" t="str">
        <f>IF(F1741="","",IF(F1741&lt;100000,"Minimalny koszt kwalifikowany przedsięwzięcia to 100.000,00 zł !!!",""))</f>
        <v/>
      </c>
      <c r="L1741" s="17"/>
      <c r="M1741" s="17"/>
      <c r="N1741" s="17"/>
      <c r="O1741" s="17"/>
      <c r="P1741" s="17"/>
      <c r="Q1741" s="17"/>
      <c r="R1741" s="17"/>
      <c r="S1741" s="17"/>
      <c r="T1741" s="17"/>
    </row>
    <row r="1742" spans="1:27" ht="30.75" hidden="1" customHeight="1" x14ac:dyDescent="0.25">
      <c r="A1742" s="37">
        <v>13</v>
      </c>
      <c r="B1742" s="126" t="s">
        <v>165</v>
      </c>
      <c r="C1742" s="127"/>
      <c r="D1742" s="128"/>
      <c r="E1742" s="57" t="s">
        <v>69</v>
      </c>
      <c r="F1742" s="187"/>
      <c r="G1742" s="188"/>
      <c r="H1742" s="120"/>
      <c r="I1742" s="159"/>
      <c r="J1742" s="159"/>
      <c r="K1742" s="99"/>
      <c r="L1742" s="17"/>
      <c r="M1742" s="17"/>
      <c r="N1742" s="17"/>
      <c r="O1742" s="17"/>
      <c r="P1742" s="17"/>
      <c r="Q1742" s="17"/>
      <c r="R1742" s="17"/>
      <c r="S1742" s="17"/>
      <c r="T1742" s="17"/>
    </row>
    <row r="1743" spans="1:27" ht="30.75" hidden="1" customHeight="1" x14ac:dyDescent="0.25">
      <c r="A1743" s="37">
        <v>14</v>
      </c>
      <c r="B1743" s="126" t="s">
        <v>164</v>
      </c>
      <c r="C1743" s="127"/>
      <c r="D1743" s="128"/>
      <c r="E1743" s="57" t="s">
        <v>69</v>
      </c>
      <c r="F1743" s="187"/>
      <c r="G1743" s="188"/>
      <c r="H1743" s="120"/>
      <c r="I1743" s="159"/>
      <c r="J1743" s="159"/>
      <c r="K1743" s="99"/>
      <c r="L1743" s="17"/>
      <c r="M1743" s="17"/>
      <c r="N1743" s="17"/>
      <c r="O1743" s="17"/>
      <c r="P1743" s="17"/>
      <c r="Q1743" s="17"/>
      <c r="R1743" s="17"/>
      <c r="S1743" s="17"/>
      <c r="T1743" s="17"/>
    </row>
    <row r="1744" spans="1:27" ht="30.75" hidden="1" customHeight="1" x14ac:dyDescent="0.25">
      <c r="A1744" s="37">
        <v>15</v>
      </c>
      <c r="B1744" s="126" t="s">
        <v>170</v>
      </c>
      <c r="C1744" s="127"/>
      <c r="D1744" s="128"/>
      <c r="E1744" s="57" t="s">
        <v>69</v>
      </c>
      <c r="F1744" s="189" t="str">
        <f>IF(OR(F1742="",F1743=""),"",F1742-F1743)</f>
        <v/>
      </c>
      <c r="G1744" s="190"/>
      <c r="H1744" s="120"/>
      <c r="I1744" s="159"/>
      <c r="J1744" s="159"/>
      <c r="K1744" s="99"/>
      <c r="L1744" s="17"/>
      <c r="M1744" s="17"/>
      <c r="N1744" s="17"/>
      <c r="O1744" s="17"/>
      <c r="P1744" s="17"/>
      <c r="Q1744" s="17"/>
      <c r="R1744" s="17"/>
      <c r="S1744" s="17"/>
      <c r="T1744" s="17"/>
    </row>
    <row r="1745" spans="1:20" hidden="1" x14ac:dyDescent="0.25">
      <c r="A1745" s="166">
        <v>16</v>
      </c>
      <c r="B1745" s="145" t="s">
        <v>66</v>
      </c>
      <c r="C1745" s="146"/>
      <c r="D1745" s="147"/>
      <c r="E1745" s="56" t="s">
        <v>93</v>
      </c>
      <c r="F1745" s="191"/>
      <c r="G1745" s="192"/>
      <c r="H1745" s="182"/>
      <c r="I1745" s="183"/>
      <c r="J1745" s="183"/>
      <c r="K1745" s="102"/>
      <c r="L1745" s="17"/>
      <c r="M1745" s="17"/>
      <c r="N1745" s="17"/>
      <c r="O1745" s="17"/>
      <c r="P1745" s="17"/>
      <c r="Q1745" s="17"/>
      <c r="R1745" s="17"/>
      <c r="S1745" s="17"/>
      <c r="T1745" s="17"/>
    </row>
    <row r="1746" spans="1:20" ht="17.25" hidden="1" customHeight="1" x14ac:dyDescent="0.25">
      <c r="A1746" s="167"/>
      <c r="B1746" s="151"/>
      <c r="C1746" s="152"/>
      <c r="D1746" s="153"/>
      <c r="E1746" s="54" t="s">
        <v>22</v>
      </c>
      <c r="F1746" s="114" t="str">
        <f>IF(F1745="","",F1745*0.278)</f>
        <v/>
      </c>
      <c r="G1746" s="114"/>
      <c r="H1746" s="184"/>
      <c r="I1746" s="184"/>
      <c r="J1746" s="182"/>
      <c r="K1746" s="102"/>
      <c r="L1746" s="17"/>
      <c r="M1746" s="17"/>
      <c r="N1746" s="17"/>
      <c r="O1746" s="17"/>
      <c r="P1746" s="17"/>
      <c r="Q1746" s="17"/>
      <c r="R1746" s="17"/>
      <c r="S1746" s="17"/>
      <c r="T1746" s="17"/>
    </row>
    <row r="1747" spans="1:20" hidden="1" x14ac:dyDescent="0.25">
      <c r="A1747" s="166">
        <v>17</v>
      </c>
      <c r="B1747" s="145" t="s">
        <v>67</v>
      </c>
      <c r="C1747" s="146"/>
      <c r="D1747" s="147"/>
      <c r="E1747" s="56" t="s">
        <v>93</v>
      </c>
      <c r="F1747" s="191"/>
      <c r="G1747" s="192"/>
      <c r="H1747" s="182"/>
      <c r="I1747" s="183"/>
      <c r="J1747" s="183"/>
      <c r="K1747" s="102"/>
      <c r="L1747" s="17"/>
      <c r="M1747" s="17"/>
      <c r="N1747" s="17"/>
      <c r="O1747" s="17"/>
      <c r="P1747" s="17"/>
      <c r="Q1747" s="17"/>
      <c r="R1747" s="17"/>
      <c r="S1747" s="17"/>
      <c r="T1747" s="17"/>
    </row>
    <row r="1748" spans="1:20" hidden="1" x14ac:dyDescent="0.25">
      <c r="A1748" s="167"/>
      <c r="B1748" s="151"/>
      <c r="C1748" s="152"/>
      <c r="D1748" s="153"/>
      <c r="E1748" s="54" t="s">
        <v>22</v>
      </c>
      <c r="F1748" s="114" t="str">
        <f>IF(F1747="","",F1747*0.278)</f>
        <v/>
      </c>
      <c r="G1748" s="114"/>
      <c r="H1748" s="184"/>
      <c r="I1748" s="184"/>
      <c r="J1748" s="182"/>
      <c r="K1748" s="102"/>
      <c r="L1748" s="17"/>
      <c r="M1748" s="17"/>
      <c r="N1748" s="17"/>
      <c r="O1748" s="17"/>
      <c r="P1748" s="17"/>
      <c r="Q1748" s="17"/>
      <c r="R1748" s="17"/>
      <c r="S1748" s="17"/>
      <c r="T1748" s="17"/>
    </row>
    <row r="1749" spans="1:20" hidden="1" x14ac:dyDescent="0.25">
      <c r="A1749" s="166">
        <v>18</v>
      </c>
      <c r="B1749" s="145" t="s">
        <v>64</v>
      </c>
      <c r="C1749" s="146"/>
      <c r="D1749" s="147"/>
      <c r="E1749" s="56" t="s">
        <v>93</v>
      </c>
      <c r="F1749" s="181" t="str">
        <f>IF(OR(F1745="",F1747=""),"",F1745-F1747)</f>
        <v/>
      </c>
      <c r="G1749" s="181"/>
      <c r="H1749" s="182"/>
      <c r="I1749" s="183"/>
      <c r="J1749" s="183"/>
      <c r="K1749" s="102"/>
      <c r="L1749" s="17"/>
      <c r="M1749" s="17"/>
      <c r="N1749" s="17"/>
      <c r="O1749" s="17"/>
      <c r="P1749" s="17"/>
      <c r="Q1749" s="17"/>
      <c r="R1749" s="17"/>
      <c r="S1749" s="17"/>
      <c r="T1749" s="17"/>
    </row>
    <row r="1750" spans="1:20" hidden="1" x14ac:dyDescent="0.25">
      <c r="A1750" s="167"/>
      <c r="B1750" s="151"/>
      <c r="C1750" s="152"/>
      <c r="D1750" s="153"/>
      <c r="E1750" s="54" t="s">
        <v>22</v>
      </c>
      <c r="F1750" s="114" t="str">
        <f>IF(OR(F1746="",F1748=""),"",F1746-F1748)</f>
        <v/>
      </c>
      <c r="G1750" s="114"/>
      <c r="H1750" s="184"/>
      <c r="I1750" s="184"/>
      <c r="J1750" s="182"/>
      <c r="K1750" s="102"/>
      <c r="L1750" s="17"/>
      <c r="M1750" s="17"/>
      <c r="N1750" s="17"/>
      <c r="O1750" s="17"/>
      <c r="P1750" s="17"/>
      <c r="Q1750" s="17"/>
      <c r="R1750" s="17"/>
      <c r="S1750" s="17"/>
      <c r="T1750" s="17"/>
    </row>
    <row r="1751" spans="1:20" ht="24" hidden="1" customHeight="1" x14ac:dyDescent="0.25">
      <c r="A1751" s="166">
        <v>19</v>
      </c>
      <c r="B1751" s="168" t="s">
        <v>61</v>
      </c>
      <c r="C1751" s="169"/>
      <c r="D1751" s="170"/>
      <c r="E1751" s="58" t="s">
        <v>93</v>
      </c>
      <c r="F1751" s="163"/>
      <c r="G1751" s="164"/>
      <c r="H1751" s="120"/>
      <c r="I1751" s="159"/>
      <c r="J1751" s="159"/>
      <c r="K1751" s="99"/>
      <c r="L1751" s="17"/>
      <c r="M1751" s="17"/>
      <c r="N1751" s="17"/>
      <c r="O1751" s="17"/>
      <c r="P1751" s="17"/>
      <c r="Q1751" s="17"/>
      <c r="R1751" s="17"/>
      <c r="S1751" s="17"/>
      <c r="T1751" s="17"/>
    </row>
    <row r="1752" spans="1:20" ht="24" hidden="1" customHeight="1" x14ac:dyDescent="0.25">
      <c r="A1752" s="167"/>
      <c r="B1752" s="171"/>
      <c r="C1752" s="172"/>
      <c r="D1752" s="173"/>
      <c r="E1752" s="57" t="s">
        <v>22</v>
      </c>
      <c r="F1752" s="185" t="str">
        <f>IF(F1751="","",F1751*0.278)</f>
        <v/>
      </c>
      <c r="G1752" s="186"/>
      <c r="H1752" s="120"/>
      <c r="I1752" s="159"/>
      <c r="J1752" s="159"/>
      <c r="K1752" s="99"/>
      <c r="L1752" s="17"/>
      <c r="M1752" s="17"/>
      <c r="N1752" s="17"/>
      <c r="O1752" s="17"/>
      <c r="P1752" s="17"/>
      <c r="Q1752" s="17"/>
      <c r="R1752" s="17"/>
      <c r="S1752" s="17"/>
      <c r="T1752" s="17"/>
    </row>
    <row r="1753" spans="1:20" ht="24" hidden="1" customHeight="1" x14ac:dyDescent="0.25">
      <c r="A1753" s="166">
        <v>20</v>
      </c>
      <c r="B1753" s="168" t="s">
        <v>62</v>
      </c>
      <c r="C1753" s="169"/>
      <c r="D1753" s="170"/>
      <c r="E1753" s="58" t="s">
        <v>93</v>
      </c>
      <c r="F1753" s="163"/>
      <c r="G1753" s="164"/>
      <c r="H1753" s="120"/>
      <c r="I1753" s="159"/>
      <c r="J1753" s="159"/>
      <c r="K1753" s="99"/>
      <c r="L1753" s="17"/>
      <c r="M1753" s="17"/>
      <c r="N1753" s="17"/>
      <c r="O1753" s="17"/>
      <c r="P1753" s="17"/>
      <c r="Q1753" s="17"/>
      <c r="R1753" s="17"/>
      <c r="S1753" s="17"/>
      <c r="T1753" s="17"/>
    </row>
    <row r="1754" spans="1:20" ht="24" hidden="1" customHeight="1" x14ac:dyDescent="0.25">
      <c r="A1754" s="167"/>
      <c r="B1754" s="171"/>
      <c r="C1754" s="172"/>
      <c r="D1754" s="173"/>
      <c r="E1754" s="57" t="s">
        <v>22</v>
      </c>
      <c r="F1754" s="185" t="str">
        <f>IF(F1753="","",F1753*0.278)</f>
        <v/>
      </c>
      <c r="G1754" s="186"/>
      <c r="H1754" s="120"/>
      <c r="I1754" s="159"/>
      <c r="J1754" s="159"/>
      <c r="K1754" s="103"/>
      <c r="L1754" s="17"/>
      <c r="M1754" s="17"/>
      <c r="N1754" s="17"/>
      <c r="O1754" s="17"/>
      <c r="P1754" s="17"/>
      <c r="Q1754" s="17"/>
      <c r="R1754" s="17"/>
      <c r="S1754" s="17"/>
      <c r="T1754" s="17"/>
    </row>
    <row r="1755" spans="1:20" ht="23.25" hidden="1" customHeight="1" x14ac:dyDescent="0.25">
      <c r="A1755" s="166">
        <v>21</v>
      </c>
      <c r="B1755" s="168" t="s">
        <v>50</v>
      </c>
      <c r="C1755" s="169"/>
      <c r="D1755" s="170"/>
      <c r="E1755" s="58" t="s">
        <v>93</v>
      </c>
      <c r="F1755" s="174" t="str">
        <f>IF(OR(F1751="",F1753=""),"",F1751-F1753)</f>
        <v/>
      </c>
      <c r="G1755" s="175"/>
      <c r="H1755" s="120"/>
      <c r="I1755" s="159"/>
      <c r="J1755" s="159"/>
      <c r="K1755" s="103"/>
      <c r="L1755" s="17"/>
      <c r="M1755" s="17"/>
      <c r="N1755" s="17"/>
      <c r="O1755" s="17"/>
      <c r="P1755" s="17"/>
      <c r="Q1755" s="17"/>
      <c r="R1755" s="17"/>
      <c r="S1755" s="17"/>
      <c r="T1755" s="17"/>
    </row>
    <row r="1756" spans="1:20" ht="23.25" hidden="1" customHeight="1" x14ac:dyDescent="0.25">
      <c r="A1756" s="167"/>
      <c r="B1756" s="171"/>
      <c r="C1756" s="172"/>
      <c r="D1756" s="173"/>
      <c r="E1756" s="57" t="s">
        <v>22</v>
      </c>
      <c r="F1756" s="174" t="str">
        <f>IF(OR(F1752="",F1754=""),"",F1752-F1754)</f>
        <v/>
      </c>
      <c r="G1756" s="175"/>
      <c r="H1756" s="120"/>
      <c r="I1756" s="159"/>
      <c r="J1756" s="159"/>
      <c r="K1756" s="103"/>
      <c r="L1756" s="17"/>
      <c r="M1756" s="17"/>
      <c r="N1756" s="17"/>
      <c r="O1756" s="17"/>
      <c r="P1756" s="17"/>
      <c r="Q1756" s="17"/>
      <c r="R1756" s="17"/>
      <c r="S1756" s="17"/>
      <c r="T1756" s="17"/>
    </row>
    <row r="1757" spans="1:20" ht="45.75" hidden="1" customHeight="1" x14ac:dyDescent="0.25">
      <c r="A1757" s="38">
        <v>22</v>
      </c>
      <c r="B1757" s="126" t="s">
        <v>161</v>
      </c>
      <c r="C1757" s="127"/>
      <c r="D1757" s="128"/>
      <c r="E1757" s="57" t="s">
        <v>47</v>
      </c>
      <c r="F1757" s="176" t="str">
        <f>IF(OR(F1751="",F1753=""),"",F1755/F1751)</f>
        <v/>
      </c>
      <c r="G1757" s="177"/>
      <c r="H1757" s="120"/>
      <c r="I1757" s="159"/>
      <c r="J1757" s="159"/>
      <c r="K1757" s="103"/>
      <c r="L1757" s="17"/>
      <c r="M1757" s="17"/>
      <c r="N1757" s="17"/>
      <c r="O1757" s="17"/>
      <c r="P1757" s="17"/>
      <c r="Q1757" s="17"/>
      <c r="R1757" s="17"/>
      <c r="S1757" s="17"/>
      <c r="T1757" s="17"/>
    </row>
    <row r="1758" spans="1:20" ht="30.75" hidden="1" customHeight="1" x14ac:dyDescent="0.25">
      <c r="A1758" s="40">
        <v>23</v>
      </c>
      <c r="B1758" s="129" t="s">
        <v>23</v>
      </c>
      <c r="C1758" s="130"/>
      <c r="D1758" s="131"/>
      <c r="E1758" s="54" t="s">
        <v>22</v>
      </c>
      <c r="F1758" s="178"/>
      <c r="G1758" s="178"/>
      <c r="H1758" s="179"/>
      <c r="I1758" s="179"/>
      <c r="J1758" s="120"/>
      <c r="K1758" s="102"/>
      <c r="L1758" s="17"/>
      <c r="M1758" s="17"/>
      <c r="N1758" s="17"/>
      <c r="O1758" s="17"/>
      <c r="P1758" s="17"/>
      <c r="Q1758" s="17"/>
      <c r="R1758" s="17"/>
      <c r="S1758" s="17"/>
      <c r="T1758" s="17"/>
    </row>
    <row r="1759" spans="1:20" ht="30.75" hidden="1" customHeight="1" x14ac:dyDescent="0.25">
      <c r="A1759" s="38">
        <v>24</v>
      </c>
      <c r="B1759" s="129" t="s">
        <v>172</v>
      </c>
      <c r="C1759" s="130"/>
      <c r="D1759" s="131"/>
      <c r="E1759" s="54" t="s">
        <v>22</v>
      </c>
      <c r="F1759" s="178"/>
      <c r="G1759" s="178"/>
      <c r="H1759" s="179"/>
      <c r="I1759" s="179"/>
      <c r="J1759" s="120"/>
      <c r="K1759" s="102"/>
      <c r="L1759" s="17"/>
      <c r="M1759" s="17"/>
      <c r="N1759" s="17"/>
      <c r="O1759" s="17"/>
      <c r="P1759" s="17"/>
      <c r="Q1759" s="17"/>
      <c r="R1759" s="17"/>
      <c r="S1759" s="17"/>
      <c r="T1759" s="17"/>
    </row>
    <row r="1760" spans="1:20" ht="30.75" hidden="1" customHeight="1" x14ac:dyDescent="0.25">
      <c r="A1760" s="38">
        <v>25</v>
      </c>
      <c r="B1760" s="129" t="s">
        <v>173</v>
      </c>
      <c r="C1760" s="130"/>
      <c r="D1760" s="131"/>
      <c r="E1760" s="54" t="s">
        <v>22</v>
      </c>
      <c r="F1760" s="180" t="str">
        <f>IF(OR(F1758="",F1759=""),"",F1758-F1759)</f>
        <v/>
      </c>
      <c r="G1760" s="180"/>
      <c r="H1760" s="120"/>
      <c r="I1760" s="159"/>
      <c r="J1760" s="159"/>
      <c r="K1760" s="102"/>
      <c r="L1760" s="17"/>
      <c r="M1760" s="17"/>
      <c r="N1760" s="17"/>
      <c r="O1760" s="17"/>
      <c r="P1760" s="17"/>
      <c r="Q1760" s="17"/>
      <c r="R1760" s="17"/>
      <c r="S1760" s="17"/>
      <c r="T1760" s="17"/>
    </row>
    <row r="1761" spans="1:27" ht="45.75" hidden="1" customHeight="1" x14ac:dyDescent="0.25">
      <c r="A1761" s="46">
        <v>26</v>
      </c>
      <c r="B1761" s="108" t="s">
        <v>166</v>
      </c>
      <c r="C1761" s="108"/>
      <c r="D1761" s="108"/>
      <c r="E1761" s="57" t="s">
        <v>22</v>
      </c>
      <c r="F1761" s="163"/>
      <c r="G1761" s="164"/>
      <c r="H1761" s="120"/>
      <c r="I1761" s="159"/>
      <c r="J1761" s="159"/>
      <c r="K1761" s="103"/>
      <c r="L1761" s="17"/>
      <c r="M1761" s="17"/>
      <c r="N1761" s="17"/>
      <c r="O1761" s="17"/>
      <c r="P1761" s="17"/>
      <c r="Q1761" s="17"/>
      <c r="R1761" s="17"/>
      <c r="S1761" s="17"/>
      <c r="T1761" s="17"/>
    </row>
    <row r="1762" spans="1:27" ht="45.75" hidden="1" customHeight="1" x14ac:dyDescent="0.25">
      <c r="A1762" s="46">
        <v>27</v>
      </c>
      <c r="B1762" s="108" t="s">
        <v>169</v>
      </c>
      <c r="C1762" s="108"/>
      <c r="D1762" s="108"/>
      <c r="E1762" s="57" t="s">
        <v>22</v>
      </c>
      <c r="F1762" s="163"/>
      <c r="G1762" s="164"/>
      <c r="H1762" s="120"/>
      <c r="I1762" s="159"/>
      <c r="J1762" s="159"/>
      <c r="K1762" s="103"/>
      <c r="L1762" s="17"/>
      <c r="M1762" s="17"/>
      <c r="N1762" s="17"/>
      <c r="O1762" s="17"/>
      <c r="P1762" s="17"/>
      <c r="Q1762" s="17"/>
      <c r="R1762" s="17"/>
      <c r="S1762" s="17"/>
      <c r="T1762" s="17"/>
    </row>
    <row r="1763" spans="1:27" ht="45" hidden="1" customHeight="1" x14ac:dyDescent="0.25">
      <c r="A1763" s="34">
        <v>28</v>
      </c>
      <c r="B1763" s="157" t="s">
        <v>51</v>
      </c>
      <c r="C1763" s="157"/>
      <c r="D1763" s="157"/>
      <c r="E1763" s="54" t="s">
        <v>22</v>
      </c>
      <c r="F1763" s="165" t="str">
        <f>IF(AND(F1761="",F1762=""),"",F1761+F1762)</f>
        <v/>
      </c>
      <c r="G1763" s="165"/>
      <c r="H1763" s="120"/>
      <c r="I1763" s="159"/>
      <c r="J1763" s="159"/>
      <c r="K1763" s="99"/>
      <c r="L1763" s="17"/>
      <c r="M1763" s="17"/>
      <c r="N1763" s="17"/>
      <c r="O1763" s="17"/>
      <c r="P1763" s="17"/>
      <c r="Q1763" s="17"/>
      <c r="R1763" s="17"/>
      <c r="S1763" s="17"/>
      <c r="T1763" s="17"/>
    </row>
    <row r="1764" spans="1:27" ht="30.75" hidden="1" customHeight="1" x14ac:dyDescent="0.25">
      <c r="A1764" s="34">
        <v>29</v>
      </c>
      <c r="B1764" s="129" t="s">
        <v>185</v>
      </c>
      <c r="C1764" s="130"/>
      <c r="D1764" s="131"/>
      <c r="E1764" s="54" t="s">
        <v>24</v>
      </c>
      <c r="F1764" s="163"/>
      <c r="G1764" s="164"/>
      <c r="H1764" s="120"/>
      <c r="I1764" s="159"/>
      <c r="J1764" s="159"/>
      <c r="K1764" s="99"/>
      <c r="L1764" s="17"/>
      <c r="M1764" s="17"/>
      <c r="N1764" s="17"/>
      <c r="O1764" s="17"/>
      <c r="P1764" s="17"/>
      <c r="Q1764" s="17"/>
      <c r="R1764" s="17"/>
      <c r="S1764" s="17"/>
      <c r="T1764" s="17"/>
    </row>
    <row r="1765" spans="1:27" hidden="1" x14ac:dyDescent="0.25">
      <c r="A1765" s="34">
        <v>30</v>
      </c>
      <c r="B1765" s="129" t="s">
        <v>186</v>
      </c>
      <c r="C1765" s="130"/>
      <c r="D1765" s="131"/>
      <c r="E1765" s="54" t="s">
        <v>24</v>
      </c>
      <c r="F1765" s="163"/>
      <c r="G1765" s="164"/>
      <c r="H1765" s="120"/>
      <c r="I1765" s="159"/>
      <c r="J1765" s="159"/>
      <c r="K1765" s="99"/>
      <c r="L1765" s="17"/>
      <c r="M1765" s="17"/>
      <c r="N1765" s="17"/>
      <c r="O1765" s="17"/>
      <c r="P1765" s="17"/>
      <c r="Q1765" s="17"/>
      <c r="R1765" s="17"/>
      <c r="S1765" s="17"/>
      <c r="T1765" s="17"/>
    </row>
    <row r="1766" spans="1:27" ht="31.5" hidden="1" customHeight="1" x14ac:dyDescent="0.25">
      <c r="A1766" s="34">
        <v>31</v>
      </c>
      <c r="B1766" s="157" t="s">
        <v>48</v>
      </c>
      <c r="C1766" s="157"/>
      <c r="D1766" s="157"/>
      <c r="E1766" s="54" t="s">
        <v>24</v>
      </c>
      <c r="F1766" s="165" t="str">
        <f>IF(OR(F1764="",F1765=""),"",F1764-F1765)</f>
        <v/>
      </c>
      <c r="G1766" s="165"/>
      <c r="H1766" s="120"/>
      <c r="I1766" s="159"/>
      <c r="J1766" s="159"/>
      <c r="K1766" s="103"/>
      <c r="L1766" s="17"/>
      <c r="M1766" s="17"/>
      <c r="N1766" s="17"/>
      <c r="O1766" s="17"/>
      <c r="P1766" s="17"/>
      <c r="Q1766" s="17"/>
      <c r="R1766" s="17"/>
      <c r="S1766" s="17"/>
      <c r="T1766" s="17"/>
    </row>
    <row r="1767" spans="1:27" hidden="1" x14ac:dyDescent="0.25">
      <c r="A1767" s="142">
        <v>32</v>
      </c>
      <c r="B1767" s="145" t="s">
        <v>52</v>
      </c>
      <c r="C1767" s="146"/>
      <c r="D1767" s="147"/>
      <c r="E1767" s="154" t="s">
        <v>182</v>
      </c>
      <c r="F1767" s="154"/>
      <c r="G1767" s="154"/>
      <c r="H1767" s="154"/>
      <c r="I1767" s="154"/>
      <c r="J1767" s="86"/>
      <c r="K1767" s="155" t="str">
        <f>IF(AND(J1767="Tak",F1757&lt;0.25),"Nie został spełniony warunek zgodnie z punktem 1 Kryteriów jakościowych dopuszczających","")</f>
        <v/>
      </c>
      <c r="L1767" s="155"/>
      <c r="M1767" s="155"/>
      <c r="N1767" s="155"/>
      <c r="O1767" s="155"/>
      <c r="P1767" s="155"/>
      <c r="Q1767" s="155"/>
      <c r="R1767" s="155"/>
      <c r="S1767" s="155"/>
      <c r="T1767" s="155"/>
      <c r="AA1767">
        <f>IF(J1767="Tak",1,0)</f>
        <v>0</v>
      </c>
    </row>
    <row r="1768" spans="1:27" hidden="1" x14ac:dyDescent="0.25">
      <c r="A1768" s="143"/>
      <c r="B1768" s="148"/>
      <c r="C1768" s="149"/>
      <c r="D1768" s="150"/>
      <c r="E1768" s="156" t="s">
        <v>183</v>
      </c>
      <c r="F1768" s="156"/>
      <c r="G1768" s="156"/>
      <c r="H1768" s="156"/>
      <c r="I1768" s="156"/>
      <c r="J1768" s="86"/>
      <c r="K1768" s="155" t="str">
        <f>IF(AND(J1768="Tak",F1757&lt;0.1),"Nie został spełniony warunek zgodnie z punktem 2 Kryteriów jakościowych dopuszczających","")</f>
        <v/>
      </c>
      <c r="L1768" s="155"/>
      <c r="M1768" s="155"/>
      <c r="N1768" s="155"/>
      <c r="O1768" s="155"/>
      <c r="P1768" s="155"/>
      <c r="Q1768" s="155"/>
      <c r="R1768" s="155"/>
      <c r="S1768" s="155"/>
      <c r="T1768" s="155"/>
      <c r="AA1768">
        <f t="shared" ref="AA1768:AA1769" si="35">IF(J1768="Tak",1,0)</f>
        <v>0</v>
      </c>
    </row>
    <row r="1769" spans="1:27" hidden="1" x14ac:dyDescent="0.25">
      <c r="A1769" s="144"/>
      <c r="B1769" s="151"/>
      <c r="C1769" s="152"/>
      <c r="D1769" s="153"/>
      <c r="E1769" s="156" t="s">
        <v>184</v>
      </c>
      <c r="F1769" s="156"/>
      <c r="G1769" s="156"/>
      <c r="H1769" s="156"/>
      <c r="I1769" s="156"/>
      <c r="J1769" s="86"/>
      <c r="K1769" s="155" t="str">
        <f>IF(AND(J1769="Tak",F1757&lt;0.1),"Nie został spełniony warunek zgodnie z punktem 2 Kryteriów jakościowych dopuszczających","")</f>
        <v/>
      </c>
      <c r="L1769" s="155"/>
      <c r="M1769" s="155"/>
      <c r="N1769" s="155"/>
      <c r="O1769" s="155"/>
      <c r="P1769" s="155"/>
      <c r="Q1769" s="155"/>
      <c r="R1769" s="155"/>
      <c r="S1769" s="155"/>
      <c r="T1769" s="155"/>
      <c r="AA1769">
        <f t="shared" si="35"/>
        <v>0</v>
      </c>
    </row>
    <row r="1770" spans="1:27" ht="60.75" hidden="1" customHeight="1" x14ac:dyDescent="0.25">
      <c r="A1770" s="34">
        <v>33</v>
      </c>
      <c r="B1770" s="157" t="s">
        <v>277</v>
      </c>
      <c r="C1770" s="157"/>
      <c r="D1770" s="157"/>
      <c r="E1770" s="54" t="s">
        <v>19</v>
      </c>
      <c r="F1770" s="158"/>
      <c r="G1770" s="158"/>
      <c r="H1770" s="120"/>
      <c r="I1770" s="159"/>
      <c r="J1770" s="159"/>
      <c r="K1770" s="99"/>
      <c r="L1770" s="17"/>
      <c r="M1770" s="17"/>
      <c r="N1770" s="17"/>
      <c r="O1770" s="17"/>
      <c r="P1770" s="17"/>
      <c r="Q1770" s="17"/>
      <c r="R1770" s="17"/>
      <c r="S1770" s="17"/>
      <c r="T1770" s="17"/>
      <c r="AA1770">
        <f>SUM(AA1767:AA1769)</f>
        <v>0</v>
      </c>
    </row>
    <row r="1771" spans="1:27" ht="41.25" hidden="1" customHeight="1" x14ac:dyDescent="0.25">
      <c r="A1771" s="34">
        <v>34</v>
      </c>
      <c r="B1771" s="108" t="s">
        <v>157</v>
      </c>
      <c r="C1771" s="108"/>
      <c r="D1771" s="108"/>
      <c r="E1771" s="57" t="s">
        <v>158</v>
      </c>
      <c r="F1771" s="160" t="str">
        <f>IF(OR(F1742="",F1743=""),"",F1741/F1755)</f>
        <v/>
      </c>
      <c r="G1771" s="160"/>
      <c r="H1771" s="161"/>
      <c r="I1771" s="161"/>
      <c r="J1771" s="162"/>
      <c r="K1771" s="100"/>
      <c r="L1771" s="17"/>
      <c r="M1771" s="17"/>
      <c r="N1771" s="17"/>
      <c r="O1771" s="17"/>
      <c r="P1771" s="17"/>
      <c r="Q1771" s="17"/>
      <c r="R1771" s="17"/>
      <c r="S1771" s="17"/>
      <c r="T1771" s="17"/>
    </row>
    <row r="1772" spans="1:27" ht="40.5" hidden="1" customHeight="1" x14ac:dyDescent="0.25">
      <c r="A1772" s="34">
        <v>35</v>
      </c>
      <c r="B1772" s="108" t="s">
        <v>159</v>
      </c>
      <c r="C1772" s="108"/>
      <c r="D1772" s="108"/>
      <c r="E1772" s="57" t="s">
        <v>160</v>
      </c>
      <c r="F1772" s="160" t="str">
        <f>IF(OR(F1741="",F1742="",F1751=""),"",F1741/(F1742-F1743))</f>
        <v/>
      </c>
      <c r="G1772" s="160"/>
      <c r="H1772" s="161"/>
      <c r="I1772" s="161"/>
      <c r="J1772" s="162"/>
      <c r="K1772" s="99"/>
      <c r="L1772" s="17"/>
      <c r="M1772" s="17"/>
      <c r="N1772" s="17"/>
      <c r="O1772" s="17"/>
      <c r="P1772" s="17"/>
      <c r="Q1772" s="17"/>
      <c r="R1772" s="17"/>
      <c r="S1772" s="17"/>
      <c r="T1772" s="17"/>
    </row>
    <row r="1773" spans="1:27" ht="30" hidden="1" customHeight="1" x14ac:dyDescent="0.25">
      <c r="A1773" s="34">
        <v>36</v>
      </c>
      <c r="B1773" s="126" t="str">
        <f>CONCATENATE("Maksymalna kwota dofinansowania - ",'0-1'!$B$8)</f>
        <v xml:space="preserve">Maksymalna kwota dofinansowania - </v>
      </c>
      <c r="C1773" s="127"/>
      <c r="D1773" s="128"/>
      <c r="E1773" s="57" t="s">
        <v>69</v>
      </c>
      <c r="F1773" s="135" t="str">
        <f>IF(F1774="","",F1774*F1741)</f>
        <v/>
      </c>
      <c r="G1773" s="136"/>
      <c r="H1773" s="137"/>
      <c r="I1773" s="138"/>
      <c r="J1773" s="138"/>
      <c r="K1773" s="99"/>
      <c r="L1773" s="17"/>
      <c r="M1773" s="17"/>
      <c r="N1773" s="17"/>
      <c r="O1773" s="17"/>
      <c r="P1773" s="17"/>
      <c r="Q1773" s="17"/>
      <c r="R1773" s="17"/>
      <c r="S1773" s="17"/>
      <c r="T1773" s="17"/>
    </row>
    <row r="1774" spans="1:27" ht="45.75" hidden="1" customHeight="1" x14ac:dyDescent="0.25">
      <c r="A1774" s="34">
        <v>37</v>
      </c>
      <c r="B1774" s="126" t="s">
        <v>187</v>
      </c>
      <c r="C1774" s="127"/>
      <c r="D1774" s="128"/>
      <c r="E1774" s="59" t="s">
        <v>47</v>
      </c>
      <c r="F1774" s="139" t="str">
        <f>IF(AA1770=3,0.95,IF(AA1770=2,0.9,IF(AA1770=1,0.85,"")))</f>
        <v/>
      </c>
      <c r="G1774" s="140"/>
      <c r="H1774" s="137"/>
      <c r="I1774" s="138"/>
      <c r="J1774" s="138"/>
      <c r="K1774" s="99"/>
      <c r="L1774" s="17"/>
      <c r="M1774" s="17"/>
      <c r="N1774" s="17"/>
      <c r="O1774" s="17"/>
      <c r="P1774" s="17"/>
      <c r="Q1774" s="17"/>
      <c r="R1774" s="17"/>
      <c r="S1774" s="17"/>
      <c r="T1774" s="17"/>
    </row>
    <row r="1775" spans="1:27" ht="15" hidden="1" customHeight="1" x14ac:dyDescent="0.25">
      <c r="A1775" s="106" t="s">
        <v>205</v>
      </c>
      <c r="B1775" s="106"/>
      <c r="C1775" s="106"/>
      <c r="D1775" s="106"/>
      <c r="E1775" s="106"/>
      <c r="F1775" s="106"/>
      <c r="G1775" s="106"/>
      <c r="H1775" s="106"/>
      <c r="I1775" s="106"/>
      <c r="J1775" s="132"/>
      <c r="K1775" s="98"/>
      <c r="L1775" s="17"/>
      <c r="M1775" s="17"/>
      <c r="N1775" s="17"/>
      <c r="O1775" s="17"/>
      <c r="P1775" s="17"/>
      <c r="Q1775" s="17"/>
      <c r="R1775" s="17"/>
      <c r="S1775" s="17"/>
      <c r="T1775" s="17"/>
    </row>
    <row r="1776" spans="1:27" ht="39.75" hidden="1" customHeight="1" x14ac:dyDescent="0.25">
      <c r="A1776" s="107"/>
      <c r="B1776" s="107"/>
      <c r="C1776" s="107"/>
      <c r="D1776" s="107"/>
      <c r="E1776" s="107"/>
      <c r="F1776" s="107"/>
      <c r="G1776" s="107"/>
      <c r="H1776" s="107"/>
      <c r="I1776" s="107"/>
      <c r="J1776" s="141"/>
      <c r="K1776" s="98"/>
      <c r="L1776" s="17"/>
      <c r="M1776" s="17"/>
      <c r="N1776" s="17"/>
      <c r="O1776" s="17"/>
      <c r="P1776" s="17"/>
      <c r="Q1776" s="17"/>
      <c r="R1776" s="17"/>
      <c r="S1776" s="17"/>
      <c r="T1776" s="17"/>
    </row>
    <row r="1777" spans="1:27" ht="33.75" hidden="1" customHeight="1" x14ac:dyDescent="0.25">
      <c r="K1777" s="98"/>
      <c r="L1777" s="17"/>
      <c r="M1777" s="17"/>
      <c r="N1777" s="17"/>
      <c r="O1777" s="17"/>
      <c r="P1777" s="17"/>
      <c r="Q1777" s="17"/>
      <c r="R1777" s="17"/>
      <c r="S1777" s="17"/>
      <c r="T1777" s="17"/>
    </row>
    <row r="1778" spans="1:27" ht="18.75" hidden="1" x14ac:dyDescent="0.3">
      <c r="B1778" s="207" t="s">
        <v>235</v>
      </c>
      <c r="C1778" s="207"/>
      <c r="D1778" s="207"/>
      <c r="E1778" s="207"/>
      <c r="F1778" s="207"/>
      <c r="G1778" s="207"/>
      <c r="H1778" s="207"/>
      <c r="I1778" s="207"/>
      <c r="J1778" s="207"/>
      <c r="K1778" s="98"/>
      <c r="L1778" s="17"/>
      <c r="M1778" s="17"/>
      <c r="N1778" s="17"/>
      <c r="O1778" s="17"/>
      <c r="P1778" s="17"/>
      <c r="Q1778" s="17"/>
      <c r="R1778" s="17"/>
      <c r="S1778" s="17"/>
      <c r="T1778" s="17"/>
    </row>
    <row r="1779" spans="1:27" ht="45.75" hidden="1" customHeight="1" x14ac:dyDescent="0.25">
      <c r="A1779" s="36" t="s">
        <v>13</v>
      </c>
      <c r="B1779" s="208" t="s">
        <v>33</v>
      </c>
      <c r="C1779" s="208"/>
      <c r="D1779" s="208"/>
      <c r="E1779" s="51" t="s">
        <v>15</v>
      </c>
      <c r="F1779" s="208" t="s">
        <v>36</v>
      </c>
      <c r="G1779" s="208"/>
      <c r="H1779" s="208" t="s">
        <v>49</v>
      </c>
      <c r="I1779" s="208"/>
      <c r="J1779" s="209"/>
      <c r="K1779" s="99"/>
      <c r="L1779" s="17"/>
      <c r="M1779" s="17"/>
      <c r="N1779" s="17"/>
      <c r="O1779" s="17"/>
      <c r="P1779" s="17"/>
      <c r="Q1779" s="17"/>
      <c r="R1779" s="17"/>
      <c r="S1779" s="17"/>
      <c r="T1779" s="17"/>
    </row>
    <row r="1780" spans="1:27" ht="31.5" hidden="1" customHeight="1" x14ac:dyDescent="0.25">
      <c r="A1780" s="40">
        <v>1</v>
      </c>
      <c r="B1780" s="157" t="s">
        <v>43</v>
      </c>
      <c r="C1780" s="157"/>
      <c r="D1780" s="157"/>
      <c r="E1780" s="52" t="s">
        <v>17</v>
      </c>
      <c r="F1780" s="198" t="s">
        <v>17</v>
      </c>
      <c r="G1780" s="199"/>
      <c r="H1780" s="200"/>
      <c r="I1780" s="200"/>
      <c r="J1780" s="201"/>
      <c r="K1780" s="99"/>
      <c r="L1780" s="17"/>
      <c r="M1780" s="17"/>
      <c r="N1780" s="17"/>
      <c r="O1780" s="17"/>
      <c r="P1780" s="17"/>
      <c r="Q1780" s="17"/>
      <c r="R1780" s="17"/>
      <c r="S1780" s="17"/>
      <c r="T1780" s="17"/>
    </row>
    <row r="1781" spans="1:27" ht="30.75" hidden="1" customHeight="1" x14ac:dyDescent="0.25">
      <c r="A1781" s="40">
        <v>2</v>
      </c>
      <c r="B1781" s="157" t="s">
        <v>44</v>
      </c>
      <c r="C1781" s="157"/>
      <c r="D1781" s="157"/>
      <c r="E1781" s="52" t="s">
        <v>17</v>
      </c>
      <c r="F1781" s="198" t="s">
        <v>17</v>
      </c>
      <c r="G1781" s="199"/>
      <c r="H1781" s="120"/>
      <c r="I1781" s="159"/>
      <c r="J1781" s="159"/>
      <c r="K1781" s="101"/>
      <c r="L1781" s="17"/>
      <c r="M1781" s="17"/>
      <c r="N1781" s="17"/>
      <c r="O1781" s="17"/>
      <c r="P1781" s="17"/>
      <c r="Q1781" s="17"/>
      <c r="R1781" s="17"/>
      <c r="S1781" s="17"/>
      <c r="T1781" s="17"/>
    </row>
    <row r="1782" spans="1:27" ht="15.75" hidden="1" x14ac:dyDescent="0.25">
      <c r="A1782" s="40">
        <v>3</v>
      </c>
      <c r="B1782" s="126" t="s">
        <v>152</v>
      </c>
      <c r="C1782" s="127"/>
      <c r="D1782" s="128"/>
      <c r="E1782" s="53" t="s">
        <v>153</v>
      </c>
      <c r="F1782" s="202"/>
      <c r="G1782" s="203"/>
      <c r="H1782" s="120"/>
      <c r="I1782" s="159"/>
      <c r="J1782" s="159"/>
      <c r="K1782" s="101"/>
      <c r="L1782" s="17"/>
      <c r="M1782" s="17"/>
      <c r="N1782" s="17"/>
      <c r="O1782" s="17"/>
      <c r="P1782" s="17"/>
      <c r="Q1782" s="17"/>
      <c r="R1782" s="17"/>
      <c r="S1782" s="17"/>
      <c r="T1782" s="17"/>
      <c r="AA1782" t="s">
        <v>154</v>
      </c>
    </row>
    <row r="1783" spans="1:27" ht="17.25" hidden="1" x14ac:dyDescent="0.25">
      <c r="A1783" s="40">
        <v>4</v>
      </c>
      <c r="B1783" s="157" t="s">
        <v>45</v>
      </c>
      <c r="C1783" s="157"/>
      <c r="D1783" s="157"/>
      <c r="E1783" s="54" t="s">
        <v>21</v>
      </c>
      <c r="F1783" s="158"/>
      <c r="G1783" s="158"/>
      <c r="H1783" s="120"/>
      <c r="I1783" s="159"/>
      <c r="J1783" s="159"/>
      <c r="K1783" s="101"/>
      <c r="L1783" s="17"/>
      <c r="M1783" s="17"/>
      <c r="N1783" s="17"/>
      <c r="O1783" s="17"/>
      <c r="P1783" s="17"/>
      <c r="Q1783" s="17"/>
      <c r="R1783" s="17"/>
      <c r="S1783" s="17"/>
      <c r="T1783" s="17"/>
      <c r="AA1783" t="s">
        <v>155</v>
      </c>
    </row>
    <row r="1784" spans="1:27" ht="18.75" hidden="1" customHeight="1" x14ac:dyDescent="0.25">
      <c r="A1784" s="40">
        <v>5</v>
      </c>
      <c r="B1784" s="157" t="s">
        <v>41</v>
      </c>
      <c r="C1784" s="157"/>
      <c r="D1784" s="157"/>
      <c r="E1784" s="54" t="s">
        <v>21</v>
      </c>
      <c r="F1784" s="204"/>
      <c r="G1784" s="205"/>
      <c r="H1784" s="120"/>
      <c r="I1784" s="159"/>
      <c r="J1784" s="159"/>
      <c r="K1784" s="101"/>
      <c r="L1784" s="17"/>
      <c r="M1784" s="17"/>
      <c r="N1784" s="17"/>
      <c r="O1784" s="17"/>
      <c r="P1784" s="17"/>
      <c r="Q1784" s="17"/>
      <c r="R1784" s="17"/>
      <c r="S1784" s="17"/>
      <c r="T1784" s="17"/>
    </row>
    <row r="1785" spans="1:27" ht="29.25" hidden="1" customHeight="1" x14ac:dyDescent="0.25">
      <c r="A1785" s="34">
        <v>6</v>
      </c>
      <c r="B1785" s="206" t="s">
        <v>163</v>
      </c>
      <c r="C1785" s="206"/>
      <c r="D1785" s="206"/>
      <c r="E1785" s="55" t="s">
        <v>168</v>
      </c>
      <c r="F1785" s="158"/>
      <c r="G1785" s="158"/>
      <c r="H1785" s="120"/>
      <c r="I1785" s="159"/>
      <c r="J1785" s="159"/>
      <c r="K1785" s="101"/>
      <c r="L1785" s="17"/>
      <c r="M1785" s="17"/>
      <c r="N1785" s="17"/>
      <c r="O1785" s="17"/>
      <c r="P1785" s="17"/>
      <c r="Q1785" s="17"/>
      <c r="R1785" s="17"/>
      <c r="S1785" s="17"/>
      <c r="T1785" s="17"/>
    </row>
    <row r="1786" spans="1:27" ht="62.25" hidden="1" customHeight="1" x14ac:dyDescent="0.25">
      <c r="A1786" s="40">
        <v>7</v>
      </c>
      <c r="B1786" s="157" t="s">
        <v>46</v>
      </c>
      <c r="C1786" s="157"/>
      <c r="D1786" s="157"/>
      <c r="E1786" s="54" t="s">
        <v>21</v>
      </c>
      <c r="F1786" s="158"/>
      <c r="G1786" s="158"/>
      <c r="H1786" s="120"/>
      <c r="I1786" s="159"/>
      <c r="J1786" s="159"/>
      <c r="K1786" s="99"/>
      <c r="L1786" s="17"/>
      <c r="M1786" s="17"/>
      <c r="N1786" s="17"/>
      <c r="O1786" s="17"/>
      <c r="P1786" s="17"/>
      <c r="Q1786" s="17"/>
      <c r="R1786" s="17"/>
      <c r="S1786" s="17"/>
      <c r="T1786" s="17"/>
    </row>
    <row r="1787" spans="1:27" ht="28.5" hidden="1" customHeight="1" x14ac:dyDescent="0.25">
      <c r="A1787" s="40">
        <v>8</v>
      </c>
      <c r="B1787" s="193" t="s">
        <v>174</v>
      </c>
      <c r="C1787" s="194"/>
      <c r="D1787" s="195"/>
      <c r="E1787" s="56" t="s">
        <v>35</v>
      </c>
      <c r="F1787" s="196"/>
      <c r="G1787" s="197"/>
      <c r="H1787" s="120"/>
      <c r="I1787" s="159"/>
      <c r="J1787" s="159"/>
      <c r="K1787" s="99"/>
      <c r="L1787" s="17"/>
      <c r="M1787" s="17"/>
      <c r="N1787" s="17"/>
      <c r="O1787" s="17"/>
      <c r="P1787" s="17"/>
      <c r="Q1787" s="17"/>
      <c r="R1787" s="17"/>
      <c r="S1787" s="17"/>
      <c r="T1787" s="17"/>
    </row>
    <row r="1788" spans="1:27" ht="29.25" hidden="1" customHeight="1" x14ac:dyDescent="0.25">
      <c r="A1788" s="40">
        <v>9</v>
      </c>
      <c r="B1788" s="193" t="s">
        <v>176</v>
      </c>
      <c r="C1788" s="194"/>
      <c r="D1788" s="195"/>
      <c r="E1788" s="56" t="s">
        <v>153</v>
      </c>
      <c r="F1788" s="163"/>
      <c r="G1788" s="164"/>
      <c r="H1788" s="120"/>
      <c r="I1788" s="159"/>
      <c r="J1788" s="159"/>
      <c r="K1788" s="99"/>
      <c r="L1788" s="17"/>
      <c r="M1788" s="17"/>
      <c r="N1788" s="17"/>
      <c r="O1788" s="17"/>
      <c r="P1788" s="17"/>
      <c r="Q1788" s="17"/>
      <c r="R1788" s="17"/>
      <c r="S1788" s="17"/>
      <c r="T1788" s="17"/>
    </row>
    <row r="1789" spans="1:27" hidden="1" x14ac:dyDescent="0.25">
      <c r="A1789" s="40">
        <v>10</v>
      </c>
      <c r="B1789" s="193" t="s">
        <v>175</v>
      </c>
      <c r="C1789" s="194"/>
      <c r="D1789" s="195"/>
      <c r="E1789" s="56" t="s">
        <v>35</v>
      </c>
      <c r="F1789" s="196"/>
      <c r="G1789" s="197"/>
      <c r="H1789" s="120"/>
      <c r="I1789" s="159"/>
      <c r="J1789" s="159"/>
      <c r="K1789" s="99"/>
      <c r="L1789" s="17"/>
      <c r="M1789" s="17"/>
      <c r="N1789" s="17"/>
      <c r="O1789" s="17"/>
      <c r="P1789" s="17"/>
      <c r="Q1789" s="17"/>
      <c r="R1789" s="17"/>
      <c r="S1789" s="17"/>
      <c r="T1789" s="17"/>
    </row>
    <row r="1790" spans="1:27" ht="33.75" hidden="1" customHeight="1" x14ac:dyDescent="0.25">
      <c r="A1790" s="40">
        <v>11</v>
      </c>
      <c r="B1790" s="126" t="s">
        <v>156</v>
      </c>
      <c r="C1790" s="127"/>
      <c r="D1790" s="128"/>
      <c r="E1790" s="57" t="s">
        <v>69</v>
      </c>
      <c r="F1790" s="187"/>
      <c r="G1790" s="188"/>
      <c r="H1790" s="120"/>
      <c r="I1790" s="159"/>
      <c r="J1790" s="159"/>
      <c r="K1790" s="100" t="str">
        <f>IF(F1791&gt;F1790,"Wartość kosztów kwalifikowanych przekracza koszt całkowity przedsięwzięcia !!!","")</f>
        <v/>
      </c>
      <c r="L1790" s="17"/>
      <c r="M1790" s="17"/>
      <c r="N1790" s="17"/>
      <c r="O1790" s="17"/>
      <c r="P1790" s="17"/>
      <c r="Q1790" s="17"/>
      <c r="R1790" s="17"/>
      <c r="S1790" s="17"/>
      <c r="T1790" s="17"/>
    </row>
    <row r="1791" spans="1:27" ht="141.75" hidden="1" customHeight="1" x14ac:dyDescent="0.25">
      <c r="A1791" s="40">
        <v>12</v>
      </c>
      <c r="B1791" s="126" t="s">
        <v>167</v>
      </c>
      <c r="C1791" s="127"/>
      <c r="D1791" s="128"/>
      <c r="E1791" s="57" t="s">
        <v>69</v>
      </c>
      <c r="F1791" s="187"/>
      <c r="G1791" s="188"/>
      <c r="H1791" s="120"/>
      <c r="I1791" s="159"/>
      <c r="J1791" s="159"/>
      <c r="K1791" s="105" t="str">
        <f>IF(F1791="","",IF(F1791&lt;100000,"Minimalny koszt kwalifikowany przedsięwzięcia to 100.000,00 zł !!!",""))</f>
        <v/>
      </c>
      <c r="L1791" s="17"/>
      <c r="M1791" s="17"/>
      <c r="N1791" s="17"/>
      <c r="O1791" s="17"/>
      <c r="P1791" s="17"/>
      <c r="Q1791" s="17"/>
      <c r="R1791" s="17"/>
      <c r="S1791" s="17"/>
      <c r="T1791" s="17"/>
    </row>
    <row r="1792" spans="1:27" ht="30.75" hidden="1" customHeight="1" x14ac:dyDescent="0.25">
      <c r="A1792" s="37">
        <v>13</v>
      </c>
      <c r="B1792" s="126" t="s">
        <v>165</v>
      </c>
      <c r="C1792" s="127"/>
      <c r="D1792" s="128"/>
      <c r="E1792" s="57" t="s">
        <v>69</v>
      </c>
      <c r="F1792" s="187"/>
      <c r="G1792" s="188"/>
      <c r="H1792" s="120"/>
      <c r="I1792" s="159"/>
      <c r="J1792" s="159"/>
      <c r="K1792" s="99"/>
      <c r="L1792" s="17"/>
      <c r="M1792" s="17"/>
      <c r="N1792" s="17"/>
      <c r="O1792" s="17"/>
      <c r="P1792" s="17"/>
      <c r="Q1792" s="17"/>
      <c r="R1792" s="17"/>
      <c r="S1792" s="17"/>
      <c r="T1792" s="17"/>
    </row>
    <row r="1793" spans="1:20" ht="30.75" hidden="1" customHeight="1" x14ac:dyDescent="0.25">
      <c r="A1793" s="37">
        <v>14</v>
      </c>
      <c r="B1793" s="126" t="s">
        <v>164</v>
      </c>
      <c r="C1793" s="127"/>
      <c r="D1793" s="128"/>
      <c r="E1793" s="57" t="s">
        <v>69</v>
      </c>
      <c r="F1793" s="187"/>
      <c r="G1793" s="188"/>
      <c r="H1793" s="120"/>
      <c r="I1793" s="159"/>
      <c r="J1793" s="159"/>
      <c r="K1793" s="99"/>
      <c r="L1793" s="17"/>
      <c r="M1793" s="17"/>
      <c r="N1793" s="17"/>
      <c r="O1793" s="17"/>
      <c r="P1793" s="17"/>
      <c r="Q1793" s="17"/>
      <c r="R1793" s="17"/>
      <c r="S1793" s="17"/>
      <c r="T1793" s="17"/>
    </row>
    <row r="1794" spans="1:20" ht="30.75" hidden="1" customHeight="1" x14ac:dyDescent="0.25">
      <c r="A1794" s="37">
        <v>15</v>
      </c>
      <c r="B1794" s="126" t="s">
        <v>170</v>
      </c>
      <c r="C1794" s="127"/>
      <c r="D1794" s="128"/>
      <c r="E1794" s="57" t="s">
        <v>69</v>
      </c>
      <c r="F1794" s="189" t="str">
        <f>IF(OR(F1792="",F1793=""),"",F1792-F1793)</f>
        <v/>
      </c>
      <c r="G1794" s="190"/>
      <c r="H1794" s="120"/>
      <c r="I1794" s="159"/>
      <c r="J1794" s="159"/>
      <c r="K1794" s="99"/>
      <c r="L1794" s="17"/>
      <c r="M1794" s="17"/>
      <c r="N1794" s="17"/>
      <c r="O1794" s="17"/>
      <c r="P1794" s="17"/>
      <c r="Q1794" s="17"/>
      <c r="R1794" s="17"/>
      <c r="S1794" s="17"/>
      <c r="T1794" s="17"/>
    </row>
    <row r="1795" spans="1:20" hidden="1" x14ac:dyDescent="0.25">
      <c r="A1795" s="166">
        <v>16</v>
      </c>
      <c r="B1795" s="145" t="s">
        <v>66</v>
      </c>
      <c r="C1795" s="146"/>
      <c r="D1795" s="147"/>
      <c r="E1795" s="56" t="s">
        <v>93</v>
      </c>
      <c r="F1795" s="191"/>
      <c r="G1795" s="192"/>
      <c r="H1795" s="182"/>
      <c r="I1795" s="183"/>
      <c r="J1795" s="183"/>
      <c r="K1795" s="102"/>
      <c r="L1795" s="17"/>
      <c r="M1795" s="17"/>
      <c r="N1795" s="17"/>
      <c r="O1795" s="17"/>
      <c r="P1795" s="17"/>
      <c r="Q1795" s="17"/>
      <c r="R1795" s="17"/>
      <c r="S1795" s="17"/>
      <c r="T1795" s="17"/>
    </row>
    <row r="1796" spans="1:20" ht="17.25" hidden="1" customHeight="1" x14ac:dyDescent="0.25">
      <c r="A1796" s="167"/>
      <c r="B1796" s="151"/>
      <c r="C1796" s="152"/>
      <c r="D1796" s="153"/>
      <c r="E1796" s="54" t="s">
        <v>22</v>
      </c>
      <c r="F1796" s="114" t="str">
        <f>IF(F1795="","",F1795*0.278)</f>
        <v/>
      </c>
      <c r="G1796" s="114"/>
      <c r="H1796" s="184"/>
      <c r="I1796" s="184"/>
      <c r="J1796" s="182"/>
      <c r="K1796" s="102"/>
      <c r="L1796" s="17"/>
      <c r="M1796" s="17"/>
      <c r="N1796" s="17"/>
      <c r="O1796" s="17"/>
      <c r="P1796" s="17"/>
      <c r="Q1796" s="17"/>
      <c r="R1796" s="17"/>
      <c r="S1796" s="17"/>
      <c r="T1796" s="17"/>
    </row>
    <row r="1797" spans="1:20" hidden="1" x14ac:dyDescent="0.25">
      <c r="A1797" s="166">
        <v>17</v>
      </c>
      <c r="B1797" s="145" t="s">
        <v>67</v>
      </c>
      <c r="C1797" s="146"/>
      <c r="D1797" s="147"/>
      <c r="E1797" s="56" t="s">
        <v>93</v>
      </c>
      <c r="F1797" s="191"/>
      <c r="G1797" s="192"/>
      <c r="H1797" s="182"/>
      <c r="I1797" s="183"/>
      <c r="J1797" s="183"/>
      <c r="K1797" s="102"/>
      <c r="L1797" s="17"/>
      <c r="M1797" s="17"/>
      <c r="N1797" s="17"/>
      <c r="O1797" s="17"/>
      <c r="P1797" s="17"/>
      <c r="Q1797" s="17"/>
      <c r="R1797" s="17"/>
      <c r="S1797" s="17"/>
      <c r="T1797" s="17"/>
    </row>
    <row r="1798" spans="1:20" hidden="1" x14ac:dyDescent="0.25">
      <c r="A1798" s="167"/>
      <c r="B1798" s="151"/>
      <c r="C1798" s="152"/>
      <c r="D1798" s="153"/>
      <c r="E1798" s="54" t="s">
        <v>22</v>
      </c>
      <c r="F1798" s="114" t="str">
        <f>IF(F1797="","",F1797*0.278)</f>
        <v/>
      </c>
      <c r="G1798" s="114"/>
      <c r="H1798" s="184"/>
      <c r="I1798" s="184"/>
      <c r="J1798" s="182"/>
      <c r="K1798" s="102"/>
      <c r="L1798" s="17"/>
      <c r="M1798" s="17"/>
      <c r="N1798" s="17"/>
      <c r="O1798" s="17"/>
      <c r="P1798" s="17"/>
      <c r="Q1798" s="17"/>
      <c r="R1798" s="17"/>
      <c r="S1798" s="17"/>
      <c r="T1798" s="17"/>
    </row>
    <row r="1799" spans="1:20" hidden="1" x14ac:dyDescent="0.25">
      <c r="A1799" s="166">
        <v>18</v>
      </c>
      <c r="B1799" s="145" t="s">
        <v>64</v>
      </c>
      <c r="C1799" s="146"/>
      <c r="D1799" s="147"/>
      <c r="E1799" s="56" t="s">
        <v>93</v>
      </c>
      <c r="F1799" s="181" t="str">
        <f>IF(OR(F1795="",F1797=""),"",F1795-F1797)</f>
        <v/>
      </c>
      <c r="G1799" s="181"/>
      <c r="H1799" s="182"/>
      <c r="I1799" s="183"/>
      <c r="J1799" s="183"/>
      <c r="K1799" s="102"/>
      <c r="L1799" s="17"/>
      <c r="M1799" s="17"/>
      <c r="N1799" s="17"/>
      <c r="O1799" s="17"/>
      <c r="P1799" s="17"/>
      <c r="Q1799" s="17"/>
      <c r="R1799" s="17"/>
      <c r="S1799" s="17"/>
      <c r="T1799" s="17"/>
    </row>
    <row r="1800" spans="1:20" hidden="1" x14ac:dyDescent="0.25">
      <c r="A1800" s="167"/>
      <c r="B1800" s="151"/>
      <c r="C1800" s="152"/>
      <c r="D1800" s="153"/>
      <c r="E1800" s="54" t="s">
        <v>22</v>
      </c>
      <c r="F1800" s="114" t="str">
        <f>IF(OR(F1796="",F1798=""),"",F1796-F1798)</f>
        <v/>
      </c>
      <c r="G1800" s="114"/>
      <c r="H1800" s="184"/>
      <c r="I1800" s="184"/>
      <c r="J1800" s="182"/>
      <c r="K1800" s="102"/>
      <c r="L1800" s="17"/>
      <c r="M1800" s="17"/>
      <c r="N1800" s="17"/>
      <c r="O1800" s="17"/>
      <c r="P1800" s="17"/>
      <c r="Q1800" s="17"/>
      <c r="R1800" s="17"/>
      <c r="S1800" s="17"/>
      <c r="T1800" s="17"/>
    </row>
    <row r="1801" spans="1:20" ht="24" hidden="1" customHeight="1" x14ac:dyDescent="0.25">
      <c r="A1801" s="166">
        <v>19</v>
      </c>
      <c r="B1801" s="168" t="s">
        <v>61</v>
      </c>
      <c r="C1801" s="169"/>
      <c r="D1801" s="170"/>
      <c r="E1801" s="58" t="s">
        <v>93</v>
      </c>
      <c r="F1801" s="163"/>
      <c r="G1801" s="164"/>
      <c r="H1801" s="120"/>
      <c r="I1801" s="159"/>
      <c r="J1801" s="159"/>
      <c r="K1801" s="99"/>
      <c r="L1801" s="17"/>
      <c r="M1801" s="17"/>
      <c r="N1801" s="17"/>
      <c r="O1801" s="17"/>
      <c r="P1801" s="17"/>
      <c r="Q1801" s="17"/>
      <c r="R1801" s="17"/>
      <c r="S1801" s="17"/>
      <c r="T1801" s="17"/>
    </row>
    <row r="1802" spans="1:20" ht="24" hidden="1" customHeight="1" x14ac:dyDescent="0.25">
      <c r="A1802" s="167"/>
      <c r="B1802" s="171"/>
      <c r="C1802" s="172"/>
      <c r="D1802" s="173"/>
      <c r="E1802" s="57" t="s">
        <v>22</v>
      </c>
      <c r="F1802" s="185" t="str">
        <f>IF(F1801="","",F1801*0.278)</f>
        <v/>
      </c>
      <c r="G1802" s="186"/>
      <c r="H1802" s="120"/>
      <c r="I1802" s="159"/>
      <c r="J1802" s="159"/>
      <c r="K1802" s="99"/>
      <c r="L1802" s="17"/>
      <c r="M1802" s="17"/>
      <c r="N1802" s="17"/>
      <c r="O1802" s="17"/>
      <c r="P1802" s="17"/>
      <c r="Q1802" s="17"/>
      <c r="R1802" s="17"/>
      <c r="S1802" s="17"/>
      <c r="T1802" s="17"/>
    </row>
    <row r="1803" spans="1:20" ht="24" hidden="1" customHeight="1" x14ac:dyDescent="0.25">
      <c r="A1803" s="166">
        <v>20</v>
      </c>
      <c r="B1803" s="168" t="s">
        <v>62</v>
      </c>
      <c r="C1803" s="169"/>
      <c r="D1803" s="170"/>
      <c r="E1803" s="58" t="s">
        <v>93</v>
      </c>
      <c r="F1803" s="163"/>
      <c r="G1803" s="164"/>
      <c r="H1803" s="120"/>
      <c r="I1803" s="159"/>
      <c r="J1803" s="159"/>
      <c r="K1803" s="99"/>
      <c r="L1803" s="17"/>
      <c r="M1803" s="17"/>
      <c r="N1803" s="17"/>
      <c r="O1803" s="17"/>
      <c r="P1803" s="17"/>
      <c r="Q1803" s="17"/>
      <c r="R1803" s="17"/>
      <c r="S1803" s="17"/>
      <c r="T1803" s="17"/>
    </row>
    <row r="1804" spans="1:20" ht="24" hidden="1" customHeight="1" x14ac:dyDescent="0.25">
      <c r="A1804" s="167"/>
      <c r="B1804" s="171"/>
      <c r="C1804" s="172"/>
      <c r="D1804" s="173"/>
      <c r="E1804" s="57" t="s">
        <v>22</v>
      </c>
      <c r="F1804" s="185" t="str">
        <f>IF(F1803="","",F1803*0.278)</f>
        <v/>
      </c>
      <c r="G1804" s="186"/>
      <c r="H1804" s="120"/>
      <c r="I1804" s="159"/>
      <c r="J1804" s="159"/>
      <c r="K1804" s="103"/>
      <c r="L1804" s="17"/>
      <c r="M1804" s="17"/>
      <c r="N1804" s="17"/>
      <c r="O1804" s="17"/>
      <c r="P1804" s="17"/>
      <c r="Q1804" s="17"/>
      <c r="R1804" s="17"/>
      <c r="S1804" s="17"/>
      <c r="T1804" s="17"/>
    </row>
    <row r="1805" spans="1:20" ht="23.25" hidden="1" customHeight="1" x14ac:dyDescent="0.25">
      <c r="A1805" s="166">
        <v>21</v>
      </c>
      <c r="B1805" s="168" t="s">
        <v>50</v>
      </c>
      <c r="C1805" s="169"/>
      <c r="D1805" s="170"/>
      <c r="E1805" s="58" t="s">
        <v>93</v>
      </c>
      <c r="F1805" s="174" t="str">
        <f>IF(OR(F1801="",F1803=""),"",F1801-F1803)</f>
        <v/>
      </c>
      <c r="G1805" s="175"/>
      <c r="H1805" s="120"/>
      <c r="I1805" s="159"/>
      <c r="J1805" s="159"/>
      <c r="K1805" s="103"/>
      <c r="L1805" s="17"/>
      <c r="M1805" s="17"/>
      <c r="N1805" s="17"/>
      <c r="O1805" s="17"/>
      <c r="P1805" s="17"/>
      <c r="Q1805" s="17"/>
      <c r="R1805" s="17"/>
      <c r="S1805" s="17"/>
      <c r="T1805" s="17"/>
    </row>
    <row r="1806" spans="1:20" ht="23.25" hidden="1" customHeight="1" x14ac:dyDescent="0.25">
      <c r="A1806" s="167"/>
      <c r="B1806" s="171"/>
      <c r="C1806" s="172"/>
      <c r="D1806" s="173"/>
      <c r="E1806" s="57" t="s">
        <v>22</v>
      </c>
      <c r="F1806" s="174" t="str">
        <f>IF(OR(F1802="",F1804=""),"",F1802-F1804)</f>
        <v/>
      </c>
      <c r="G1806" s="175"/>
      <c r="H1806" s="120"/>
      <c r="I1806" s="159"/>
      <c r="J1806" s="159"/>
      <c r="K1806" s="103"/>
      <c r="L1806" s="17"/>
      <c r="M1806" s="17"/>
      <c r="N1806" s="17"/>
      <c r="O1806" s="17"/>
      <c r="P1806" s="17"/>
      <c r="Q1806" s="17"/>
      <c r="R1806" s="17"/>
      <c r="S1806" s="17"/>
      <c r="T1806" s="17"/>
    </row>
    <row r="1807" spans="1:20" ht="45.75" hidden="1" customHeight="1" x14ac:dyDescent="0.25">
      <c r="A1807" s="38">
        <v>22</v>
      </c>
      <c r="B1807" s="126" t="s">
        <v>161</v>
      </c>
      <c r="C1807" s="127"/>
      <c r="D1807" s="128"/>
      <c r="E1807" s="57" t="s">
        <v>47</v>
      </c>
      <c r="F1807" s="176" t="str">
        <f>IF(OR(F1801="",F1803=""),"",F1805/F1801)</f>
        <v/>
      </c>
      <c r="G1807" s="177"/>
      <c r="H1807" s="120"/>
      <c r="I1807" s="159"/>
      <c r="J1807" s="159"/>
      <c r="K1807" s="103"/>
      <c r="L1807" s="17"/>
      <c r="M1807" s="17"/>
      <c r="N1807" s="17"/>
      <c r="O1807" s="17"/>
      <c r="P1807" s="17"/>
      <c r="Q1807" s="17"/>
      <c r="R1807" s="17"/>
      <c r="S1807" s="17"/>
      <c r="T1807" s="17"/>
    </row>
    <row r="1808" spans="1:20" ht="30.75" hidden="1" customHeight="1" x14ac:dyDescent="0.25">
      <c r="A1808" s="40">
        <v>23</v>
      </c>
      <c r="B1808" s="129" t="s">
        <v>23</v>
      </c>
      <c r="C1808" s="130"/>
      <c r="D1808" s="131"/>
      <c r="E1808" s="54" t="s">
        <v>22</v>
      </c>
      <c r="F1808" s="178"/>
      <c r="G1808" s="178"/>
      <c r="H1808" s="179"/>
      <c r="I1808" s="179"/>
      <c r="J1808" s="120"/>
      <c r="K1808" s="102"/>
      <c r="L1808" s="17"/>
      <c r="M1808" s="17"/>
      <c r="N1808" s="17"/>
      <c r="O1808" s="17"/>
      <c r="P1808" s="17"/>
      <c r="Q1808" s="17"/>
      <c r="R1808" s="17"/>
      <c r="S1808" s="17"/>
      <c r="T1808" s="17"/>
    </row>
    <row r="1809" spans="1:27" ht="30.75" hidden="1" customHeight="1" x14ac:dyDescent="0.25">
      <c r="A1809" s="38">
        <v>24</v>
      </c>
      <c r="B1809" s="129" t="s">
        <v>172</v>
      </c>
      <c r="C1809" s="130"/>
      <c r="D1809" s="131"/>
      <c r="E1809" s="54" t="s">
        <v>22</v>
      </c>
      <c r="F1809" s="178"/>
      <c r="G1809" s="178"/>
      <c r="H1809" s="179"/>
      <c r="I1809" s="179"/>
      <c r="J1809" s="120"/>
      <c r="K1809" s="102"/>
      <c r="L1809" s="17"/>
      <c r="M1809" s="17"/>
      <c r="N1809" s="17"/>
      <c r="O1809" s="17"/>
      <c r="P1809" s="17"/>
      <c r="Q1809" s="17"/>
      <c r="R1809" s="17"/>
      <c r="S1809" s="17"/>
      <c r="T1809" s="17"/>
    </row>
    <row r="1810" spans="1:27" ht="30.75" hidden="1" customHeight="1" x14ac:dyDescent="0.25">
      <c r="A1810" s="38">
        <v>25</v>
      </c>
      <c r="B1810" s="129" t="s">
        <v>173</v>
      </c>
      <c r="C1810" s="130"/>
      <c r="D1810" s="131"/>
      <c r="E1810" s="54" t="s">
        <v>22</v>
      </c>
      <c r="F1810" s="180" t="str">
        <f>IF(OR(F1808="",F1809=""),"",F1808-F1809)</f>
        <v/>
      </c>
      <c r="G1810" s="180"/>
      <c r="H1810" s="120"/>
      <c r="I1810" s="159"/>
      <c r="J1810" s="159"/>
      <c r="K1810" s="102"/>
      <c r="L1810" s="17"/>
      <c r="M1810" s="17"/>
      <c r="N1810" s="17"/>
      <c r="O1810" s="17"/>
      <c r="P1810" s="17"/>
      <c r="Q1810" s="17"/>
      <c r="R1810" s="17"/>
      <c r="S1810" s="17"/>
      <c r="T1810" s="17"/>
    </row>
    <row r="1811" spans="1:27" ht="45.75" hidden="1" customHeight="1" x14ac:dyDescent="0.25">
      <c r="A1811" s="46">
        <v>26</v>
      </c>
      <c r="B1811" s="108" t="s">
        <v>166</v>
      </c>
      <c r="C1811" s="108"/>
      <c r="D1811" s="108"/>
      <c r="E1811" s="57" t="s">
        <v>22</v>
      </c>
      <c r="F1811" s="163"/>
      <c r="G1811" s="164"/>
      <c r="H1811" s="120"/>
      <c r="I1811" s="159"/>
      <c r="J1811" s="159"/>
      <c r="K1811" s="103"/>
      <c r="L1811" s="17"/>
      <c r="M1811" s="17"/>
      <c r="N1811" s="17"/>
      <c r="O1811" s="17"/>
      <c r="P1811" s="17"/>
      <c r="Q1811" s="17"/>
      <c r="R1811" s="17"/>
      <c r="S1811" s="17"/>
      <c r="T1811" s="17"/>
    </row>
    <row r="1812" spans="1:27" ht="45.75" hidden="1" customHeight="1" x14ac:dyDescent="0.25">
      <c r="A1812" s="46">
        <v>27</v>
      </c>
      <c r="B1812" s="108" t="s">
        <v>169</v>
      </c>
      <c r="C1812" s="108"/>
      <c r="D1812" s="108"/>
      <c r="E1812" s="57" t="s">
        <v>22</v>
      </c>
      <c r="F1812" s="163"/>
      <c r="G1812" s="164"/>
      <c r="H1812" s="120"/>
      <c r="I1812" s="159"/>
      <c r="J1812" s="159"/>
      <c r="K1812" s="103"/>
      <c r="L1812" s="17"/>
      <c r="M1812" s="17"/>
      <c r="N1812" s="17"/>
      <c r="O1812" s="17"/>
      <c r="P1812" s="17"/>
      <c r="Q1812" s="17"/>
      <c r="R1812" s="17"/>
      <c r="S1812" s="17"/>
      <c r="T1812" s="17"/>
    </row>
    <row r="1813" spans="1:27" ht="45" hidden="1" customHeight="1" x14ac:dyDescent="0.25">
      <c r="A1813" s="34">
        <v>28</v>
      </c>
      <c r="B1813" s="157" t="s">
        <v>51</v>
      </c>
      <c r="C1813" s="157"/>
      <c r="D1813" s="157"/>
      <c r="E1813" s="54" t="s">
        <v>22</v>
      </c>
      <c r="F1813" s="165" t="str">
        <f>IF(AND(F1811="",F1812=""),"",F1811+F1812)</f>
        <v/>
      </c>
      <c r="G1813" s="165"/>
      <c r="H1813" s="120"/>
      <c r="I1813" s="159"/>
      <c r="J1813" s="159"/>
      <c r="K1813" s="99"/>
      <c r="L1813" s="17"/>
      <c r="M1813" s="17"/>
      <c r="N1813" s="17"/>
      <c r="O1813" s="17"/>
      <c r="P1813" s="17"/>
      <c r="Q1813" s="17"/>
      <c r="R1813" s="17"/>
      <c r="S1813" s="17"/>
      <c r="T1813" s="17"/>
    </row>
    <row r="1814" spans="1:27" ht="30.75" hidden="1" customHeight="1" x14ac:dyDescent="0.25">
      <c r="A1814" s="34">
        <v>29</v>
      </c>
      <c r="B1814" s="129" t="s">
        <v>185</v>
      </c>
      <c r="C1814" s="130"/>
      <c r="D1814" s="131"/>
      <c r="E1814" s="54" t="s">
        <v>24</v>
      </c>
      <c r="F1814" s="163"/>
      <c r="G1814" s="164"/>
      <c r="H1814" s="120"/>
      <c r="I1814" s="159"/>
      <c r="J1814" s="159"/>
      <c r="K1814" s="99"/>
      <c r="L1814" s="17"/>
      <c r="M1814" s="17"/>
      <c r="N1814" s="17"/>
      <c r="O1814" s="17"/>
      <c r="P1814" s="17"/>
      <c r="Q1814" s="17"/>
      <c r="R1814" s="17"/>
      <c r="S1814" s="17"/>
      <c r="T1814" s="17"/>
    </row>
    <row r="1815" spans="1:27" hidden="1" x14ac:dyDescent="0.25">
      <c r="A1815" s="34">
        <v>30</v>
      </c>
      <c r="B1815" s="129" t="s">
        <v>186</v>
      </c>
      <c r="C1815" s="130"/>
      <c r="D1815" s="131"/>
      <c r="E1815" s="54" t="s">
        <v>24</v>
      </c>
      <c r="F1815" s="163"/>
      <c r="G1815" s="164"/>
      <c r="H1815" s="120"/>
      <c r="I1815" s="159"/>
      <c r="J1815" s="159"/>
      <c r="K1815" s="99"/>
      <c r="L1815" s="17"/>
      <c r="M1815" s="17"/>
      <c r="N1815" s="17"/>
      <c r="O1815" s="17"/>
      <c r="P1815" s="17"/>
      <c r="Q1815" s="17"/>
      <c r="R1815" s="17"/>
      <c r="S1815" s="17"/>
      <c r="T1815" s="17"/>
    </row>
    <row r="1816" spans="1:27" ht="31.5" hidden="1" customHeight="1" x14ac:dyDescent="0.25">
      <c r="A1816" s="34">
        <v>31</v>
      </c>
      <c r="B1816" s="157" t="s">
        <v>48</v>
      </c>
      <c r="C1816" s="157"/>
      <c r="D1816" s="157"/>
      <c r="E1816" s="54" t="s">
        <v>24</v>
      </c>
      <c r="F1816" s="165" t="str">
        <f>IF(OR(F1814="",F1815=""),"",F1814-F1815)</f>
        <v/>
      </c>
      <c r="G1816" s="165"/>
      <c r="H1816" s="120"/>
      <c r="I1816" s="159"/>
      <c r="J1816" s="159"/>
      <c r="K1816" s="103"/>
      <c r="L1816" s="17"/>
      <c r="M1816" s="17"/>
      <c r="N1816" s="17"/>
      <c r="O1816" s="17"/>
      <c r="P1816" s="17"/>
      <c r="Q1816" s="17"/>
      <c r="R1816" s="17"/>
      <c r="S1816" s="17"/>
      <c r="T1816" s="17"/>
    </row>
    <row r="1817" spans="1:27" hidden="1" x14ac:dyDescent="0.25">
      <c r="A1817" s="142">
        <v>32</v>
      </c>
      <c r="B1817" s="145" t="s">
        <v>52</v>
      </c>
      <c r="C1817" s="146"/>
      <c r="D1817" s="147"/>
      <c r="E1817" s="154" t="s">
        <v>182</v>
      </c>
      <c r="F1817" s="154"/>
      <c r="G1817" s="154"/>
      <c r="H1817" s="154"/>
      <c r="I1817" s="154"/>
      <c r="J1817" s="86"/>
      <c r="K1817" s="155" t="str">
        <f>IF(AND(J1817="Tak",F1807&lt;0.25),"Nie został spełniony warunek zgodnie z punktem 1 Kryteriów jakościowych dopuszczających","")</f>
        <v/>
      </c>
      <c r="L1817" s="155"/>
      <c r="M1817" s="155"/>
      <c r="N1817" s="155"/>
      <c r="O1817" s="155"/>
      <c r="P1817" s="155"/>
      <c r="Q1817" s="155"/>
      <c r="R1817" s="155"/>
      <c r="S1817" s="155"/>
      <c r="T1817" s="155"/>
      <c r="AA1817">
        <f>IF(J1817="Tak",1,0)</f>
        <v>0</v>
      </c>
    </row>
    <row r="1818" spans="1:27" hidden="1" x14ac:dyDescent="0.25">
      <c r="A1818" s="143"/>
      <c r="B1818" s="148"/>
      <c r="C1818" s="149"/>
      <c r="D1818" s="150"/>
      <c r="E1818" s="156" t="s">
        <v>183</v>
      </c>
      <c r="F1818" s="156"/>
      <c r="G1818" s="156"/>
      <c r="H1818" s="156"/>
      <c r="I1818" s="156"/>
      <c r="J1818" s="86"/>
      <c r="K1818" s="155" t="str">
        <f>IF(AND(J1818="Tak",F1807&lt;0.1),"Nie został spełniony warunek zgodnie z punktem 2 Kryteriów jakościowych dopuszczających","")</f>
        <v/>
      </c>
      <c r="L1818" s="155"/>
      <c r="M1818" s="155"/>
      <c r="N1818" s="155"/>
      <c r="O1818" s="155"/>
      <c r="P1818" s="155"/>
      <c r="Q1818" s="155"/>
      <c r="R1818" s="155"/>
      <c r="S1818" s="155"/>
      <c r="T1818" s="155"/>
      <c r="AA1818">
        <f t="shared" ref="AA1818:AA1819" si="36">IF(J1818="Tak",1,0)</f>
        <v>0</v>
      </c>
    </row>
    <row r="1819" spans="1:27" hidden="1" x14ac:dyDescent="0.25">
      <c r="A1819" s="144"/>
      <c r="B1819" s="151"/>
      <c r="C1819" s="152"/>
      <c r="D1819" s="153"/>
      <c r="E1819" s="156" t="s">
        <v>184</v>
      </c>
      <c r="F1819" s="156"/>
      <c r="G1819" s="156"/>
      <c r="H1819" s="156"/>
      <c r="I1819" s="156"/>
      <c r="J1819" s="86"/>
      <c r="K1819" s="155" t="str">
        <f>IF(AND(J1819="Tak",F1807&lt;0.1),"Nie został spełniony warunek zgodnie z punktem 2 Kryteriów jakościowych dopuszczających","")</f>
        <v/>
      </c>
      <c r="L1819" s="155"/>
      <c r="M1819" s="155"/>
      <c r="N1819" s="155"/>
      <c r="O1819" s="155"/>
      <c r="P1819" s="155"/>
      <c r="Q1819" s="155"/>
      <c r="R1819" s="155"/>
      <c r="S1819" s="155"/>
      <c r="T1819" s="155"/>
      <c r="AA1819">
        <f t="shared" si="36"/>
        <v>0</v>
      </c>
    </row>
    <row r="1820" spans="1:27" ht="60" hidden="1" customHeight="1" x14ac:dyDescent="0.25">
      <c r="A1820" s="34">
        <v>33</v>
      </c>
      <c r="B1820" s="157" t="s">
        <v>277</v>
      </c>
      <c r="C1820" s="157"/>
      <c r="D1820" s="157"/>
      <c r="E1820" s="54" t="s">
        <v>19</v>
      </c>
      <c r="F1820" s="158"/>
      <c r="G1820" s="158"/>
      <c r="H1820" s="120"/>
      <c r="I1820" s="159"/>
      <c r="J1820" s="159"/>
      <c r="K1820" s="99"/>
      <c r="L1820" s="17"/>
      <c r="M1820" s="17"/>
      <c r="N1820" s="17"/>
      <c r="O1820" s="17"/>
      <c r="P1820" s="17"/>
      <c r="Q1820" s="17"/>
      <c r="R1820" s="17"/>
      <c r="S1820" s="17"/>
      <c r="T1820" s="17"/>
      <c r="AA1820">
        <f>SUM(AA1817:AA1819)</f>
        <v>0</v>
      </c>
    </row>
    <row r="1821" spans="1:27" ht="41.25" hidden="1" customHeight="1" x14ac:dyDescent="0.25">
      <c r="A1821" s="34">
        <v>34</v>
      </c>
      <c r="B1821" s="108" t="s">
        <v>157</v>
      </c>
      <c r="C1821" s="108"/>
      <c r="D1821" s="108"/>
      <c r="E1821" s="57" t="s">
        <v>158</v>
      </c>
      <c r="F1821" s="160" t="str">
        <f>IF(OR(F1792="",F1793=""),"",F1791/F1805)</f>
        <v/>
      </c>
      <c r="G1821" s="160"/>
      <c r="H1821" s="161"/>
      <c r="I1821" s="161"/>
      <c r="J1821" s="162"/>
      <c r="K1821" s="100"/>
      <c r="L1821" s="17"/>
      <c r="M1821" s="17"/>
      <c r="N1821" s="17"/>
      <c r="O1821" s="17"/>
      <c r="P1821" s="17"/>
      <c r="Q1821" s="17"/>
      <c r="R1821" s="17"/>
      <c r="S1821" s="17"/>
      <c r="T1821" s="17"/>
    </row>
    <row r="1822" spans="1:27" ht="40.5" hidden="1" customHeight="1" x14ac:dyDescent="0.25">
      <c r="A1822" s="34">
        <v>35</v>
      </c>
      <c r="B1822" s="108" t="s">
        <v>159</v>
      </c>
      <c r="C1822" s="108"/>
      <c r="D1822" s="108"/>
      <c r="E1822" s="57" t="s">
        <v>160</v>
      </c>
      <c r="F1822" s="160" t="str">
        <f>IF(OR(F1791="",F1792="",F1801=""),"",F1791/(F1792-F1793))</f>
        <v/>
      </c>
      <c r="G1822" s="160"/>
      <c r="H1822" s="161"/>
      <c r="I1822" s="161"/>
      <c r="J1822" s="162"/>
      <c r="K1822" s="99"/>
      <c r="L1822" s="17"/>
      <c r="M1822" s="17"/>
      <c r="N1822" s="17"/>
      <c r="O1822" s="17"/>
      <c r="P1822" s="17"/>
      <c r="Q1822" s="17"/>
      <c r="R1822" s="17"/>
      <c r="S1822" s="17"/>
      <c r="T1822" s="17"/>
    </row>
    <row r="1823" spans="1:27" ht="30" hidden="1" customHeight="1" x14ac:dyDescent="0.25">
      <c r="A1823" s="34">
        <v>36</v>
      </c>
      <c r="B1823" s="126" t="str">
        <f>CONCATENATE("Maksymalna kwota dofinansowania - ",'0-1'!$B$8)</f>
        <v xml:space="preserve">Maksymalna kwota dofinansowania - </v>
      </c>
      <c r="C1823" s="127"/>
      <c r="D1823" s="128"/>
      <c r="E1823" s="57" t="s">
        <v>69</v>
      </c>
      <c r="F1823" s="135" t="str">
        <f>IF(F1824="","",F1824*F1791)</f>
        <v/>
      </c>
      <c r="G1823" s="136"/>
      <c r="H1823" s="137"/>
      <c r="I1823" s="138"/>
      <c r="J1823" s="138"/>
      <c r="K1823" s="99"/>
      <c r="L1823" s="17"/>
      <c r="M1823" s="17"/>
      <c r="N1823" s="17"/>
      <c r="O1823" s="17"/>
      <c r="P1823" s="17"/>
      <c r="Q1823" s="17"/>
      <c r="R1823" s="17"/>
      <c r="S1823" s="17"/>
      <c r="T1823" s="17"/>
    </row>
    <row r="1824" spans="1:27" ht="45.75" hidden="1" customHeight="1" x14ac:dyDescent="0.25">
      <c r="A1824" s="34">
        <v>37</v>
      </c>
      <c r="B1824" s="126" t="s">
        <v>187</v>
      </c>
      <c r="C1824" s="127"/>
      <c r="D1824" s="128"/>
      <c r="E1824" s="59" t="s">
        <v>47</v>
      </c>
      <c r="F1824" s="139" t="str">
        <f>IF(AA1820=3,0.95,IF(AA1820=2,0.9,IF(AA1820=1,0.85,"")))</f>
        <v/>
      </c>
      <c r="G1824" s="140"/>
      <c r="H1824" s="137"/>
      <c r="I1824" s="138"/>
      <c r="J1824" s="138"/>
      <c r="K1824" s="99"/>
      <c r="L1824" s="17"/>
      <c r="M1824" s="17"/>
      <c r="N1824" s="17"/>
      <c r="O1824" s="17"/>
      <c r="P1824" s="17"/>
      <c r="Q1824" s="17"/>
      <c r="R1824" s="17"/>
      <c r="S1824" s="17"/>
      <c r="T1824" s="17"/>
    </row>
    <row r="1825" spans="1:27" ht="15" hidden="1" customHeight="1" x14ac:dyDescent="0.25">
      <c r="A1825" s="106" t="s">
        <v>205</v>
      </c>
      <c r="B1825" s="106"/>
      <c r="C1825" s="106"/>
      <c r="D1825" s="106"/>
      <c r="E1825" s="106"/>
      <c r="F1825" s="106"/>
      <c r="G1825" s="106"/>
      <c r="H1825" s="106"/>
      <c r="I1825" s="106"/>
      <c r="J1825" s="132"/>
      <c r="K1825" s="98"/>
      <c r="L1825" s="17"/>
      <c r="M1825" s="17"/>
      <c r="N1825" s="17"/>
      <c r="O1825" s="17"/>
      <c r="P1825" s="17"/>
      <c r="Q1825" s="17"/>
      <c r="R1825" s="17"/>
      <c r="S1825" s="17"/>
      <c r="T1825" s="17"/>
    </row>
    <row r="1826" spans="1:27" ht="39.75" hidden="1" customHeight="1" x14ac:dyDescent="0.25">
      <c r="A1826" s="107"/>
      <c r="B1826" s="107"/>
      <c r="C1826" s="107"/>
      <c r="D1826" s="107"/>
      <c r="E1826" s="107"/>
      <c r="F1826" s="107"/>
      <c r="G1826" s="107"/>
      <c r="H1826" s="107"/>
      <c r="I1826" s="107"/>
      <c r="J1826" s="141"/>
      <c r="K1826" s="98"/>
      <c r="L1826" s="17"/>
      <c r="M1826" s="17"/>
      <c r="N1826" s="17"/>
      <c r="O1826" s="17"/>
      <c r="P1826" s="17"/>
      <c r="Q1826" s="17"/>
      <c r="R1826" s="17"/>
      <c r="S1826" s="17"/>
      <c r="T1826" s="17"/>
    </row>
    <row r="1827" spans="1:27" ht="33" hidden="1" customHeight="1" x14ac:dyDescent="0.25">
      <c r="K1827" s="98"/>
      <c r="L1827" s="17"/>
      <c r="M1827" s="17"/>
      <c r="N1827" s="17"/>
      <c r="O1827" s="17"/>
      <c r="P1827" s="17"/>
      <c r="Q1827" s="17"/>
      <c r="R1827" s="17"/>
      <c r="S1827" s="17"/>
      <c r="T1827" s="17"/>
    </row>
    <row r="1828" spans="1:27" ht="18.75" hidden="1" x14ac:dyDescent="0.3">
      <c r="B1828" s="207" t="s">
        <v>236</v>
      </c>
      <c r="C1828" s="207"/>
      <c r="D1828" s="207"/>
      <c r="E1828" s="207"/>
      <c r="F1828" s="207"/>
      <c r="G1828" s="207"/>
      <c r="H1828" s="207"/>
      <c r="I1828" s="207"/>
      <c r="J1828" s="207"/>
      <c r="K1828" s="98"/>
      <c r="L1828" s="17"/>
      <c r="M1828" s="17"/>
      <c r="N1828" s="17"/>
      <c r="O1828" s="17"/>
      <c r="P1828" s="17"/>
      <c r="Q1828" s="17"/>
      <c r="R1828" s="17"/>
      <c r="S1828" s="17"/>
      <c r="T1828" s="17"/>
    </row>
    <row r="1829" spans="1:27" ht="45.75" hidden="1" customHeight="1" x14ac:dyDescent="0.25">
      <c r="A1829" s="36" t="s">
        <v>13</v>
      </c>
      <c r="B1829" s="208" t="s">
        <v>33</v>
      </c>
      <c r="C1829" s="208"/>
      <c r="D1829" s="208"/>
      <c r="E1829" s="51" t="s">
        <v>15</v>
      </c>
      <c r="F1829" s="208" t="s">
        <v>36</v>
      </c>
      <c r="G1829" s="208"/>
      <c r="H1829" s="208" t="s">
        <v>49</v>
      </c>
      <c r="I1829" s="208"/>
      <c r="J1829" s="209"/>
      <c r="K1829" s="99"/>
      <c r="L1829" s="17"/>
      <c r="M1829" s="17"/>
      <c r="N1829" s="17"/>
      <c r="O1829" s="17"/>
      <c r="P1829" s="17"/>
      <c r="Q1829" s="17"/>
      <c r="R1829" s="17"/>
      <c r="S1829" s="17"/>
      <c r="T1829" s="17"/>
    </row>
    <row r="1830" spans="1:27" ht="31.5" hidden="1" customHeight="1" x14ac:dyDescent="0.25">
      <c r="A1830" s="40">
        <v>1</v>
      </c>
      <c r="B1830" s="157" t="s">
        <v>43</v>
      </c>
      <c r="C1830" s="157"/>
      <c r="D1830" s="157"/>
      <c r="E1830" s="52" t="s">
        <v>17</v>
      </c>
      <c r="F1830" s="198" t="s">
        <v>17</v>
      </c>
      <c r="G1830" s="199"/>
      <c r="H1830" s="200"/>
      <c r="I1830" s="200"/>
      <c r="J1830" s="201"/>
      <c r="K1830" s="99"/>
      <c r="L1830" s="17"/>
      <c r="M1830" s="17"/>
      <c r="N1830" s="17"/>
      <c r="O1830" s="17"/>
      <c r="P1830" s="17"/>
      <c r="Q1830" s="17"/>
      <c r="R1830" s="17"/>
      <c r="S1830" s="17"/>
      <c r="T1830" s="17"/>
    </row>
    <row r="1831" spans="1:27" ht="30.75" hidden="1" customHeight="1" x14ac:dyDescent="0.25">
      <c r="A1831" s="40">
        <v>2</v>
      </c>
      <c r="B1831" s="157" t="s">
        <v>44</v>
      </c>
      <c r="C1831" s="157"/>
      <c r="D1831" s="157"/>
      <c r="E1831" s="52" t="s">
        <v>17</v>
      </c>
      <c r="F1831" s="198" t="s">
        <v>17</v>
      </c>
      <c r="G1831" s="199"/>
      <c r="H1831" s="120"/>
      <c r="I1831" s="159"/>
      <c r="J1831" s="159"/>
      <c r="K1831" s="101"/>
      <c r="L1831" s="17"/>
      <c r="M1831" s="17"/>
      <c r="N1831" s="17"/>
      <c r="O1831" s="17"/>
      <c r="P1831" s="17"/>
      <c r="Q1831" s="17"/>
      <c r="R1831" s="17"/>
      <c r="S1831" s="17"/>
      <c r="T1831" s="17"/>
    </row>
    <row r="1832" spans="1:27" ht="15.75" hidden="1" x14ac:dyDescent="0.25">
      <c r="A1832" s="40">
        <v>3</v>
      </c>
      <c r="B1832" s="126" t="s">
        <v>152</v>
      </c>
      <c r="C1832" s="127"/>
      <c r="D1832" s="128"/>
      <c r="E1832" s="53" t="s">
        <v>153</v>
      </c>
      <c r="F1832" s="202"/>
      <c r="G1832" s="203"/>
      <c r="H1832" s="120"/>
      <c r="I1832" s="159"/>
      <c r="J1832" s="159"/>
      <c r="K1832" s="101"/>
      <c r="L1832" s="17"/>
      <c r="M1832" s="17"/>
      <c r="N1832" s="17"/>
      <c r="O1832" s="17"/>
      <c r="P1832" s="17"/>
      <c r="Q1832" s="17"/>
      <c r="R1832" s="17"/>
      <c r="S1832" s="17"/>
      <c r="T1832" s="17"/>
      <c r="AA1832" t="s">
        <v>154</v>
      </c>
    </row>
    <row r="1833" spans="1:27" ht="17.25" hidden="1" x14ac:dyDescent="0.25">
      <c r="A1833" s="40">
        <v>4</v>
      </c>
      <c r="B1833" s="157" t="s">
        <v>45</v>
      </c>
      <c r="C1833" s="157"/>
      <c r="D1833" s="157"/>
      <c r="E1833" s="54" t="s">
        <v>21</v>
      </c>
      <c r="F1833" s="158"/>
      <c r="G1833" s="158"/>
      <c r="H1833" s="120"/>
      <c r="I1833" s="159"/>
      <c r="J1833" s="159"/>
      <c r="K1833" s="101"/>
      <c r="L1833" s="17"/>
      <c r="M1833" s="17"/>
      <c r="N1833" s="17"/>
      <c r="O1833" s="17"/>
      <c r="P1833" s="17"/>
      <c r="Q1833" s="17"/>
      <c r="R1833" s="17"/>
      <c r="S1833" s="17"/>
      <c r="T1833" s="17"/>
      <c r="AA1833" t="s">
        <v>155</v>
      </c>
    </row>
    <row r="1834" spans="1:27" ht="18.75" hidden="1" customHeight="1" x14ac:dyDescent="0.25">
      <c r="A1834" s="40">
        <v>5</v>
      </c>
      <c r="B1834" s="157" t="s">
        <v>41</v>
      </c>
      <c r="C1834" s="157"/>
      <c r="D1834" s="157"/>
      <c r="E1834" s="54" t="s">
        <v>21</v>
      </c>
      <c r="F1834" s="204"/>
      <c r="G1834" s="205"/>
      <c r="H1834" s="120"/>
      <c r="I1834" s="159"/>
      <c r="J1834" s="159"/>
      <c r="K1834" s="101"/>
      <c r="L1834" s="17"/>
      <c r="M1834" s="17"/>
      <c r="N1834" s="17"/>
      <c r="O1834" s="17"/>
      <c r="P1834" s="17"/>
      <c r="Q1834" s="17"/>
      <c r="R1834" s="17"/>
      <c r="S1834" s="17"/>
      <c r="T1834" s="17"/>
    </row>
    <row r="1835" spans="1:27" ht="29.25" hidden="1" customHeight="1" x14ac:dyDescent="0.25">
      <c r="A1835" s="34">
        <v>6</v>
      </c>
      <c r="B1835" s="206" t="s">
        <v>163</v>
      </c>
      <c r="C1835" s="206"/>
      <c r="D1835" s="206"/>
      <c r="E1835" s="55" t="s">
        <v>168</v>
      </c>
      <c r="F1835" s="158"/>
      <c r="G1835" s="158"/>
      <c r="H1835" s="120"/>
      <c r="I1835" s="159"/>
      <c r="J1835" s="159"/>
      <c r="K1835" s="101"/>
      <c r="L1835" s="17"/>
      <c r="M1835" s="17"/>
      <c r="N1835" s="17"/>
      <c r="O1835" s="17"/>
      <c r="P1835" s="17"/>
      <c r="Q1835" s="17"/>
      <c r="R1835" s="17"/>
      <c r="S1835" s="17"/>
      <c r="T1835" s="17"/>
    </row>
    <row r="1836" spans="1:27" ht="62.25" hidden="1" customHeight="1" x14ac:dyDescent="0.25">
      <c r="A1836" s="40">
        <v>7</v>
      </c>
      <c r="B1836" s="157" t="s">
        <v>46</v>
      </c>
      <c r="C1836" s="157"/>
      <c r="D1836" s="157"/>
      <c r="E1836" s="54" t="s">
        <v>21</v>
      </c>
      <c r="F1836" s="158"/>
      <c r="G1836" s="158"/>
      <c r="H1836" s="120"/>
      <c r="I1836" s="159"/>
      <c r="J1836" s="159"/>
      <c r="K1836" s="99"/>
      <c r="L1836" s="17"/>
      <c r="M1836" s="17"/>
      <c r="N1836" s="17"/>
      <c r="O1836" s="17"/>
      <c r="P1836" s="17"/>
      <c r="Q1836" s="17"/>
      <c r="R1836" s="17"/>
      <c r="S1836" s="17"/>
      <c r="T1836" s="17"/>
    </row>
    <row r="1837" spans="1:27" ht="28.5" hidden="1" customHeight="1" x14ac:dyDescent="0.25">
      <c r="A1837" s="40">
        <v>8</v>
      </c>
      <c r="B1837" s="193" t="s">
        <v>174</v>
      </c>
      <c r="C1837" s="194"/>
      <c r="D1837" s="195"/>
      <c r="E1837" s="56" t="s">
        <v>35</v>
      </c>
      <c r="F1837" s="196"/>
      <c r="G1837" s="197"/>
      <c r="H1837" s="120"/>
      <c r="I1837" s="159"/>
      <c r="J1837" s="159"/>
      <c r="K1837" s="99"/>
      <c r="L1837" s="17"/>
      <c r="M1837" s="17"/>
      <c r="N1837" s="17"/>
      <c r="O1837" s="17"/>
      <c r="P1837" s="17"/>
      <c r="Q1837" s="17"/>
      <c r="R1837" s="17"/>
      <c r="S1837" s="17"/>
      <c r="T1837" s="17"/>
    </row>
    <row r="1838" spans="1:27" ht="29.25" hidden="1" customHeight="1" x14ac:dyDescent="0.25">
      <c r="A1838" s="40">
        <v>9</v>
      </c>
      <c r="B1838" s="193" t="s">
        <v>176</v>
      </c>
      <c r="C1838" s="194"/>
      <c r="D1838" s="195"/>
      <c r="E1838" s="56" t="s">
        <v>153</v>
      </c>
      <c r="F1838" s="163"/>
      <c r="G1838" s="164"/>
      <c r="H1838" s="120"/>
      <c r="I1838" s="159"/>
      <c r="J1838" s="159"/>
      <c r="K1838" s="99"/>
      <c r="L1838" s="17"/>
      <c r="M1838" s="17"/>
      <c r="N1838" s="17"/>
      <c r="O1838" s="17"/>
      <c r="P1838" s="17"/>
      <c r="Q1838" s="17"/>
      <c r="R1838" s="17"/>
      <c r="S1838" s="17"/>
      <c r="T1838" s="17"/>
    </row>
    <row r="1839" spans="1:27" hidden="1" x14ac:dyDescent="0.25">
      <c r="A1839" s="40">
        <v>10</v>
      </c>
      <c r="B1839" s="193" t="s">
        <v>175</v>
      </c>
      <c r="C1839" s="194"/>
      <c r="D1839" s="195"/>
      <c r="E1839" s="56" t="s">
        <v>35</v>
      </c>
      <c r="F1839" s="196"/>
      <c r="G1839" s="197"/>
      <c r="H1839" s="120"/>
      <c r="I1839" s="159"/>
      <c r="J1839" s="159"/>
      <c r="K1839" s="99"/>
      <c r="L1839" s="17"/>
      <c r="M1839" s="17"/>
      <c r="N1839" s="17"/>
      <c r="O1839" s="17"/>
      <c r="P1839" s="17"/>
      <c r="Q1839" s="17"/>
      <c r="R1839" s="17"/>
      <c r="S1839" s="17"/>
      <c r="T1839" s="17"/>
    </row>
    <row r="1840" spans="1:27" ht="33.75" hidden="1" customHeight="1" x14ac:dyDescent="0.25">
      <c r="A1840" s="40">
        <v>11</v>
      </c>
      <c r="B1840" s="126" t="s">
        <v>156</v>
      </c>
      <c r="C1840" s="127"/>
      <c r="D1840" s="128"/>
      <c r="E1840" s="57" t="s">
        <v>69</v>
      </c>
      <c r="F1840" s="187"/>
      <c r="G1840" s="188"/>
      <c r="H1840" s="120"/>
      <c r="I1840" s="159"/>
      <c r="J1840" s="159"/>
      <c r="K1840" s="100" t="str">
        <f>IF(F1841&gt;F1840,"Wartość kosztów kwalifikowanych przekracza koszt całkowity przedsięwzięcia !!!","")</f>
        <v/>
      </c>
      <c r="L1840" s="17"/>
      <c r="M1840" s="17"/>
      <c r="N1840" s="17"/>
      <c r="O1840" s="17"/>
      <c r="P1840" s="17"/>
      <c r="Q1840" s="17"/>
      <c r="R1840" s="17"/>
      <c r="S1840" s="17"/>
      <c r="T1840" s="17"/>
    </row>
    <row r="1841" spans="1:20" ht="141.75" hidden="1" customHeight="1" x14ac:dyDescent="0.25">
      <c r="A1841" s="40">
        <v>12</v>
      </c>
      <c r="B1841" s="126" t="s">
        <v>167</v>
      </c>
      <c r="C1841" s="127"/>
      <c r="D1841" s="128"/>
      <c r="E1841" s="57" t="s">
        <v>69</v>
      </c>
      <c r="F1841" s="187"/>
      <c r="G1841" s="188"/>
      <c r="H1841" s="120"/>
      <c r="I1841" s="159"/>
      <c r="J1841" s="159"/>
      <c r="K1841" s="105" t="str">
        <f>IF(F1841="","",IF(F1841&lt;100000,"Minimalny koszt kwalifikowany przedsięwzięcia to 100.000,00 zł !!!",""))</f>
        <v/>
      </c>
      <c r="L1841" s="17"/>
      <c r="M1841" s="17"/>
      <c r="N1841" s="17"/>
      <c r="O1841" s="17"/>
      <c r="P1841" s="17"/>
      <c r="Q1841" s="17"/>
      <c r="R1841" s="17"/>
      <c r="S1841" s="17"/>
      <c r="T1841" s="17"/>
    </row>
    <row r="1842" spans="1:20" ht="30.75" hidden="1" customHeight="1" x14ac:dyDescent="0.25">
      <c r="A1842" s="37">
        <v>13</v>
      </c>
      <c r="B1842" s="126" t="s">
        <v>165</v>
      </c>
      <c r="C1842" s="127"/>
      <c r="D1842" s="128"/>
      <c r="E1842" s="57" t="s">
        <v>69</v>
      </c>
      <c r="F1842" s="187"/>
      <c r="G1842" s="188"/>
      <c r="H1842" s="120"/>
      <c r="I1842" s="159"/>
      <c r="J1842" s="159"/>
      <c r="K1842" s="99"/>
      <c r="L1842" s="17"/>
      <c r="M1842" s="17"/>
      <c r="N1842" s="17"/>
      <c r="O1842" s="17"/>
      <c r="P1842" s="17"/>
      <c r="Q1842" s="17"/>
      <c r="R1842" s="17"/>
      <c r="S1842" s="17"/>
      <c r="T1842" s="17"/>
    </row>
    <row r="1843" spans="1:20" ht="30.75" hidden="1" customHeight="1" x14ac:dyDescent="0.25">
      <c r="A1843" s="37">
        <v>14</v>
      </c>
      <c r="B1843" s="126" t="s">
        <v>164</v>
      </c>
      <c r="C1843" s="127"/>
      <c r="D1843" s="128"/>
      <c r="E1843" s="57" t="s">
        <v>69</v>
      </c>
      <c r="F1843" s="187"/>
      <c r="G1843" s="188"/>
      <c r="H1843" s="120"/>
      <c r="I1843" s="159"/>
      <c r="J1843" s="159"/>
      <c r="K1843" s="99"/>
      <c r="L1843" s="17"/>
      <c r="M1843" s="17"/>
      <c r="N1843" s="17"/>
      <c r="O1843" s="17"/>
      <c r="P1843" s="17"/>
      <c r="Q1843" s="17"/>
      <c r="R1843" s="17"/>
      <c r="S1843" s="17"/>
      <c r="T1843" s="17"/>
    </row>
    <row r="1844" spans="1:20" ht="30.75" hidden="1" customHeight="1" x14ac:dyDescent="0.25">
      <c r="A1844" s="37">
        <v>15</v>
      </c>
      <c r="B1844" s="126" t="s">
        <v>170</v>
      </c>
      <c r="C1844" s="127"/>
      <c r="D1844" s="128"/>
      <c r="E1844" s="57" t="s">
        <v>69</v>
      </c>
      <c r="F1844" s="189" t="str">
        <f>IF(OR(F1842="",F1843=""),"",F1842-F1843)</f>
        <v/>
      </c>
      <c r="G1844" s="190"/>
      <c r="H1844" s="120"/>
      <c r="I1844" s="159"/>
      <c r="J1844" s="159"/>
      <c r="K1844" s="99"/>
      <c r="L1844" s="17"/>
      <c r="M1844" s="17"/>
      <c r="N1844" s="17"/>
      <c r="O1844" s="17"/>
      <c r="P1844" s="17"/>
      <c r="Q1844" s="17"/>
      <c r="R1844" s="17"/>
      <c r="S1844" s="17"/>
      <c r="T1844" s="17"/>
    </row>
    <row r="1845" spans="1:20" hidden="1" x14ac:dyDescent="0.25">
      <c r="A1845" s="166">
        <v>16</v>
      </c>
      <c r="B1845" s="145" t="s">
        <v>66</v>
      </c>
      <c r="C1845" s="146"/>
      <c r="D1845" s="147"/>
      <c r="E1845" s="56" t="s">
        <v>93</v>
      </c>
      <c r="F1845" s="191"/>
      <c r="G1845" s="192"/>
      <c r="H1845" s="182"/>
      <c r="I1845" s="183"/>
      <c r="J1845" s="183"/>
      <c r="K1845" s="102"/>
      <c r="L1845" s="17"/>
      <c r="M1845" s="17"/>
      <c r="N1845" s="17"/>
      <c r="O1845" s="17"/>
      <c r="P1845" s="17"/>
      <c r="Q1845" s="17"/>
      <c r="R1845" s="17"/>
      <c r="S1845" s="17"/>
      <c r="T1845" s="17"/>
    </row>
    <row r="1846" spans="1:20" ht="17.25" hidden="1" customHeight="1" x14ac:dyDescent="0.25">
      <c r="A1846" s="167"/>
      <c r="B1846" s="151"/>
      <c r="C1846" s="152"/>
      <c r="D1846" s="153"/>
      <c r="E1846" s="54" t="s">
        <v>22</v>
      </c>
      <c r="F1846" s="114" t="str">
        <f>IF(F1845="","",F1845*0.278)</f>
        <v/>
      </c>
      <c r="G1846" s="114"/>
      <c r="H1846" s="184"/>
      <c r="I1846" s="184"/>
      <c r="J1846" s="182"/>
      <c r="K1846" s="102"/>
      <c r="L1846" s="17"/>
      <c r="M1846" s="17"/>
      <c r="N1846" s="17"/>
      <c r="O1846" s="17"/>
      <c r="P1846" s="17"/>
      <c r="Q1846" s="17"/>
      <c r="R1846" s="17"/>
      <c r="S1846" s="17"/>
      <c r="T1846" s="17"/>
    </row>
    <row r="1847" spans="1:20" hidden="1" x14ac:dyDescent="0.25">
      <c r="A1847" s="166">
        <v>17</v>
      </c>
      <c r="B1847" s="145" t="s">
        <v>67</v>
      </c>
      <c r="C1847" s="146"/>
      <c r="D1847" s="147"/>
      <c r="E1847" s="56" t="s">
        <v>93</v>
      </c>
      <c r="F1847" s="191"/>
      <c r="G1847" s="192"/>
      <c r="H1847" s="182"/>
      <c r="I1847" s="183"/>
      <c r="J1847" s="183"/>
      <c r="K1847" s="102"/>
      <c r="L1847" s="17"/>
      <c r="M1847" s="17"/>
      <c r="N1847" s="17"/>
      <c r="O1847" s="17"/>
      <c r="P1847" s="17"/>
      <c r="Q1847" s="17"/>
      <c r="R1847" s="17"/>
      <c r="S1847" s="17"/>
      <c r="T1847" s="17"/>
    </row>
    <row r="1848" spans="1:20" hidden="1" x14ac:dyDescent="0.25">
      <c r="A1848" s="167"/>
      <c r="B1848" s="151"/>
      <c r="C1848" s="152"/>
      <c r="D1848" s="153"/>
      <c r="E1848" s="54" t="s">
        <v>22</v>
      </c>
      <c r="F1848" s="114" t="str">
        <f>IF(F1847="","",F1847*0.278)</f>
        <v/>
      </c>
      <c r="G1848" s="114"/>
      <c r="H1848" s="184"/>
      <c r="I1848" s="184"/>
      <c r="J1848" s="182"/>
      <c r="K1848" s="102"/>
      <c r="L1848" s="17"/>
      <c r="M1848" s="17"/>
      <c r="N1848" s="17"/>
      <c r="O1848" s="17"/>
      <c r="P1848" s="17"/>
      <c r="Q1848" s="17"/>
      <c r="R1848" s="17"/>
      <c r="S1848" s="17"/>
      <c r="T1848" s="17"/>
    </row>
    <row r="1849" spans="1:20" hidden="1" x14ac:dyDescent="0.25">
      <c r="A1849" s="166">
        <v>18</v>
      </c>
      <c r="B1849" s="145" t="s">
        <v>64</v>
      </c>
      <c r="C1849" s="146"/>
      <c r="D1849" s="147"/>
      <c r="E1849" s="56" t="s">
        <v>93</v>
      </c>
      <c r="F1849" s="181" t="str">
        <f>IF(OR(F1845="",F1847=""),"",F1845-F1847)</f>
        <v/>
      </c>
      <c r="G1849" s="181"/>
      <c r="H1849" s="182"/>
      <c r="I1849" s="183"/>
      <c r="J1849" s="183"/>
      <c r="K1849" s="102"/>
      <c r="L1849" s="17"/>
      <c r="M1849" s="17"/>
      <c r="N1849" s="17"/>
      <c r="O1849" s="17"/>
      <c r="P1849" s="17"/>
      <c r="Q1849" s="17"/>
      <c r="R1849" s="17"/>
      <c r="S1849" s="17"/>
      <c r="T1849" s="17"/>
    </row>
    <row r="1850" spans="1:20" hidden="1" x14ac:dyDescent="0.25">
      <c r="A1850" s="167"/>
      <c r="B1850" s="151"/>
      <c r="C1850" s="152"/>
      <c r="D1850" s="153"/>
      <c r="E1850" s="54" t="s">
        <v>22</v>
      </c>
      <c r="F1850" s="114" t="str">
        <f>IF(OR(F1846="",F1848=""),"",F1846-F1848)</f>
        <v/>
      </c>
      <c r="G1850" s="114"/>
      <c r="H1850" s="184"/>
      <c r="I1850" s="184"/>
      <c r="J1850" s="182"/>
      <c r="K1850" s="102"/>
      <c r="L1850" s="17"/>
      <c r="M1850" s="17"/>
      <c r="N1850" s="17"/>
      <c r="O1850" s="17"/>
      <c r="P1850" s="17"/>
      <c r="Q1850" s="17"/>
      <c r="R1850" s="17"/>
      <c r="S1850" s="17"/>
      <c r="T1850" s="17"/>
    </row>
    <row r="1851" spans="1:20" ht="24" hidden="1" customHeight="1" x14ac:dyDescent="0.25">
      <c r="A1851" s="166">
        <v>19</v>
      </c>
      <c r="B1851" s="168" t="s">
        <v>61</v>
      </c>
      <c r="C1851" s="169"/>
      <c r="D1851" s="170"/>
      <c r="E1851" s="58" t="s">
        <v>93</v>
      </c>
      <c r="F1851" s="163"/>
      <c r="G1851" s="164"/>
      <c r="H1851" s="120"/>
      <c r="I1851" s="159"/>
      <c r="J1851" s="159"/>
      <c r="K1851" s="99"/>
      <c r="L1851" s="17"/>
      <c r="M1851" s="17"/>
      <c r="N1851" s="17"/>
      <c r="O1851" s="17"/>
      <c r="P1851" s="17"/>
      <c r="Q1851" s="17"/>
      <c r="R1851" s="17"/>
      <c r="S1851" s="17"/>
      <c r="T1851" s="17"/>
    </row>
    <row r="1852" spans="1:20" ht="24" hidden="1" customHeight="1" x14ac:dyDescent="0.25">
      <c r="A1852" s="167"/>
      <c r="B1852" s="171"/>
      <c r="C1852" s="172"/>
      <c r="D1852" s="173"/>
      <c r="E1852" s="57" t="s">
        <v>22</v>
      </c>
      <c r="F1852" s="185" t="str">
        <f>IF(F1851="","",F1851*0.278)</f>
        <v/>
      </c>
      <c r="G1852" s="186"/>
      <c r="H1852" s="120"/>
      <c r="I1852" s="159"/>
      <c r="J1852" s="159"/>
      <c r="K1852" s="99"/>
      <c r="L1852" s="17"/>
      <c r="M1852" s="17"/>
      <c r="N1852" s="17"/>
      <c r="O1852" s="17"/>
      <c r="P1852" s="17"/>
      <c r="Q1852" s="17"/>
      <c r="R1852" s="17"/>
      <c r="S1852" s="17"/>
      <c r="T1852" s="17"/>
    </row>
    <row r="1853" spans="1:20" ht="24" hidden="1" customHeight="1" x14ac:dyDescent="0.25">
      <c r="A1853" s="166">
        <v>20</v>
      </c>
      <c r="B1853" s="168" t="s">
        <v>62</v>
      </c>
      <c r="C1853" s="169"/>
      <c r="D1853" s="170"/>
      <c r="E1853" s="58" t="s">
        <v>93</v>
      </c>
      <c r="F1853" s="163"/>
      <c r="G1853" s="164"/>
      <c r="H1853" s="120"/>
      <c r="I1853" s="159"/>
      <c r="J1853" s="159"/>
      <c r="K1853" s="99"/>
      <c r="L1853" s="17"/>
      <c r="M1853" s="17"/>
      <c r="N1853" s="17"/>
      <c r="O1853" s="17"/>
      <c r="P1853" s="17"/>
      <c r="Q1853" s="17"/>
      <c r="R1853" s="17"/>
      <c r="S1853" s="17"/>
      <c r="T1853" s="17"/>
    </row>
    <row r="1854" spans="1:20" ht="24" hidden="1" customHeight="1" x14ac:dyDescent="0.25">
      <c r="A1854" s="167"/>
      <c r="B1854" s="171"/>
      <c r="C1854" s="172"/>
      <c r="D1854" s="173"/>
      <c r="E1854" s="57" t="s">
        <v>22</v>
      </c>
      <c r="F1854" s="185" t="str">
        <f>IF(F1853="","",F1853*0.278)</f>
        <v/>
      </c>
      <c r="G1854" s="186"/>
      <c r="H1854" s="120"/>
      <c r="I1854" s="159"/>
      <c r="J1854" s="159"/>
      <c r="K1854" s="103"/>
      <c r="L1854" s="17"/>
      <c r="M1854" s="17"/>
      <c r="N1854" s="17"/>
      <c r="O1854" s="17"/>
      <c r="P1854" s="17"/>
      <c r="Q1854" s="17"/>
      <c r="R1854" s="17"/>
      <c r="S1854" s="17"/>
      <c r="T1854" s="17"/>
    </row>
    <row r="1855" spans="1:20" ht="23.25" hidden="1" customHeight="1" x14ac:dyDescent="0.25">
      <c r="A1855" s="166">
        <v>21</v>
      </c>
      <c r="B1855" s="168" t="s">
        <v>50</v>
      </c>
      <c r="C1855" s="169"/>
      <c r="D1855" s="170"/>
      <c r="E1855" s="58" t="s">
        <v>93</v>
      </c>
      <c r="F1855" s="174" t="str">
        <f>IF(OR(F1851="",F1853=""),"",F1851-F1853)</f>
        <v/>
      </c>
      <c r="G1855" s="175"/>
      <c r="H1855" s="120"/>
      <c r="I1855" s="159"/>
      <c r="J1855" s="159"/>
      <c r="K1855" s="103"/>
      <c r="L1855" s="17"/>
      <c r="M1855" s="17"/>
      <c r="N1855" s="17"/>
      <c r="O1855" s="17"/>
      <c r="P1855" s="17"/>
      <c r="Q1855" s="17"/>
      <c r="R1855" s="17"/>
      <c r="S1855" s="17"/>
      <c r="T1855" s="17"/>
    </row>
    <row r="1856" spans="1:20" ht="23.25" hidden="1" customHeight="1" x14ac:dyDescent="0.25">
      <c r="A1856" s="167"/>
      <c r="B1856" s="171"/>
      <c r="C1856" s="172"/>
      <c r="D1856" s="173"/>
      <c r="E1856" s="57" t="s">
        <v>22</v>
      </c>
      <c r="F1856" s="174" t="str">
        <f>IF(OR(F1852="",F1854=""),"",F1852-F1854)</f>
        <v/>
      </c>
      <c r="G1856" s="175"/>
      <c r="H1856" s="120"/>
      <c r="I1856" s="159"/>
      <c r="J1856" s="159"/>
      <c r="K1856" s="103"/>
      <c r="L1856" s="17"/>
      <c r="M1856" s="17"/>
      <c r="N1856" s="17"/>
      <c r="O1856" s="17"/>
      <c r="P1856" s="17"/>
      <c r="Q1856" s="17"/>
      <c r="R1856" s="17"/>
      <c r="S1856" s="17"/>
      <c r="T1856" s="17"/>
    </row>
    <row r="1857" spans="1:27" ht="45.75" hidden="1" customHeight="1" x14ac:dyDescent="0.25">
      <c r="A1857" s="38">
        <v>22</v>
      </c>
      <c r="B1857" s="126" t="s">
        <v>161</v>
      </c>
      <c r="C1857" s="127"/>
      <c r="D1857" s="128"/>
      <c r="E1857" s="57" t="s">
        <v>47</v>
      </c>
      <c r="F1857" s="176" t="str">
        <f>IF(OR(F1851="",F1853=""),"",F1855/F1851)</f>
        <v/>
      </c>
      <c r="G1857" s="177"/>
      <c r="H1857" s="120"/>
      <c r="I1857" s="159"/>
      <c r="J1857" s="159"/>
      <c r="K1857" s="103"/>
      <c r="L1857" s="17"/>
      <c r="M1857" s="17"/>
      <c r="N1857" s="17"/>
      <c r="O1857" s="17"/>
      <c r="P1857" s="17"/>
      <c r="Q1857" s="17"/>
      <c r="R1857" s="17"/>
      <c r="S1857" s="17"/>
      <c r="T1857" s="17"/>
    </row>
    <row r="1858" spans="1:27" ht="30.75" hidden="1" customHeight="1" x14ac:dyDescent="0.25">
      <c r="A1858" s="40">
        <v>23</v>
      </c>
      <c r="B1858" s="129" t="s">
        <v>23</v>
      </c>
      <c r="C1858" s="130"/>
      <c r="D1858" s="131"/>
      <c r="E1858" s="54" t="s">
        <v>22</v>
      </c>
      <c r="F1858" s="178"/>
      <c r="G1858" s="178"/>
      <c r="H1858" s="179"/>
      <c r="I1858" s="179"/>
      <c r="J1858" s="120"/>
      <c r="K1858" s="102"/>
      <c r="L1858" s="17"/>
      <c r="M1858" s="17"/>
      <c r="N1858" s="17"/>
      <c r="O1858" s="17"/>
      <c r="P1858" s="17"/>
      <c r="Q1858" s="17"/>
      <c r="R1858" s="17"/>
      <c r="S1858" s="17"/>
      <c r="T1858" s="17"/>
    </row>
    <row r="1859" spans="1:27" ht="30.75" hidden="1" customHeight="1" x14ac:dyDescent="0.25">
      <c r="A1859" s="38">
        <v>24</v>
      </c>
      <c r="B1859" s="129" t="s">
        <v>172</v>
      </c>
      <c r="C1859" s="130"/>
      <c r="D1859" s="131"/>
      <c r="E1859" s="54" t="s">
        <v>22</v>
      </c>
      <c r="F1859" s="178"/>
      <c r="G1859" s="178"/>
      <c r="H1859" s="179"/>
      <c r="I1859" s="179"/>
      <c r="J1859" s="120"/>
      <c r="K1859" s="102"/>
      <c r="L1859" s="17"/>
      <c r="M1859" s="17"/>
      <c r="N1859" s="17"/>
      <c r="O1859" s="17"/>
      <c r="P1859" s="17"/>
      <c r="Q1859" s="17"/>
      <c r="R1859" s="17"/>
      <c r="S1859" s="17"/>
      <c r="T1859" s="17"/>
    </row>
    <row r="1860" spans="1:27" ht="30.75" hidden="1" customHeight="1" x14ac:dyDescent="0.25">
      <c r="A1860" s="38">
        <v>25</v>
      </c>
      <c r="B1860" s="129" t="s">
        <v>173</v>
      </c>
      <c r="C1860" s="130"/>
      <c r="D1860" s="131"/>
      <c r="E1860" s="54" t="s">
        <v>22</v>
      </c>
      <c r="F1860" s="180" t="str">
        <f>IF(OR(F1858="",F1859=""),"",F1858-F1859)</f>
        <v/>
      </c>
      <c r="G1860" s="180"/>
      <c r="H1860" s="120"/>
      <c r="I1860" s="159"/>
      <c r="J1860" s="159"/>
      <c r="K1860" s="102"/>
      <c r="L1860" s="17"/>
      <c r="M1860" s="17"/>
      <c r="N1860" s="17"/>
      <c r="O1860" s="17"/>
      <c r="P1860" s="17"/>
      <c r="Q1860" s="17"/>
      <c r="R1860" s="17"/>
      <c r="S1860" s="17"/>
      <c r="T1860" s="17"/>
    </row>
    <row r="1861" spans="1:27" ht="45.75" hidden="1" customHeight="1" x14ac:dyDescent="0.25">
      <c r="A1861" s="46">
        <v>26</v>
      </c>
      <c r="B1861" s="108" t="s">
        <v>166</v>
      </c>
      <c r="C1861" s="108"/>
      <c r="D1861" s="108"/>
      <c r="E1861" s="57" t="s">
        <v>22</v>
      </c>
      <c r="F1861" s="163"/>
      <c r="G1861" s="164"/>
      <c r="H1861" s="120"/>
      <c r="I1861" s="159"/>
      <c r="J1861" s="159"/>
      <c r="K1861" s="103"/>
      <c r="L1861" s="17"/>
      <c r="M1861" s="17"/>
      <c r="N1861" s="17"/>
      <c r="O1861" s="17"/>
      <c r="P1861" s="17"/>
      <c r="Q1861" s="17"/>
      <c r="R1861" s="17"/>
      <c r="S1861" s="17"/>
      <c r="T1861" s="17"/>
    </row>
    <row r="1862" spans="1:27" ht="45.75" hidden="1" customHeight="1" x14ac:dyDescent="0.25">
      <c r="A1862" s="46">
        <v>27</v>
      </c>
      <c r="B1862" s="108" t="s">
        <v>169</v>
      </c>
      <c r="C1862" s="108"/>
      <c r="D1862" s="108"/>
      <c r="E1862" s="57" t="s">
        <v>22</v>
      </c>
      <c r="F1862" s="163"/>
      <c r="G1862" s="164"/>
      <c r="H1862" s="120"/>
      <c r="I1862" s="159"/>
      <c r="J1862" s="159"/>
      <c r="K1862" s="103"/>
      <c r="L1862" s="17"/>
      <c r="M1862" s="17"/>
      <c r="N1862" s="17"/>
      <c r="O1862" s="17"/>
      <c r="P1862" s="17"/>
      <c r="Q1862" s="17"/>
      <c r="R1862" s="17"/>
      <c r="S1862" s="17"/>
      <c r="T1862" s="17"/>
    </row>
    <row r="1863" spans="1:27" ht="45" hidden="1" customHeight="1" x14ac:dyDescent="0.25">
      <c r="A1863" s="34">
        <v>28</v>
      </c>
      <c r="B1863" s="157" t="s">
        <v>51</v>
      </c>
      <c r="C1863" s="157"/>
      <c r="D1863" s="157"/>
      <c r="E1863" s="54" t="s">
        <v>22</v>
      </c>
      <c r="F1863" s="165" t="str">
        <f>IF(AND(F1861="",F1862=""),"",F1861+F1862)</f>
        <v/>
      </c>
      <c r="G1863" s="165"/>
      <c r="H1863" s="120"/>
      <c r="I1863" s="159"/>
      <c r="J1863" s="159"/>
      <c r="K1863" s="99"/>
      <c r="L1863" s="17"/>
      <c r="M1863" s="17"/>
      <c r="N1863" s="17"/>
      <c r="O1863" s="17"/>
      <c r="P1863" s="17"/>
      <c r="Q1863" s="17"/>
      <c r="R1863" s="17"/>
      <c r="S1863" s="17"/>
      <c r="T1863" s="17"/>
    </row>
    <row r="1864" spans="1:27" ht="30.75" hidden="1" customHeight="1" x14ac:dyDescent="0.25">
      <c r="A1864" s="34">
        <v>29</v>
      </c>
      <c r="B1864" s="129" t="s">
        <v>185</v>
      </c>
      <c r="C1864" s="130"/>
      <c r="D1864" s="131"/>
      <c r="E1864" s="54" t="s">
        <v>24</v>
      </c>
      <c r="F1864" s="163"/>
      <c r="G1864" s="164"/>
      <c r="H1864" s="120"/>
      <c r="I1864" s="159"/>
      <c r="J1864" s="159"/>
      <c r="K1864" s="99"/>
      <c r="L1864" s="17"/>
      <c r="M1864" s="17"/>
      <c r="N1864" s="17"/>
      <c r="O1864" s="17"/>
      <c r="P1864" s="17"/>
      <c r="Q1864" s="17"/>
      <c r="R1864" s="17"/>
      <c r="S1864" s="17"/>
      <c r="T1864" s="17"/>
    </row>
    <row r="1865" spans="1:27" hidden="1" x14ac:dyDescent="0.25">
      <c r="A1865" s="34">
        <v>30</v>
      </c>
      <c r="B1865" s="129" t="s">
        <v>186</v>
      </c>
      <c r="C1865" s="130"/>
      <c r="D1865" s="131"/>
      <c r="E1865" s="54" t="s">
        <v>24</v>
      </c>
      <c r="F1865" s="163"/>
      <c r="G1865" s="164"/>
      <c r="H1865" s="120"/>
      <c r="I1865" s="159"/>
      <c r="J1865" s="159"/>
      <c r="K1865" s="99"/>
      <c r="L1865" s="17"/>
      <c r="M1865" s="17"/>
      <c r="N1865" s="17"/>
      <c r="O1865" s="17"/>
      <c r="P1865" s="17"/>
      <c r="Q1865" s="17"/>
      <c r="R1865" s="17"/>
      <c r="S1865" s="17"/>
      <c r="T1865" s="17"/>
    </row>
    <row r="1866" spans="1:27" ht="31.5" hidden="1" customHeight="1" x14ac:dyDescent="0.25">
      <c r="A1866" s="34">
        <v>31</v>
      </c>
      <c r="B1866" s="157" t="s">
        <v>48</v>
      </c>
      <c r="C1866" s="157"/>
      <c r="D1866" s="157"/>
      <c r="E1866" s="54" t="s">
        <v>24</v>
      </c>
      <c r="F1866" s="165" t="str">
        <f>IF(OR(F1864="",F1865=""),"",F1864-F1865)</f>
        <v/>
      </c>
      <c r="G1866" s="165"/>
      <c r="H1866" s="120"/>
      <c r="I1866" s="159"/>
      <c r="J1866" s="159"/>
      <c r="K1866" s="103"/>
      <c r="L1866" s="17"/>
      <c r="M1866" s="17"/>
      <c r="N1866" s="17"/>
      <c r="O1866" s="17"/>
      <c r="P1866" s="17"/>
      <c r="Q1866" s="17"/>
      <c r="R1866" s="17"/>
      <c r="S1866" s="17"/>
      <c r="T1866" s="17"/>
    </row>
    <row r="1867" spans="1:27" hidden="1" x14ac:dyDescent="0.25">
      <c r="A1867" s="142">
        <v>32</v>
      </c>
      <c r="B1867" s="145" t="s">
        <v>52</v>
      </c>
      <c r="C1867" s="146"/>
      <c r="D1867" s="147"/>
      <c r="E1867" s="154" t="s">
        <v>182</v>
      </c>
      <c r="F1867" s="154"/>
      <c r="G1867" s="154"/>
      <c r="H1867" s="154"/>
      <c r="I1867" s="154"/>
      <c r="J1867" s="86"/>
      <c r="K1867" s="155" t="str">
        <f>IF(AND(J1867="Tak",F1857&lt;0.25),"Nie został spełniony warunek zgodnie z punktem 1 Kryteriów jakościowych dopuszczających","")</f>
        <v/>
      </c>
      <c r="L1867" s="155"/>
      <c r="M1867" s="155"/>
      <c r="N1867" s="155"/>
      <c r="O1867" s="155"/>
      <c r="P1867" s="155"/>
      <c r="Q1867" s="155"/>
      <c r="R1867" s="155"/>
      <c r="S1867" s="155"/>
      <c r="T1867" s="155"/>
      <c r="AA1867">
        <f>IF(J1867="Tak",1,0)</f>
        <v>0</v>
      </c>
    </row>
    <row r="1868" spans="1:27" hidden="1" x14ac:dyDescent="0.25">
      <c r="A1868" s="143"/>
      <c r="B1868" s="148"/>
      <c r="C1868" s="149"/>
      <c r="D1868" s="150"/>
      <c r="E1868" s="156" t="s">
        <v>183</v>
      </c>
      <c r="F1868" s="156"/>
      <c r="G1868" s="156"/>
      <c r="H1868" s="156"/>
      <c r="I1868" s="156"/>
      <c r="J1868" s="86"/>
      <c r="K1868" s="155" t="str">
        <f>IF(AND(J1868="Tak",F1857&lt;0.1),"Nie został spełniony warunek zgodnie z punktem 2 Kryteriów jakościowych dopuszczających","")</f>
        <v/>
      </c>
      <c r="L1868" s="155"/>
      <c r="M1868" s="155"/>
      <c r="N1868" s="155"/>
      <c r="O1868" s="155"/>
      <c r="P1868" s="155"/>
      <c r="Q1868" s="155"/>
      <c r="R1868" s="155"/>
      <c r="S1868" s="155"/>
      <c r="T1868" s="155"/>
      <c r="AA1868">
        <f t="shared" ref="AA1868:AA1869" si="37">IF(J1868="Tak",1,0)</f>
        <v>0</v>
      </c>
    </row>
    <row r="1869" spans="1:27" hidden="1" x14ac:dyDescent="0.25">
      <c r="A1869" s="144"/>
      <c r="B1869" s="151"/>
      <c r="C1869" s="152"/>
      <c r="D1869" s="153"/>
      <c r="E1869" s="156" t="s">
        <v>184</v>
      </c>
      <c r="F1869" s="156"/>
      <c r="G1869" s="156"/>
      <c r="H1869" s="156"/>
      <c r="I1869" s="156"/>
      <c r="J1869" s="86"/>
      <c r="K1869" s="155" t="str">
        <f>IF(AND(J1869="Tak",F1857&lt;0.1),"Nie został spełniony warunek zgodnie z punktem 2 Kryteriów jakościowych dopuszczających","")</f>
        <v/>
      </c>
      <c r="L1869" s="155"/>
      <c r="M1869" s="155"/>
      <c r="N1869" s="155"/>
      <c r="O1869" s="155"/>
      <c r="P1869" s="155"/>
      <c r="Q1869" s="155"/>
      <c r="R1869" s="155"/>
      <c r="S1869" s="155"/>
      <c r="T1869" s="155"/>
      <c r="AA1869">
        <f t="shared" si="37"/>
        <v>0</v>
      </c>
    </row>
    <row r="1870" spans="1:27" ht="60.75" hidden="1" customHeight="1" x14ac:dyDescent="0.25">
      <c r="A1870" s="34">
        <v>33</v>
      </c>
      <c r="B1870" s="157" t="s">
        <v>277</v>
      </c>
      <c r="C1870" s="157"/>
      <c r="D1870" s="157"/>
      <c r="E1870" s="54" t="s">
        <v>19</v>
      </c>
      <c r="F1870" s="158"/>
      <c r="G1870" s="158"/>
      <c r="H1870" s="120"/>
      <c r="I1870" s="159"/>
      <c r="J1870" s="159"/>
      <c r="K1870" s="99"/>
      <c r="L1870" s="17"/>
      <c r="M1870" s="17"/>
      <c r="N1870" s="17"/>
      <c r="O1870" s="17"/>
      <c r="P1870" s="17"/>
      <c r="Q1870" s="17"/>
      <c r="R1870" s="17"/>
      <c r="S1870" s="17"/>
      <c r="T1870" s="17"/>
      <c r="AA1870">
        <f>SUM(AA1867:AA1869)</f>
        <v>0</v>
      </c>
    </row>
    <row r="1871" spans="1:27" ht="41.25" hidden="1" customHeight="1" x14ac:dyDescent="0.25">
      <c r="A1871" s="34">
        <v>34</v>
      </c>
      <c r="B1871" s="108" t="s">
        <v>157</v>
      </c>
      <c r="C1871" s="108"/>
      <c r="D1871" s="108"/>
      <c r="E1871" s="57" t="s">
        <v>158</v>
      </c>
      <c r="F1871" s="160" t="str">
        <f>IF(OR(F1842="",F1843=""),"",F1841/F1855)</f>
        <v/>
      </c>
      <c r="G1871" s="160"/>
      <c r="H1871" s="161"/>
      <c r="I1871" s="161"/>
      <c r="J1871" s="162"/>
      <c r="K1871" s="100"/>
      <c r="L1871" s="17"/>
      <c r="M1871" s="17"/>
      <c r="N1871" s="17"/>
      <c r="O1871" s="17"/>
      <c r="P1871" s="17"/>
      <c r="Q1871" s="17"/>
      <c r="R1871" s="17"/>
      <c r="S1871" s="17"/>
      <c r="T1871" s="17"/>
    </row>
    <row r="1872" spans="1:27" ht="40.5" hidden="1" customHeight="1" x14ac:dyDescent="0.25">
      <c r="A1872" s="34">
        <v>35</v>
      </c>
      <c r="B1872" s="108" t="s">
        <v>159</v>
      </c>
      <c r="C1872" s="108"/>
      <c r="D1872" s="108"/>
      <c r="E1872" s="57" t="s">
        <v>160</v>
      </c>
      <c r="F1872" s="160" t="str">
        <f>IF(OR(F1841="",F1842="",F1851=""),"",F1841/(F1842-F1843))</f>
        <v/>
      </c>
      <c r="G1872" s="160"/>
      <c r="H1872" s="161"/>
      <c r="I1872" s="161"/>
      <c r="J1872" s="162"/>
      <c r="K1872" s="99"/>
      <c r="L1872" s="17"/>
      <c r="M1872" s="17"/>
      <c r="N1872" s="17"/>
      <c r="O1872" s="17"/>
      <c r="P1872" s="17"/>
      <c r="Q1872" s="17"/>
      <c r="R1872" s="17"/>
      <c r="S1872" s="17"/>
      <c r="T1872" s="17"/>
    </row>
    <row r="1873" spans="1:27" ht="30" hidden="1" customHeight="1" x14ac:dyDescent="0.25">
      <c r="A1873" s="34">
        <v>36</v>
      </c>
      <c r="B1873" s="126" t="str">
        <f>CONCATENATE("Maksymalna kwota dofinansowania - ",'0-1'!$B$8)</f>
        <v xml:space="preserve">Maksymalna kwota dofinansowania - </v>
      </c>
      <c r="C1873" s="127"/>
      <c r="D1873" s="128"/>
      <c r="E1873" s="57" t="s">
        <v>69</v>
      </c>
      <c r="F1873" s="135" t="str">
        <f>IF(F1874="","",F1874*F1841)</f>
        <v/>
      </c>
      <c r="G1873" s="136"/>
      <c r="H1873" s="137"/>
      <c r="I1873" s="138"/>
      <c r="J1873" s="138"/>
      <c r="K1873" s="99"/>
      <c r="L1873" s="17"/>
      <c r="M1873" s="17"/>
      <c r="N1873" s="17"/>
      <c r="O1873" s="17"/>
      <c r="P1873" s="17"/>
      <c r="Q1873" s="17"/>
      <c r="R1873" s="17"/>
      <c r="S1873" s="17"/>
      <c r="T1873" s="17"/>
    </row>
    <row r="1874" spans="1:27" ht="45.75" hidden="1" customHeight="1" x14ac:dyDescent="0.25">
      <c r="A1874" s="34">
        <v>37</v>
      </c>
      <c r="B1874" s="126" t="s">
        <v>187</v>
      </c>
      <c r="C1874" s="127"/>
      <c r="D1874" s="128"/>
      <c r="E1874" s="59" t="s">
        <v>47</v>
      </c>
      <c r="F1874" s="139" t="str">
        <f>IF(AA1870=3,0.95,IF(AA1870=2,0.9,IF(AA1870=1,0.85,"")))</f>
        <v/>
      </c>
      <c r="G1874" s="140"/>
      <c r="H1874" s="137"/>
      <c r="I1874" s="138"/>
      <c r="J1874" s="138"/>
      <c r="K1874" s="99"/>
      <c r="L1874" s="17"/>
      <c r="M1874" s="17"/>
      <c r="N1874" s="17"/>
      <c r="O1874" s="17"/>
      <c r="P1874" s="17"/>
      <c r="Q1874" s="17"/>
      <c r="R1874" s="17"/>
      <c r="S1874" s="17"/>
      <c r="T1874" s="17"/>
    </row>
    <row r="1875" spans="1:27" ht="15" hidden="1" customHeight="1" x14ac:dyDescent="0.25">
      <c r="A1875" s="106" t="s">
        <v>205</v>
      </c>
      <c r="B1875" s="106"/>
      <c r="C1875" s="106"/>
      <c r="D1875" s="106"/>
      <c r="E1875" s="106"/>
      <c r="F1875" s="106"/>
      <c r="G1875" s="106"/>
      <c r="H1875" s="106"/>
      <c r="I1875" s="106"/>
      <c r="J1875" s="132"/>
      <c r="K1875" s="98"/>
      <c r="L1875" s="17"/>
      <c r="M1875" s="17"/>
      <c r="N1875" s="17"/>
      <c r="O1875" s="17"/>
      <c r="P1875" s="17"/>
      <c r="Q1875" s="17"/>
      <c r="R1875" s="17"/>
      <c r="S1875" s="17"/>
      <c r="T1875" s="17"/>
    </row>
    <row r="1876" spans="1:27" ht="39.75" hidden="1" customHeight="1" x14ac:dyDescent="0.25">
      <c r="A1876" s="107"/>
      <c r="B1876" s="107"/>
      <c r="C1876" s="107"/>
      <c r="D1876" s="107"/>
      <c r="E1876" s="107"/>
      <c r="F1876" s="107"/>
      <c r="G1876" s="107"/>
      <c r="H1876" s="107"/>
      <c r="I1876" s="107"/>
      <c r="J1876" s="141"/>
      <c r="K1876" s="98"/>
      <c r="L1876" s="17"/>
      <c r="M1876" s="17"/>
      <c r="N1876" s="17"/>
      <c r="O1876" s="17"/>
      <c r="P1876" s="17"/>
      <c r="Q1876" s="17"/>
      <c r="R1876" s="17"/>
      <c r="S1876" s="17"/>
      <c r="T1876" s="17"/>
    </row>
    <row r="1877" spans="1:27" ht="33.75" hidden="1" customHeight="1" x14ac:dyDescent="0.25">
      <c r="K1877" s="98"/>
      <c r="L1877" s="17"/>
      <c r="M1877" s="17"/>
      <c r="N1877" s="17"/>
      <c r="O1877" s="17"/>
      <c r="P1877" s="17"/>
      <c r="Q1877" s="17"/>
      <c r="R1877" s="17"/>
      <c r="S1877" s="17"/>
      <c r="T1877" s="17"/>
    </row>
    <row r="1878" spans="1:27" ht="18.75" hidden="1" x14ac:dyDescent="0.3">
      <c r="B1878" s="207" t="s">
        <v>237</v>
      </c>
      <c r="C1878" s="207"/>
      <c r="D1878" s="207"/>
      <c r="E1878" s="207"/>
      <c r="F1878" s="207"/>
      <c r="G1878" s="207"/>
      <c r="H1878" s="207"/>
      <c r="I1878" s="207"/>
      <c r="J1878" s="207"/>
      <c r="K1878" s="98"/>
      <c r="L1878" s="17"/>
      <c r="M1878" s="17"/>
      <c r="N1878" s="17"/>
      <c r="O1878" s="17"/>
      <c r="P1878" s="17"/>
      <c r="Q1878" s="17"/>
      <c r="R1878" s="17"/>
      <c r="S1878" s="17"/>
      <c r="T1878" s="17"/>
    </row>
    <row r="1879" spans="1:27" ht="45.75" hidden="1" customHeight="1" x14ac:dyDescent="0.25">
      <c r="A1879" s="36" t="s">
        <v>13</v>
      </c>
      <c r="B1879" s="208" t="s">
        <v>33</v>
      </c>
      <c r="C1879" s="208"/>
      <c r="D1879" s="208"/>
      <c r="E1879" s="51" t="s">
        <v>15</v>
      </c>
      <c r="F1879" s="208" t="s">
        <v>36</v>
      </c>
      <c r="G1879" s="208"/>
      <c r="H1879" s="208" t="s">
        <v>49</v>
      </c>
      <c r="I1879" s="208"/>
      <c r="J1879" s="209"/>
      <c r="K1879" s="99"/>
      <c r="L1879" s="17"/>
      <c r="M1879" s="17"/>
      <c r="N1879" s="17"/>
      <c r="O1879" s="17"/>
      <c r="P1879" s="17"/>
      <c r="Q1879" s="17"/>
      <c r="R1879" s="17"/>
      <c r="S1879" s="17"/>
      <c r="T1879" s="17"/>
    </row>
    <row r="1880" spans="1:27" ht="31.5" hidden="1" customHeight="1" x14ac:dyDescent="0.25">
      <c r="A1880" s="40">
        <v>1</v>
      </c>
      <c r="B1880" s="157" t="s">
        <v>43</v>
      </c>
      <c r="C1880" s="157"/>
      <c r="D1880" s="157"/>
      <c r="E1880" s="52" t="s">
        <v>17</v>
      </c>
      <c r="F1880" s="198" t="s">
        <v>17</v>
      </c>
      <c r="G1880" s="199"/>
      <c r="H1880" s="200"/>
      <c r="I1880" s="200"/>
      <c r="J1880" s="201"/>
      <c r="K1880" s="99"/>
      <c r="L1880" s="17"/>
      <c r="M1880" s="17"/>
      <c r="N1880" s="17"/>
      <c r="O1880" s="17"/>
      <c r="P1880" s="17"/>
      <c r="Q1880" s="17"/>
      <c r="R1880" s="17"/>
      <c r="S1880" s="17"/>
      <c r="T1880" s="17"/>
    </row>
    <row r="1881" spans="1:27" ht="30.75" hidden="1" customHeight="1" x14ac:dyDescent="0.25">
      <c r="A1881" s="40">
        <v>2</v>
      </c>
      <c r="B1881" s="157" t="s">
        <v>44</v>
      </c>
      <c r="C1881" s="157"/>
      <c r="D1881" s="157"/>
      <c r="E1881" s="52" t="s">
        <v>17</v>
      </c>
      <c r="F1881" s="198" t="s">
        <v>17</v>
      </c>
      <c r="G1881" s="199"/>
      <c r="H1881" s="120"/>
      <c r="I1881" s="159"/>
      <c r="J1881" s="159"/>
      <c r="K1881" s="101"/>
      <c r="L1881" s="17"/>
      <c r="M1881" s="17"/>
      <c r="N1881" s="17"/>
      <c r="O1881" s="17"/>
      <c r="P1881" s="17"/>
      <c r="Q1881" s="17"/>
      <c r="R1881" s="17"/>
      <c r="S1881" s="17"/>
      <c r="T1881" s="17"/>
    </row>
    <row r="1882" spans="1:27" ht="15.75" hidden="1" x14ac:dyDescent="0.25">
      <c r="A1882" s="40">
        <v>3</v>
      </c>
      <c r="B1882" s="126" t="s">
        <v>152</v>
      </c>
      <c r="C1882" s="127"/>
      <c r="D1882" s="128"/>
      <c r="E1882" s="53" t="s">
        <v>153</v>
      </c>
      <c r="F1882" s="202"/>
      <c r="G1882" s="203"/>
      <c r="H1882" s="120"/>
      <c r="I1882" s="159"/>
      <c r="J1882" s="159"/>
      <c r="K1882" s="101"/>
      <c r="L1882" s="17"/>
      <c r="M1882" s="17"/>
      <c r="N1882" s="17"/>
      <c r="O1882" s="17"/>
      <c r="P1882" s="17"/>
      <c r="Q1882" s="17"/>
      <c r="R1882" s="17"/>
      <c r="S1882" s="17"/>
      <c r="T1882" s="17"/>
      <c r="AA1882" t="s">
        <v>154</v>
      </c>
    </row>
    <row r="1883" spans="1:27" ht="17.25" hidden="1" x14ac:dyDescent="0.25">
      <c r="A1883" s="40">
        <v>4</v>
      </c>
      <c r="B1883" s="157" t="s">
        <v>45</v>
      </c>
      <c r="C1883" s="157"/>
      <c r="D1883" s="157"/>
      <c r="E1883" s="54" t="s">
        <v>21</v>
      </c>
      <c r="F1883" s="158"/>
      <c r="G1883" s="158"/>
      <c r="H1883" s="120"/>
      <c r="I1883" s="159"/>
      <c r="J1883" s="159"/>
      <c r="K1883" s="101"/>
      <c r="L1883" s="17"/>
      <c r="M1883" s="17"/>
      <c r="N1883" s="17"/>
      <c r="O1883" s="17"/>
      <c r="P1883" s="17"/>
      <c r="Q1883" s="17"/>
      <c r="R1883" s="17"/>
      <c r="S1883" s="17"/>
      <c r="T1883" s="17"/>
      <c r="AA1883" t="s">
        <v>155</v>
      </c>
    </row>
    <row r="1884" spans="1:27" ht="18.75" hidden="1" customHeight="1" x14ac:dyDescent="0.25">
      <c r="A1884" s="40">
        <v>5</v>
      </c>
      <c r="B1884" s="157" t="s">
        <v>41</v>
      </c>
      <c r="C1884" s="157"/>
      <c r="D1884" s="157"/>
      <c r="E1884" s="54" t="s">
        <v>21</v>
      </c>
      <c r="F1884" s="204"/>
      <c r="G1884" s="205"/>
      <c r="H1884" s="120"/>
      <c r="I1884" s="159"/>
      <c r="J1884" s="159"/>
      <c r="K1884" s="101"/>
      <c r="L1884" s="17"/>
      <c r="M1884" s="17"/>
      <c r="N1884" s="17"/>
      <c r="O1884" s="17"/>
      <c r="P1884" s="17"/>
      <c r="Q1884" s="17"/>
      <c r="R1884" s="17"/>
      <c r="S1884" s="17"/>
      <c r="T1884" s="17"/>
    </row>
    <row r="1885" spans="1:27" ht="29.25" hidden="1" customHeight="1" x14ac:dyDescent="0.25">
      <c r="A1885" s="34">
        <v>6</v>
      </c>
      <c r="B1885" s="206" t="s">
        <v>163</v>
      </c>
      <c r="C1885" s="206"/>
      <c r="D1885" s="206"/>
      <c r="E1885" s="55" t="s">
        <v>168</v>
      </c>
      <c r="F1885" s="158"/>
      <c r="G1885" s="158"/>
      <c r="H1885" s="120"/>
      <c r="I1885" s="159"/>
      <c r="J1885" s="159"/>
      <c r="K1885" s="101"/>
      <c r="L1885" s="17"/>
      <c r="M1885" s="17"/>
      <c r="N1885" s="17"/>
      <c r="O1885" s="17"/>
      <c r="P1885" s="17"/>
      <c r="Q1885" s="17"/>
      <c r="R1885" s="17"/>
      <c r="S1885" s="17"/>
      <c r="T1885" s="17"/>
    </row>
    <row r="1886" spans="1:27" ht="62.25" hidden="1" customHeight="1" x14ac:dyDescent="0.25">
      <c r="A1886" s="40">
        <v>7</v>
      </c>
      <c r="B1886" s="157" t="s">
        <v>46</v>
      </c>
      <c r="C1886" s="157"/>
      <c r="D1886" s="157"/>
      <c r="E1886" s="54" t="s">
        <v>21</v>
      </c>
      <c r="F1886" s="158"/>
      <c r="G1886" s="158"/>
      <c r="H1886" s="120"/>
      <c r="I1886" s="159"/>
      <c r="J1886" s="159"/>
      <c r="K1886" s="99"/>
      <c r="L1886" s="17"/>
      <c r="M1886" s="17"/>
      <c r="N1886" s="17"/>
      <c r="O1886" s="17"/>
      <c r="P1886" s="17"/>
      <c r="Q1886" s="17"/>
      <c r="R1886" s="17"/>
      <c r="S1886" s="17"/>
      <c r="T1886" s="17"/>
    </row>
    <row r="1887" spans="1:27" ht="28.5" hidden="1" customHeight="1" x14ac:dyDescent="0.25">
      <c r="A1887" s="40">
        <v>8</v>
      </c>
      <c r="B1887" s="193" t="s">
        <v>174</v>
      </c>
      <c r="C1887" s="194"/>
      <c r="D1887" s="195"/>
      <c r="E1887" s="56" t="s">
        <v>35</v>
      </c>
      <c r="F1887" s="196"/>
      <c r="G1887" s="197"/>
      <c r="H1887" s="120"/>
      <c r="I1887" s="159"/>
      <c r="J1887" s="159"/>
      <c r="K1887" s="99"/>
      <c r="L1887" s="17"/>
      <c r="M1887" s="17"/>
      <c r="N1887" s="17"/>
      <c r="O1887" s="17"/>
      <c r="P1887" s="17"/>
      <c r="Q1887" s="17"/>
      <c r="R1887" s="17"/>
      <c r="S1887" s="17"/>
      <c r="T1887" s="17"/>
    </row>
    <row r="1888" spans="1:27" ht="29.25" hidden="1" customHeight="1" x14ac:dyDescent="0.25">
      <c r="A1888" s="40">
        <v>9</v>
      </c>
      <c r="B1888" s="193" t="s">
        <v>176</v>
      </c>
      <c r="C1888" s="194"/>
      <c r="D1888" s="195"/>
      <c r="E1888" s="56" t="s">
        <v>153</v>
      </c>
      <c r="F1888" s="163"/>
      <c r="G1888" s="164"/>
      <c r="H1888" s="120"/>
      <c r="I1888" s="159"/>
      <c r="J1888" s="159"/>
      <c r="K1888" s="99"/>
      <c r="L1888" s="17"/>
      <c r="M1888" s="17"/>
      <c r="N1888" s="17"/>
      <c r="O1888" s="17"/>
      <c r="P1888" s="17"/>
      <c r="Q1888" s="17"/>
      <c r="R1888" s="17"/>
      <c r="S1888" s="17"/>
      <c r="T1888" s="17"/>
    </row>
    <row r="1889" spans="1:20" hidden="1" x14ac:dyDescent="0.25">
      <c r="A1889" s="40">
        <v>10</v>
      </c>
      <c r="B1889" s="193" t="s">
        <v>175</v>
      </c>
      <c r="C1889" s="194"/>
      <c r="D1889" s="195"/>
      <c r="E1889" s="56" t="s">
        <v>35</v>
      </c>
      <c r="F1889" s="196"/>
      <c r="G1889" s="197"/>
      <c r="H1889" s="120"/>
      <c r="I1889" s="159"/>
      <c r="J1889" s="159"/>
      <c r="K1889" s="99"/>
      <c r="L1889" s="17"/>
      <c r="M1889" s="17"/>
      <c r="N1889" s="17"/>
      <c r="O1889" s="17"/>
      <c r="P1889" s="17"/>
      <c r="Q1889" s="17"/>
      <c r="R1889" s="17"/>
      <c r="S1889" s="17"/>
      <c r="T1889" s="17"/>
    </row>
    <row r="1890" spans="1:20" ht="33.75" hidden="1" customHeight="1" x14ac:dyDescent="0.25">
      <c r="A1890" s="40">
        <v>11</v>
      </c>
      <c r="B1890" s="126" t="s">
        <v>156</v>
      </c>
      <c r="C1890" s="127"/>
      <c r="D1890" s="128"/>
      <c r="E1890" s="57" t="s">
        <v>69</v>
      </c>
      <c r="F1890" s="187"/>
      <c r="G1890" s="188"/>
      <c r="H1890" s="120"/>
      <c r="I1890" s="159"/>
      <c r="J1890" s="159"/>
      <c r="K1890" s="100" t="str">
        <f>IF(F1891&gt;F1890,"Wartość kosztów kwalifikowanych przekracza koszt całkowity przedsięwzięcia !!!","")</f>
        <v/>
      </c>
      <c r="L1890" s="17"/>
      <c r="M1890" s="17"/>
      <c r="N1890" s="17"/>
      <c r="O1890" s="17"/>
      <c r="P1890" s="17"/>
      <c r="Q1890" s="17"/>
      <c r="R1890" s="17"/>
      <c r="S1890" s="17"/>
      <c r="T1890" s="17"/>
    </row>
    <row r="1891" spans="1:20" ht="141.75" hidden="1" customHeight="1" x14ac:dyDescent="0.25">
      <c r="A1891" s="40">
        <v>12</v>
      </c>
      <c r="B1891" s="126" t="s">
        <v>167</v>
      </c>
      <c r="C1891" s="127"/>
      <c r="D1891" s="128"/>
      <c r="E1891" s="57" t="s">
        <v>69</v>
      </c>
      <c r="F1891" s="187"/>
      <c r="G1891" s="188"/>
      <c r="H1891" s="120"/>
      <c r="I1891" s="159"/>
      <c r="J1891" s="159"/>
      <c r="K1891" s="105" t="str">
        <f>IF(F1891="","",IF(F1891&lt;100000,"Minimalny koszt kwalifikowany przedsięwzięcia to 100.000,00 zł !!!",""))</f>
        <v/>
      </c>
      <c r="L1891" s="17"/>
      <c r="M1891" s="17"/>
      <c r="N1891" s="17"/>
      <c r="O1891" s="17"/>
      <c r="P1891" s="17"/>
      <c r="Q1891" s="17"/>
      <c r="R1891" s="17"/>
      <c r="S1891" s="17"/>
      <c r="T1891" s="17"/>
    </row>
    <row r="1892" spans="1:20" ht="30.75" hidden="1" customHeight="1" x14ac:dyDescent="0.25">
      <c r="A1892" s="37">
        <v>13</v>
      </c>
      <c r="B1892" s="126" t="s">
        <v>165</v>
      </c>
      <c r="C1892" s="127"/>
      <c r="D1892" s="128"/>
      <c r="E1892" s="57" t="s">
        <v>69</v>
      </c>
      <c r="F1892" s="187"/>
      <c r="G1892" s="188"/>
      <c r="H1892" s="120"/>
      <c r="I1892" s="159"/>
      <c r="J1892" s="159"/>
      <c r="K1892" s="99"/>
      <c r="L1892" s="17"/>
      <c r="M1892" s="17"/>
      <c r="N1892" s="17"/>
      <c r="O1892" s="17"/>
      <c r="P1892" s="17"/>
      <c r="Q1892" s="17"/>
      <c r="R1892" s="17"/>
      <c r="S1892" s="17"/>
      <c r="T1892" s="17"/>
    </row>
    <row r="1893" spans="1:20" ht="30.75" hidden="1" customHeight="1" x14ac:dyDescent="0.25">
      <c r="A1893" s="37">
        <v>14</v>
      </c>
      <c r="B1893" s="126" t="s">
        <v>164</v>
      </c>
      <c r="C1893" s="127"/>
      <c r="D1893" s="128"/>
      <c r="E1893" s="57" t="s">
        <v>69</v>
      </c>
      <c r="F1893" s="187"/>
      <c r="G1893" s="188"/>
      <c r="H1893" s="120"/>
      <c r="I1893" s="159"/>
      <c r="J1893" s="159"/>
      <c r="K1893" s="99"/>
      <c r="L1893" s="17"/>
      <c r="M1893" s="17"/>
      <c r="N1893" s="17"/>
      <c r="O1893" s="17"/>
      <c r="P1893" s="17"/>
      <c r="Q1893" s="17"/>
      <c r="R1893" s="17"/>
      <c r="S1893" s="17"/>
      <c r="T1893" s="17"/>
    </row>
    <row r="1894" spans="1:20" ht="30.75" hidden="1" customHeight="1" x14ac:dyDescent="0.25">
      <c r="A1894" s="37">
        <v>15</v>
      </c>
      <c r="B1894" s="126" t="s">
        <v>170</v>
      </c>
      <c r="C1894" s="127"/>
      <c r="D1894" s="128"/>
      <c r="E1894" s="57" t="s">
        <v>69</v>
      </c>
      <c r="F1894" s="189" t="str">
        <f>IF(OR(F1892="",F1893=""),"",F1892-F1893)</f>
        <v/>
      </c>
      <c r="G1894" s="190"/>
      <c r="H1894" s="120"/>
      <c r="I1894" s="159"/>
      <c r="J1894" s="159"/>
      <c r="K1894" s="99"/>
      <c r="L1894" s="17"/>
      <c r="M1894" s="17"/>
      <c r="N1894" s="17"/>
      <c r="O1894" s="17"/>
      <c r="P1894" s="17"/>
      <c r="Q1894" s="17"/>
      <c r="R1894" s="17"/>
      <c r="S1894" s="17"/>
      <c r="T1894" s="17"/>
    </row>
    <row r="1895" spans="1:20" hidden="1" x14ac:dyDescent="0.25">
      <c r="A1895" s="166">
        <v>16</v>
      </c>
      <c r="B1895" s="145" t="s">
        <v>66</v>
      </c>
      <c r="C1895" s="146"/>
      <c r="D1895" s="147"/>
      <c r="E1895" s="56" t="s">
        <v>93</v>
      </c>
      <c r="F1895" s="191"/>
      <c r="G1895" s="192"/>
      <c r="H1895" s="182"/>
      <c r="I1895" s="183"/>
      <c r="J1895" s="183"/>
      <c r="K1895" s="102"/>
      <c r="L1895" s="17"/>
      <c r="M1895" s="17"/>
      <c r="N1895" s="17"/>
      <c r="O1895" s="17"/>
      <c r="P1895" s="17"/>
      <c r="Q1895" s="17"/>
      <c r="R1895" s="17"/>
      <c r="S1895" s="17"/>
      <c r="T1895" s="17"/>
    </row>
    <row r="1896" spans="1:20" ht="17.25" hidden="1" customHeight="1" x14ac:dyDescent="0.25">
      <c r="A1896" s="167"/>
      <c r="B1896" s="151"/>
      <c r="C1896" s="152"/>
      <c r="D1896" s="153"/>
      <c r="E1896" s="54" t="s">
        <v>22</v>
      </c>
      <c r="F1896" s="114" t="str">
        <f>IF(F1895="","",F1895*0.278)</f>
        <v/>
      </c>
      <c r="G1896" s="114"/>
      <c r="H1896" s="184"/>
      <c r="I1896" s="184"/>
      <c r="J1896" s="182"/>
      <c r="K1896" s="102"/>
      <c r="L1896" s="17"/>
      <c r="M1896" s="17"/>
      <c r="N1896" s="17"/>
      <c r="O1896" s="17"/>
      <c r="P1896" s="17"/>
      <c r="Q1896" s="17"/>
      <c r="R1896" s="17"/>
      <c r="S1896" s="17"/>
      <c r="T1896" s="17"/>
    </row>
    <row r="1897" spans="1:20" hidden="1" x14ac:dyDescent="0.25">
      <c r="A1897" s="166">
        <v>17</v>
      </c>
      <c r="B1897" s="145" t="s">
        <v>67</v>
      </c>
      <c r="C1897" s="146"/>
      <c r="D1897" s="147"/>
      <c r="E1897" s="56" t="s">
        <v>93</v>
      </c>
      <c r="F1897" s="191"/>
      <c r="G1897" s="192"/>
      <c r="H1897" s="182"/>
      <c r="I1897" s="183"/>
      <c r="J1897" s="183"/>
      <c r="K1897" s="102"/>
      <c r="L1897" s="17"/>
      <c r="M1897" s="17"/>
      <c r="N1897" s="17"/>
      <c r="O1897" s="17"/>
      <c r="P1897" s="17"/>
      <c r="Q1897" s="17"/>
      <c r="R1897" s="17"/>
      <c r="S1897" s="17"/>
      <c r="T1897" s="17"/>
    </row>
    <row r="1898" spans="1:20" hidden="1" x14ac:dyDescent="0.25">
      <c r="A1898" s="167"/>
      <c r="B1898" s="151"/>
      <c r="C1898" s="152"/>
      <c r="D1898" s="153"/>
      <c r="E1898" s="54" t="s">
        <v>22</v>
      </c>
      <c r="F1898" s="114" t="str">
        <f>IF(F1897="","",F1897*0.278)</f>
        <v/>
      </c>
      <c r="G1898" s="114"/>
      <c r="H1898" s="184"/>
      <c r="I1898" s="184"/>
      <c r="J1898" s="182"/>
      <c r="K1898" s="102"/>
      <c r="L1898" s="17"/>
      <c r="M1898" s="17"/>
      <c r="N1898" s="17"/>
      <c r="O1898" s="17"/>
      <c r="P1898" s="17"/>
      <c r="Q1898" s="17"/>
      <c r="R1898" s="17"/>
      <c r="S1898" s="17"/>
      <c r="T1898" s="17"/>
    </row>
    <row r="1899" spans="1:20" hidden="1" x14ac:dyDescent="0.25">
      <c r="A1899" s="166">
        <v>18</v>
      </c>
      <c r="B1899" s="145" t="s">
        <v>64</v>
      </c>
      <c r="C1899" s="146"/>
      <c r="D1899" s="147"/>
      <c r="E1899" s="56" t="s">
        <v>93</v>
      </c>
      <c r="F1899" s="181" t="str">
        <f>IF(OR(F1895="",F1897=""),"",F1895-F1897)</f>
        <v/>
      </c>
      <c r="G1899" s="181"/>
      <c r="H1899" s="182"/>
      <c r="I1899" s="183"/>
      <c r="J1899" s="183"/>
      <c r="K1899" s="102"/>
      <c r="L1899" s="17"/>
      <c r="M1899" s="17"/>
      <c r="N1899" s="17"/>
      <c r="O1899" s="17"/>
      <c r="P1899" s="17"/>
      <c r="Q1899" s="17"/>
      <c r="R1899" s="17"/>
      <c r="S1899" s="17"/>
      <c r="T1899" s="17"/>
    </row>
    <row r="1900" spans="1:20" hidden="1" x14ac:dyDescent="0.25">
      <c r="A1900" s="167"/>
      <c r="B1900" s="151"/>
      <c r="C1900" s="152"/>
      <c r="D1900" s="153"/>
      <c r="E1900" s="54" t="s">
        <v>22</v>
      </c>
      <c r="F1900" s="114" t="str">
        <f>IF(OR(F1896="",F1898=""),"",F1896-F1898)</f>
        <v/>
      </c>
      <c r="G1900" s="114"/>
      <c r="H1900" s="184"/>
      <c r="I1900" s="184"/>
      <c r="J1900" s="182"/>
      <c r="K1900" s="102"/>
      <c r="L1900" s="17"/>
      <c r="M1900" s="17"/>
      <c r="N1900" s="17"/>
      <c r="O1900" s="17"/>
      <c r="P1900" s="17"/>
      <c r="Q1900" s="17"/>
      <c r="R1900" s="17"/>
      <c r="S1900" s="17"/>
      <c r="T1900" s="17"/>
    </row>
    <row r="1901" spans="1:20" ht="24" hidden="1" customHeight="1" x14ac:dyDescent="0.25">
      <c r="A1901" s="166">
        <v>19</v>
      </c>
      <c r="B1901" s="168" t="s">
        <v>61</v>
      </c>
      <c r="C1901" s="169"/>
      <c r="D1901" s="170"/>
      <c r="E1901" s="58" t="s">
        <v>93</v>
      </c>
      <c r="F1901" s="163"/>
      <c r="G1901" s="164"/>
      <c r="H1901" s="120"/>
      <c r="I1901" s="159"/>
      <c r="J1901" s="159"/>
      <c r="K1901" s="99"/>
      <c r="L1901" s="17"/>
      <c r="M1901" s="17"/>
      <c r="N1901" s="17"/>
      <c r="O1901" s="17"/>
      <c r="P1901" s="17"/>
      <c r="Q1901" s="17"/>
      <c r="R1901" s="17"/>
      <c r="S1901" s="17"/>
      <c r="T1901" s="17"/>
    </row>
    <row r="1902" spans="1:20" ht="24" hidden="1" customHeight="1" x14ac:dyDescent="0.25">
      <c r="A1902" s="167"/>
      <c r="B1902" s="171"/>
      <c r="C1902" s="172"/>
      <c r="D1902" s="173"/>
      <c r="E1902" s="57" t="s">
        <v>22</v>
      </c>
      <c r="F1902" s="185" t="str">
        <f>IF(F1901="","",F1901*0.278)</f>
        <v/>
      </c>
      <c r="G1902" s="186"/>
      <c r="H1902" s="120"/>
      <c r="I1902" s="159"/>
      <c r="J1902" s="159"/>
      <c r="K1902" s="99"/>
      <c r="L1902" s="17"/>
      <c r="M1902" s="17"/>
      <c r="N1902" s="17"/>
      <c r="O1902" s="17"/>
      <c r="P1902" s="17"/>
      <c r="Q1902" s="17"/>
      <c r="R1902" s="17"/>
      <c r="S1902" s="17"/>
      <c r="T1902" s="17"/>
    </row>
    <row r="1903" spans="1:20" ht="24" hidden="1" customHeight="1" x14ac:dyDescent="0.25">
      <c r="A1903" s="166">
        <v>20</v>
      </c>
      <c r="B1903" s="168" t="s">
        <v>62</v>
      </c>
      <c r="C1903" s="169"/>
      <c r="D1903" s="170"/>
      <c r="E1903" s="58" t="s">
        <v>93</v>
      </c>
      <c r="F1903" s="163"/>
      <c r="G1903" s="164"/>
      <c r="H1903" s="120"/>
      <c r="I1903" s="159"/>
      <c r="J1903" s="159"/>
      <c r="K1903" s="99"/>
      <c r="L1903" s="17"/>
      <c r="M1903" s="17"/>
      <c r="N1903" s="17"/>
      <c r="O1903" s="17"/>
      <c r="P1903" s="17"/>
      <c r="Q1903" s="17"/>
      <c r="R1903" s="17"/>
      <c r="S1903" s="17"/>
      <c r="T1903" s="17"/>
    </row>
    <row r="1904" spans="1:20" ht="24" hidden="1" customHeight="1" x14ac:dyDescent="0.25">
      <c r="A1904" s="167"/>
      <c r="B1904" s="171"/>
      <c r="C1904" s="172"/>
      <c r="D1904" s="173"/>
      <c r="E1904" s="57" t="s">
        <v>22</v>
      </c>
      <c r="F1904" s="185" t="str">
        <f>IF(F1903="","",F1903*0.278)</f>
        <v/>
      </c>
      <c r="G1904" s="186"/>
      <c r="H1904" s="120"/>
      <c r="I1904" s="159"/>
      <c r="J1904" s="159"/>
      <c r="K1904" s="103"/>
      <c r="L1904" s="17"/>
      <c r="M1904" s="17"/>
      <c r="N1904" s="17"/>
      <c r="O1904" s="17"/>
      <c r="P1904" s="17"/>
      <c r="Q1904" s="17"/>
      <c r="R1904" s="17"/>
      <c r="S1904" s="17"/>
      <c r="T1904" s="17"/>
    </row>
    <row r="1905" spans="1:27" ht="23.25" hidden="1" customHeight="1" x14ac:dyDescent="0.25">
      <c r="A1905" s="166">
        <v>21</v>
      </c>
      <c r="B1905" s="168" t="s">
        <v>50</v>
      </c>
      <c r="C1905" s="169"/>
      <c r="D1905" s="170"/>
      <c r="E1905" s="58" t="s">
        <v>93</v>
      </c>
      <c r="F1905" s="174" t="str">
        <f>IF(OR(F1901="",F1903=""),"",F1901-F1903)</f>
        <v/>
      </c>
      <c r="G1905" s="175"/>
      <c r="H1905" s="120"/>
      <c r="I1905" s="159"/>
      <c r="J1905" s="159"/>
      <c r="K1905" s="103"/>
      <c r="L1905" s="17"/>
      <c r="M1905" s="17"/>
      <c r="N1905" s="17"/>
      <c r="O1905" s="17"/>
      <c r="P1905" s="17"/>
      <c r="Q1905" s="17"/>
      <c r="R1905" s="17"/>
      <c r="S1905" s="17"/>
      <c r="T1905" s="17"/>
    </row>
    <row r="1906" spans="1:27" ht="23.25" hidden="1" customHeight="1" x14ac:dyDescent="0.25">
      <c r="A1906" s="167"/>
      <c r="B1906" s="171"/>
      <c r="C1906" s="172"/>
      <c r="D1906" s="173"/>
      <c r="E1906" s="57" t="s">
        <v>22</v>
      </c>
      <c r="F1906" s="174" t="str">
        <f>IF(OR(F1902="",F1904=""),"",F1902-F1904)</f>
        <v/>
      </c>
      <c r="G1906" s="175"/>
      <c r="H1906" s="120"/>
      <c r="I1906" s="159"/>
      <c r="J1906" s="159"/>
      <c r="K1906" s="103"/>
      <c r="L1906" s="17"/>
      <c r="M1906" s="17"/>
      <c r="N1906" s="17"/>
      <c r="O1906" s="17"/>
      <c r="P1906" s="17"/>
      <c r="Q1906" s="17"/>
      <c r="R1906" s="17"/>
      <c r="S1906" s="17"/>
      <c r="T1906" s="17"/>
    </row>
    <row r="1907" spans="1:27" ht="45.75" hidden="1" customHeight="1" x14ac:dyDescent="0.25">
      <c r="A1907" s="38">
        <v>22</v>
      </c>
      <c r="B1907" s="126" t="s">
        <v>161</v>
      </c>
      <c r="C1907" s="127"/>
      <c r="D1907" s="128"/>
      <c r="E1907" s="57" t="s">
        <v>47</v>
      </c>
      <c r="F1907" s="176" t="str">
        <f>IF(OR(F1901="",F1903=""),"",F1905/F1901)</f>
        <v/>
      </c>
      <c r="G1907" s="177"/>
      <c r="H1907" s="120"/>
      <c r="I1907" s="159"/>
      <c r="J1907" s="159"/>
      <c r="K1907" s="103"/>
      <c r="L1907" s="17"/>
      <c r="M1907" s="17"/>
      <c r="N1907" s="17"/>
      <c r="O1907" s="17"/>
      <c r="P1907" s="17"/>
      <c r="Q1907" s="17"/>
      <c r="R1907" s="17"/>
      <c r="S1907" s="17"/>
      <c r="T1907" s="17"/>
    </row>
    <row r="1908" spans="1:27" ht="30.75" hidden="1" customHeight="1" x14ac:dyDescent="0.25">
      <c r="A1908" s="40">
        <v>23</v>
      </c>
      <c r="B1908" s="129" t="s">
        <v>23</v>
      </c>
      <c r="C1908" s="130"/>
      <c r="D1908" s="131"/>
      <c r="E1908" s="54" t="s">
        <v>22</v>
      </c>
      <c r="F1908" s="178"/>
      <c r="G1908" s="178"/>
      <c r="H1908" s="179"/>
      <c r="I1908" s="179"/>
      <c r="J1908" s="120"/>
      <c r="K1908" s="102"/>
      <c r="L1908" s="17"/>
      <c r="M1908" s="17"/>
      <c r="N1908" s="17"/>
      <c r="O1908" s="17"/>
      <c r="P1908" s="17"/>
      <c r="Q1908" s="17"/>
      <c r="R1908" s="17"/>
      <c r="S1908" s="17"/>
      <c r="T1908" s="17"/>
    </row>
    <row r="1909" spans="1:27" ht="30.75" hidden="1" customHeight="1" x14ac:dyDescent="0.25">
      <c r="A1909" s="38">
        <v>24</v>
      </c>
      <c r="B1909" s="129" t="s">
        <v>172</v>
      </c>
      <c r="C1909" s="130"/>
      <c r="D1909" s="131"/>
      <c r="E1909" s="54" t="s">
        <v>22</v>
      </c>
      <c r="F1909" s="178"/>
      <c r="G1909" s="178"/>
      <c r="H1909" s="179"/>
      <c r="I1909" s="179"/>
      <c r="J1909" s="120"/>
      <c r="K1909" s="102"/>
      <c r="L1909" s="17"/>
      <c r="M1909" s="17"/>
      <c r="N1909" s="17"/>
      <c r="O1909" s="17"/>
      <c r="P1909" s="17"/>
      <c r="Q1909" s="17"/>
      <c r="R1909" s="17"/>
      <c r="S1909" s="17"/>
      <c r="T1909" s="17"/>
    </row>
    <row r="1910" spans="1:27" ht="30.75" hidden="1" customHeight="1" x14ac:dyDescent="0.25">
      <c r="A1910" s="38">
        <v>25</v>
      </c>
      <c r="B1910" s="129" t="s">
        <v>173</v>
      </c>
      <c r="C1910" s="130"/>
      <c r="D1910" s="131"/>
      <c r="E1910" s="54" t="s">
        <v>22</v>
      </c>
      <c r="F1910" s="180" t="str">
        <f>IF(OR(F1908="",F1909=""),"",F1908-F1909)</f>
        <v/>
      </c>
      <c r="G1910" s="180"/>
      <c r="H1910" s="120"/>
      <c r="I1910" s="159"/>
      <c r="J1910" s="159"/>
      <c r="K1910" s="102"/>
      <c r="L1910" s="17"/>
      <c r="M1910" s="17"/>
      <c r="N1910" s="17"/>
      <c r="O1910" s="17"/>
      <c r="P1910" s="17"/>
      <c r="Q1910" s="17"/>
      <c r="R1910" s="17"/>
      <c r="S1910" s="17"/>
      <c r="T1910" s="17"/>
    </row>
    <row r="1911" spans="1:27" ht="45.75" hidden="1" customHeight="1" x14ac:dyDescent="0.25">
      <c r="A1911" s="46">
        <v>26</v>
      </c>
      <c r="B1911" s="108" t="s">
        <v>166</v>
      </c>
      <c r="C1911" s="108"/>
      <c r="D1911" s="108"/>
      <c r="E1911" s="57" t="s">
        <v>22</v>
      </c>
      <c r="F1911" s="163"/>
      <c r="G1911" s="164"/>
      <c r="H1911" s="120"/>
      <c r="I1911" s="159"/>
      <c r="J1911" s="159"/>
      <c r="K1911" s="103"/>
      <c r="L1911" s="17"/>
      <c r="M1911" s="17"/>
      <c r="N1911" s="17"/>
      <c r="O1911" s="17"/>
      <c r="P1911" s="17"/>
      <c r="Q1911" s="17"/>
      <c r="R1911" s="17"/>
      <c r="S1911" s="17"/>
      <c r="T1911" s="17"/>
    </row>
    <row r="1912" spans="1:27" ht="45.75" hidden="1" customHeight="1" x14ac:dyDescent="0.25">
      <c r="A1912" s="46">
        <v>27</v>
      </c>
      <c r="B1912" s="108" t="s">
        <v>169</v>
      </c>
      <c r="C1912" s="108"/>
      <c r="D1912" s="108"/>
      <c r="E1912" s="57" t="s">
        <v>22</v>
      </c>
      <c r="F1912" s="163"/>
      <c r="G1912" s="164"/>
      <c r="H1912" s="120"/>
      <c r="I1912" s="159"/>
      <c r="J1912" s="159"/>
      <c r="K1912" s="103"/>
      <c r="L1912" s="17"/>
      <c r="M1912" s="17"/>
      <c r="N1912" s="17"/>
      <c r="O1912" s="17"/>
      <c r="P1912" s="17"/>
      <c r="Q1912" s="17"/>
      <c r="R1912" s="17"/>
      <c r="S1912" s="17"/>
      <c r="T1912" s="17"/>
    </row>
    <row r="1913" spans="1:27" ht="45" hidden="1" customHeight="1" x14ac:dyDescent="0.25">
      <c r="A1913" s="34">
        <v>28</v>
      </c>
      <c r="B1913" s="157" t="s">
        <v>51</v>
      </c>
      <c r="C1913" s="157"/>
      <c r="D1913" s="157"/>
      <c r="E1913" s="54" t="s">
        <v>22</v>
      </c>
      <c r="F1913" s="165" t="str">
        <f>IF(AND(F1911="",F1912=""),"",F1911+F1912)</f>
        <v/>
      </c>
      <c r="G1913" s="165"/>
      <c r="H1913" s="120"/>
      <c r="I1913" s="159"/>
      <c r="J1913" s="159"/>
      <c r="K1913" s="99"/>
      <c r="L1913" s="17"/>
      <c r="M1913" s="17"/>
      <c r="N1913" s="17"/>
      <c r="O1913" s="17"/>
      <c r="P1913" s="17"/>
      <c r="Q1913" s="17"/>
      <c r="R1913" s="17"/>
      <c r="S1913" s="17"/>
      <c r="T1913" s="17"/>
    </row>
    <row r="1914" spans="1:27" ht="30.75" hidden="1" customHeight="1" x14ac:dyDescent="0.25">
      <c r="A1914" s="34">
        <v>29</v>
      </c>
      <c r="B1914" s="129" t="s">
        <v>185</v>
      </c>
      <c r="C1914" s="130"/>
      <c r="D1914" s="131"/>
      <c r="E1914" s="54" t="s">
        <v>24</v>
      </c>
      <c r="F1914" s="163"/>
      <c r="G1914" s="164"/>
      <c r="H1914" s="120"/>
      <c r="I1914" s="159"/>
      <c r="J1914" s="159"/>
      <c r="K1914" s="99"/>
      <c r="L1914" s="17"/>
      <c r="M1914" s="17"/>
      <c r="N1914" s="17"/>
      <c r="O1914" s="17"/>
      <c r="P1914" s="17"/>
      <c r="Q1914" s="17"/>
      <c r="R1914" s="17"/>
      <c r="S1914" s="17"/>
      <c r="T1914" s="17"/>
    </row>
    <row r="1915" spans="1:27" hidden="1" x14ac:dyDescent="0.25">
      <c r="A1915" s="34">
        <v>30</v>
      </c>
      <c r="B1915" s="129" t="s">
        <v>186</v>
      </c>
      <c r="C1915" s="130"/>
      <c r="D1915" s="131"/>
      <c r="E1915" s="54" t="s">
        <v>24</v>
      </c>
      <c r="F1915" s="163"/>
      <c r="G1915" s="164"/>
      <c r="H1915" s="120"/>
      <c r="I1915" s="159"/>
      <c r="J1915" s="159"/>
      <c r="K1915" s="99"/>
      <c r="L1915" s="17"/>
      <c r="M1915" s="17"/>
      <c r="N1915" s="17"/>
      <c r="O1915" s="17"/>
      <c r="P1915" s="17"/>
      <c r="Q1915" s="17"/>
      <c r="R1915" s="17"/>
      <c r="S1915" s="17"/>
      <c r="T1915" s="17"/>
    </row>
    <row r="1916" spans="1:27" ht="31.5" hidden="1" customHeight="1" x14ac:dyDescent="0.25">
      <c r="A1916" s="34">
        <v>31</v>
      </c>
      <c r="B1916" s="157" t="s">
        <v>48</v>
      </c>
      <c r="C1916" s="157"/>
      <c r="D1916" s="157"/>
      <c r="E1916" s="54" t="s">
        <v>24</v>
      </c>
      <c r="F1916" s="165" t="str">
        <f>IF(OR(F1914="",F1915=""),"",F1914-F1915)</f>
        <v/>
      </c>
      <c r="G1916" s="165"/>
      <c r="H1916" s="120"/>
      <c r="I1916" s="159"/>
      <c r="J1916" s="159"/>
      <c r="K1916" s="103"/>
      <c r="L1916" s="17"/>
      <c r="M1916" s="17"/>
      <c r="N1916" s="17"/>
      <c r="O1916" s="17"/>
      <c r="P1916" s="17"/>
      <c r="Q1916" s="17"/>
      <c r="R1916" s="17"/>
      <c r="S1916" s="17"/>
      <c r="T1916" s="17"/>
    </row>
    <row r="1917" spans="1:27" hidden="1" x14ac:dyDescent="0.25">
      <c r="A1917" s="142">
        <v>32</v>
      </c>
      <c r="B1917" s="145" t="s">
        <v>52</v>
      </c>
      <c r="C1917" s="146"/>
      <c r="D1917" s="147"/>
      <c r="E1917" s="154" t="s">
        <v>182</v>
      </c>
      <c r="F1917" s="154"/>
      <c r="G1917" s="154"/>
      <c r="H1917" s="154"/>
      <c r="I1917" s="154"/>
      <c r="J1917" s="86"/>
      <c r="K1917" s="155" t="str">
        <f>IF(AND(J1917="Tak",F1907&lt;0.25),"Nie został spełniony warunek zgodnie z punktem 1 Kryteriów jakościowych dopuszczających","")</f>
        <v/>
      </c>
      <c r="L1917" s="155"/>
      <c r="M1917" s="155"/>
      <c r="N1917" s="155"/>
      <c r="O1917" s="155"/>
      <c r="P1917" s="155"/>
      <c r="Q1917" s="155"/>
      <c r="R1917" s="155"/>
      <c r="S1917" s="155"/>
      <c r="T1917" s="155"/>
      <c r="AA1917">
        <f>IF(J1917="Tak",1,0)</f>
        <v>0</v>
      </c>
    </row>
    <row r="1918" spans="1:27" hidden="1" x14ac:dyDescent="0.25">
      <c r="A1918" s="143"/>
      <c r="B1918" s="148"/>
      <c r="C1918" s="149"/>
      <c r="D1918" s="150"/>
      <c r="E1918" s="156" t="s">
        <v>183</v>
      </c>
      <c r="F1918" s="156"/>
      <c r="G1918" s="156"/>
      <c r="H1918" s="156"/>
      <c r="I1918" s="156"/>
      <c r="J1918" s="86"/>
      <c r="K1918" s="155" t="str">
        <f>IF(AND(J1918="Tak",F1907&lt;0.1),"Nie został spełniony warunek zgodnie z punktem 2 Kryteriów jakościowych dopuszczających","")</f>
        <v/>
      </c>
      <c r="L1918" s="155"/>
      <c r="M1918" s="155"/>
      <c r="N1918" s="155"/>
      <c r="O1918" s="155"/>
      <c r="P1918" s="155"/>
      <c r="Q1918" s="155"/>
      <c r="R1918" s="155"/>
      <c r="S1918" s="155"/>
      <c r="T1918" s="155"/>
      <c r="AA1918">
        <f t="shared" ref="AA1918:AA1919" si="38">IF(J1918="Tak",1,0)</f>
        <v>0</v>
      </c>
    </row>
    <row r="1919" spans="1:27" hidden="1" x14ac:dyDescent="0.25">
      <c r="A1919" s="144"/>
      <c r="B1919" s="151"/>
      <c r="C1919" s="152"/>
      <c r="D1919" s="153"/>
      <c r="E1919" s="156" t="s">
        <v>184</v>
      </c>
      <c r="F1919" s="156"/>
      <c r="G1919" s="156"/>
      <c r="H1919" s="156"/>
      <c r="I1919" s="156"/>
      <c r="J1919" s="86"/>
      <c r="K1919" s="155" t="str">
        <f>IF(AND(J1919="Tak",F1907&lt;0.1),"Nie został spełniony warunek zgodnie z punktem 2 Kryteriów jakościowych dopuszczających","")</f>
        <v/>
      </c>
      <c r="L1919" s="155"/>
      <c r="M1919" s="155"/>
      <c r="N1919" s="155"/>
      <c r="O1919" s="155"/>
      <c r="P1919" s="155"/>
      <c r="Q1919" s="155"/>
      <c r="R1919" s="155"/>
      <c r="S1919" s="155"/>
      <c r="T1919" s="155"/>
      <c r="AA1919">
        <f t="shared" si="38"/>
        <v>0</v>
      </c>
    </row>
    <row r="1920" spans="1:27" ht="59.25" hidden="1" customHeight="1" x14ac:dyDescent="0.25">
      <c r="A1920" s="34">
        <v>33</v>
      </c>
      <c r="B1920" s="157" t="s">
        <v>277</v>
      </c>
      <c r="C1920" s="157"/>
      <c r="D1920" s="157"/>
      <c r="E1920" s="54" t="s">
        <v>19</v>
      </c>
      <c r="F1920" s="158"/>
      <c r="G1920" s="158"/>
      <c r="H1920" s="120"/>
      <c r="I1920" s="159"/>
      <c r="J1920" s="159"/>
      <c r="K1920" s="99"/>
      <c r="L1920" s="17"/>
      <c r="M1920" s="17"/>
      <c r="N1920" s="17"/>
      <c r="O1920" s="17"/>
      <c r="P1920" s="17"/>
      <c r="Q1920" s="17"/>
      <c r="R1920" s="17"/>
      <c r="S1920" s="17"/>
      <c r="T1920" s="17"/>
      <c r="AA1920">
        <f>SUM(AA1917:AA1919)</f>
        <v>0</v>
      </c>
    </row>
    <row r="1921" spans="1:27" ht="41.25" hidden="1" customHeight="1" x14ac:dyDescent="0.25">
      <c r="A1921" s="34">
        <v>34</v>
      </c>
      <c r="B1921" s="108" t="s">
        <v>157</v>
      </c>
      <c r="C1921" s="108"/>
      <c r="D1921" s="108"/>
      <c r="E1921" s="57" t="s">
        <v>158</v>
      </c>
      <c r="F1921" s="160" t="str">
        <f>IF(OR(F1892="",F1893=""),"",F1891/F1905)</f>
        <v/>
      </c>
      <c r="G1921" s="160"/>
      <c r="H1921" s="161"/>
      <c r="I1921" s="161"/>
      <c r="J1921" s="162"/>
      <c r="K1921" s="100"/>
      <c r="L1921" s="17"/>
      <c r="M1921" s="17"/>
      <c r="N1921" s="17"/>
      <c r="O1921" s="17"/>
      <c r="P1921" s="17"/>
      <c r="Q1921" s="17"/>
      <c r="R1921" s="17"/>
      <c r="S1921" s="17"/>
      <c r="T1921" s="17"/>
    </row>
    <row r="1922" spans="1:27" ht="40.5" hidden="1" customHeight="1" x14ac:dyDescent="0.25">
      <c r="A1922" s="34">
        <v>35</v>
      </c>
      <c r="B1922" s="108" t="s">
        <v>159</v>
      </c>
      <c r="C1922" s="108"/>
      <c r="D1922" s="108"/>
      <c r="E1922" s="57" t="s">
        <v>160</v>
      </c>
      <c r="F1922" s="160" t="str">
        <f>IF(OR(F1891="",F1892="",F1901=""),"",F1891/(F1892-F1893))</f>
        <v/>
      </c>
      <c r="G1922" s="160"/>
      <c r="H1922" s="161"/>
      <c r="I1922" s="161"/>
      <c r="J1922" s="162"/>
      <c r="K1922" s="99"/>
      <c r="L1922" s="17"/>
      <c r="M1922" s="17"/>
      <c r="N1922" s="17"/>
      <c r="O1922" s="17"/>
      <c r="P1922" s="17"/>
      <c r="Q1922" s="17"/>
      <c r="R1922" s="17"/>
      <c r="S1922" s="17"/>
      <c r="T1922" s="17"/>
    </row>
    <row r="1923" spans="1:27" ht="30" hidden="1" customHeight="1" x14ac:dyDescent="0.25">
      <c r="A1923" s="34">
        <v>36</v>
      </c>
      <c r="B1923" s="126" t="str">
        <f>CONCATENATE("Maksymalna kwota dofinansowania - ",'0-1'!$B$8)</f>
        <v xml:space="preserve">Maksymalna kwota dofinansowania - </v>
      </c>
      <c r="C1923" s="127"/>
      <c r="D1923" s="128"/>
      <c r="E1923" s="57" t="s">
        <v>69</v>
      </c>
      <c r="F1923" s="135" t="str">
        <f>IF(F1924="","",F1924*F1891)</f>
        <v/>
      </c>
      <c r="G1923" s="136"/>
      <c r="H1923" s="137"/>
      <c r="I1923" s="138"/>
      <c r="J1923" s="138"/>
      <c r="K1923" s="99"/>
      <c r="L1923" s="17"/>
      <c r="M1923" s="17"/>
      <c r="N1923" s="17"/>
      <c r="O1923" s="17"/>
      <c r="P1923" s="17"/>
      <c r="Q1923" s="17"/>
      <c r="R1923" s="17"/>
      <c r="S1923" s="17"/>
      <c r="T1923" s="17"/>
    </row>
    <row r="1924" spans="1:27" ht="45.75" hidden="1" customHeight="1" x14ac:dyDescent="0.25">
      <c r="A1924" s="34">
        <v>37</v>
      </c>
      <c r="B1924" s="126" t="s">
        <v>187</v>
      </c>
      <c r="C1924" s="127"/>
      <c r="D1924" s="128"/>
      <c r="E1924" s="59" t="s">
        <v>47</v>
      </c>
      <c r="F1924" s="139" t="str">
        <f>IF(AA1920=3,0.95,IF(AA1920=2,0.9,IF(AA1920=1,0.85,"")))</f>
        <v/>
      </c>
      <c r="G1924" s="140"/>
      <c r="H1924" s="137"/>
      <c r="I1924" s="138"/>
      <c r="J1924" s="138"/>
      <c r="K1924" s="99"/>
      <c r="L1924" s="17"/>
      <c r="M1924" s="17"/>
      <c r="N1924" s="17"/>
      <c r="O1924" s="17"/>
      <c r="P1924" s="17"/>
      <c r="Q1924" s="17"/>
      <c r="R1924" s="17"/>
      <c r="S1924" s="17"/>
      <c r="T1924" s="17"/>
    </row>
    <row r="1925" spans="1:27" ht="15" hidden="1" customHeight="1" x14ac:dyDescent="0.25">
      <c r="A1925" s="106" t="s">
        <v>205</v>
      </c>
      <c r="B1925" s="106"/>
      <c r="C1925" s="106"/>
      <c r="D1925" s="106"/>
      <c r="E1925" s="106"/>
      <c r="F1925" s="106"/>
      <c r="G1925" s="106"/>
      <c r="H1925" s="106"/>
      <c r="I1925" s="106"/>
      <c r="J1925" s="132"/>
      <c r="K1925" s="98"/>
      <c r="L1925" s="17"/>
      <c r="M1925" s="17"/>
      <c r="N1925" s="17"/>
      <c r="O1925" s="17"/>
      <c r="P1925" s="17"/>
      <c r="Q1925" s="17"/>
      <c r="R1925" s="17"/>
      <c r="S1925" s="17"/>
      <c r="T1925" s="17"/>
    </row>
    <row r="1926" spans="1:27" ht="39.75" hidden="1" customHeight="1" x14ac:dyDescent="0.25">
      <c r="A1926" s="107"/>
      <c r="B1926" s="107"/>
      <c r="C1926" s="107"/>
      <c r="D1926" s="107"/>
      <c r="E1926" s="107"/>
      <c r="F1926" s="107"/>
      <c r="G1926" s="107"/>
      <c r="H1926" s="107"/>
      <c r="I1926" s="107"/>
      <c r="J1926" s="141"/>
      <c r="K1926" s="98"/>
      <c r="L1926" s="17"/>
      <c r="M1926" s="17"/>
      <c r="N1926" s="17"/>
      <c r="O1926" s="17"/>
      <c r="P1926" s="17"/>
      <c r="Q1926" s="17"/>
      <c r="R1926" s="17"/>
      <c r="S1926" s="17"/>
      <c r="T1926" s="17"/>
    </row>
    <row r="1927" spans="1:27" ht="33.75" hidden="1" customHeight="1" x14ac:dyDescent="0.25">
      <c r="K1927" s="98"/>
      <c r="L1927" s="17"/>
      <c r="M1927" s="17"/>
      <c r="N1927" s="17"/>
      <c r="O1927" s="17"/>
      <c r="P1927" s="17"/>
      <c r="Q1927" s="17"/>
      <c r="R1927" s="17"/>
      <c r="S1927" s="17"/>
      <c r="T1927" s="17"/>
    </row>
    <row r="1928" spans="1:27" ht="18.75" hidden="1" x14ac:dyDescent="0.3">
      <c r="B1928" s="207" t="s">
        <v>238</v>
      </c>
      <c r="C1928" s="207"/>
      <c r="D1928" s="207"/>
      <c r="E1928" s="207"/>
      <c r="F1928" s="207"/>
      <c r="G1928" s="207"/>
      <c r="H1928" s="207"/>
      <c r="I1928" s="207"/>
      <c r="J1928" s="207"/>
      <c r="K1928" s="98"/>
      <c r="L1928" s="17"/>
      <c r="M1928" s="17"/>
      <c r="N1928" s="17"/>
      <c r="O1928" s="17"/>
      <c r="P1928" s="17"/>
      <c r="Q1928" s="17"/>
      <c r="R1928" s="17"/>
      <c r="S1928" s="17"/>
      <c r="T1928" s="17"/>
    </row>
    <row r="1929" spans="1:27" ht="45.75" hidden="1" customHeight="1" x14ac:dyDescent="0.25">
      <c r="A1929" s="36" t="s">
        <v>13</v>
      </c>
      <c r="B1929" s="208" t="s">
        <v>33</v>
      </c>
      <c r="C1929" s="208"/>
      <c r="D1929" s="208"/>
      <c r="E1929" s="51" t="s">
        <v>15</v>
      </c>
      <c r="F1929" s="208" t="s">
        <v>36</v>
      </c>
      <c r="G1929" s="208"/>
      <c r="H1929" s="208" t="s">
        <v>49</v>
      </c>
      <c r="I1929" s="208"/>
      <c r="J1929" s="209"/>
      <c r="K1929" s="99"/>
      <c r="L1929" s="17"/>
      <c r="M1929" s="17"/>
      <c r="N1929" s="17"/>
      <c r="O1929" s="17"/>
      <c r="P1929" s="17"/>
      <c r="Q1929" s="17"/>
      <c r="R1929" s="17"/>
      <c r="S1929" s="17"/>
      <c r="T1929" s="17"/>
    </row>
    <row r="1930" spans="1:27" ht="31.5" hidden="1" customHeight="1" x14ac:dyDescent="0.25">
      <c r="A1930" s="40">
        <v>1</v>
      </c>
      <c r="B1930" s="157" t="s">
        <v>43</v>
      </c>
      <c r="C1930" s="157"/>
      <c r="D1930" s="157"/>
      <c r="E1930" s="52" t="s">
        <v>17</v>
      </c>
      <c r="F1930" s="198" t="s">
        <v>17</v>
      </c>
      <c r="G1930" s="199"/>
      <c r="H1930" s="200"/>
      <c r="I1930" s="200"/>
      <c r="J1930" s="201"/>
      <c r="K1930" s="99"/>
      <c r="L1930" s="17"/>
      <c r="M1930" s="17"/>
      <c r="N1930" s="17"/>
      <c r="O1930" s="17"/>
      <c r="P1930" s="17"/>
      <c r="Q1930" s="17"/>
      <c r="R1930" s="17"/>
      <c r="S1930" s="17"/>
      <c r="T1930" s="17"/>
    </row>
    <row r="1931" spans="1:27" ht="30.75" hidden="1" customHeight="1" x14ac:dyDescent="0.25">
      <c r="A1931" s="40">
        <v>2</v>
      </c>
      <c r="B1931" s="157" t="s">
        <v>44</v>
      </c>
      <c r="C1931" s="157"/>
      <c r="D1931" s="157"/>
      <c r="E1931" s="52" t="s">
        <v>17</v>
      </c>
      <c r="F1931" s="198" t="s">
        <v>17</v>
      </c>
      <c r="G1931" s="199"/>
      <c r="H1931" s="120"/>
      <c r="I1931" s="159"/>
      <c r="J1931" s="159"/>
      <c r="K1931" s="101"/>
      <c r="L1931" s="17"/>
      <c r="M1931" s="17"/>
      <c r="N1931" s="17"/>
      <c r="O1931" s="17"/>
      <c r="P1931" s="17"/>
      <c r="Q1931" s="17"/>
      <c r="R1931" s="17"/>
      <c r="S1931" s="17"/>
      <c r="T1931" s="17"/>
    </row>
    <row r="1932" spans="1:27" ht="15.75" hidden="1" x14ac:dyDescent="0.25">
      <c r="A1932" s="40">
        <v>3</v>
      </c>
      <c r="B1932" s="126" t="s">
        <v>152</v>
      </c>
      <c r="C1932" s="127"/>
      <c r="D1932" s="128"/>
      <c r="E1932" s="53" t="s">
        <v>153</v>
      </c>
      <c r="F1932" s="202"/>
      <c r="G1932" s="203"/>
      <c r="H1932" s="120"/>
      <c r="I1932" s="159"/>
      <c r="J1932" s="159"/>
      <c r="K1932" s="101"/>
      <c r="L1932" s="17"/>
      <c r="M1932" s="17"/>
      <c r="N1932" s="17"/>
      <c r="O1932" s="17"/>
      <c r="P1932" s="17"/>
      <c r="Q1932" s="17"/>
      <c r="R1932" s="17"/>
      <c r="S1932" s="17"/>
      <c r="T1932" s="17"/>
      <c r="AA1932" t="s">
        <v>154</v>
      </c>
    </row>
    <row r="1933" spans="1:27" ht="17.25" hidden="1" x14ac:dyDescent="0.25">
      <c r="A1933" s="40">
        <v>4</v>
      </c>
      <c r="B1933" s="157" t="s">
        <v>45</v>
      </c>
      <c r="C1933" s="157"/>
      <c r="D1933" s="157"/>
      <c r="E1933" s="54" t="s">
        <v>21</v>
      </c>
      <c r="F1933" s="158"/>
      <c r="G1933" s="158"/>
      <c r="H1933" s="120"/>
      <c r="I1933" s="159"/>
      <c r="J1933" s="159"/>
      <c r="K1933" s="101"/>
      <c r="L1933" s="17"/>
      <c r="M1933" s="17"/>
      <c r="N1933" s="17"/>
      <c r="O1933" s="17"/>
      <c r="P1933" s="17"/>
      <c r="Q1933" s="17"/>
      <c r="R1933" s="17"/>
      <c r="S1933" s="17"/>
      <c r="T1933" s="17"/>
      <c r="AA1933" t="s">
        <v>155</v>
      </c>
    </row>
    <row r="1934" spans="1:27" ht="18.75" hidden="1" customHeight="1" x14ac:dyDescent="0.25">
      <c r="A1934" s="40">
        <v>5</v>
      </c>
      <c r="B1934" s="157" t="s">
        <v>41</v>
      </c>
      <c r="C1934" s="157"/>
      <c r="D1934" s="157"/>
      <c r="E1934" s="54" t="s">
        <v>21</v>
      </c>
      <c r="F1934" s="204"/>
      <c r="G1934" s="205"/>
      <c r="H1934" s="120"/>
      <c r="I1934" s="159"/>
      <c r="J1934" s="159"/>
      <c r="K1934" s="101"/>
      <c r="L1934" s="17"/>
      <c r="M1934" s="17"/>
      <c r="N1934" s="17"/>
      <c r="O1934" s="17"/>
      <c r="P1934" s="17"/>
      <c r="Q1934" s="17"/>
      <c r="R1934" s="17"/>
      <c r="S1934" s="17"/>
      <c r="T1934" s="17"/>
    </row>
    <row r="1935" spans="1:27" ht="29.25" hidden="1" customHeight="1" x14ac:dyDescent="0.25">
      <c r="A1935" s="34">
        <v>6</v>
      </c>
      <c r="B1935" s="206" t="s">
        <v>163</v>
      </c>
      <c r="C1935" s="206"/>
      <c r="D1935" s="206"/>
      <c r="E1935" s="55" t="s">
        <v>168</v>
      </c>
      <c r="F1935" s="158"/>
      <c r="G1935" s="158"/>
      <c r="H1935" s="120"/>
      <c r="I1935" s="159"/>
      <c r="J1935" s="159"/>
      <c r="K1935" s="101"/>
      <c r="L1935" s="17"/>
      <c r="M1935" s="17"/>
      <c r="N1935" s="17"/>
      <c r="O1935" s="17"/>
      <c r="P1935" s="17"/>
      <c r="Q1935" s="17"/>
      <c r="R1935" s="17"/>
      <c r="S1935" s="17"/>
      <c r="T1935" s="17"/>
    </row>
    <row r="1936" spans="1:27" ht="62.25" hidden="1" customHeight="1" x14ac:dyDescent="0.25">
      <c r="A1936" s="40">
        <v>7</v>
      </c>
      <c r="B1936" s="157" t="s">
        <v>46</v>
      </c>
      <c r="C1936" s="157"/>
      <c r="D1936" s="157"/>
      <c r="E1936" s="54" t="s">
        <v>21</v>
      </c>
      <c r="F1936" s="158"/>
      <c r="G1936" s="158"/>
      <c r="H1936" s="120"/>
      <c r="I1936" s="159"/>
      <c r="J1936" s="159"/>
      <c r="K1936" s="99"/>
      <c r="L1936" s="17"/>
      <c r="M1936" s="17"/>
      <c r="N1936" s="17"/>
      <c r="O1936" s="17"/>
      <c r="P1936" s="17"/>
      <c r="Q1936" s="17"/>
      <c r="R1936" s="17"/>
      <c r="S1936" s="17"/>
      <c r="T1936" s="17"/>
    </row>
    <row r="1937" spans="1:20" ht="28.5" hidden="1" customHeight="1" x14ac:dyDescent="0.25">
      <c r="A1937" s="40">
        <v>8</v>
      </c>
      <c r="B1937" s="193" t="s">
        <v>174</v>
      </c>
      <c r="C1937" s="194"/>
      <c r="D1937" s="195"/>
      <c r="E1937" s="56" t="s">
        <v>35</v>
      </c>
      <c r="F1937" s="196"/>
      <c r="G1937" s="197"/>
      <c r="H1937" s="120"/>
      <c r="I1937" s="159"/>
      <c r="J1937" s="159"/>
      <c r="K1937" s="99"/>
      <c r="L1937" s="17"/>
      <c r="M1937" s="17"/>
      <c r="N1937" s="17"/>
      <c r="O1937" s="17"/>
      <c r="P1937" s="17"/>
      <c r="Q1937" s="17"/>
      <c r="R1937" s="17"/>
      <c r="S1937" s="17"/>
      <c r="T1937" s="17"/>
    </row>
    <row r="1938" spans="1:20" ht="29.25" hidden="1" customHeight="1" x14ac:dyDescent="0.25">
      <c r="A1938" s="40">
        <v>9</v>
      </c>
      <c r="B1938" s="193" t="s">
        <v>176</v>
      </c>
      <c r="C1938" s="194"/>
      <c r="D1938" s="195"/>
      <c r="E1938" s="56" t="s">
        <v>153</v>
      </c>
      <c r="F1938" s="163"/>
      <c r="G1938" s="164"/>
      <c r="H1938" s="120"/>
      <c r="I1938" s="159"/>
      <c r="J1938" s="159"/>
      <c r="K1938" s="99"/>
      <c r="L1938" s="17"/>
      <c r="M1938" s="17"/>
      <c r="N1938" s="17"/>
      <c r="O1938" s="17"/>
      <c r="P1938" s="17"/>
      <c r="Q1938" s="17"/>
      <c r="R1938" s="17"/>
      <c r="S1938" s="17"/>
      <c r="T1938" s="17"/>
    </row>
    <row r="1939" spans="1:20" hidden="1" x14ac:dyDescent="0.25">
      <c r="A1939" s="40">
        <v>10</v>
      </c>
      <c r="B1939" s="193" t="s">
        <v>175</v>
      </c>
      <c r="C1939" s="194"/>
      <c r="D1939" s="195"/>
      <c r="E1939" s="56" t="s">
        <v>35</v>
      </c>
      <c r="F1939" s="196"/>
      <c r="G1939" s="197"/>
      <c r="H1939" s="120"/>
      <c r="I1939" s="159"/>
      <c r="J1939" s="159"/>
      <c r="K1939" s="99"/>
      <c r="L1939" s="17"/>
      <c r="M1939" s="17"/>
      <c r="N1939" s="17"/>
      <c r="O1939" s="17"/>
      <c r="P1939" s="17"/>
      <c r="Q1939" s="17"/>
      <c r="R1939" s="17"/>
      <c r="S1939" s="17"/>
      <c r="T1939" s="17"/>
    </row>
    <row r="1940" spans="1:20" ht="33.75" hidden="1" customHeight="1" x14ac:dyDescent="0.25">
      <c r="A1940" s="40">
        <v>11</v>
      </c>
      <c r="B1940" s="126" t="s">
        <v>156</v>
      </c>
      <c r="C1940" s="127"/>
      <c r="D1940" s="128"/>
      <c r="E1940" s="57" t="s">
        <v>69</v>
      </c>
      <c r="F1940" s="187"/>
      <c r="G1940" s="188"/>
      <c r="H1940" s="120"/>
      <c r="I1940" s="159"/>
      <c r="J1940" s="159"/>
      <c r="K1940" s="100" t="str">
        <f>IF(F1941&gt;F1940,"Wartość kosztów kwalifikowanych przekracza koszt całkowity przedsięwzięcia !!!","")</f>
        <v/>
      </c>
      <c r="L1940" s="17"/>
      <c r="M1940" s="17"/>
      <c r="N1940" s="17"/>
      <c r="O1940" s="17"/>
      <c r="P1940" s="17"/>
      <c r="Q1940" s="17"/>
      <c r="R1940" s="17"/>
      <c r="S1940" s="17"/>
      <c r="T1940" s="17"/>
    </row>
    <row r="1941" spans="1:20" ht="141.75" hidden="1" customHeight="1" x14ac:dyDescent="0.25">
      <c r="A1941" s="40">
        <v>12</v>
      </c>
      <c r="B1941" s="126" t="s">
        <v>167</v>
      </c>
      <c r="C1941" s="127"/>
      <c r="D1941" s="128"/>
      <c r="E1941" s="57" t="s">
        <v>69</v>
      </c>
      <c r="F1941" s="187"/>
      <c r="G1941" s="188"/>
      <c r="H1941" s="120"/>
      <c r="I1941" s="159"/>
      <c r="J1941" s="159"/>
      <c r="K1941" s="105" t="str">
        <f>IF(F1941="","",IF(F1941&lt;100000,"Minimalny koszt kwalifikowany przedsięwzięcia to 100.000,00 zł !!!",""))</f>
        <v/>
      </c>
      <c r="L1941" s="17"/>
      <c r="M1941" s="17"/>
      <c r="N1941" s="17"/>
      <c r="O1941" s="17"/>
      <c r="P1941" s="17"/>
      <c r="Q1941" s="17"/>
      <c r="R1941" s="17"/>
      <c r="S1941" s="17"/>
      <c r="T1941" s="17"/>
    </row>
    <row r="1942" spans="1:20" ht="30.75" hidden="1" customHeight="1" x14ac:dyDescent="0.25">
      <c r="A1942" s="37">
        <v>13</v>
      </c>
      <c r="B1942" s="126" t="s">
        <v>165</v>
      </c>
      <c r="C1942" s="127"/>
      <c r="D1942" s="128"/>
      <c r="E1942" s="57" t="s">
        <v>69</v>
      </c>
      <c r="F1942" s="187"/>
      <c r="G1942" s="188"/>
      <c r="H1942" s="120"/>
      <c r="I1942" s="159"/>
      <c r="J1942" s="159"/>
      <c r="K1942" s="99"/>
      <c r="L1942" s="17"/>
      <c r="M1942" s="17"/>
      <c r="N1942" s="17"/>
      <c r="O1942" s="17"/>
      <c r="P1942" s="17"/>
      <c r="Q1942" s="17"/>
      <c r="R1942" s="17"/>
      <c r="S1942" s="17"/>
      <c r="T1942" s="17"/>
    </row>
    <row r="1943" spans="1:20" ht="30.75" hidden="1" customHeight="1" x14ac:dyDescent="0.25">
      <c r="A1943" s="37">
        <v>14</v>
      </c>
      <c r="B1943" s="126" t="s">
        <v>164</v>
      </c>
      <c r="C1943" s="127"/>
      <c r="D1943" s="128"/>
      <c r="E1943" s="57" t="s">
        <v>69</v>
      </c>
      <c r="F1943" s="187"/>
      <c r="G1943" s="188"/>
      <c r="H1943" s="120"/>
      <c r="I1943" s="159"/>
      <c r="J1943" s="159"/>
      <c r="K1943" s="99"/>
      <c r="L1943" s="17"/>
      <c r="M1943" s="17"/>
      <c r="N1943" s="17"/>
      <c r="O1943" s="17"/>
      <c r="P1943" s="17"/>
      <c r="Q1943" s="17"/>
      <c r="R1943" s="17"/>
      <c r="S1943" s="17"/>
      <c r="T1943" s="17"/>
    </row>
    <row r="1944" spans="1:20" ht="30.75" hidden="1" customHeight="1" x14ac:dyDescent="0.25">
      <c r="A1944" s="37">
        <v>15</v>
      </c>
      <c r="B1944" s="126" t="s">
        <v>170</v>
      </c>
      <c r="C1944" s="127"/>
      <c r="D1944" s="128"/>
      <c r="E1944" s="57" t="s">
        <v>69</v>
      </c>
      <c r="F1944" s="189" t="str">
        <f>IF(OR(F1942="",F1943=""),"",F1942-F1943)</f>
        <v/>
      </c>
      <c r="G1944" s="190"/>
      <c r="H1944" s="120"/>
      <c r="I1944" s="159"/>
      <c r="J1944" s="159"/>
      <c r="K1944" s="99"/>
      <c r="L1944" s="17"/>
      <c r="M1944" s="17"/>
      <c r="N1944" s="17"/>
      <c r="O1944" s="17"/>
      <c r="P1944" s="17"/>
      <c r="Q1944" s="17"/>
      <c r="R1944" s="17"/>
      <c r="S1944" s="17"/>
      <c r="T1944" s="17"/>
    </row>
    <row r="1945" spans="1:20" hidden="1" x14ac:dyDescent="0.25">
      <c r="A1945" s="166">
        <v>16</v>
      </c>
      <c r="B1945" s="145" t="s">
        <v>66</v>
      </c>
      <c r="C1945" s="146"/>
      <c r="D1945" s="147"/>
      <c r="E1945" s="56" t="s">
        <v>93</v>
      </c>
      <c r="F1945" s="191"/>
      <c r="G1945" s="192"/>
      <c r="H1945" s="182"/>
      <c r="I1945" s="183"/>
      <c r="J1945" s="183"/>
      <c r="K1945" s="102"/>
      <c r="L1945" s="17"/>
      <c r="M1945" s="17"/>
      <c r="N1945" s="17"/>
      <c r="O1945" s="17"/>
      <c r="P1945" s="17"/>
      <c r="Q1945" s="17"/>
      <c r="R1945" s="17"/>
      <c r="S1945" s="17"/>
      <c r="T1945" s="17"/>
    </row>
    <row r="1946" spans="1:20" ht="17.25" hidden="1" customHeight="1" x14ac:dyDescent="0.25">
      <c r="A1946" s="167"/>
      <c r="B1946" s="151"/>
      <c r="C1946" s="152"/>
      <c r="D1946" s="153"/>
      <c r="E1946" s="54" t="s">
        <v>22</v>
      </c>
      <c r="F1946" s="114" t="str">
        <f>IF(F1945="","",F1945*0.278)</f>
        <v/>
      </c>
      <c r="G1946" s="114"/>
      <c r="H1946" s="184"/>
      <c r="I1946" s="184"/>
      <c r="J1946" s="182"/>
      <c r="K1946" s="102"/>
      <c r="L1946" s="17"/>
      <c r="M1946" s="17"/>
      <c r="N1946" s="17"/>
      <c r="O1946" s="17"/>
      <c r="P1946" s="17"/>
      <c r="Q1946" s="17"/>
      <c r="R1946" s="17"/>
      <c r="S1946" s="17"/>
      <c r="T1946" s="17"/>
    </row>
    <row r="1947" spans="1:20" hidden="1" x14ac:dyDescent="0.25">
      <c r="A1947" s="166">
        <v>17</v>
      </c>
      <c r="B1947" s="145" t="s">
        <v>67</v>
      </c>
      <c r="C1947" s="146"/>
      <c r="D1947" s="147"/>
      <c r="E1947" s="56" t="s">
        <v>93</v>
      </c>
      <c r="F1947" s="191"/>
      <c r="G1947" s="192"/>
      <c r="H1947" s="182"/>
      <c r="I1947" s="183"/>
      <c r="J1947" s="183"/>
      <c r="K1947" s="102"/>
      <c r="L1947" s="17"/>
      <c r="M1947" s="17"/>
      <c r="N1947" s="17"/>
      <c r="O1947" s="17"/>
      <c r="P1947" s="17"/>
      <c r="Q1947" s="17"/>
      <c r="R1947" s="17"/>
      <c r="S1947" s="17"/>
      <c r="T1947" s="17"/>
    </row>
    <row r="1948" spans="1:20" hidden="1" x14ac:dyDescent="0.25">
      <c r="A1948" s="167"/>
      <c r="B1948" s="151"/>
      <c r="C1948" s="152"/>
      <c r="D1948" s="153"/>
      <c r="E1948" s="54" t="s">
        <v>22</v>
      </c>
      <c r="F1948" s="114" t="str">
        <f>IF(F1947="","",F1947*0.278)</f>
        <v/>
      </c>
      <c r="G1948" s="114"/>
      <c r="H1948" s="184"/>
      <c r="I1948" s="184"/>
      <c r="J1948" s="182"/>
      <c r="K1948" s="102"/>
      <c r="L1948" s="17"/>
      <c r="M1948" s="17"/>
      <c r="N1948" s="17"/>
      <c r="O1948" s="17"/>
      <c r="P1948" s="17"/>
      <c r="Q1948" s="17"/>
      <c r="R1948" s="17"/>
      <c r="S1948" s="17"/>
      <c r="T1948" s="17"/>
    </row>
    <row r="1949" spans="1:20" hidden="1" x14ac:dyDescent="0.25">
      <c r="A1949" s="166">
        <v>18</v>
      </c>
      <c r="B1949" s="145" t="s">
        <v>64</v>
      </c>
      <c r="C1949" s="146"/>
      <c r="D1949" s="147"/>
      <c r="E1949" s="56" t="s">
        <v>93</v>
      </c>
      <c r="F1949" s="181" t="str">
        <f>IF(OR(F1945="",F1947=""),"",F1945-F1947)</f>
        <v/>
      </c>
      <c r="G1949" s="181"/>
      <c r="H1949" s="182"/>
      <c r="I1949" s="183"/>
      <c r="J1949" s="183"/>
      <c r="K1949" s="102"/>
      <c r="L1949" s="17"/>
      <c r="M1949" s="17"/>
      <c r="N1949" s="17"/>
      <c r="O1949" s="17"/>
      <c r="P1949" s="17"/>
      <c r="Q1949" s="17"/>
      <c r="R1949" s="17"/>
      <c r="S1949" s="17"/>
      <c r="T1949" s="17"/>
    </row>
    <row r="1950" spans="1:20" hidden="1" x14ac:dyDescent="0.25">
      <c r="A1950" s="167"/>
      <c r="B1950" s="151"/>
      <c r="C1950" s="152"/>
      <c r="D1950" s="153"/>
      <c r="E1950" s="54" t="s">
        <v>22</v>
      </c>
      <c r="F1950" s="114" t="str">
        <f>IF(OR(F1946="",F1948=""),"",F1946-F1948)</f>
        <v/>
      </c>
      <c r="G1950" s="114"/>
      <c r="H1950" s="184"/>
      <c r="I1950" s="184"/>
      <c r="J1950" s="182"/>
      <c r="K1950" s="102"/>
      <c r="L1950" s="17"/>
      <c r="M1950" s="17"/>
      <c r="N1950" s="17"/>
      <c r="O1950" s="17"/>
      <c r="P1950" s="17"/>
      <c r="Q1950" s="17"/>
      <c r="R1950" s="17"/>
      <c r="S1950" s="17"/>
      <c r="T1950" s="17"/>
    </row>
    <row r="1951" spans="1:20" ht="24" hidden="1" customHeight="1" x14ac:dyDescent="0.25">
      <c r="A1951" s="166">
        <v>19</v>
      </c>
      <c r="B1951" s="168" t="s">
        <v>61</v>
      </c>
      <c r="C1951" s="169"/>
      <c r="D1951" s="170"/>
      <c r="E1951" s="58" t="s">
        <v>93</v>
      </c>
      <c r="F1951" s="163"/>
      <c r="G1951" s="164"/>
      <c r="H1951" s="120"/>
      <c r="I1951" s="159"/>
      <c r="J1951" s="159"/>
      <c r="K1951" s="99"/>
      <c r="L1951" s="17"/>
      <c r="M1951" s="17"/>
      <c r="N1951" s="17"/>
      <c r="O1951" s="17"/>
      <c r="P1951" s="17"/>
      <c r="Q1951" s="17"/>
      <c r="R1951" s="17"/>
      <c r="S1951" s="17"/>
      <c r="T1951" s="17"/>
    </row>
    <row r="1952" spans="1:20" ht="24" hidden="1" customHeight="1" x14ac:dyDescent="0.25">
      <c r="A1952" s="167"/>
      <c r="B1952" s="171"/>
      <c r="C1952" s="172"/>
      <c r="D1952" s="173"/>
      <c r="E1952" s="57" t="s">
        <v>22</v>
      </c>
      <c r="F1952" s="185" t="str">
        <f>IF(F1951="","",F1951*0.278)</f>
        <v/>
      </c>
      <c r="G1952" s="186"/>
      <c r="H1952" s="120"/>
      <c r="I1952" s="159"/>
      <c r="J1952" s="159"/>
      <c r="K1952" s="99"/>
      <c r="L1952" s="17"/>
      <c r="M1952" s="17"/>
      <c r="N1952" s="17"/>
      <c r="O1952" s="17"/>
      <c r="P1952" s="17"/>
      <c r="Q1952" s="17"/>
      <c r="R1952" s="17"/>
      <c r="S1952" s="17"/>
      <c r="T1952" s="17"/>
    </row>
    <row r="1953" spans="1:27" ht="24" hidden="1" customHeight="1" x14ac:dyDescent="0.25">
      <c r="A1953" s="166">
        <v>20</v>
      </c>
      <c r="B1953" s="168" t="s">
        <v>62</v>
      </c>
      <c r="C1953" s="169"/>
      <c r="D1953" s="170"/>
      <c r="E1953" s="58" t="s">
        <v>93</v>
      </c>
      <c r="F1953" s="163"/>
      <c r="G1953" s="164"/>
      <c r="H1953" s="120"/>
      <c r="I1953" s="159"/>
      <c r="J1953" s="159"/>
      <c r="K1953" s="99"/>
      <c r="L1953" s="17"/>
      <c r="M1953" s="17"/>
      <c r="N1953" s="17"/>
      <c r="O1953" s="17"/>
      <c r="P1953" s="17"/>
      <c r="Q1953" s="17"/>
      <c r="R1953" s="17"/>
      <c r="S1953" s="17"/>
      <c r="T1953" s="17"/>
    </row>
    <row r="1954" spans="1:27" ht="24" hidden="1" customHeight="1" x14ac:dyDescent="0.25">
      <c r="A1954" s="167"/>
      <c r="B1954" s="171"/>
      <c r="C1954" s="172"/>
      <c r="D1954" s="173"/>
      <c r="E1954" s="57" t="s">
        <v>22</v>
      </c>
      <c r="F1954" s="185" t="str">
        <f>IF(F1953="","",F1953*0.278)</f>
        <v/>
      </c>
      <c r="G1954" s="186"/>
      <c r="H1954" s="120"/>
      <c r="I1954" s="159"/>
      <c r="J1954" s="159"/>
      <c r="K1954" s="103"/>
      <c r="L1954" s="17"/>
      <c r="M1954" s="17"/>
      <c r="N1954" s="17"/>
      <c r="O1954" s="17"/>
      <c r="P1954" s="17"/>
      <c r="Q1954" s="17"/>
      <c r="R1954" s="17"/>
      <c r="S1954" s="17"/>
      <c r="T1954" s="17"/>
    </row>
    <row r="1955" spans="1:27" ht="23.25" hidden="1" customHeight="1" x14ac:dyDescent="0.25">
      <c r="A1955" s="166">
        <v>21</v>
      </c>
      <c r="B1955" s="168" t="s">
        <v>50</v>
      </c>
      <c r="C1955" s="169"/>
      <c r="D1955" s="170"/>
      <c r="E1955" s="58" t="s">
        <v>93</v>
      </c>
      <c r="F1955" s="174" t="str">
        <f>IF(OR(F1951="",F1953=""),"",F1951-F1953)</f>
        <v/>
      </c>
      <c r="G1955" s="175"/>
      <c r="H1955" s="120"/>
      <c r="I1955" s="159"/>
      <c r="J1955" s="159"/>
      <c r="K1955" s="103"/>
      <c r="L1955" s="17"/>
      <c r="M1955" s="17"/>
      <c r="N1955" s="17"/>
      <c r="O1955" s="17"/>
      <c r="P1955" s="17"/>
      <c r="Q1955" s="17"/>
      <c r="R1955" s="17"/>
      <c r="S1955" s="17"/>
      <c r="T1955" s="17"/>
    </row>
    <row r="1956" spans="1:27" ht="23.25" hidden="1" customHeight="1" x14ac:dyDescent="0.25">
      <c r="A1956" s="167"/>
      <c r="B1956" s="171"/>
      <c r="C1956" s="172"/>
      <c r="D1956" s="173"/>
      <c r="E1956" s="57" t="s">
        <v>22</v>
      </c>
      <c r="F1956" s="174" t="str">
        <f>IF(OR(F1952="",F1954=""),"",F1952-F1954)</f>
        <v/>
      </c>
      <c r="G1956" s="175"/>
      <c r="H1956" s="120"/>
      <c r="I1956" s="159"/>
      <c r="J1956" s="159"/>
      <c r="K1956" s="103"/>
      <c r="L1956" s="17"/>
      <c r="M1956" s="17"/>
      <c r="N1956" s="17"/>
      <c r="O1956" s="17"/>
      <c r="P1956" s="17"/>
      <c r="Q1956" s="17"/>
      <c r="R1956" s="17"/>
      <c r="S1956" s="17"/>
      <c r="T1956" s="17"/>
    </row>
    <row r="1957" spans="1:27" ht="45.75" hidden="1" customHeight="1" x14ac:dyDescent="0.25">
      <c r="A1957" s="38">
        <v>22</v>
      </c>
      <c r="B1957" s="126" t="s">
        <v>161</v>
      </c>
      <c r="C1957" s="127"/>
      <c r="D1957" s="128"/>
      <c r="E1957" s="57" t="s">
        <v>47</v>
      </c>
      <c r="F1957" s="176" t="str">
        <f>IF(OR(F1951="",F1953=""),"",F1955/F1951)</f>
        <v/>
      </c>
      <c r="G1957" s="177"/>
      <c r="H1957" s="120"/>
      <c r="I1957" s="159"/>
      <c r="J1957" s="159"/>
      <c r="K1957" s="103"/>
      <c r="L1957" s="17"/>
      <c r="M1957" s="17"/>
      <c r="N1957" s="17"/>
      <c r="O1957" s="17"/>
      <c r="P1957" s="17"/>
      <c r="Q1957" s="17"/>
      <c r="R1957" s="17"/>
      <c r="S1957" s="17"/>
      <c r="T1957" s="17"/>
    </row>
    <row r="1958" spans="1:27" ht="30.75" hidden="1" customHeight="1" x14ac:dyDescent="0.25">
      <c r="A1958" s="40">
        <v>23</v>
      </c>
      <c r="B1958" s="129" t="s">
        <v>23</v>
      </c>
      <c r="C1958" s="130"/>
      <c r="D1958" s="131"/>
      <c r="E1958" s="54" t="s">
        <v>22</v>
      </c>
      <c r="F1958" s="178"/>
      <c r="G1958" s="178"/>
      <c r="H1958" s="179"/>
      <c r="I1958" s="179"/>
      <c r="J1958" s="120"/>
      <c r="K1958" s="102"/>
      <c r="L1958" s="17"/>
      <c r="M1958" s="17"/>
      <c r="N1958" s="17"/>
      <c r="O1958" s="17"/>
      <c r="P1958" s="17"/>
      <c r="Q1958" s="17"/>
      <c r="R1958" s="17"/>
      <c r="S1958" s="17"/>
      <c r="T1958" s="17"/>
    </row>
    <row r="1959" spans="1:27" ht="30.75" hidden="1" customHeight="1" x14ac:dyDescent="0.25">
      <c r="A1959" s="38">
        <v>24</v>
      </c>
      <c r="B1959" s="129" t="s">
        <v>172</v>
      </c>
      <c r="C1959" s="130"/>
      <c r="D1959" s="131"/>
      <c r="E1959" s="54" t="s">
        <v>22</v>
      </c>
      <c r="F1959" s="178"/>
      <c r="G1959" s="178"/>
      <c r="H1959" s="179"/>
      <c r="I1959" s="179"/>
      <c r="J1959" s="120"/>
      <c r="K1959" s="102"/>
      <c r="L1959" s="17"/>
      <c r="M1959" s="17"/>
      <c r="N1959" s="17"/>
      <c r="O1959" s="17"/>
      <c r="P1959" s="17"/>
      <c r="Q1959" s="17"/>
      <c r="R1959" s="17"/>
      <c r="S1959" s="17"/>
      <c r="T1959" s="17"/>
    </row>
    <row r="1960" spans="1:27" ht="30.75" hidden="1" customHeight="1" x14ac:dyDescent="0.25">
      <c r="A1960" s="38">
        <v>25</v>
      </c>
      <c r="B1960" s="129" t="s">
        <v>173</v>
      </c>
      <c r="C1960" s="130"/>
      <c r="D1960" s="131"/>
      <c r="E1960" s="54" t="s">
        <v>22</v>
      </c>
      <c r="F1960" s="180" t="str">
        <f>IF(OR(F1958="",F1959=""),"",F1958-F1959)</f>
        <v/>
      </c>
      <c r="G1960" s="180"/>
      <c r="H1960" s="120"/>
      <c r="I1960" s="159"/>
      <c r="J1960" s="159"/>
      <c r="K1960" s="102"/>
      <c r="L1960" s="17"/>
      <c r="M1960" s="17"/>
      <c r="N1960" s="17"/>
      <c r="O1960" s="17"/>
      <c r="P1960" s="17"/>
      <c r="Q1960" s="17"/>
      <c r="R1960" s="17"/>
      <c r="S1960" s="17"/>
      <c r="T1960" s="17"/>
    </row>
    <row r="1961" spans="1:27" ht="45.75" hidden="1" customHeight="1" x14ac:dyDescent="0.25">
      <c r="A1961" s="46">
        <v>26</v>
      </c>
      <c r="B1961" s="108" t="s">
        <v>166</v>
      </c>
      <c r="C1961" s="108"/>
      <c r="D1961" s="108"/>
      <c r="E1961" s="57" t="s">
        <v>22</v>
      </c>
      <c r="F1961" s="163"/>
      <c r="G1961" s="164"/>
      <c r="H1961" s="120"/>
      <c r="I1961" s="159"/>
      <c r="J1961" s="159"/>
      <c r="K1961" s="103"/>
      <c r="L1961" s="17"/>
      <c r="M1961" s="17"/>
      <c r="N1961" s="17"/>
      <c r="O1961" s="17"/>
      <c r="P1961" s="17"/>
      <c r="Q1961" s="17"/>
      <c r="R1961" s="17"/>
      <c r="S1961" s="17"/>
      <c r="T1961" s="17"/>
    </row>
    <row r="1962" spans="1:27" ht="45.75" hidden="1" customHeight="1" x14ac:dyDescent="0.25">
      <c r="A1962" s="46">
        <v>27</v>
      </c>
      <c r="B1962" s="108" t="s">
        <v>169</v>
      </c>
      <c r="C1962" s="108"/>
      <c r="D1962" s="108"/>
      <c r="E1962" s="57" t="s">
        <v>22</v>
      </c>
      <c r="F1962" s="163"/>
      <c r="G1962" s="164"/>
      <c r="H1962" s="120"/>
      <c r="I1962" s="159"/>
      <c r="J1962" s="159"/>
      <c r="K1962" s="103"/>
      <c r="L1962" s="17"/>
      <c r="M1962" s="17"/>
      <c r="N1962" s="17"/>
      <c r="O1962" s="17"/>
      <c r="P1962" s="17"/>
      <c r="Q1962" s="17"/>
      <c r="R1962" s="17"/>
      <c r="S1962" s="17"/>
      <c r="T1962" s="17"/>
    </row>
    <row r="1963" spans="1:27" ht="45" hidden="1" customHeight="1" x14ac:dyDescent="0.25">
      <c r="A1963" s="34">
        <v>28</v>
      </c>
      <c r="B1963" s="157" t="s">
        <v>51</v>
      </c>
      <c r="C1963" s="157"/>
      <c r="D1963" s="157"/>
      <c r="E1963" s="54" t="s">
        <v>22</v>
      </c>
      <c r="F1963" s="165" t="str">
        <f>IF(AND(F1961="",F1962=""),"",F1961+F1962)</f>
        <v/>
      </c>
      <c r="G1963" s="165"/>
      <c r="H1963" s="120"/>
      <c r="I1963" s="159"/>
      <c r="J1963" s="159"/>
      <c r="K1963" s="99"/>
      <c r="L1963" s="17"/>
      <c r="M1963" s="17"/>
      <c r="N1963" s="17"/>
      <c r="O1963" s="17"/>
      <c r="P1963" s="17"/>
      <c r="Q1963" s="17"/>
      <c r="R1963" s="17"/>
      <c r="S1963" s="17"/>
      <c r="T1963" s="17"/>
    </row>
    <row r="1964" spans="1:27" ht="30.75" hidden="1" customHeight="1" x14ac:dyDescent="0.25">
      <c r="A1964" s="34">
        <v>29</v>
      </c>
      <c r="B1964" s="129" t="s">
        <v>185</v>
      </c>
      <c r="C1964" s="130"/>
      <c r="D1964" s="131"/>
      <c r="E1964" s="54" t="s">
        <v>24</v>
      </c>
      <c r="F1964" s="163"/>
      <c r="G1964" s="164"/>
      <c r="H1964" s="120"/>
      <c r="I1964" s="159"/>
      <c r="J1964" s="159"/>
      <c r="K1964" s="99"/>
      <c r="L1964" s="17"/>
      <c r="M1964" s="17"/>
      <c r="N1964" s="17"/>
      <c r="O1964" s="17"/>
      <c r="P1964" s="17"/>
      <c r="Q1964" s="17"/>
      <c r="R1964" s="17"/>
      <c r="S1964" s="17"/>
      <c r="T1964" s="17"/>
    </row>
    <row r="1965" spans="1:27" hidden="1" x14ac:dyDescent="0.25">
      <c r="A1965" s="34">
        <v>30</v>
      </c>
      <c r="B1965" s="129" t="s">
        <v>186</v>
      </c>
      <c r="C1965" s="130"/>
      <c r="D1965" s="131"/>
      <c r="E1965" s="54" t="s">
        <v>24</v>
      </c>
      <c r="F1965" s="163"/>
      <c r="G1965" s="164"/>
      <c r="H1965" s="120"/>
      <c r="I1965" s="159"/>
      <c r="J1965" s="159"/>
      <c r="K1965" s="99"/>
      <c r="L1965" s="17"/>
      <c r="M1965" s="17"/>
      <c r="N1965" s="17"/>
      <c r="O1965" s="17"/>
      <c r="P1965" s="17"/>
      <c r="Q1965" s="17"/>
      <c r="R1965" s="17"/>
      <c r="S1965" s="17"/>
      <c r="T1965" s="17"/>
    </row>
    <row r="1966" spans="1:27" ht="31.5" hidden="1" customHeight="1" x14ac:dyDescent="0.25">
      <c r="A1966" s="34">
        <v>31</v>
      </c>
      <c r="B1966" s="157" t="s">
        <v>48</v>
      </c>
      <c r="C1966" s="157"/>
      <c r="D1966" s="157"/>
      <c r="E1966" s="54" t="s">
        <v>24</v>
      </c>
      <c r="F1966" s="165" t="str">
        <f>IF(OR(F1964="",F1965=""),"",F1964-F1965)</f>
        <v/>
      </c>
      <c r="G1966" s="165"/>
      <c r="H1966" s="120"/>
      <c r="I1966" s="159"/>
      <c r="J1966" s="159"/>
      <c r="K1966" s="103"/>
      <c r="L1966" s="17"/>
      <c r="M1966" s="17"/>
      <c r="N1966" s="17"/>
      <c r="O1966" s="17"/>
      <c r="P1966" s="17"/>
      <c r="Q1966" s="17"/>
      <c r="R1966" s="17"/>
      <c r="S1966" s="17"/>
      <c r="T1966" s="17"/>
    </row>
    <row r="1967" spans="1:27" hidden="1" x14ac:dyDescent="0.25">
      <c r="A1967" s="142">
        <v>32</v>
      </c>
      <c r="B1967" s="145" t="s">
        <v>52</v>
      </c>
      <c r="C1967" s="146"/>
      <c r="D1967" s="147"/>
      <c r="E1967" s="154" t="s">
        <v>182</v>
      </c>
      <c r="F1967" s="154"/>
      <c r="G1967" s="154"/>
      <c r="H1967" s="154"/>
      <c r="I1967" s="154"/>
      <c r="J1967" s="86"/>
      <c r="K1967" s="155" t="str">
        <f>IF(AND(J1967="Tak",F1957&lt;0.25),"Nie został spełniony warunek zgodnie z punktem 1 Kryteriów jakościowych dopuszczających","")</f>
        <v/>
      </c>
      <c r="L1967" s="155"/>
      <c r="M1967" s="155"/>
      <c r="N1967" s="155"/>
      <c r="O1967" s="155"/>
      <c r="P1967" s="155"/>
      <c r="Q1967" s="155"/>
      <c r="R1967" s="155"/>
      <c r="S1967" s="155"/>
      <c r="T1967" s="155"/>
      <c r="AA1967">
        <f>IF(J1967="Tak",1,0)</f>
        <v>0</v>
      </c>
    </row>
    <row r="1968" spans="1:27" hidden="1" x14ac:dyDescent="0.25">
      <c r="A1968" s="143"/>
      <c r="B1968" s="148"/>
      <c r="C1968" s="149"/>
      <c r="D1968" s="150"/>
      <c r="E1968" s="156" t="s">
        <v>183</v>
      </c>
      <c r="F1968" s="156"/>
      <c r="G1968" s="156"/>
      <c r="H1968" s="156"/>
      <c r="I1968" s="156"/>
      <c r="J1968" s="86"/>
      <c r="K1968" s="155" t="str">
        <f>IF(AND(J1968="Tak",F1957&lt;0.1),"Nie został spełniony warunek zgodnie z punktem 2 Kryteriów jakościowych dopuszczających","")</f>
        <v/>
      </c>
      <c r="L1968" s="155"/>
      <c r="M1968" s="155"/>
      <c r="N1968" s="155"/>
      <c r="O1968" s="155"/>
      <c r="P1968" s="155"/>
      <c r="Q1968" s="155"/>
      <c r="R1968" s="155"/>
      <c r="S1968" s="155"/>
      <c r="T1968" s="155"/>
      <c r="AA1968">
        <f t="shared" ref="AA1968:AA1969" si="39">IF(J1968="Tak",1,0)</f>
        <v>0</v>
      </c>
    </row>
    <row r="1969" spans="1:27" hidden="1" x14ac:dyDescent="0.25">
      <c r="A1969" s="144"/>
      <c r="B1969" s="151"/>
      <c r="C1969" s="152"/>
      <c r="D1969" s="153"/>
      <c r="E1969" s="156" t="s">
        <v>184</v>
      </c>
      <c r="F1969" s="156"/>
      <c r="G1969" s="156"/>
      <c r="H1969" s="156"/>
      <c r="I1969" s="156"/>
      <c r="J1969" s="86"/>
      <c r="K1969" s="155" t="str">
        <f>IF(AND(J1969="Tak",F1957&lt;0.1),"Nie został spełniony warunek zgodnie z punktem 2 Kryteriów jakościowych dopuszczających","")</f>
        <v/>
      </c>
      <c r="L1969" s="155"/>
      <c r="M1969" s="155"/>
      <c r="N1969" s="155"/>
      <c r="O1969" s="155"/>
      <c r="P1969" s="155"/>
      <c r="Q1969" s="155"/>
      <c r="R1969" s="155"/>
      <c r="S1969" s="155"/>
      <c r="T1969" s="155"/>
      <c r="AA1969">
        <f t="shared" si="39"/>
        <v>0</v>
      </c>
    </row>
    <row r="1970" spans="1:27" ht="60" hidden="1" customHeight="1" x14ac:dyDescent="0.25">
      <c r="A1970" s="34">
        <v>33</v>
      </c>
      <c r="B1970" s="157" t="s">
        <v>277</v>
      </c>
      <c r="C1970" s="157"/>
      <c r="D1970" s="157"/>
      <c r="E1970" s="54" t="s">
        <v>19</v>
      </c>
      <c r="F1970" s="158"/>
      <c r="G1970" s="158"/>
      <c r="H1970" s="120"/>
      <c r="I1970" s="159"/>
      <c r="J1970" s="159"/>
      <c r="K1970" s="99"/>
      <c r="L1970" s="17"/>
      <c r="M1970" s="17"/>
      <c r="N1970" s="17"/>
      <c r="O1970" s="17"/>
      <c r="P1970" s="17"/>
      <c r="Q1970" s="17"/>
      <c r="R1970" s="17"/>
      <c r="S1970" s="17"/>
      <c r="T1970" s="17"/>
      <c r="AA1970">
        <f>SUM(AA1967:AA1969)</f>
        <v>0</v>
      </c>
    </row>
    <row r="1971" spans="1:27" ht="41.25" hidden="1" customHeight="1" x14ac:dyDescent="0.25">
      <c r="A1971" s="34">
        <v>34</v>
      </c>
      <c r="B1971" s="108" t="s">
        <v>157</v>
      </c>
      <c r="C1971" s="108"/>
      <c r="D1971" s="108"/>
      <c r="E1971" s="57" t="s">
        <v>158</v>
      </c>
      <c r="F1971" s="160" t="str">
        <f>IF(OR(F1942="",F1943=""),"",F1941/F1955)</f>
        <v/>
      </c>
      <c r="G1971" s="160"/>
      <c r="H1971" s="161"/>
      <c r="I1971" s="161"/>
      <c r="J1971" s="162"/>
      <c r="K1971" s="100"/>
      <c r="L1971" s="17"/>
      <c r="M1971" s="17"/>
      <c r="N1971" s="17"/>
      <c r="O1971" s="17"/>
      <c r="P1971" s="17"/>
      <c r="Q1971" s="17"/>
      <c r="R1971" s="17"/>
      <c r="S1971" s="17"/>
      <c r="T1971" s="17"/>
    </row>
    <row r="1972" spans="1:27" ht="40.5" hidden="1" customHeight="1" x14ac:dyDescent="0.25">
      <c r="A1972" s="34">
        <v>35</v>
      </c>
      <c r="B1972" s="108" t="s">
        <v>159</v>
      </c>
      <c r="C1972" s="108"/>
      <c r="D1972" s="108"/>
      <c r="E1972" s="57" t="s">
        <v>160</v>
      </c>
      <c r="F1972" s="160" t="str">
        <f>IF(OR(F1941="",F1942="",F1951=""),"",F1941/(F1942-F1943))</f>
        <v/>
      </c>
      <c r="G1972" s="160"/>
      <c r="H1972" s="161"/>
      <c r="I1972" s="161"/>
      <c r="J1972" s="162"/>
      <c r="K1972" s="99"/>
      <c r="L1972" s="17"/>
      <c r="M1972" s="17"/>
      <c r="N1972" s="17"/>
      <c r="O1972" s="17"/>
      <c r="P1972" s="17"/>
      <c r="Q1972" s="17"/>
      <c r="R1972" s="17"/>
      <c r="S1972" s="17"/>
      <c r="T1972" s="17"/>
    </row>
    <row r="1973" spans="1:27" ht="30" hidden="1" customHeight="1" x14ac:dyDescent="0.25">
      <c r="A1973" s="34">
        <v>36</v>
      </c>
      <c r="B1973" s="126" t="str">
        <f>CONCATENATE("Maksymalna kwota dofinansowania - ",'0-1'!$B$8)</f>
        <v xml:space="preserve">Maksymalna kwota dofinansowania - </v>
      </c>
      <c r="C1973" s="127"/>
      <c r="D1973" s="128"/>
      <c r="E1973" s="57" t="s">
        <v>69</v>
      </c>
      <c r="F1973" s="135" t="str">
        <f>IF(F1974="","",F1974*F1941)</f>
        <v/>
      </c>
      <c r="G1973" s="136"/>
      <c r="H1973" s="137"/>
      <c r="I1973" s="138"/>
      <c r="J1973" s="138"/>
      <c r="K1973" s="99"/>
      <c r="L1973" s="17"/>
      <c r="M1973" s="17"/>
      <c r="N1973" s="17"/>
      <c r="O1973" s="17"/>
      <c r="P1973" s="17"/>
      <c r="Q1973" s="17"/>
      <c r="R1973" s="17"/>
      <c r="S1973" s="17"/>
      <c r="T1973" s="17"/>
    </row>
    <row r="1974" spans="1:27" ht="45.75" hidden="1" customHeight="1" x14ac:dyDescent="0.25">
      <c r="A1974" s="34">
        <v>37</v>
      </c>
      <c r="B1974" s="126" t="s">
        <v>187</v>
      </c>
      <c r="C1974" s="127"/>
      <c r="D1974" s="128"/>
      <c r="E1974" s="59" t="s">
        <v>47</v>
      </c>
      <c r="F1974" s="139" t="str">
        <f>IF(AA1970=3,0.95,IF(AA1970=2,0.9,IF(AA1970=1,0.85,"")))</f>
        <v/>
      </c>
      <c r="G1974" s="140"/>
      <c r="H1974" s="137"/>
      <c r="I1974" s="138"/>
      <c r="J1974" s="138"/>
      <c r="K1974" s="99"/>
      <c r="L1974" s="17"/>
      <c r="M1974" s="17"/>
      <c r="N1974" s="17"/>
      <c r="O1974" s="17"/>
      <c r="P1974" s="17"/>
      <c r="Q1974" s="17"/>
      <c r="R1974" s="17"/>
      <c r="S1974" s="17"/>
      <c r="T1974" s="17"/>
    </row>
    <row r="1975" spans="1:27" ht="15" hidden="1" customHeight="1" x14ac:dyDescent="0.25">
      <c r="A1975" s="106" t="s">
        <v>205</v>
      </c>
      <c r="B1975" s="106"/>
      <c r="C1975" s="106"/>
      <c r="D1975" s="106"/>
      <c r="E1975" s="106"/>
      <c r="F1975" s="106"/>
      <c r="G1975" s="106"/>
      <c r="H1975" s="106"/>
      <c r="I1975" s="106"/>
      <c r="J1975" s="132"/>
      <c r="K1975" s="98"/>
      <c r="L1975" s="17"/>
      <c r="M1975" s="17"/>
      <c r="N1975" s="17"/>
      <c r="O1975" s="17"/>
      <c r="P1975" s="17"/>
      <c r="Q1975" s="17"/>
      <c r="R1975" s="17"/>
      <c r="S1975" s="17"/>
      <c r="T1975" s="17"/>
    </row>
    <row r="1976" spans="1:27" ht="39.75" hidden="1" customHeight="1" x14ac:dyDescent="0.25">
      <c r="A1976" s="107"/>
      <c r="B1976" s="107"/>
      <c r="C1976" s="107"/>
      <c r="D1976" s="107"/>
      <c r="E1976" s="107"/>
      <c r="F1976" s="107"/>
      <c r="G1976" s="107"/>
      <c r="H1976" s="107"/>
      <c r="I1976" s="107"/>
      <c r="J1976" s="141"/>
      <c r="K1976" s="98"/>
      <c r="L1976" s="17"/>
      <c r="M1976" s="17"/>
      <c r="N1976" s="17"/>
      <c r="O1976" s="17"/>
      <c r="P1976" s="17"/>
      <c r="Q1976" s="17"/>
      <c r="R1976" s="17"/>
      <c r="S1976" s="17"/>
      <c r="T1976" s="17"/>
    </row>
    <row r="1977" spans="1:27" ht="33" hidden="1" customHeight="1" x14ac:dyDescent="0.25">
      <c r="K1977" s="98"/>
      <c r="L1977" s="17"/>
      <c r="M1977" s="17"/>
      <c r="N1977" s="17"/>
      <c r="O1977" s="17"/>
      <c r="P1977" s="17"/>
      <c r="Q1977" s="17"/>
      <c r="R1977" s="17"/>
      <c r="S1977" s="17"/>
      <c r="T1977" s="17"/>
    </row>
    <row r="1978" spans="1:27" ht="18.75" hidden="1" x14ac:dyDescent="0.3">
      <c r="B1978" s="207" t="s">
        <v>239</v>
      </c>
      <c r="C1978" s="207"/>
      <c r="D1978" s="207"/>
      <c r="E1978" s="207"/>
      <c r="F1978" s="207"/>
      <c r="G1978" s="207"/>
      <c r="H1978" s="207"/>
      <c r="I1978" s="207"/>
      <c r="J1978" s="207"/>
      <c r="K1978" s="98"/>
      <c r="L1978" s="17"/>
      <c r="M1978" s="17"/>
      <c r="N1978" s="17"/>
      <c r="O1978" s="17"/>
      <c r="P1978" s="17"/>
      <c r="Q1978" s="17"/>
      <c r="R1978" s="17"/>
      <c r="S1978" s="17"/>
      <c r="T1978" s="17"/>
    </row>
    <row r="1979" spans="1:27" ht="45.75" hidden="1" customHeight="1" x14ac:dyDescent="0.25">
      <c r="A1979" s="36" t="s">
        <v>13</v>
      </c>
      <c r="B1979" s="208" t="s">
        <v>33</v>
      </c>
      <c r="C1979" s="208"/>
      <c r="D1979" s="208"/>
      <c r="E1979" s="51" t="s">
        <v>15</v>
      </c>
      <c r="F1979" s="208" t="s">
        <v>36</v>
      </c>
      <c r="G1979" s="208"/>
      <c r="H1979" s="208" t="s">
        <v>49</v>
      </c>
      <c r="I1979" s="208"/>
      <c r="J1979" s="209"/>
      <c r="K1979" s="99"/>
      <c r="L1979" s="17"/>
      <c r="M1979" s="17"/>
      <c r="N1979" s="17"/>
      <c r="O1979" s="17"/>
      <c r="P1979" s="17"/>
      <c r="Q1979" s="17"/>
      <c r="R1979" s="17"/>
      <c r="S1979" s="17"/>
      <c r="T1979" s="17"/>
    </row>
    <row r="1980" spans="1:27" ht="31.5" hidden="1" customHeight="1" x14ac:dyDescent="0.25">
      <c r="A1980" s="40">
        <v>1</v>
      </c>
      <c r="B1980" s="157" t="s">
        <v>43</v>
      </c>
      <c r="C1980" s="157"/>
      <c r="D1980" s="157"/>
      <c r="E1980" s="52" t="s">
        <v>17</v>
      </c>
      <c r="F1980" s="198" t="s">
        <v>17</v>
      </c>
      <c r="G1980" s="199"/>
      <c r="H1980" s="200"/>
      <c r="I1980" s="200"/>
      <c r="J1980" s="201"/>
      <c r="K1980" s="99"/>
      <c r="L1980" s="17"/>
      <c r="M1980" s="17"/>
      <c r="N1980" s="17"/>
      <c r="O1980" s="17"/>
      <c r="P1980" s="17"/>
      <c r="Q1980" s="17"/>
      <c r="R1980" s="17"/>
      <c r="S1980" s="17"/>
      <c r="T1980" s="17"/>
    </row>
    <row r="1981" spans="1:27" ht="30.75" hidden="1" customHeight="1" x14ac:dyDescent="0.25">
      <c r="A1981" s="40">
        <v>2</v>
      </c>
      <c r="B1981" s="157" t="s">
        <v>44</v>
      </c>
      <c r="C1981" s="157"/>
      <c r="D1981" s="157"/>
      <c r="E1981" s="52" t="s">
        <v>17</v>
      </c>
      <c r="F1981" s="198" t="s">
        <v>17</v>
      </c>
      <c r="G1981" s="199"/>
      <c r="H1981" s="120"/>
      <c r="I1981" s="159"/>
      <c r="J1981" s="159"/>
      <c r="K1981" s="101"/>
      <c r="L1981" s="17"/>
      <c r="M1981" s="17"/>
      <c r="N1981" s="17"/>
      <c r="O1981" s="17"/>
      <c r="P1981" s="17"/>
      <c r="Q1981" s="17"/>
      <c r="R1981" s="17"/>
      <c r="S1981" s="17"/>
      <c r="T1981" s="17"/>
    </row>
    <row r="1982" spans="1:27" ht="15.75" hidden="1" x14ac:dyDescent="0.25">
      <c r="A1982" s="40">
        <v>3</v>
      </c>
      <c r="B1982" s="126" t="s">
        <v>152</v>
      </c>
      <c r="C1982" s="127"/>
      <c r="D1982" s="128"/>
      <c r="E1982" s="53" t="s">
        <v>153</v>
      </c>
      <c r="F1982" s="202"/>
      <c r="G1982" s="203"/>
      <c r="H1982" s="120"/>
      <c r="I1982" s="159"/>
      <c r="J1982" s="159"/>
      <c r="K1982" s="101"/>
      <c r="L1982" s="17"/>
      <c r="M1982" s="17"/>
      <c r="N1982" s="17"/>
      <c r="O1982" s="17"/>
      <c r="P1982" s="17"/>
      <c r="Q1982" s="17"/>
      <c r="R1982" s="17"/>
      <c r="S1982" s="17"/>
      <c r="T1982" s="17"/>
      <c r="AA1982" t="s">
        <v>154</v>
      </c>
    </row>
    <row r="1983" spans="1:27" ht="17.25" hidden="1" x14ac:dyDescent="0.25">
      <c r="A1983" s="40">
        <v>4</v>
      </c>
      <c r="B1983" s="157" t="s">
        <v>45</v>
      </c>
      <c r="C1983" s="157"/>
      <c r="D1983" s="157"/>
      <c r="E1983" s="54" t="s">
        <v>21</v>
      </c>
      <c r="F1983" s="158"/>
      <c r="G1983" s="158"/>
      <c r="H1983" s="120"/>
      <c r="I1983" s="159"/>
      <c r="J1983" s="159"/>
      <c r="K1983" s="101"/>
      <c r="L1983" s="17"/>
      <c r="M1983" s="17"/>
      <c r="N1983" s="17"/>
      <c r="O1983" s="17"/>
      <c r="P1983" s="17"/>
      <c r="Q1983" s="17"/>
      <c r="R1983" s="17"/>
      <c r="S1983" s="17"/>
      <c r="T1983" s="17"/>
      <c r="AA1983" t="s">
        <v>155</v>
      </c>
    </row>
    <row r="1984" spans="1:27" ht="18.75" hidden="1" customHeight="1" x14ac:dyDescent="0.25">
      <c r="A1984" s="40">
        <v>5</v>
      </c>
      <c r="B1984" s="157" t="s">
        <v>41</v>
      </c>
      <c r="C1984" s="157"/>
      <c r="D1984" s="157"/>
      <c r="E1984" s="54" t="s">
        <v>21</v>
      </c>
      <c r="F1984" s="204"/>
      <c r="G1984" s="205"/>
      <c r="H1984" s="120"/>
      <c r="I1984" s="159"/>
      <c r="J1984" s="159"/>
      <c r="K1984" s="101"/>
      <c r="L1984" s="17"/>
      <c r="M1984" s="17"/>
      <c r="N1984" s="17"/>
      <c r="O1984" s="17"/>
      <c r="P1984" s="17"/>
      <c r="Q1984" s="17"/>
      <c r="R1984" s="17"/>
      <c r="S1984" s="17"/>
      <c r="T1984" s="17"/>
    </row>
    <row r="1985" spans="1:20" ht="29.25" hidden="1" customHeight="1" x14ac:dyDescent="0.25">
      <c r="A1985" s="34">
        <v>6</v>
      </c>
      <c r="B1985" s="206" t="s">
        <v>163</v>
      </c>
      <c r="C1985" s="206"/>
      <c r="D1985" s="206"/>
      <c r="E1985" s="55" t="s">
        <v>168</v>
      </c>
      <c r="F1985" s="158"/>
      <c r="G1985" s="158"/>
      <c r="H1985" s="120"/>
      <c r="I1985" s="159"/>
      <c r="J1985" s="159"/>
      <c r="K1985" s="101"/>
      <c r="L1985" s="17"/>
      <c r="M1985" s="17"/>
      <c r="N1985" s="17"/>
      <c r="O1985" s="17"/>
      <c r="P1985" s="17"/>
      <c r="Q1985" s="17"/>
      <c r="R1985" s="17"/>
      <c r="S1985" s="17"/>
      <c r="T1985" s="17"/>
    </row>
    <row r="1986" spans="1:20" ht="62.25" hidden="1" customHeight="1" x14ac:dyDescent="0.25">
      <c r="A1986" s="40">
        <v>7</v>
      </c>
      <c r="B1986" s="157" t="s">
        <v>46</v>
      </c>
      <c r="C1986" s="157"/>
      <c r="D1986" s="157"/>
      <c r="E1986" s="54" t="s">
        <v>21</v>
      </c>
      <c r="F1986" s="158"/>
      <c r="G1986" s="158"/>
      <c r="H1986" s="120"/>
      <c r="I1986" s="159"/>
      <c r="J1986" s="159"/>
      <c r="K1986" s="99"/>
      <c r="L1986" s="17"/>
      <c r="M1986" s="17"/>
      <c r="N1986" s="17"/>
      <c r="O1986" s="17"/>
      <c r="P1986" s="17"/>
      <c r="Q1986" s="17"/>
      <c r="R1986" s="17"/>
      <c r="S1986" s="17"/>
      <c r="T1986" s="17"/>
    </row>
    <row r="1987" spans="1:20" ht="28.5" hidden="1" customHeight="1" x14ac:dyDescent="0.25">
      <c r="A1987" s="40">
        <v>8</v>
      </c>
      <c r="B1987" s="193" t="s">
        <v>174</v>
      </c>
      <c r="C1987" s="194"/>
      <c r="D1987" s="195"/>
      <c r="E1987" s="56" t="s">
        <v>35</v>
      </c>
      <c r="F1987" s="196"/>
      <c r="G1987" s="197"/>
      <c r="H1987" s="120"/>
      <c r="I1987" s="159"/>
      <c r="J1987" s="159"/>
      <c r="K1987" s="99"/>
      <c r="L1987" s="17"/>
      <c r="M1987" s="17"/>
      <c r="N1987" s="17"/>
      <c r="O1987" s="17"/>
      <c r="P1987" s="17"/>
      <c r="Q1987" s="17"/>
      <c r="R1987" s="17"/>
      <c r="S1987" s="17"/>
      <c r="T1987" s="17"/>
    </row>
    <row r="1988" spans="1:20" ht="29.25" hidden="1" customHeight="1" x14ac:dyDescent="0.25">
      <c r="A1988" s="40">
        <v>9</v>
      </c>
      <c r="B1988" s="193" t="s">
        <v>176</v>
      </c>
      <c r="C1988" s="194"/>
      <c r="D1988" s="195"/>
      <c r="E1988" s="56" t="s">
        <v>153</v>
      </c>
      <c r="F1988" s="163"/>
      <c r="G1988" s="164"/>
      <c r="H1988" s="120"/>
      <c r="I1988" s="159"/>
      <c r="J1988" s="159"/>
      <c r="K1988" s="99"/>
      <c r="L1988" s="17"/>
      <c r="M1988" s="17"/>
      <c r="N1988" s="17"/>
      <c r="O1988" s="17"/>
      <c r="P1988" s="17"/>
      <c r="Q1988" s="17"/>
      <c r="R1988" s="17"/>
      <c r="S1988" s="17"/>
      <c r="T1988" s="17"/>
    </row>
    <row r="1989" spans="1:20" hidden="1" x14ac:dyDescent="0.25">
      <c r="A1989" s="40">
        <v>10</v>
      </c>
      <c r="B1989" s="193" t="s">
        <v>175</v>
      </c>
      <c r="C1989" s="194"/>
      <c r="D1989" s="195"/>
      <c r="E1989" s="56" t="s">
        <v>35</v>
      </c>
      <c r="F1989" s="196"/>
      <c r="G1989" s="197"/>
      <c r="H1989" s="120"/>
      <c r="I1989" s="159"/>
      <c r="J1989" s="159"/>
      <c r="K1989" s="99"/>
      <c r="L1989" s="17"/>
      <c r="M1989" s="17"/>
      <c r="N1989" s="17"/>
      <c r="O1989" s="17"/>
      <c r="P1989" s="17"/>
      <c r="Q1989" s="17"/>
      <c r="R1989" s="17"/>
      <c r="S1989" s="17"/>
      <c r="T1989" s="17"/>
    </row>
    <row r="1990" spans="1:20" ht="33.75" hidden="1" customHeight="1" x14ac:dyDescent="0.25">
      <c r="A1990" s="40">
        <v>11</v>
      </c>
      <c r="B1990" s="126" t="s">
        <v>156</v>
      </c>
      <c r="C1990" s="127"/>
      <c r="D1990" s="128"/>
      <c r="E1990" s="57" t="s">
        <v>69</v>
      </c>
      <c r="F1990" s="187"/>
      <c r="G1990" s="188"/>
      <c r="H1990" s="120"/>
      <c r="I1990" s="159"/>
      <c r="J1990" s="159"/>
      <c r="K1990" s="100" t="str">
        <f>IF(F1991&gt;F1990,"Wartość kosztów kwalifikowanych przekracza koszt całkowity przedsięwzięcia !!!","")</f>
        <v/>
      </c>
      <c r="L1990" s="17"/>
      <c r="M1990" s="17"/>
      <c r="N1990" s="17"/>
      <c r="O1990" s="17"/>
      <c r="P1990" s="17"/>
      <c r="Q1990" s="17"/>
      <c r="R1990" s="17"/>
      <c r="S1990" s="17"/>
      <c r="T1990" s="17"/>
    </row>
    <row r="1991" spans="1:20" ht="141.75" hidden="1" customHeight="1" x14ac:dyDescent="0.25">
      <c r="A1991" s="40">
        <v>12</v>
      </c>
      <c r="B1991" s="126" t="s">
        <v>167</v>
      </c>
      <c r="C1991" s="127"/>
      <c r="D1991" s="128"/>
      <c r="E1991" s="57" t="s">
        <v>69</v>
      </c>
      <c r="F1991" s="187"/>
      <c r="G1991" s="188"/>
      <c r="H1991" s="120"/>
      <c r="I1991" s="159"/>
      <c r="J1991" s="159"/>
      <c r="K1991" s="105" t="str">
        <f>IF(F1991="","",IF(F1991&lt;100000,"Minimalny koszt kwalifikowany przedsięwzięcia to 100.000,00 zł !!!",""))</f>
        <v/>
      </c>
      <c r="L1991" s="17"/>
      <c r="M1991" s="17"/>
      <c r="N1991" s="17"/>
      <c r="O1991" s="17"/>
      <c r="P1991" s="17"/>
      <c r="Q1991" s="17"/>
      <c r="R1991" s="17"/>
      <c r="S1991" s="17"/>
      <c r="T1991" s="17"/>
    </row>
    <row r="1992" spans="1:20" ht="30.75" hidden="1" customHeight="1" x14ac:dyDescent="0.25">
      <c r="A1992" s="37">
        <v>13</v>
      </c>
      <c r="B1992" s="126" t="s">
        <v>165</v>
      </c>
      <c r="C1992" s="127"/>
      <c r="D1992" s="128"/>
      <c r="E1992" s="57" t="s">
        <v>69</v>
      </c>
      <c r="F1992" s="187"/>
      <c r="G1992" s="188"/>
      <c r="H1992" s="120"/>
      <c r="I1992" s="159"/>
      <c r="J1992" s="159"/>
      <c r="K1992" s="99"/>
      <c r="L1992" s="17"/>
      <c r="M1992" s="17"/>
      <c r="N1992" s="17"/>
      <c r="O1992" s="17"/>
      <c r="P1992" s="17"/>
      <c r="Q1992" s="17"/>
      <c r="R1992" s="17"/>
      <c r="S1992" s="17"/>
      <c r="T1992" s="17"/>
    </row>
    <row r="1993" spans="1:20" ht="30.75" hidden="1" customHeight="1" x14ac:dyDescent="0.25">
      <c r="A1993" s="37">
        <v>14</v>
      </c>
      <c r="B1993" s="126" t="s">
        <v>164</v>
      </c>
      <c r="C1993" s="127"/>
      <c r="D1993" s="128"/>
      <c r="E1993" s="57" t="s">
        <v>69</v>
      </c>
      <c r="F1993" s="187"/>
      <c r="G1993" s="188"/>
      <c r="H1993" s="120"/>
      <c r="I1993" s="159"/>
      <c r="J1993" s="159"/>
      <c r="K1993" s="99"/>
      <c r="L1993" s="17"/>
      <c r="M1993" s="17"/>
      <c r="N1993" s="17"/>
      <c r="O1993" s="17"/>
      <c r="P1993" s="17"/>
      <c r="Q1993" s="17"/>
      <c r="R1993" s="17"/>
      <c r="S1993" s="17"/>
      <c r="T1993" s="17"/>
    </row>
    <row r="1994" spans="1:20" ht="30.75" hidden="1" customHeight="1" x14ac:dyDescent="0.25">
      <c r="A1994" s="37">
        <v>15</v>
      </c>
      <c r="B1994" s="126" t="s">
        <v>170</v>
      </c>
      <c r="C1994" s="127"/>
      <c r="D1994" s="128"/>
      <c r="E1994" s="57" t="s">
        <v>69</v>
      </c>
      <c r="F1994" s="189" t="str">
        <f>IF(OR(F1992="",F1993=""),"",F1992-F1993)</f>
        <v/>
      </c>
      <c r="G1994" s="190"/>
      <c r="H1994" s="120"/>
      <c r="I1994" s="159"/>
      <c r="J1994" s="159"/>
      <c r="K1994" s="99"/>
      <c r="L1994" s="17"/>
      <c r="M1994" s="17"/>
      <c r="N1994" s="17"/>
      <c r="O1994" s="17"/>
      <c r="P1994" s="17"/>
      <c r="Q1994" s="17"/>
      <c r="R1994" s="17"/>
      <c r="S1994" s="17"/>
      <c r="T1994" s="17"/>
    </row>
    <row r="1995" spans="1:20" hidden="1" x14ac:dyDescent="0.25">
      <c r="A1995" s="166">
        <v>16</v>
      </c>
      <c r="B1995" s="145" t="s">
        <v>66</v>
      </c>
      <c r="C1995" s="146"/>
      <c r="D1995" s="147"/>
      <c r="E1995" s="56" t="s">
        <v>93</v>
      </c>
      <c r="F1995" s="191"/>
      <c r="G1995" s="192"/>
      <c r="H1995" s="182"/>
      <c r="I1995" s="183"/>
      <c r="J1995" s="183"/>
      <c r="K1995" s="102"/>
      <c r="L1995" s="17"/>
      <c r="M1995" s="17"/>
      <c r="N1995" s="17"/>
      <c r="O1995" s="17"/>
      <c r="P1995" s="17"/>
      <c r="Q1995" s="17"/>
      <c r="R1995" s="17"/>
      <c r="S1995" s="17"/>
      <c r="T1995" s="17"/>
    </row>
    <row r="1996" spans="1:20" ht="17.25" hidden="1" customHeight="1" x14ac:dyDescent="0.25">
      <c r="A1996" s="167"/>
      <c r="B1996" s="151"/>
      <c r="C1996" s="152"/>
      <c r="D1996" s="153"/>
      <c r="E1996" s="54" t="s">
        <v>22</v>
      </c>
      <c r="F1996" s="114" t="str">
        <f>IF(F1995="","",F1995*0.278)</f>
        <v/>
      </c>
      <c r="G1996" s="114"/>
      <c r="H1996" s="184"/>
      <c r="I1996" s="184"/>
      <c r="J1996" s="182"/>
      <c r="K1996" s="102"/>
      <c r="L1996" s="17"/>
      <c r="M1996" s="17"/>
      <c r="N1996" s="17"/>
      <c r="O1996" s="17"/>
      <c r="P1996" s="17"/>
      <c r="Q1996" s="17"/>
      <c r="R1996" s="17"/>
      <c r="S1996" s="17"/>
      <c r="T1996" s="17"/>
    </row>
    <row r="1997" spans="1:20" hidden="1" x14ac:dyDescent="0.25">
      <c r="A1997" s="166">
        <v>17</v>
      </c>
      <c r="B1997" s="145" t="s">
        <v>67</v>
      </c>
      <c r="C1997" s="146"/>
      <c r="D1997" s="147"/>
      <c r="E1997" s="56" t="s">
        <v>93</v>
      </c>
      <c r="F1997" s="191"/>
      <c r="G1997" s="192"/>
      <c r="H1997" s="182"/>
      <c r="I1997" s="183"/>
      <c r="J1997" s="183"/>
      <c r="K1997" s="102"/>
      <c r="L1997" s="17"/>
      <c r="M1997" s="17"/>
      <c r="N1997" s="17"/>
      <c r="O1997" s="17"/>
      <c r="P1997" s="17"/>
      <c r="Q1997" s="17"/>
      <c r="R1997" s="17"/>
      <c r="S1997" s="17"/>
      <c r="T1997" s="17"/>
    </row>
    <row r="1998" spans="1:20" hidden="1" x14ac:dyDescent="0.25">
      <c r="A1998" s="167"/>
      <c r="B1998" s="151"/>
      <c r="C1998" s="152"/>
      <c r="D1998" s="153"/>
      <c r="E1998" s="54" t="s">
        <v>22</v>
      </c>
      <c r="F1998" s="114" t="str">
        <f>IF(F1997="","",F1997*0.278)</f>
        <v/>
      </c>
      <c r="G1998" s="114"/>
      <c r="H1998" s="184"/>
      <c r="I1998" s="184"/>
      <c r="J1998" s="182"/>
      <c r="K1998" s="102"/>
      <c r="L1998" s="17"/>
      <c r="M1998" s="17"/>
      <c r="N1998" s="17"/>
      <c r="O1998" s="17"/>
      <c r="P1998" s="17"/>
      <c r="Q1998" s="17"/>
      <c r="R1998" s="17"/>
      <c r="S1998" s="17"/>
      <c r="T1998" s="17"/>
    </row>
    <row r="1999" spans="1:20" hidden="1" x14ac:dyDescent="0.25">
      <c r="A1999" s="166">
        <v>18</v>
      </c>
      <c r="B1999" s="145" t="s">
        <v>64</v>
      </c>
      <c r="C1999" s="146"/>
      <c r="D1999" s="147"/>
      <c r="E1999" s="56" t="s">
        <v>93</v>
      </c>
      <c r="F1999" s="181" t="str">
        <f>IF(OR(F1995="",F1997=""),"",F1995-F1997)</f>
        <v/>
      </c>
      <c r="G1999" s="181"/>
      <c r="H1999" s="182"/>
      <c r="I1999" s="183"/>
      <c r="J1999" s="183"/>
      <c r="K1999" s="102"/>
      <c r="L1999" s="17"/>
      <c r="M1999" s="17"/>
      <c r="N1999" s="17"/>
      <c r="O1999" s="17"/>
      <c r="P1999" s="17"/>
      <c r="Q1999" s="17"/>
      <c r="R1999" s="17"/>
      <c r="S1999" s="17"/>
      <c r="T1999" s="17"/>
    </row>
    <row r="2000" spans="1:20" hidden="1" x14ac:dyDescent="0.25">
      <c r="A2000" s="167"/>
      <c r="B2000" s="151"/>
      <c r="C2000" s="152"/>
      <c r="D2000" s="153"/>
      <c r="E2000" s="54" t="s">
        <v>22</v>
      </c>
      <c r="F2000" s="114" t="str">
        <f>IF(OR(F1996="",F1998=""),"",F1996-F1998)</f>
        <v/>
      </c>
      <c r="G2000" s="114"/>
      <c r="H2000" s="184"/>
      <c r="I2000" s="184"/>
      <c r="J2000" s="182"/>
      <c r="K2000" s="102"/>
      <c r="L2000" s="17"/>
      <c r="M2000" s="17"/>
      <c r="N2000" s="17"/>
      <c r="O2000" s="17"/>
      <c r="P2000" s="17"/>
      <c r="Q2000" s="17"/>
      <c r="R2000" s="17"/>
      <c r="S2000" s="17"/>
      <c r="T2000" s="17"/>
    </row>
    <row r="2001" spans="1:20" ht="24" hidden="1" customHeight="1" x14ac:dyDescent="0.25">
      <c r="A2001" s="166">
        <v>19</v>
      </c>
      <c r="B2001" s="168" t="s">
        <v>61</v>
      </c>
      <c r="C2001" s="169"/>
      <c r="D2001" s="170"/>
      <c r="E2001" s="58" t="s">
        <v>93</v>
      </c>
      <c r="F2001" s="163"/>
      <c r="G2001" s="164"/>
      <c r="H2001" s="120"/>
      <c r="I2001" s="159"/>
      <c r="J2001" s="159"/>
      <c r="K2001" s="99"/>
      <c r="L2001" s="17"/>
      <c r="M2001" s="17"/>
      <c r="N2001" s="17"/>
      <c r="O2001" s="17"/>
      <c r="P2001" s="17"/>
      <c r="Q2001" s="17"/>
      <c r="R2001" s="17"/>
      <c r="S2001" s="17"/>
      <c r="T2001" s="17"/>
    </row>
    <row r="2002" spans="1:20" ht="24" hidden="1" customHeight="1" x14ac:dyDescent="0.25">
      <c r="A2002" s="167"/>
      <c r="B2002" s="171"/>
      <c r="C2002" s="172"/>
      <c r="D2002" s="173"/>
      <c r="E2002" s="57" t="s">
        <v>22</v>
      </c>
      <c r="F2002" s="185" t="str">
        <f>IF(F2001="","",F2001*0.278)</f>
        <v/>
      </c>
      <c r="G2002" s="186"/>
      <c r="H2002" s="120"/>
      <c r="I2002" s="159"/>
      <c r="J2002" s="159"/>
      <c r="K2002" s="99"/>
      <c r="L2002" s="17"/>
      <c r="M2002" s="17"/>
      <c r="N2002" s="17"/>
      <c r="O2002" s="17"/>
      <c r="P2002" s="17"/>
      <c r="Q2002" s="17"/>
      <c r="R2002" s="17"/>
      <c r="S2002" s="17"/>
      <c r="T2002" s="17"/>
    </row>
    <row r="2003" spans="1:20" ht="24" hidden="1" customHeight="1" x14ac:dyDescent="0.25">
      <c r="A2003" s="166">
        <v>20</v>
      </c>
      <c r="B2003" s="168" t="s">
        <v>62</v>
      </c>
      <c r="C2003" s="169"/>
      <c r="D2003" s="170"/>
      <c r="E2003" s="58" t="s">
        <v>93</v>
      </c>
      <c r="F2003" s="163"/>
      <c r="G2003" s="164"/>
      <c r="H2003" s="120"/>
      <c r="I2003" s="159"/>
      <c r="J2003" s="159"/>
      <c r="K2003" s="99"/>
      <c r="L2003" s="17"/>
      <c r="M2003" s="17"/>
      <c r="N2003" s="17"/>
      <c r="O2003" s="17"/>
      <c r="P2003" s="17"/>
      <c r="Q2003" s="17"/>
      <c r="R2003" s="17"/>
      <c r="S2003" s="17"/>
      <c r="T2003" s="17"/>
    </row>
    <row r="2004" spans="1:20" ht="24" hidden="1" customHeight="1" x14ac:dyDescent="0.25">
      <c r="A2004" s="167"/>
      <c r="B2004" s="171"/>
      <c r="C2004" s="172"/>
      <c r="D2004" s="173"/>
      <c r="E2004" s="57" t="s">
        <v>22</v>
      </c>
      <c r="F2004" s="185" t="str">
        <f>IF(F2003="","",F2003*0.278)</f>
        <v/>
      </c>
      <c r="G2004" s="186"/>
      <c r="H2004" s="120"/>
      <c r="I2004" s="159"/>
      <c r="J2004" s="159"/>
      <c r="K2004" s="103"/>
      <c r="L2004" s="17"/>
      <c r="M2004" s="17"/>
      <c r="N2004" s="17"/>
      <c r="O2004" s="17"/>
      <c r="P2004" s="17"/>
      <c r="Q2004" s="17"/>
      <c r="R2004" s="17"/>
      <c r="S2004" s="17"/>
      <c r="T2004" s="17"/>
    </row>
    <row r="2005" spans="1:20" ht="23.25" hidden="1" customHeight="1" x14ac:dyDescent="0.25">
      <c r="A2005" s="166">
        <v>21</v>
      </c>
      <c r="B2005" s="168" t="s">
        <v>50</v>
      </c>
      <c r="C2005" s="169"/>
      <c r="D2005" s="170"/>
      <c r="E2005" s="58" t="s">
        <v>93</v>
      </c>
      <c r="F2005" s="174" t="str">
        <f>IF(OR(F2001="",F2003=""),"",F2001-F2003)</f>
        <v/>
      </c>
      <c r="G2005" s="175"/>
      <c r="H2005" s="120"/>
      <c r="I2005" s="159"/>
      <c r="J2005" s="159"/>
      <c r="K2005" s="103"/>
      <c r="L2005" s="17"/>
      <c r="M2005" s="17"/>
      <c r="N2005" s="17"/>
      <c r="O2005" s="17"/>
      <c r="P2005" s="17"/>
      <c r="Q2005" s="17"/>
      <c r="R2005" s="17"/>
      <c r="S2005" s="17"/>
      <c r="T2005" s="17"/>
    </row>
    <row r="2006" spans="1:20" ht="23.25" hidden="1" customHeight="1" x14ac:dyDescent="0.25">
      <c r="A2006" s="167"/>
      <c r="B2006" s="171"/>
      <c r="C2006" s="172"/>
      <c r="D2006" s="173"/>
      <c r="E2006" s="57" t="s">
        <v>22</v>
      </c>
      <c r="F2006" s="174" t="str">
        <f>IF(OR(F2002="",F2004=""),"",F2002-F2004)</f>
        <v/>
      </c>
      <c r="G2006" s="175"/>
      <c r="H2006" s="120"/>
      <c r="I2006" s="159"/>
      <c r="J2006" s="159"/>
      <c r="K2006" s="103"/>
      <c r="L2006" s="17"/>
      <c r="M2006" s="17"/>
      <c r="N2006" s="17"/>
      <c r="O2006" s="17"/>
      <c r="P2006" s="17"/>
      <c r="Q2006" s="17"/>
      <c r="R2006" s="17"/>
      <c r="S2006" s="17"/>
      <c r="T2006" s="17"/>
    </row>
    <row r="2007" spans="1:20" ht="45.75" hidden="1" customHeight="1" x14ac:dyDescent="0.25">
      <c r="A2007" s="38">
        <v>22</v>
      </c>
      <c r="B2007" s="126" t="s">
        <v>161</v>
      </c>
      <c r="C2007" s="127"/>
      <c r="D2007" s="128"/>
      <c r="E2007" s="57" t="s">
        <v>47</v>
      </c>
      <c r="F2007" s="176" t="str">
        <f>IF(OR(F2001="",F2003=""),"",F2005/F2001)</f>
        <v/>
      </c>
      <c r="G2007" s="177"/>
      <c r="H2007" s="120"/>
      <c r="I2007" s="159"/>
      <c r="J2007" s="159"/>
      <c r="K2007" s="103"/>
      <c r="L2007" s="17"/>
      <c r="M2007" s="17"/>
      <c r="N2007" s="17"/>
      <c r="O2007" s="17"/>
      <c r="P2007" s="17"/>
      <c r="Q2007" s="17"/>
      <c r="R2007" s="17"/>
      <c r="S2007" s="17"/>
      <c r="T2007" s="17"/>
    </row>
    <row r="2008" spans="1:20" ht="30.75" hidden="1" customHeight="1" x14ac:dyDescent="0.25">
      <c r="A2008" s="40">
        <v>23</v>
      </c>
      <c r="B2008" s="129" t="s">
        <v>23</v>
      </c>
      <c r="C2008" s="130"/>
      <c r="D2008" s="131"/>
      <c r="E2008" s="54" t="s">
        <v>22</v>
      </c>
      <c r="F2008" s="178"/>
      <c r="G2008" s="178"/>
      <c r="H2008" s="179"/>
      <c r="I2008" s="179"/>
      <c r="J2008" s="120"/>
      <c r="K2008" s="102"/>
      <c r="L2008" s="17"/>
      <c r="M2008" s="17"/>
      <c r="N2008" s="17"/>
      <c r="O2008" s="17"/>
      <c r="P2008" s="17"/>
      <c r="Q2008" s="17"/>
      <c r="R2008" s="17"/>
      <c r="S2008" s="17"/>
      <c r="T2008" s="17"/>
    </row>
    <row r="2009" spans="1:20" ht="30.75" hidden="1" customHeight="1" x14ac:dyDescent="0.25">
      <c r="A2009" s="38">
        <v>24</v>
      </c>
      <c r="B2009" s="129" t="s">
        <v>172</v>
      </c>
      <c r="C2009" s="130"/>
      <c r="D2009" s="131"/>
      <c r="E2009" s="54" t="s">
        <v>22</v>
      </c>
      <c r="F2009" s="178"/>
      <c r="G2009" s="178"/>
      <c r="H2009" s="179"/>
      <c r="I2009" s="179"/>
      <c r="J2009" s="120"/>
      <c r="K2009" s="102"/>
      <c r="L2009" s="17"/>
      <c r="M2009" s="17"/>
      <c r="N2009" s="17"/>
      <c r="O2009" s="17"/>
      <c r="P2009" s="17"/>
      <c r="Q2009" s="17"/>
      <c r="R2009" s="17"/>
      <c r="S2009" s="17"/>
      <c r="T2009" s="17"/>
    </row>
    <row r="2010" spans="1:20" ht="30.75" hidden="1" customHeight="1" x14ac:dyDescent="0.25">
      <c r="A2010" s="38">
        <v>25</v>
      </c>
      <c r="B2010" s="129" t="s">
        <v>173</v>
      </c>
      <c r="C2010" s="130"/>
      <c r="D2010" s="131"/>
      <c r="E2010" s="54" t="s">
        <v>22</v>
      </c>
      <c r="F2010" s="180" t="str">
        <f>IF(OR(F2008="",F2009=""),"",F2008-F2009)</f>
        <v/>
      </c>
      <c r="G2010" s="180"/>
      <c r="H2010" s="120"/>
      <c r="I2010" s="159"/>
      <c r="J2010" s="159"/>
      <c r="K2010" s="102"/>
      <c r="L2010" s="17"/>
      <c r="M2010" s="17"/>
      <c r="N2010" s="17"/>
      <c r="O2010" s="17"/>
      <c r="P2010" s="17"/>
      <c r="Q2010" s="17"/>
      <c r="R2010" s="17"/>
      <c r="S2010" s="17"/>
      <c r="T2010" s="17"/>
    </row>
    <row r="2011" spans="1:20" ht="45.75" hidden="1" customHeight="1" x14ac:dyDescent="0.25">
      <c r="A2011" s="46">
        <v>26</v>
      </c>
      <c r="B2011" s="108" t="s">
        <v>166</v>
      </c>
      <c r="C2011" s="108"/>
      <c r="D2011" s="108"/>
      <c r="E2011" s="57" t="s">
        <v>22</v>
      </c>
      <c r="F2011" s="163"/>
      <c r="G2011" s="164"/>
      <c r="H2011" s="120"/>
      <c r="I2011" s="159"/>
      <c r="J2011" s="159"/>
      <c r="K2011" s="103"/>
      <c r="L2011" s="17"/>
      <c r="M2011" s="17"/>
      <c r="N2011" s="17"/>
      <c r="O2011" s="17"/>
      <c r="P2011" s="17"/>
      <c r="Q2011" s="17"/>
      <c r="R2011" s="17"/>
      <c r="S2011" s="17"/>
      <c r="T2011" s="17"/>
    </row>
    <row r="2012" spans="1:20" ht="45.75" hidden="1" customHeight="1" x14ac:dyDescent="0.25">
      <c r="A2012" s="46">
        <v>27</v>
      </c>
      <c r="B2012" s="108" t="s">
        <v>169</v>
      </c>
      <c r="C2012" s="108"/>
      <c r="D2012" s="108"/>
      <c r="E2012" s="57" t="s">
        <v>22</v>
      </c>
      <c r="F2012" s="163"/>
      <c r="G2012" s="164"/>
      <c r="H2012" s="120"/>
      <c r="I2012" s="159"/>
      <c r="J2012" s="159"/>
      <c r="K2012" s="103"/>
      <c r="L2012" s="17"/>
      <c r="M2012" s="17"/>
      <c r="N2012" s="17"/>
      <c r="O2012" s="17"/>
      <c r="P2012" s="17"/>
      <c r="Q2012" s="17"/>
      <c r="R2012" s="17"/>
      <c r="S2012" s="17"/>
      <c r="T2012" s="17"/>
    </row>
    <row r="2013" spans="1:20" ht="45" hidden="1" customHeight="1" x14ac:dyDescent="0.25">
      <c r="A2013" s="34">
        <v>28</v>
      </c>
      <c r="B2013" s="157" t="s">
        <v>51</v>
      </c>
      <c r="C2013" s="157"/>
      <c r="D2013" s="157"/>
      <c r="E2013" s="54" t="s">
        <v>22</v>
      </c>
      <c r="F2013" s="165" t="str">
        <f>IF(AND(F2011="",F2012=""),"",F2011+F2012)</f>
        <v/>
      </c>
      <c r="G2013" s="165"/>
      <c r="H2013" s="120"/>
      <c r="I2013" s="159"/>
      <c r="J2013" s="159"/>
      <c r="K2013" s="99"/>
      <c r="L2013" s="17"/>
      <c r="M2013" s="17"/>
      <c r="N2013" s="17"/>
      <c r="O2013" s="17"/>
      <c r="P2013" s="17"/>
      <c r="Q2013" s="17"/>
      <c r="R2013" s="17"/>
      <c r="S2013" s="17"/>
      <c r="T2013" s="17"/>
    </row>
    <row r="2014" spans="1:20" ht="30.75" hidden="1" customHeight="1" x14ac:dyDescent="0.25">
      <c r="A2014" s="34">
        <v>29</v>
      </c>
      <c r="B2014" s="129" t="s">
        <v>185</v>
      </c>
      <c r="C2014" s="130"/>
      <c r="D2014" s="131"/>
      <c r="E2014" s="54" t="s">
        <v>24</v>
      </c>
      <c r="F2014" s="163"/>
      <c r="G2014" s="164"/>
      <c r="H2014" s="120"/>
      <c r="I2014" s="159"/>
      <c r="J2014" s="159"/>
      <c r="K2014" s="99"/>
      <c r="L2014" s="17"/>
      <c r="M2014" s="17"/>
      <c r="N2014" s="17"/>
      <c r="O2014" s="17"/>
      <c r="P2014" s="17"/>
      <c r="Q2014" s="17"/>
      <c r="R2014" s="17"/>
      <c r="S2014" s="17"/>
      <c r="T2014" s="17"/>
    </row>
    <row r="2015" spans="1:20" hidden="1" x14ac:dyDescent="0.25">
      <c r="A2015" s="34">
        <v>30</v>
      </c>
      <c r="B2015" s="129" t="s">
        <v>186</v>
      </c>
      <c r="C2015" s="130"/>
      <c r="D2015" s="131"/>
      <c r="E2015" s="54" t="s">
        <v>24</v>
      </c>
      <c r="F2015" s="163"/>
      <c r="G2015" s="164"/>
      <c r="H2015" s="120"/>
      <c r="I2015" s="159"/>
      <c r="J2015" s="159"/>
      <c r="K2015" s="99"/>
      <c r="L2015" s="17"/>
      <c r="M2015" s="17"/>
      <c r="N2015" s="17"/>
      <c r="O2015" s="17"/>
      <c r="P2015" s="17"/>
      <c r="Q2015" s="17"/>
      <c r="R2015" s="17"/>
      <c r="S2015" s="17"/>
      <c r="T2015" s="17"/>
    </row>
    <row r="2016" spans="1:20" ht="31.5" hidden="1" customHeight="1" x14ac:dyDescent="0.25">
      <c r="A2016" s="34">
        <v>31</v>
      </c>
      <c r="B2016" s="157" t="s">
        <v>48</v>
      </c>
      <c r="C2016" s="157"/>
      <c r="D2016" s="157"/>
      <c r="E2016" s="54" t="s">
        <v>24</v>
      </c>
      <c r="F2016" s="165" t="str">
        <f>IF(OR(F2014="",F2015=""),"",F2014-F2015)</f>
        <v/>
      </c>
      <c r="G2016" s="165"/>
      <c r="H2016" s="120"/>
      <c r="I2016" s="159"/>
      <c r="J2016" s="159"/>
      <c r="K2016" s="103"/>
      <c r="L2016" s="17"/>
      <c r="M2016" s="17"/>
      <c r="N2016" s="17"/>
      <c r="O2016" s="17"/>
      <c r="P2016" s="17"/>
      <c r="Q2016" s="17"/>
      <c r="R2016" s="17"/>
      <c r="S2016" s="17"/>
      <c r="T2016" s="17"/>
    </row>
    <row r="2017" spans="1:27" hidden="1" x14ac:dyDescent="0.25">
      <c r="A2017" s="142">
        <v>32</v>
      </c>
      <c r="B2017" s="145" t="s">
        <v>52</v>
      </c>
      <c r="C2017" s="146"/>
      <c r="D2017" s="147"/>
      <c r="E2017" s="154" t="s">
        <v>182</v>
      </c>
      <c r="F2017" s="154"/>
      <c r="G2017" s="154"/>
      <c r="H2017" s="154"/>
      <c r="I2017" s="154"/>
      <c r="J2017" s="86"/>
      <c r="K2017" s="155" t="str">
        <f>IF(AND(J2017="Tak",F2007&lt;0.25),"Nie został spełniony warunek zgodnie z punktem 1 Kryteriów jakościowych dopuszczających","")</f>
        <v/>
      </c>
      <c r="L2017" s="155"/>
      <c r="M2017" s="155"/>
      <c r="N2017" s="155"/>
      <c r="O2017" s="155"/>
      <c r="P2017" s="155"/>
      <c r="Q2017" s="155"/>
      <c r="R2017" s="155"/>
      <c r="S2017" s="155"/>
      <c r="T2017" s="155"/>
      <c r="AA2017">
        <f>IF(J2017="Tak",1,0)</f>
        <v>0</v>
      </c>
    </row>
    <row r="2018" spans="1:27" hidden="1" x14ac:dyDescent="0.25">
      <c r="A2018" s="143"/>
      <c r="B2018" s="148"/>
      <c r="C2018" s="149"/>
      <c r="D2018" s="150"/>
      <c r="E2018" s="156" t="s">
        <v>183</v>
      </c>
      <c r="F2018" s="156"/>
      <c r="G2018" s="156"/>
      <c r="H2018" s="156"/>
      <c r="I2018" s="156"/>
      <c r="J2018" s="86"/>
      <c r="K2018" s="155" t="str">
        <f>IF(AND(J2018="Tak",F2007&lt;0.1),"Nie został spełniony warunek zgodnie z punktem 2 Kryteriów jakościowych dopuszczających","")</f>
        <v/>
      </c>
      <c r="L2018" s="155"/>
      <c r="M2018" s="155"/>
      <c r="N2018" s="155"/>
      <c r="O2018" s="155"/>
      <c r="P2018" s="155"/>
      <c r="Q2018" s="155"/>
      <c r="R2018" s="155"/>
      <c r="S2018" s="155"/>
      <c r="T2018" s="155"/>
      <c r="AA2018">
        <f t="shared" ref="AA2018:AA2019" si="40">IF(J2018="Tak",1,0)</f>
        <v>0</v>
      </c>
    </row>
    <row r="2019" spans="1:27" hidden="1" x14ac:dyDescent="0.25">
      <c r="A2019" s="144"/>
      <c r="B2019" s="151"/>
      <c r="C2019" s="152"/>
      <c r="D2019" s="153"/>
      <c r="E2019" s="156" t="s">
        <v>184</v>
      </c>
      <c r="F2019" s="156"/>
      <c r="G2019" s="156"/>
      <c r="H2019" s="156"/>
      <c r="I2019" s="156"/>
      <c r="J2019" s="86"/>
      <c r="K2019" s="155" t="str">
        <f>IF(AND(J2019="Tak",F2007&lt;0.1),"Nie został spełniony warunek zgodnie z punktem 2 Kryteriów jakościowych dopuszczających","")</f>
        <v/>
      </c>
      <c r="L2019" s="155"/>
      <c r="M2019" s="155"/>
      <c r="N2019" s="155"/>
      <c r="O2019" s="155"/>
      <c r="P2019" s="155"/>
      <c r="Q2019" s="155"/>
      <c r="R2019" s="155"/>
      <c r="S2019" s="155"/>
      <c r="T2019" s="155"/>
      <c r="AA2019">
        <f t="shared" si="40"/>
        <v>0</v>
      </c>
    </row>
    <row r="2020" spans="1:27" ht="60.75" hidden="1" customHeight="1" x14ac:dyDescent="0.25">
      <c r="A2020" s="34">
        <v>33</v>
      </c>
      <c r="B2020" s="157" t="s">
        <v>277</v>
      </c>
      <c r="C2020" s="157"/>
      <c r="D2020" s="157"/>
      <c r="E2020" s="54" t="s">
        <v>19</v>
      </c>
      <c r="F2020" s="158"/>
      <c r="G2020" s="158"/>
      <c r="H2020" s="120"/>
      <c r="I2020" s="159"/>
      <c r="J2020" s="159"/>
      <c r="K2020" s="99"/>
      <c r="L2020" s="17"/>
      <c r="M2020" s="17"/>
      <c r="N2020" s="17"/>
      <c r="O2020" s="17"/>
      <c r="P2020" s="17"/>
      <c r="Q2020" s="17"/>
      <c r="R2020" s="17"/>
      <c r="S2020" s="17"/>
      <c r="T2020" s="17"/>
      <c r="AA2020">
        <f>SUM(AA2017:AA2019)</f>
        <v>0</v>
      </c>
    </row>
    <row r="2021" spans="1:27" ht="41.25" hidden="1" customHeight="1" x14ac:dyDescent="0.25">
      <c r="A2021" s="34">
        <v>34</v>
      </c>
      <c r="B2021" s="108" t="s">
        <v>157</v>
      </c>
      <c r="C2021" s="108"/>
      <c r="D2021" s="108"/>
      <c r="E2021" s="57" t="s">
        <v>158</v>
      </c>
      <c r="F2021" s="160" t="str">
        <f>IF(OR(F1992="",F1993=""),"",F1991/F2005)</f>
        <v/>
      </c>
      <c r="G2021" s="160"/>
      <c r="H2021" s="161"/>
      <c r="I2021" s="161"/>
      <c r="J2021" s="162"/>
      <c r="K2021" s="100"/>
      <c r="L2021" s="17"/>
      <c r="M2021" s="17"/>
      <c r="N2021" s="17"/>
      <c r="O2021" s="17"/>
      <c r="P2021" s="17"/>
      <c r="Q2021" s="17"/>
      <c r="R2021" s="17"/>
      <c r="S2021" s="17"/>
      <c r="T2021" s="17"/>
    </row>
    <row r="2022" spans="1:27" ht="40.5" hidden="1" customHeight="1" x14ac:dyDescent="0.25">
      <c r="A2022" s="34">
        <v>35</v>
      </c>
      <c r="B2022" s="108" t="s">
        <v>159</v>
      </c>
      <c r="C2022" s="108"/>
      <c r="D2022" s="108"/>
      <c r="E2022" s="57" t="s">
        <v>160</v>
      </c>
      <c r="F2022" s="160" t="str">
        <f>IF(OR(F1991="",F1992="",F2001=""),"",F1991/(F1992-F1993))</f>
        <v/>
      </c>
      <c r="G2022" s="160"/>
      <c r="H2022" s="161"/>
      <c r="I2022" s="161"/>
      <c r="J2022" s="162"/>
      <c r="K2022" s="99"/>
      <c r="L2022" s="17"/>
      <c r="M2022" s="17"/>
      <c r="N2022" s="17"/>
      <c r="O2022" s="17"/>
      <c r="P2022" s="17"/>
      <c r="Q2022" s="17"/>
      <c r="R2022" s="17"/>
      <c r="S2022" s="17"/>
      <c r="T2022" s="17"/>
    </row>
    <row r="2023" spans="1:27" ht="30" hidden="1" customHeight="1" x14ac:dyDescent="0.25">
      <c r="A2023" s="34">
        <v>36</v>
      </c>
      <c r="B2023" s="126" t="str">
        <f>CONCATENATE("Maksymalna kwota dofinansowania - ",'0-1'!$B$8)</f>
        <v xml:space="preserve">Maksymalna kwota dofinansowania - </v>
      </c>
      <c r="C2023" s="127"/>
      <c r="D2023" s="128"/>
      <c r="E2023" s="57" t="s">
        <v>69</v>
      </c>
      <c r="F2023" s="135" t="str">
        <f>IF(F2024="","",F2024*F1991)</f>
        <v/>
      </c>
      <c r="G2023" s="136"/>
      <c r="H2023" s="137"/>
      <c r="I2023" s="138"/>
      <c r="J2023" s="138"/>
      <c r="K2023" s="99"/>
      <c r="L2023" s="17"/>
      <c r="M2023" s="17"/>
      <c r="N2023" s="17"/>
      <c r="O2023" s="17"/>
      <c r="P2023" s="17"/>
      <c r="Q2023" s="17"/>
      <c r="R2023" s="17"/>
      <c r="S2023" s="17"/>
      <c r="T2023" s="17"/>
    </row>
    <row r="2024" spans="1:27" ht="45.75" hidden="1" customHeight="1" x14ac:dyDescent="0.25">
      <c r="A2024" s="34">
        <v>37</v>
      </c>
      <c r="B2024" s="126" t="s">
        <v>187</v>
      </c>
      <c r="C2024" s="127"/>
      <c r="D2024" s="128"/>
      <c r="E2024" s="59" t="s">
        <v>47</v>
      </c>
      <c r="F2024" s="139" t="str">
        <f>IF(AA2020=3,0.95,IF(AA2020=2,0.9,IF(AA2020=1,0.85,"")))</f>
        <v/>
      </c>
      <c r="G2024" s="140"/>
      <c r="H2024" s="137"/>
      <c r="I2024" s="138"/>
      <c r="J2024" s="138"/>
      <c r="K2024" s="99"/>
      <c r="L2024" s="17"/>
      <c r="M2024" s="17"/>
      <c r="N2024" s="17"/>
      <c r="O2024" s="17"/>
      <c r="P2024" s="17"/>
      <c r="Q2024" s="17"/>
      <c r="R2024" s="17"/>
      <c r="S2024" s="17"/>
      <c r="T2024" s="17"/>
    </row>
    <row r="2025" spans="1:27" ht="15" hidden="1" customHeight="1" x14ac:dyDescent="0.25">
      <c r="A2025" s="106" t="s">
        <v>205</v>
      </c>
      <c r="B2025" s="106"/>
      <c r="C2025" s="106"/>
      <c r="D2025" s="106"/>
      <c r="E2025" s="106"/>
      <c r="F2025" s="106"/>
      <c r="G2025" s="106"/>
      <c r="H2025" s="106"/>
      <c r="I2025" s="106"/>
      <c r="J2025" s="132"/>
      <c r="K2025" s="98"/>
      <c r="L2025" s="17"/>
      <c r="M2025" s="17"/>
      <c r="N2025" s="17"/>
      <c r="O2025" s="17"/>
      <c r="P2025" s="17"/>
      <c r="Q2025" s="17"/>
      <c r="R2025" s="17"/>
      <c r="S2025" s="17"/>
      <c r="T2025" s="17"/>
    </row>
    <row r="2026" spans="1:27" ht="39.75" hidden="1" customHeight="1" x14ac:dyDescent="0.25">
      <c r="A2026" s="107"/>
      <c r="B2026" s="107"/>
      <c r="C2026" s="107"/>
      <c r="D2026" s="107"/>
      <c r="E2026" s="107"/>
      <c r="F2026" s="107"/>
      <c r="G2026" s="107"/>
      <c r="H2026" s="107"/>
      <c r="I2026" s="107"/>
      <c r="J2026" s="141"/>
      <c r="K2026" s="98"/>
      <c r="L2026" s="17"/>
      <c r="M2026" s="17"/>
      <c r="N2026" s="17"/>
      <c r="O2026" s="17"/>
      <c r="P2026" s="17"/>
      <c r="Q2026" s="17"/>
      <c r="R2026" s="17"/>
      <c r="S2026" s="17"/>
      <c r="T2026" s="17"/>
    </row>
    <row r="2027" spans="1:27" ht="34.5" hidden="1" customHeight="1" x14ac:dyDescent="0.25">
      <c r="K2027" s="98"/>
      <c r="L2027" s="17"/>
      <c r="M2027" s="17"/>
      <c r="N2027" s="17"/>
      <c r="O2027" s="17"/>
      <c r="P2027" s="17"/>
      <c r="Q2027" s="17"/>
      <c r="R2027" s="17"/>
      <c r="S2027" s="17"/>
      <c r="T2027" s="17"/>
    </row>
    <row r="2028" spans="1:27" ht="18.75" hidden="1" x14ac:dyDescent="0.3">
      <c r="B2028" s="207" t="s">
        <v>240</v>
      </c>
      <c r="C2028" s="207"/>
      <c r="D2028" s="207"/>
      <c r="E2028" s="207"/>
      <c r="F2028" s="207"/>
      <c r="G2028" s="207"/>
      <c r="H2028" s="207"/>
      <c r="I2028" s="207"/>
      <c r="J2028" s="207"/>
      <c r="K2028" s="98"/>
      <c r="L2028" s="17"/>
      <c r="M2028" s="17"/>
      <c r="N2028" s="17"/>
      <c r="O2028" s="17"/>
      <c r="P2028" s="17"/>
      <c r="Q2028" s="17"/>
      <c r="R2028" s="17"/>
      <c r="S2028" s="17"/>
      <c r="T2028" s="17"/>
    </row>
    <row r="2029" spans="1:27" ht="45.75" hidden="1" customHeight="1" x14ac:dyDescent="0.25">
      <c r="A2029" s="36" t="s">
        <v>13</v>
      </c>
      <c r="B2029" s="208" t="s">
        <v>33</v>
      </c>
      <c r="C2029" s="208"/>
      <c r="D2029" s="208"/>
      <c r="E2029" s="51" t="s">
        <v>15</v>
      </c>
      <c r="F2029" s="208" t="s">
        <v>36</v>
      </c>
      <c r="G2029" s="208"/>
      <c r="H2029" s="208" t="s">
        <v>49</v>
      </c>
      <c r="I2029" s="208"/>
      <c r="J2029" s="209"/>
      <c r="K2029" s="99"/>
      <c r="L2029" s="17"/>
      <c r="M2029" s="17"/>
      <c r="N2029" s="17"/>
      <c r="O2029" s="17"/>
      <c r="P2029" s="17"/>
      <c r="Q2029" s="17"/>
      <c r="R2029" s="17"/>
      <c r="S2029" s="17"/>
      <c r="T2029" s="17"/>
    </row>
    <row r="2030" spans="1:27" ht="31.5" hidden="1" customHeight="1" x14ac:dyDescent="0.25">
      <c r="A2030" s="40">
        <v>1</v>
      </c>
      <c r="B2030" s="157" t="s">
        <v>43</v>
      </c>
      <c r="C2030" s="157"/>
      <c r="D2030" s="157"/>
      <c r="E2030" s="52" t="s">
        <v>17</v>
      </c>
      <c r="F2030" s="198" t="s">
        <v>17</v>
      </c>
      <c r="G2030" s="199"/>
      <c r="H2030" s="200"/>
      <c r="I2030" s="200"/>
      <c r="J2030" s="201"/>
      <c r="K2030" s="99"/>
      <c r="L2030" s="17"/>
      <c r="M2030" s="17"/>
      <c r="N2030" s="17"/>
      <c r="O2030" s="17"/>
      <c r="P2030" s="17"/>
      <c r="Q2030" s="17"/>
      <c r="R2030" s="17"/>
      <c r="S2030" s="17"/>
      <c r="T2030" s="17"/>
    </row>
    <row r="2031" spans="1:27" ht="30.75" hidden="1" customHeight="1" x14ac:dyDescent="0.25">
      <c r="A2031" s="40">
        <v>2</v>
      </c>
      <c r="B2031" s="157" t="s">
        <v>44</v>
      </c>
      <c r="C2031" s="157"/>
      <c r="D2031" s="157"/>
      <c r="E2031" s="52" t="s">
        <v>17</v>
      </c>
      <c r="F2031" s="198" t="s">
        <v>17</v>
      </c>
      <c r="G2031" s="199"/>
      <c r="H2031" s="120"/>
      <c r="I2031" s="159"/>
      <c r="J2031" s="159"/>
      <c r="K2031" s="101"/>
      <c r="L2031" s="17"/>
      <c r="M2031" s="17"/>
      <c r="N2031" s="17"/>
      <c r="O2031" s="17"/>
      <c r="P2031" s="17"/>
      <c r="Q2031" s="17"/>
      <c r="R2031" s="17"/>
      <c r="S2031" s="17"/>
      <c r="T2031" s="17"/>
    </row>
    <row r="2032" spans="1:27" ht="15.75" hidden="1" x14ac:dyDescent="0.25">
      <c r="A2032" s="40">
        <v>3</v>
      </c>
      <c r="B2032" s="126" t="s">
        <v>152</v>
      </c>
      <c r="C2032" s="127"/>
      <c r="D2032" s="128"/>
      <c r="E2032" s="53" t="s">
        <v>153</v>
      </c>
      <c r="F2032" s="202"/>
      <c r="G2032" s="203"/>
      <c r="H2032" s="120"/>
      <c r="I2032" s="159"/>
      <c r="J2032" s="159"/>
      <c r="K2032" s="101"/>
      <c r="L2032" s="17"/>
      <c r="M2032" s="17"/>
      <c r="N2032" s="17"/>
      <c r="O2032" s="17"/>
      <c r="P2032" s="17"/>
      <c r="Q2032" s="17"/>
      <c r="R2032" s="17"/>
      <c r="S2032" s="17"/>
      <c r="T2032" s="17"/>
      <c r="AA2032" t="s">
        <v>154</v>
      </c>
    </row>
    <row r="2033" spans="1:27" ht="17.25" hidden="1" x14ac:dyDescent="0.25">
      <c r="A2033" s="40">
        <v>4</v>
      </c>
      <c r="B2033" s="157" t="s">
        <v>45</v>
      </c>
      <c r="C2033" s="157"/>
      <c r="D2033" s="157"/>
      <c r="E2033" s="54" t="s">
        <v>21</v>
      </c>
      <c r="F2033" s="158"/>
      <c r="G2033" s="158"/>
      <c r="H2033" s="120"/>
      <c r="I2033" s="159"/>
      <c r="J2033" s="159"/>
      <c r="K2033" s="101"/>
      <c r="L2033" s="17"/>
      <c r="M2033" s="17"/>
      <c r="N2033" s="17"/>
      <c r="O2033" s="17"/>
      <c r="P2033" s="17"/>
      <c r="Q2033" s="17"/>
      <c r="R2033" s="17"/>
      <c r="S2033" s="17"/>
      <c r="T2033" s="17"/>
      <c r="AA2033" t="s">
        <v>155</v>
      </c>
    </row>
    <row r="2034" spans="1:27" ht="18.75" hidden="1" customHeight="1" x14ac:dyDescent="0.25">
      <c r="A2034" s="40">
        <v>5</v>
      </c>
      <c r="B2034" s="157" t="s">
        <v>41</v>
      </c>
      <c r="C2034" s="157"/>
      <c r="D2034" s="157"/>
      <c r="E2034" s="54" t="s">
        <v>21</v>
      </c>
      <c r="F2034" s="204"/>
      <c r="G2034" s="205"/>
      <c r="H2034" s="120"/>
      <c r="I2034" s="159"/>
      <c r="J2034" s="159"/>
      <c r="K2034" s="101"/>
      <c r="L2034" s="17"/>
      <c r="M2034" s="17"/>
      <c r="N2034" s="17"/>
      <c r="O2034" s="17"/>
      <c r="P2034" s="17"/>
      <c r="Q2034" s="17"/>
      <c r="R2034" s="17"/>
      <c r="S2034" s="17"/>
      <c r="T2034" s="17"/>
    </row>
    <row r="2035" spans="1:27" ht="29.25" hidden="1" customHeight="1" x14ac:dyDescent="0.25">
      <c r="A2035" s="34">
        <v>6</v>
      </c>
      <c r="B2035" s="206" t="s">
        <v>163</v>
      </c>
      <c r="C2035" s="206"/>
      <c r="D2035" s="206"/>
      <c r="E2035" s="55" t="s">
        <v>168</v>
      </c>
      <c r="F2035" s="158"/>
      <c r="G2035" s="158"/>
      <c r="H2035" s="120"/>
      <c r="I2035" s="159"/>
      <c r="J2035" s="159"/>
      <c r="K2035" s="101"/>
      <c r="L2035" s="17"/>
      <c r="M2035" s="17"/>
      <c r="N2035" s="17"/>
      <c r="O2035" s="17"/>
      <c r="P2035" s="17"/>
      <c r="Q2035" s="17"/>
      <c r="R2035" s="17"/>
      <c r="S2035" s="17"/>
      <c r="T2035" s="17"/>
    </row>
    <row r="2036" spans="1:27" ht="62.25" hidden="1" customHeight="1" x14ac:dyDescent="0.25">
      <c r="A2036" s="40">
        <v>7</v>
      </c>
      <c r="B2036" s="157" t="s">
        <v>46</v>
      </c>
      <c r="C2036" s="157"/>
      <c r="D2036" s="157"/>
      <c r="E2036" s="54" t="s">
        <v>21</v>
      </c>
      <c r="F2036" s="158"/>
      <c r="G2036" s="158"/>
      <c r="H2036" s="120"/>
      <c r="I2036" s="159"/>
      <c r="J2036" s="159"/>
      <c r="K2036" s="99"/>
      <c r="L2036" s="17"/>
      <c r="M2036" s="17"/>
      <c r="N2036" s="17"/>
      <c r="O2036" s="17"/>
      <c r="P2036" s="17"/>
      <c r="Q2036" s="17"/>
      <c r="R2036" s="17"/>
      <c r="S2036" s="17"/>
      <c r="T2036" s="17"/>
    </row>
    <row r="2037" spans="1:27" ht="28.5" hidden="1" customHeight="1" x14ac:dyDescent="0.25">
      <c r="A2037" s="40">
        <v>8</v>
      </c>
      <c r="B2037" s="193" t="s">
        <v>174</v>
      </c>
      <c r="C2037" s="194"/>
      <c r="D2037" s="195"/>
      <c r="E2037" s="56" t="s">
        <v>35</v>
      </c>
      <c r="F2037" s="196"/>
      <c r="G2037" s="197"/>
      <c r="H2037" s="120"/>
      <c r="I2037" s="159"/>
      <c r="J2037" s="159"/>
      <c r="K2037" s="99"/>
      <c r="L2037" s="17"/>
      <c r="M2037" s="17"/>
      <c r="N2037" s="17"/>
      <c r="O2037" s="17"/>
      <c r="P2037" s="17"/>
      <c r="Q2037" s="17"/>
      <c r="R2037" s="17"/>
      <c r="S2037" s="17"/>
      <c r="T2037" s="17"/>
    </row>
    <row r="2038" spans="1:27" ht="29.25" hidden="1" customHeight="1" x14ac:dyDescent="0.25">
      <c r="A2038" s="40">
        <v>9</v>
      </c>
      <c r="B2038" s="193" t="s">
        <v>176</v>
      </c>
      <c r="C2038" s="194"/>
      <c r="D2038" s="195"/>
      <c r="E2038" s="56" t="s">
        <v>153</v>
      </c>
      <c r="F2038" s="163"/>
      <c r="G2038" s="164"/>
      <c r="H2038" s="120"/>
      <c r="I2038" s="159"/>
      <c r="J2038" s="159"/>
      <c r="K2038" s="99"/>
      <c r="L2038" s="17"/>
      <c r="M2038" s="17"/>
      <c r="N2038" s="17"/>
      <c r="O2038" s="17"/>
      <c r="P2038" s="17"/>
      <c r="Q2038" s="17"/>
      <c r="R2038" s="17"/>
      <c r="S2038" s="17"/>
      <c r="T2038" s="17"/>
    </row>
    <row r="2039" spans="1:27" hidden="1" x14ac:dyDescent="0.25">
      <c r="A2039" s="40">
        <v>10</v>
      </c>
      <c r="B2039" s="193" t="s">
        <v>175</v>
      </c>
      <c r="C2039" s="194"/>
      <c r="D2039" s="195"/>
      <c r="E2039" s="56" t="s">
        <v>35</v>
      </c>
      <c r="F2039" s="196"/>
      <c r="G2039" s="197"/>
      <c r="H2039" s="120"/>
      <c r="I2039" s="159"/>
      <c r="J2039" s="159"/>
      <c r="K2039" s="99"/>
      <c r="L2039" s="17"/>
      <c r="M2039" s="17"/>
      <c r="N2039" s="17"/>
      <c r="O2039" s="17"/>
      <c r="P2039" s="17"/>
      <c r="Q2039" s="17"/>
      <c r="R2039" s="17"/>
      <c r="S2039" s="17"/>
      <c r="T2039" s="17"/>
    </row>
    <row r="2040" spans="1:27" ht="33.75" hidden="1" customHeight="1" x14ac:dyDescent="0.25">
      <c r="A2040" s="40">
        <v>11</v>
      </c>
      <c r="B2040" s="126" t="s">
        <v>156</v>
      </c>
      <c r="C2040" s="127"/>
      <c r="D2040" s="128"/>
      <c r="E2040" s="57" t="s">
        <v>69</v>
      </c>
      <c r="F2040" s="187"/>
      <c r="G2040" s="188"/>
      <c r="H2040" s="120"/>
      <c r="I2040" s="159"/>
      <c r="J2040" s="159"/>
      <c r="K2040" s="100" t="str">
        <f>IF(F2041&gt;F2040,"Wartość kosztów kwalifikowanych przekracza koszt całkowity przedsięwzięcia !!!","")</f>
        <v/>
      </c>
      <c r="L2040" s="17"/>
      <c r="M2040" s="17"/>
      <c r="N2040" s="17"/>
      <c r="O2040" s="17"/>
      <c r="P2040" s="17"/>
      <c r="Q2040" s="17"/>
      <c r="R2040" s="17"/>
      <c r="S2040" s="17"/>
      <c r="T2040" s="17"/>
    </row>
    <row r="2041" spans="1:27" ht="141.75" hidden="1" customHeight="1" x14ac:dyDescent="0.25">
      <c r="A2041" s="40">
        <v>12</v>
      </c>
      <c r="B2041" s="126" t="s">
        <v>167</v>
      </c>
      <c r="C2041" s="127"/>
      <c r="D2041" s="128"/>
      <c r="E2041" s="57" t="s">
        <v>69</v>
      </c>
      <c r="F2041" s="187"/>
      <c r="G2041" s="188"/>
      <c r="H2041" s="120"/>
      <c r="I2041" s="159"/>
      <c r="J2041" s="159"/>
      <c r="K2041" s="105" t="str">
        <f>IF(F2041="","",IF(F2041&lt;100000,"Minimalny koszt kwalifikowany przedsięwzięcia to 100.000,00 zł !!!",""))</f>
        <v/>
      </c>
      <c r="L2041" s="17"/>
      <c r="M2041" s="17"/>
      <c r="N2041" s="17"/>
      <c r="O2041" s="17"/>
      <c r="P2041" s="17"/>
      <c r="Q2041" s="17"/>
      <c r="R2041" s="17"/>
      <c r="S2041" s="17"/>
      <c r="T2041" s="17"/>
    </row>
    <row r="2042" spans="1:27" ht="30.75" hidden="1" customHeight="1" x14ac:dyDescent="0.25">
      <c r="A2042" s="37">
        <v>13</v>
      </c>
      <c r="B2042" s="126" t="s">
        <v>165</v>
      </c>
      <c r="C2042" s="127"/>
      <c r="D2042" s="128"/>
      <c r="E2042" s="57" t="s">
        <v>69</v>
      </c>
      <c r="F2042" s="187"/>
      <c r="G2042" s="188"/>
      <c r="H2042" s="120"/>
      <c r="I2042" s="159"/>
      <c r="J2042" s="159"/>
      <c r="K2042" s="99"/>
      <c r="L2042" s="17"/>
      <c r="M2042" s="17"/>
      <c r="N2042" s="17"/>
      <c r="O2042" s="17"/>
      <c r="P2042" s="17"/>
      <c r="Q2042" s="17"/>
      <c r="R2042" s="17"/>
      <c r="S2042" s="17"/>
      <c r="T2042" s="17"/>
    </row>
    <row r="2043" spans="1:27" ht="30.75" hidden="1" customHeight="1" x14ac:dyDescent="0.25">
      <c r="A2043" s="37">
        <v>14</v>
      </c>
      <c r="B2043" s="126" t="s">
        <v>164</v>
      </c>
      <c r="C2043" s="127"/>
      <c r="D2043" s="128"/>
      <c r="E2043" s="57" t="s">
        <v>69</v>
      </c>
      <c r="F2043" s="187"/>
      <c r="G2043" s="188"/>
      <c r="H2043" s="120"/>
      <c r="I2043" s="159"/>
      <c r="J2043" s="159"/>
      <c r="K2043" s="99"/>
      <c r="L2043" s="17"/>
      <c r="M2043" s="17"/>
      <c r="N2043" s="17"/>
      <c r="O2043" s="17"/>
      <c r="P2043" s="17"/>
      <c r="Q2043" s="17"/>
      <c r="R2043" s="17"/>
      <c r="S2043" s="17"/>
      <c r="T2043" s="17"/>
    </row>
    <row r="2044" spans="1:27" ht="30.75" hidden="1" customHeight="1" x14ac:dyDescent="0.25">
      <c r="A2044" s="37">
        <v>15</v>
      </c>
      <c r="B2044" s="126" t="s">
        <v>170</v>
      </c>
      <c r="C2044" s="127"/>
      <c r="D2044" s="128"/>
      <c r="E2044" s="57" t="s">
        <v>69</v>
      </c>
      <c r="F2044" s="189" t="str">
        <f>IF(OR(F2042="",F2043=""),"",F2042-F2043)</f>
        <v/>
      </c>
      <c r="G2044" s="190"/>
      <c r="H2044" s="120"/>
      <c r="I2044" s="159"/>
      <c r="J2044" s="159"/>
      <c r="K2044" s="99"/>
      <c r="L2044" s="17"/>
      <c r="M2044" s="17"/>
      <c r="N2044" s="17"/>
      <c r="O2044" s="17"/>
      <c r="P2044" s="17"/>
      <c r="Q2044" s="17"/>
      <c r="R2044" s="17"/>
      <c r="S2044" s="17"/>
      <c r="T2044" s="17"/>
    </row>
    <row r="2045" spans="1:27" hidden="1" x14ac:dyDescent="0.25">
      <c r="A2045" s="166">
        <v>16</v>
      </c>
      <c r="B2045" s="145" t="s">
        <v>66</v>
      </c>
      <c r="C2045" s="146"/>
      <c r="D2045" s="147"/>
      <c r="E2045" s="56" t="s">
        <v>93</v>
      </c>
      <c r="F2045" s="191"/>
      <c r="G2045" s="192"/>
      <c r="H2045" s="182"/>
      <c r="I2045" s="183"/>
      <c r="J2045" s="183"/>
      <c r="K2045" s="102"/>
      <c r="L2045" s="17"/>
      <c r="M2045" s="17"/>
      <c r="N2045" s="17"/>
      <c r="O2045" s="17"/>
      <c r="P2045" s="17"/>
      <c r="Q2045" s="17"/>
      <c r="R2045" s="17"/>
      <c r="S2045" s="17"/>
      <c r="T2045" s="17"/>
    </row>
    <row r="2046" spans="1:27" ht="17.25" hidden="1" customHeight="1" x14ac:dyDescent="0.25">
      <c r="A2046" s="167"/>
      <c r="B2046" s="151"/>
      <c r="C2046" s="152"/>
      <c r="D2046" s="153"/>
      <c r="E2046" s="54" t="s">
        <v>22</v>
      </c>
      <c r="F2046" s="114" t="str">
        <f>IF(F2045="","",F2045*0.278)</f>
        <v/>
      </c>
      <c r="G2046" s="114"/>
      <c r="H2046" s="184"/>
      <c r="I2046" s="184"/>
      <c r="J2046" s="182"/>
      <c r="K2046" s="102"/>
      <c r="L2046" s="17"/>
      <c r="M2046" s="17"/>
      <c r="N2046" s="17"/>
      <c r="O2046" s="17"/>
      <c r="P2046" s="17"/>
      <c r="Q2046" s="17"/>
      <c r="R2046" s="17"/>
      <c r="S2046" s="17"/>
      <c r="T2046" s="17"/>
    </row>
    <row r="2047" spans="1:27" hidden="1" x14ac:dyDescent="0.25">
      <c r="A2047" s="166">
        <v>17</v>
      </c>
      <c r="B2047" s="145" t="s">
        <v>67</v>
      </c>
      <c r="C2047" s="146"/>
      <c r="D2047" s="147"/>
      <c r="E2047" s="56" t="s">
        <v>93</v>
      </c>
      <c r="F2047" s="191"/>
      <c r="G2047" s="192"/>
      <c r="H2047" s="182"/>
      <c r="I2047" s="183"/>
      <c r="J2047" s="183"/>
      <c r="K2047" s="102"/>
      <c r="L2047" s="17"/>
      <c r="M2047" s="17"/>
      <c r="N2047" s="17"/>
      <c r="O2047" s="17"/>
      <c r="P2047" s="17"/>
      <c r="Q2047" s="17"/>
      <c r="R2047" s="17"/>
      <c r="S2047" s="17"/>
      <c r="T2047" s="17"/>
    </row>
    <row r="2048" spans="1:27" hidden="1" x14ac:dyDescent="0.25">
      <c r="A2048" s="167"/>
      <c r="B2048" s="151"/>
      <c r="C2048" s="152"/>
      <c r="D2048" s="153"/>
      <c r="E2048" s="54" t="s">
        <v>22</v>
      </c>
      <c r="F2048" s="114" t="str">
        <f>IF(F2047="","",F2047*0.278)</f>
        <v/>
      </c>
      <c r="G2048" s="114"/>
      <c r="H2048" s="184"/>
      <c r="I2048" s="184"/>
      <c r="J2048" s="182"/>
      <c r="K2048" s="102"/>
      <c r="L2048" s="17"/>
      <c r="M2048" s="17"/>
      <c r="N2048" s="17"/>
      <c r="O2048" s="17"/>
      <c r="P2048" s="17"/>
      <c r="Q2048" s="17"/>
      <c r="R2048" s="17"/>
      <c r="S2048" s="17"/>
      <c r="T2048" s="17"/>
    </row>
    <row r="2049" spans="1:20" hidden="1" x14ac:dyDescent="0.25">
      <c r="A2049" s="166">
        <v>18</v>
      </c>
      <c r="B2049" s="145" t="s">
        <v>64</v>
      </c>
      <c r="C2049" s="146"/>
      <c r="D2049" s="147"/>
      <c r="E2049" s="56" t="s">
        <v>93</v>
      </c>
      <c r="F2049" s="181" t="str">
        <f>IF(OR(F2045="",F2047=""),"",F2045-F2047)</f>
        <v/>
      </c>
      <c r="G2049" s="181"/>
      <c r="H2049" s="182"/>
      <c r="I2049" s="183"/>
      <c r="J2049" s="183"/>
      <c r="K2049" s="102"/>
      <c r="L2049" s="17"/>
      <c r="M2049" s="17"/>
      <c r="N2049" s="17"/>
      <c r="O2049" s="17"/>
      <c r="P2049" s="17"/>
      <c r="Q2049" s="17"/>
      <c r="R2049" s="17"/>
      <c r="S2049" s="17"/>
      <c r="T2049" s="17"/>
    </row>
    <row r="2050" spans="1:20" hidden="1" x14ac:dyDescent="0.25">
      <c r="A2050" s="167"/>
      <c r="B2050" s="151"/>
      <c r="C2050" s="152"/>
      <c r="D2050" s="153"/>
      <c r="E2050" s="54" t="s">
        <v>22</v>
      </c>
      <c r="F2050" s="114" t="str">
        <f>IF(OR(F2046="",F2048=""),"",F2046-F2048)</f>
        <v/>
      </c>
      <c r="G2050" s="114"/>
      <c r="H2050" s="184"/>
      <c r="I2050" s="184"/>
      <c r="J2050" s="182"/>
      <c r="K2050" s="102"/>
      <c r="L2050" s="17"/>
      <c r="M2050" s="17"/>
      <c r="N2050" s="17"/>
      <c r="O2050" s="17"/>
      <c r="P2050" s="17"/>
      <c r="Q2050" s="17"/>
      <c r="R2050" s="17"/>
      <c r="S2050" s="17"/>
      <c r="T2050" s="17"/>
    </row>
    <row r="2051" spans="1:20" ht="24" hidden="1" customHeight="1" x14ac:dyDescent="0.25">
      <c r="A2051" s="166">
        <v>19</v>
      </c>
      <c r="B2051" s="168" t="s">
        <v>61</v>
      </c>
      <c r="C2051" s="169"/>
      <c r="D2051" s="170"/>
      <c r="E2051" s="58" t="s">
        <v>93</v>
      </c>
      <c r="F2051" s="163"/>
      <c r="G2051" s="164"/>
      <c r="H2051" s="120"/>
      <c r="I2051" s="159"/>
      <c r="J2051" s="159"/>
      <c r="K2051" s="99"/>
      <c r="L2051" s="17"/>
      <c r="M2051" s="17"/>
      <c r="N2051" s="17"/>
      <c r="O2051" s="17"/>
      <c r="P2051" s="17"/>
      <c r="Q2051" s="17"/>
      <c r="R2051" s="17"/>
      <c r="S2051" s="17"/>
      <c r="T2051" s="17"/>
    </row>
    <row r="2052" spans="1:20" ht="24" hidden="1" customHeight="1" x14ac:dyDescent="0.25">
      <c r="A2052" s="167"/>
      <c r="B2052" s="171"/>
      <c r="C2052" s="172"/>
      <c r="D2052" s="173"/>
      <c r="E2052" s="57" t="s">
        <v>22</v>
      </c>
      <c r="F2052" s="185" t="str">
        <f>IF(F2051="","",F2051*0.278)</f>
        <v/>
      </c>
      <c r="G2052" s="186"/>
      <c r="H2052" s="120"/>
      <c r="I2052" s="159"/>
      <c r="J2052" s="159"/>
      <c r="K2052" s="99"/>
      <c r="L2052" s="17"/>
      <c r="M2052" s="17"/>
      <c r="N2052" s="17"/>
      <c r="O2052" s="17"/>
      <c r="P2052" s="17"/>
      <c r="Q2052" s="17"/>
      <c r="R2052" s="17"/>
      <c r="S2052" s="17"/>
      <c r="T2052" s="17"/>
    </row>
    <row r="2053" spans="1:20" ht="24" hidden="1" customHeight="1" x14ac:dyDescent="0.25">
      <c r="A2053" s="166">
        <v>20</v>
      </c>
      <c r="B2053" s="168" t="s">
        <v>62</v>
      </c>
      <c r="C2053" s="169"/>
      <c r="D2053" s="170"/>
      <c r="E2053" s="58" t="s">
        <v>93</v>
      </c>
      <c r="F2053" s="163"/>
      <c r="G2053" s="164"/>
      <c r="H2053" s="120"/>
      <c r="I2053" s="159"/>
      <c r="J2053" s="159"/>
      <c r="K2053" s="99"/>
      <c r="L2053" s="17"/>
      <c r="M2053" s="17"/>
      <c r="N2053" s="17"/>
      <c r="O2053" s="17"/>
      <c r="P2053" s="17"/>
      <c r="Q2053" s="17"/>
      <c r="R2053" s="17"/>
      <c r="S2053" s="17"/>
      <c r="T2053" s="17"/>
    </row>
    <row r="2054" spans="1:20" ht="24" hidden="1" customHeight="1" x14ac:dyDescent="0.25">
      <c r="A2054" s="167"/>
      <c r="B2054" s="171"/>
      <c r="C2054" s="172"/>
      <c r="D2054" s="173"/>
      <c r="E2054" s="57" t="s">
        <v>22</v>
      </c>
      <c r="F2054" s="185" t="str">
        <f>IF(F2053="","",F2053*0.278)</f>
        <v/>
      </c>
      <c r="G2054" s="186"/>
      <c r="H2054" s="120"/>
      <c r="I2054" s="159"/>
      <c r="J2054" s="159"/>
      <c r="K2054" s="103"/>
      <c r="L2054" s="17"/>
      <c r="M2054" s="17"/>
      <c r="N2054" s="17"/>
      <c r="O2054" s="17"/>
      <c r="P2054" s="17"/>
      <c r="Q2054" s="17"/>
      <c r="R2054" s="17"/>
      <c r="S2054" s="17"/>
      <c r="T2054" s="17"/>
    </row>
    <row r="2055" spans="1:20" ht="23.25" hidden="1" customHeight="1" x14ac:dyDescent="0.25">
      <c r="A2055" s="166">
        <v>21</v>
      </c>
      <c r="B2055" s="168" t="s">
        <v>50</v>
      </c>
      <c r="C2055" s="169"/>
      <c r="D2055" s="170"/>
      <c r="E2055" s="58" t="s">
        <v>93</v>
      </c>
      <c r="F2055" s="174" t="str">
        <f>IF(OR(F2051="",F2053=""),"",F2051-F2053)</f>
        <v/>
      </c>
      <c r="G2055" s="175"/>
      <c r="H2055" s="120"/>
      <c r="I2055" s="159"/>
      <c r="J2055" s="159"/>
      <c r="K2055" s="103"/>
      <c r="L2055" s="17"/>
      <c r="M2055" s="17"/>
      <c r="N2055" s="17"/>
      <c r="O2055" s="17"/>
      <c r="P2055" s="17"/>
      <c r="Q2055" s="17"/>
      <c r="R2055" s="17"/>
      <c r="S2055" s="17"/>
      <c r="T2055" s="17"/>
    </row>
    <row r="2056" spans="1:20" ht="23.25" hidden="1" customHeight="1" x14ac:dyDescent="0.25">
      <c r="A2056" s="167"/>
      <c r="B2056" s="171"/>
      <c r="C2056" s="172"/>
      <c r="D2056" s="173"/>
      <c r="E2056" s="57" t="s">
        <v>22</v>
      </c>
      <c r="F2056" s="174" t="str">
        <f>IF(OR(F2052="",F2054=""),"",F2052-F2054)</f>
        <v/>
      </c>
      <c r="G2056" s="175"/>
      <c r="H2056" s="120"/>
      <c r="I2056" s="159"/>
      <c r="J2056" s="159"/>
      <c r="K2056" s="103"/>
      <c r="L2056" s="17"/>
      <c r="M2056" s="17"/>
      <c r="N2056" s="17"/>
      <c r="O2056" s="17"/>
      <c r="P2056" s="17"/>
      <c r="Q2056" s="17"/>
      <c r="R2056" s="17"/>
      <c r="S2056" s="17"/>
      <c r="T2056" s="17"/>
    </row>
    <row r="2057" spans="1:20" ht="45.75" hidden="1" customHeight="1" x14ac:dyDescent="0.25">
      <c r="A2057" s="38">
        <v>22</v>
      </c>
      <c r="B2057" s="126" t="s">
        <v>161</v>
      </c>
      <c r="C2057" s="127"/>
      <c r="D2057" s="128"/>
      <c r="E2057" s="57" t="s">
        <v>47</v>
      </c>
      <c r="F2057" s="176" t="str">
        <f>IF(OR(F2051="",F2053=""),"",F2055/F2051)</f>
        <v/>
      </c>
      <c r="G2057" s="177"/>
      <c r="H2057" s="120"/>
      <c r="I2057" s="159"/>
      <c r="J2057" s="159"/>
      <c r="K2057" s="103"/>
      <c r="L2057" s="17"/>
      <c r="M2057" s="17"/>
      <c r="N2057" s="17"/>
      <c r="O2057" s="17"/>
      <c r="P2057" s="17"/>
      <c r="Q2057" s="17"/>
      <c r="R2057" s="17"/>
      <c r="S2057" s="17"/>
      <c r="T2057" s="17"/>
    </row>
    <row r="2058" spans="1:20" ht="30.75" hidden="1" customHeight="1" x14ac:dyDescent="0.25">
      <c r="A2058" s="40">
        <v>23</v>
      </c>
      <c r="B2058" s="129" t="s">
        <v>23</v>
      </c>
      <c r="C2058" s="130"/>
      <c r="D2058" s="131"/>
      <c r="E2058" s="54" t="s">
        <v>22</v>
      </c>
      <c r="F2058" s="178"/>
      <c r="G2058" s="178"/>
      <c r="H2058" s="179"/>
      <c r="I2058" s="179"/>
      <c r="J2058" s="120"/>
      <c r="K2058" s="102"/>
      <c r="L2058" s="17"/>
      <c r="M2058" s="17"/>
      <c r="N2058" s="17"/>
      <c r="O2058" s="17"/>
      <c r="P2058" s="17"/>
      <c r="Q2058" s="17"/>
      <c r="R2058" s="17"/>
      <c r="S2058" s="17"/>
      <c r="T2058" s="17"/>
    </row>
    <row r="2059" spans="1:20" ht="30.75" hidden="1" customHeight="1" x14ac:dyDescent="0.25">
      <c r="A2059" s="38">
        <v>24</v>
      </c>
      <c r="B2059" s="129" t="s">
        <v>172</v>
      </c>
      <c r="C2059" s="130"/>
      <c r="D2059" s="131"/>
      <c r="E2059" s="54" t="s">
        <v>22</v>
      </c>
      <c r="F2059" s="178"/>
      <c r="G2059" s="178"/>
      <c r="H2059" s="179"/>
      <c r="I2059" s="179"/>
      <c r="J2059" s="120"/>
      <c r="K2059" s="102"/>
      <c r="L2059" s="17"/>
      <c r="M2059" s="17"/>
      <c r="N2059" s="17"/>
      <c r="O2059" s="17"/>
      <c r="P2059" s="17"/>
      <c r="Q2059" s="17"/>
      <c r="R2059" s="17"/>
      <c r="S2059" s="17"/>
      <c r="T2059" s="17"/>
    </row>
    <row r="2060" spans="1:20" ht="30.75" hidden="1" customHeight="1" x14ac:dyDescent="0.25">
      <c r="A2060" s="38">
        <v>25</v>
      </c>
      <c r="B2060" s="129" t="s">
        <v>173</v>
      </c>
      <c r="C2060" s="130"/>
      <c r="D2060" s="131"/>
      <c r="E2060" s="54" t="s">
        <v>22</v>
      </c>
      <c r="F2060" s="180" t="str">
        <f>IF(OR(F2058="",F2059=""),"",F2058-F2059)</f>
        <v/>
      </c>
      <c r="G2060" s="180"/>
      <c r="H2060" s="120"/>
      <c r="I2060" s="159"/>
      <c r="J2060" s="159"/>
      <c r="K2060" s="102"/>
      <c r="L2060" s="17"/>
      <c r="M2060" s="17"/>
      <c r="N2060" s="17"/>
      <c r="O2060" s="17"/>
      <c r="P2060" s="17"/>
      <c r="Q2060" s="17"/>
      <c r="R2060" s="17"/>
      <c r="S2060" s="17"/>
      <c r="T2060" s="17"/>
    </row>
    <row r="2061" spans="1:20" ht="45.75" hidden="1" customHeight="1" x14ac:dyDescent="0.25">
      <c r="A2061" s="46">
        <v>26</v>
      </c>
      <c r="B2061" s="108" t="s">
        <v>166</v>
      </c>
      <c r="C2061" s="108"/>
      <c r="D2061" s="108"/>
      <c r="E2061" s="57" t="s">
        <v>22</v>
      </c>
      <c r="F2061" s="163"/>
      <c r="G2061" s="164"/>
      <c r="H2061" s="120"/>
      <c r="I2061" s="159"/>
      <c r="J2061" s="159"/>
      <c r="K2061" s="103"/>
      <c r="L2061" s="17"/>
      <c r="M2061" s="17"/>
      <c r="N2061" s="17"/>
      <c r="O2061" s="17"/>
      <c r="P2061" s="17"/>
      <c r="Q2061" s="17"/>
      <c r="R2061" s="17"/>
      <c r="S2061" s="17"/>
      <c r="T2061" s="17"/>
    </row>
    <row r="2062" spans="1:20" ht="45.75" hidden="1" customHeight="1" x14ac:dyDescent="0.25">
      <c r="A2062" s="46">
        <v>27</v>
      </c>
      <c r="B2062" s="108" t="s">
        <v>169</v>
      </c>
      <c r="C2062" s="108"/>
      <c r="D2062" s="108"/>
      <c r="E2062" s="57" t="s">
        <v>22</v>
      </c>
      <c r="F2062" s="163"/>
      <c r="G2062" s="164"/>
      <c r="H2062" s="120"/>
      <c r="I2062" s="159"/>
      <c r="J2062" s="159"/>
      <c r="K2062" s="103"/>
      <c r="L2062" s="17"/>
      <c r="M2062" s="17"/>
      <c r="N2062" s="17"/>
      <c r="O2062" s="17"/>
      <c r="P2062" s="17"/>
      <c r="Q2062" s="17"/>
      <c r="R2062" s="17"/>
      <c r="S2062" s="17"/>
      <c r="T2062" s="17"/>
    </row>
    <row r="2063" spans="1:20" ht="45" hidden="1" customHeight="1" x14ac:dyDescent="0.25">
      <c r="A2063" s="34">
        <v>28</v>
      </c>
      <c r="B2063" s="157" t="s">
        <v>51</v>
      </c>
      <c r="C2063" s="157"/>
      <c r="D2063" s="157"/>
      <c r="E2063" s="54" t="s">
        <v>22</v>
      </c>
      <c r="F2063" s="165" t="str">
        <f>IF(AND(F2061="",F2062=""),"",F2061+F2062)</f>
        <v/>
      </c>
      <c r="G2063" s="165"/>
      <c r="H2063" s="120"/>
      <c r="I2063" s="159"/>
      <c r="J2063" s="159"/>
      <c r="K2063" s="99"/>
      <c r="L2063" s="17"/>
      <c r="M2063" s="17"/>
      <c r="N2063" s="17"/>
      <c r="O2063" s="17"/>
      <c r="P2063" s="17"/>
      <c r="Q2063" s="17"/>
      <c r="R2063" s="17"/>
      <c r="S2063" s="17"/>
      <c r="T2063" s="17"/>
    </row>
    <row r="2064" spans="1:20" ht="30.75" hidden="1" customHeight="1" x14ac:dyDescent="0.25">
      <c r="A2064" s="34">
        <v>29</v>
      </c>
      <c r="B2064" s="129" t="s">
        <v>185</v>
      </c>
      <c r="C2064" s="130"/>
      <c r="D2064" s="131"/>
      <c r="E2064" s="54" t="s">
        <v>24</v>
      </c>
      <c r="F2064" s="163"/>
      <c r="G2064" s="164"/>
      <c r="H2064" s="120"/>
      <c r="I2064" s="159"/>
      <c r="J2064" s="159"/>
      <c r="K2064" s="99"/>
      <c r="L2064" s="17"/>
      <c r="M2064" s="17"/>
      <c r="N2064" s="17"/>
      <c r="O2064" s="17"/>
      <c r="P2064" s="17"/>
      <c r="Q2064" s="17"/>
      <c r="R2064" s="17"/>
      <c r="S2064" s="17"/>
      <c r="T2064" s="17"/>
    </row>
    <row r="2065" spans="1:27" hidden="1" x14ac:dyDescent="0.25">
      <c r="A2065" s="34">
        <v>30</v>
      </c>
      <c r="B2065" s="129" t="s">
        <v>186</v>
      </c>
      <c r="C2065" s="130"/>
      <c r="D2065" s="131"/>
      <c r="E2065" s="54" t="s">
        <v>24</v>
      </c>
      <c r="F2065" s="163"/>
      <c r="G2065" s="164"/>
      <c r="H2065" s="120"/>
      <c r="I2065" s="159"/>
      <c r="J2065" s="159"/>
      <c r="K2065" s="99"/>
      <c r="L2065" s="17"/>
      <c r="M2065" s="17"/>
      <c r="N2065" s="17"/>
      <c r="O2065" s="17"/>
      <c r="P2065" s="17"/>
      <c r="Q2065" s="17"/>
      <c r="R2065" s="17"/>
      <c r="S2065" s="17"/>
      <c r="T2065" s="17"/>
    </row>
    <row r="2066" spans="1:27" ht="31.5" hidden="1" customHeight="1" x14ac:dyDescent="0.25">
      <c r="A2066" s="34">
        <v>31</v>
      </c>
      <c r="B2066" s="157" t="s">
        <v>48</v>
      </c>
      <c r="C2066" s="157"/>
      <c r="D2066" s="157"/>
      <c r="E2066" s="54" t="s">
        <v>24</v>
      </c>
      <c r="F2066" s="165" t="str">
        <f>IF(OR(F2064="",F2065=""),"",F2064-F2065)</f>
        <v/>
      </c>
      <c r="G2066" s="165"/>
      <c r="H2066" s="120"/>
      <c r="I2066" s="159"/>
      <c r="J2066" s="159"/>
      <c r="K2066" s="103"/>
      <c r="L2066" s="17"/>
      <c r="M2066" s="17"/>
      <c r="N2066" s="17"/>
      <c r="O2066" s="17"/>
      <c r="P2066" s="17"/>
      <c r="Q2066" s="17"/>
      <c r="R2066" s="17"/>
      <c r="S2066" s="17"/>
      <c r="T2066" s="17"/>
    </row>
    <row r="2067" spans="1:27" hidden="1" x14ac:dyDescent="0.25">
      <c r="A2067" s="142">
        <v>32</v>
      </c>
      <c r="B2067" s="145" t="s">
        <v>52</v>
      </c>
      <c r="C2067" s="146"/>
      <c r="D2067" s="147"/>
      <c r="E2067" s="154" t="s">
        <v>182</v>
      </c>
      <c r="F2067" s="154"/>
      <c r="G2067" s="154"/>
      <c r="H2067" s="154"/>
      <c r="I2067" s="154"/>
      <c r="J2067" s="86"/>
      <c r="K2067" s="155" t="str">
        <f>IF(AND(J2067="Tak",F2057&lt;0.25),"Nie został spełniony warunek zgodnie z punktem 1 Kryteriów jakościowych dopuszczających","")</f>
        <v/>
      </c>
      <c r="L2067" s="155"/>
      <c r="M2067" s="155"/>
      <c r="N2067" s="155"/>
      <c r="O2067" s="155"/>
      <c r="P2067" s="155"/>
      <c r="Q2067" s="155"/>
      <c r="R2067" s="155"/>
      <c r="S2067" s="155"/>
      <c r="T2067" s="155"/>
      <c r="AA2067">
        <f>IF(J2067="Tak",1,0)</f>
        <v>0</v>
      </c>
    </row>
    <row r="2068" spans="1:27" hidden="1" x14ac:dyDescent="0.25">
      <c r="A2068" s="143"/>
      <c r="B2068" s="148"/>
      <c r="C2068" s="149"/>
      <c r="D2068" s="150"/>
      <c r="E2068" s="156" t="s">
        <v>183</v>
      </c>
      <c r="F2068" s="156"/>
      <c r="G2068" s="156"/>
      <c r="H2068" s="156"/>
      <c r="I2068" s="156"/>
      <c r="J2068" s="86"/>
      <c r="K2068" s="155" t="str">
        <f>IF(AND(J2068="Tak",F2057&lt;0.1),"Nie został spełniony warunek zgodnie z punktem 2 Kryteriów jakościowych dopuszczających","")</f>
        <v/>
      </c>
      <c r="L2068" s="155"/>
      <c r="M2068" s="155"/>
      <c r="N2068" s="155"/>
      <c r="O2068" s="155"/>
      <c r="P2068" s="155"/>
      <c r="Q2068" s="155"/>
      <c r="R2068" s="155"/>
      <c r="S2068" s="155"/>
      <c r="T2068" s="155"/>
      <c r="AA2068">
        <f t="shared" ref="AA2068:AA2069" si="41">IF(J2068="Tak",1,0)</f>
        <v>0</v>
      </c>
    </row>
    <row r="2069" spans="1:27" hidden="1" x14ac:dyDescent="0.25">
      <c r="A2069" s="144"/>
      <c r="B2069" s="151"/>
      <c r="C2069" s="152"/>
      <c r="D2069" s="153"/>
      <c r="E2069" s="156" t="s">
        <v>184</v>
      </c>
      <c r="F2069" s="156"/>
      <c r="G2069" s="156"/>
      <c r="H2069" s="156"/>
      <c r="I2069" s="156"/>
      <c r="J2069" s="86"/>
      <c r="K2069" s="155" t="str">
        <f>IF(AND(J2069="Tak",F2057&lt;0.1),"Nie został spełniony warunek zgodnie z punktem 2 Kryteriów jakościowych dopuszczających","")</f>
        <v/>
      </c>
      <c r="L2069" s="155"/>
      <c r="M2069" s="155"/>
      <c r="N2069" s="155"/>
      <c r="O2069" s="155"/>
      <c r="P2069" s="155"/>
      <c r="Q2069" s="155"/>
      <c r="R2069" s="155"/>
      <c r="S2069" s="155"/>
      <c r="T2069" s="155"/>
      <c r="AA2069">
        <f t="shared" si="41"/>
        <v>0</v>
      </c>
    </row>
    <row r="2070" spans="1:27" ht="61.5" hidden="1" customHeight="1" x14ac:dyDescent="0.25">
      <c r="A2070" s="34">
        <v>33</v>
      </c>
      <c r="B2070" s="157" t="s">
        <v>277</v>
      </c>
      <c r="C2070" s="157"/>
      <c r="D2070" s="157"/>
      <c r="E2070" s="54" t="s">
        <v>19</v>
      </c>
      <c r="F2070" s="158"/>
      <c r="G2070" s="158"/>
      <c r="H2070" s="120"/>
      <c r="I2070" s="159"/>
      <c r="J2070" s="159"/>
      <c r="K2070" s="99"/>
      <c r="L2070" s="17"/>
      <c r="M2070" s="17"/>
      <c r="N2070" s="17"/>
      <c r="O2070" s="17"/>
      <c r="P2070" s="17"/>
      <c r="Q2070" s="17"/>
      <c r="R2070" s="17"/>
      <c r="S2070" s="17"/>
      <c r="T2070" s="17"/>
      <c r="AA2070">
        <f>SUM(AA2067:AA2069)</f>
        <v>0</v>
      </c>
    </row>
    <row r="2071" spans="1:27" ht="41.25" hidden="1" customHeight="1" x14ac:dyDescent="0.25">
      <c r="A2071" s="34">
        <v>34</v>
      </c>
      <c r="B2071" s="108" t="s">
        <v>157</v>
      </c>
      <c r="C2071" s="108"/>
      <c r="D2071" s="108"/>
      <c r="E2071" s="57" t="s">
        <v>158</v>
      </c>
      <c r="F2071" s="160" t="str">
        <f>IF(OR(F2042="",F2043=""),"",F2041/F2055)</f>
        <v/>
      </c>
      <c r="G2071" s="160"/>
      <c r="H2071" s="161"/>
      <c r="I2071" s="161"/>
      <c r="J2071" s="162"/>
      <c r="K2071" s="100"/>
      <c r="L2071" s="17"/>
      <c r="M2071" s="17"/>
      <c r="N2071" s="17"/>
      <c r="O2071" s="17"/>
      <c r="P2071" s="17"/>
      <c r="Q2071" s="17"/>
      <c r="R2071" s="17"/>
      <c r="S2071" s="17"/>
      <c r="T2071" s="17"/>
    </row>
    <row r="2072" spans="1:27" ht="40.5" hidden="1" customHeight="1" x14ac:dyDescent="0.25">
      <c r="A2072" s="34">
        <v>35</v>
      </c>
      <c r="B2072" s="108" t="s">
        <v>159</v>
      </c>
      <c r="C2072" s="108"/>
      <c r="D2072" s="108"/>
      <c r="E2072" s="57" t="s">
        <v>160</v>
      </c>
      <c r="F2072" s="160" t="str">
        <f>IF(OR(F2041="",F2042="",F2051=""),"",F2041/(F2042-F2043))</f>
        <v/>
      </c>
      <c r="G2072" s="160"/>
      <c r="H2072" s="161"/>
      <c r="I2072" s="161"/>
      <c r="J2072" s="162"/>
      <c r="K2072" s="99"/>
      <c r="L2072" s="17"/>
      <c r="M2072" s="17"/>
      <c r="N2072" s="17"/>
      <c r="O2072" s="17"/>
      <c r="P2072" s="17"/>
      <c r="Q2072" s="17"/>
      <c r="R2072" s="17"/>
      <c r="S2072" s="17"/>
      <c r="T2072" s="17"/>
    </row>
    <row r="2073" spans="1:27" ht="30" hidden="1" customHeight="1" x14ac:dyDescent="0.25">
      <c r="A2073" s="34">
        <v>36</v>
      </c>
      <c r="B2073" s="126" t="str">
        <f>CONCATENATE("Maksymalna kwota dofinansowania - ",'0-1'!$B$8)</f>
        <v xml:space="preserve">Maksymalna kwota dofinansowania - </v>
      </c>
      <c r="C2073" s="127"/>
      <c r="D2073" s="128"/>
      <c r="E2073" s="57" t="s">
        <v>69</v>
      </c>
      <c r="F2073" s="135" t="str">
        <f>IF(F2074="","",F2074*F2041)</f>
        <v/>
      </c>
      <c r="G2073" s="136"/>
      <c r="H2073" s="137"/>
      <c r="I2073" s="138"/>
      <c r="J2073" s="138"/>
      <c r="K2073" s="99"/>
      <c r="L2073" s="17"/>
      <c r="M2073" s="17"/>
      <c r="N2073" s="17"/>
      <c r="O2073" s="17"/>
      <c r="P2073" s="17"/>
      <c r="Q2073" s="17"/>
      <c r="R2073" s="17"/>
      <c r="S2073" s="17"/>
      <c r="T2073" s="17"/>
    </row>
    <row r="2074" spans="1:27" ht="45.75" hidden="1" customHeight="1" x14ac:dyDescent="0.25">
      <c r="A2074" s="34">
        <v>37</v>
      </c>
      <c r="B2074" s="126" t="s">
        <v>187</v>
      </c>
      <c r="C2074" s="127"/>
      <c r="D2074" s="128"/>
      <c r="E2074" s="59" t="s">
        <v>47</v>
      </c>
      <c r="F2074" s="139" t="str">
        <f>IF(AA2070=3,0.95,IF(AA2070=2,0.9,IF(AA2070=1,0.85,"")))</f>
        <v/>
      </c>
      <c r="G2074" s="140"/>
      <c r="H2074" s="137"/>
      <c r="I2074" s="138"/>
      <c r="J2074" s="138"/>
      <c r="K2074" s="99"/>
      <c r="L2074" s="17"/>
      <c r="M2074" s="17"/>
      <c r="N2074" s="17"/>
      <c r="O2074" s="17"/>
      <c r="P2074" s="17"/>
      <c r="Q2074" s="17"/>
      <c r="R2074" s="17"/>
      <c r="S2074" s="17"/>
      <c r="T2074" s="17"/>
    </row>
    <row r="2075" spans="1:27" ht="15" hidden="1" customHeight="1" x14ac:dyDescent="0.25">
      <c r="A2075" s="106" t="s">
        <v>205</v>
      </c>
      <c r="B2075" s="106"/>
      <c r="C2075" s="106"/>
      <c r="D2075" s="106"/>
      <c r="E2075" s="106"/>
      <c r="F2075" s="106"/>
      <c r="G2075" s="106"/>
      <c r="H2075" s="106"/>
      <c r="I2075" s="106"/>
      <c r="J2075" s="132"/>
      <c r="K2075" s="98"/>
      <c r="L2075" s="17"/>
      <c r="M2075" s="17"/>
      <c r="N2075" s="17"/>
      <c r="O2075" s="17"/>
      <c r="P2075" s="17"/>
      <c r="Q2075" s="17"/>
      <c r="R2075" s="17"/>
      <c r="S2075" s="17"/>
      <c r="T2075" s="17"/>
    </row>
    <row r="2076" spans="1:27" ht="39.75" hidden="1" customHeight="1" x14ac:dyDescent="0.25">
      <c r="A2076" s="107"/>
      <c r="B2076" s="107"/>
      <c r="C2076" s="107"/>
      <c r="D2076" s="107"/>
      <c r="E2076" s="107"/>
      <c r="F2076" s="107"/>
      <c r="G2076" s="107"/>
      <c r="H2076" s="107"/>
      <c r="I2076" s="107"/>
      <c r="J2076" s="141"/>
      <c r="K2076" s="98"/>
      <c r="L2076" s="17"/>
      <c r="M2076" s="17"/>
      <c r="N2076" s="17"/>
      <c r="O2076" s="17"/>
      <c r="P2076" s="17"/>
      <c r="Q2076" s="17"/>
      <c r="R2076" s="17"/>
      <c r="S2076" s="17"/>
      <c r="T2076" s="17"/>
    </row>
    <row r="2077" spans="1:27" ht="33.75" hidden="1" customHeight="1" x14ac:dyDescent="0.25">
      <c r="K2077" s="98"/>
      <c r="L2077" s="17"/>
      <c r="M2077" s="17"/>
      <c r="N2077" s="17"/>
      <c r="O2077" s="17"/>
      <c r="P2077" s="17"/>
      <c r="Q2077" s="17"/>
      <c r="R2077" s="17"/>
      <c r="S2077" s="17"/>
      <c r="T2077" s="17"/>
    </row>
    <row r="2078" spans="1:27" ht="18.75" hidden="1" x14ac:dyDescent="0.3">
      <c r="B2078" s="207" t="s">
        <v>241</v>
      </c>
      <c r="C2078" s="207"/>
      <c r="D2078" s="207"/>
      <c r="E2078" s="207"/>
      <c r="F2078" s="207"/>
      <c r="G2078" s="207"/>
      <c r="H2078" s="207"/>
      <c r="I2078" s="207"/>
      <c r="J2078" s="207"/>
      <c r="K2078" s="98"/>
      <c r="L2078" s="17"/>
      <c r="M2078" s="17"/>
      <c r="N2078" s="17"/>
      <c r="O2078" s="17"/>
      <c r="P2078" s="17"/>
      <c r="Q2078" s="17"/>
      <c r="R2078" s="17"/>
      <c r="S2078" s="17"/>
      <c r="T2078" s="17"/>
    </row>
    <row r="2079" spans="1:27" ht="45.75" hidden="1" customHeight="1" x14ac:dyDescent="0.25">
      <c r="A2079" s="36" t="s">
        <v>13</v>
      </c>
      <c r="B2079" s="208" t="s">
        <v>33</v>
      </c>
      <c r="C2079" s="208"/>
      <c r="D2079" s="208"/>
      <c r="E2079" s="51" t="s">
        <v>15</v>
      </c>
      <c r="F2079" s="208" t="s">
        <v>36</v>
      </c>
      <c r="G2079" s="208"/>
      <c r="H2079" s="208" t="s">
        <v>49</v>
      </c>
      <c r="I2079" s="208"/>
      <c r="J2079" s="209"/>
      <c r="K2079" s="99"/>
      <c r="L2079" s="17"/>
      <c r="M2079" s="17"/>
      <c r="N2079" s="17"/>
      <c r="O2079" s="17"/>
      <c r="P2079" s="17"/>
      <c r="Q2079" s="17"/>
      <c r="R2079" s="17"/>
      <c r="S2079" s="17"/>
      <c r="T2079" s="17"/>
    </row>
    <row r="2080" spans="1:27" ht="31.5" hidden="1" customHeight="1" x14ac:dyDescent="0.25">
      <c r="A2080" s="40">
        <v>1</v>
      </c>
      <c r="B2080" s="157" t="s">
        <v>43</v>
      </c>
      <c r="C2080" s="157"/>
      <c r="D2080" s="157"/>
      <c r="E2080" s="52" t="s">
        <v>17</v>
      </c>
      <c r="F2080" s="198" t="s">
        <v>17</v>
      </c>
      <c r="G2080" s="199"/>
      <c r="H2080" s="200"/>
      <c r="I2080" s="200"/>
      <c r="J2080" s="201"/>
      <c r="K2080" s="99"/>
      <c r="L2080" s="17"/>
      <c r="M2080" s="17"/>
      <c r="N2080" s="17"/>
      <c r="O2080" s="17"/>
      <c r="P2080" s="17"/>
      <c r="Q2080" s="17"/>
      <c r="R2080" s="17"/>
      <c r="S2080" s="17"/>
      <c r="T2080" s="17"/>
    </row>
    <row r="2081" spans="1:27" ht="30.75" hidden="1" customHeight="1" x14ac:dyDescent="0.25">
      <c r="A2081" s="40">
        <v>2</v>
      </c>
      <c r="B2081" s="157" t="s">
        <v>44</v>
      </c>
      <c r="C2081" s="157"/>
      <c r="D2081" s="157"/>
      <c r="E2081" s="52" t="s">
        <v>17</v>
      </c>
      <c r="F2081" s="198" t="s">
        <v>17</v>
      </c>
      <c r="G2081" s="199"/>
      <c r="H2081" s="120"/>
      <c r="I2081" s="159"/>
      <c r="J2081" s="159"/>
      <c r="K2081" s="101"/>
      <c r="L2081" s="17"/>
      <c r="M2081" s="17"/>
      <c r="N2081" s="17"/>
      <c r="O2081" s="17"/>
      <c r="P2081" s="17"/>
      <c r="Q2081" s="17"/>
      <c r="R2081" s="17"/>
      <c r="S2081" s="17"/>
      <c r="T2081" s="17"/>
    </row>
    <row r="2082" spans="1:27" ht="15.75" hidden="1" x14ac:dyDescent="0.25">
      <c r="A2082" s="40">
        <v>3</v>
      </c>
      <c r="B2082" s="126" t="s">
        <v>152</v>
      </c>
      <c r="C2082" s="127"/>
      <c r="D2082" s="128"/>
      <c r="E2082" s="53" t="s">
        <v>153</v>
      </c>
      <c r="F2082" s="202"/>
      <c r="G2082" s="203"/>
      <c r="H2082" s="120"/>
      <c r="I2082" s="159"/>
      <c r="J2082" s="159"/>
      <c r="K2082" s="101"/>
      <c r="L2082" s="17"/>
      <c r="M2082" s="17"/>
      <c r="N2082" s="17"/>
      <c r="O2082" s="17"/>
      <c r="P2082" s="17"/>
      <c r="Q2082" s="17"/>
      <c r="R2082" s="17"/>
      <c r="S2082" s="17"/>
      <c r="T2082" s="17"/>
      <c r="AA2082" t="s">
        <v>154</v>
      </c>
    </row>
    <row r="2083" spans="1:27" ht="17.25" hidden="1" x14ac:dyDescent="0.25">
      <c r="A2083" s="40">
        <v>4</v>
      </c>
      <c r="B2083" s="157" t="s">
        <v>45</v>
      </c>
      <c r="C2083" s="157"/>
      <c r="D2083" s="157"/>
      <c r="E2083" s="54" t="s">
        <v>21</v>
      </c>
      <c r="F2083" s="158"/>
      <c r="G2083" s="158"/>
      <c r="H2083" s="120"/>
      <c r="I2083" s="159"/>
      <c r="J2083" s="159"/>
      <c r="K2083" s="101"/>
      <c r="L2083" s="17"/>
      <c r="M2083" s="17"/>
      <c r="N2083" s="17"/>
      <c r="O2083" s="17"/>
      <c r="P2083" s="17"/>
      <c r="Q2083" s="17"/>
      <c r="R2083" s="17"/>
      <c r="S2083" s="17"/>
      <c r="T2083" s="17"/>
      <c r="AA2083" t="s">
        <v>155</v>
      </c>
    </row>
    <row r="2084" spans="1:27" ht="18.75" hidden="1" customHeight="1" x14ac:dyDescent="0.25">
      <c r="A2084" s="40">
        <v>5</v>
      </c>
      <c r="B2084" s="157" t="s">
        <v>41</v>
      </c>
      <c r="C2084" s="157"/>
      <c r="D2084" s="157"/>
      <c r="E2084" s="54" t="s">
        <v>21</v>
      </c>
      <c r="F2084" s="204"/>
      <c r="G2084" s="205"/>
      <c r="H2084" s="120"/>
      <c r="I2084" s="159"/>
      <c r="J2084" s="159"/>
      <c r="K2084" s="101"/>
      <c r="L2084" s="17"/>
      <c r="M2084" s="17"/>
      <c r="N2084" s="17"/>
      <c r="O2084" s="17"/>
      <c r="P2084" s="17"/>
      <c r="Q2084" s="17"/>
      <c r="R2084" s="17"/>
      <c r="S2084" s="17"/>
      <c r="T2084" s="17"/>
    </row>
    <row r="2085" spans="1:27" ht="29.25" hidden="1" customHeight="1" x14ac:dyDescent="0.25">
      <c r="A2085" s="34">
        <v>6</v>
      </c>
      <c r="B2085" s="206" t="s">
        <v>163</v>
      </c>
      <c r="C2085" s="206"/>
      <c r="D2085" s="206"/>
      <c r="E2085" s="55" t="s">
        <v>168</v>
      </c>
      <c r="F2085" s="158"/>
      <c r="G2085" s="158"/>
      <c r="H2085" s="120"/>
      <c r="I2085" s="159"/>
      <c r="J2085" s="159"/>
      <c r="K2085" s="101"/>
      <c r="L2085" s="17"/>
      <c r="M2085" s="17"/>
      <c r="N2085" s="17"/>
      <c r="O2085" s="17"/>
      <c r="P2085" s="17"/>
      <c r="Q2085" s="17"/>
      <c r="R2085" s="17"/>
      <c r="S2085" s="17"/>
      <c r="T2085" s="17"/>
    </row>
    <row r="2086" spans="1:27" ht="62.25" hidden="1" customHeight="1" x14ac:dyDescent="0.25">
      <c r="A2086" s="40">
        <v>7</v>
      </c>
      <c r="B2086" s="157" t="s">
        <v>46</v>
      </c>
      <c r="C2086" s="157"/>
      <c r="D2086" s="157"/>
      <c r="E2086" s="54" t="s">
        <v>21</v>
      </c>
      <c r="F2086" s="158"/>
      <c r="G2086" s="158"/>
      <c r="H2086" s="120"/>
      <c r="I2086" s="159"/>
      <c r="J2086" s="159"/>
      <c r="K2086" s="99"/>
      <c r="L2086" s="17"/>
      <c r="M2086" s="17"/>
      <c r="N2086" s="17"/>
      <c r="O2086" s="17"/>
      <c r="P2086" s="17"/>
      <c r="Q2086" s="17"/>
      <c r="R2086" s="17"/>
      <c r="S2086" s="17"/>
      <c r="T2086" s="17"/>
    </row>
    <row r="2087" spans="1:27" ht="28.5" hidden="1" customHeight="1" x14ac:dyDescent="0.25">
      <c r="A2087" s="40">
        <v>8</v>
      </c>
      <c r="B2087" s="193" t="s">
        <v>174</v>
      </c>
      <c r="C2087" s="194"/>
      <c r="D2087" s="195"/>
      <c r="E2087" s="56" t="s">
        <v>35</v>
      </c>
      <c r="F2087" s="196"/>
      <c r="G2087" s="197"/>
      <c r="H2087" s="120"/>
      <c r="I2087" s="159"/>
      <c r="J2087" s="159"/>
      <c r="K2087" s="99"/>
      <c r="L2087" s="17"/>
      <c r="M2087" s="17"/>
      <c r="N2087" s="17"/>
      <c r="O2087" s="17"/>
      <c r="P2087" s="17"/>
      <c r="Q2087" s="17"/>
      <c r="R2087" s="17"/>
      <c r="S2087" s="17"/>
      <c r="T2087" s="17"/>
    </row>
    <row r="2088" spans="1:27" ht="29.25" hidden="1" customHeight="1" x14ac:dyDescent="0.25">
      <c r="A2088" s="40">
        <v>9</v>
      </c>
      <c r="B2088" s="193" t="s">
        <v>176</v>
      </c>
      <c r="C2088" s="194"/>
      <c r="D2088" s="195"/>
      <c r="E2088" s="56" t="s">
        <v>153</v>
      </c>
      <c r="F2088" s="163"/>
      <c r="G2088" s="164"/>
      <c r="H2088" s="120"/>
      <c r="I2088" s="159"/>
      <c r="J2088" s="159"/>
      <c r="K2088" s="99"/>
      <c r="L2088" s="17"/>
      <c r="M2088" s="17"/>
      <c r="N2088" s="17"/>
      <c r="O2088" s="17"/>
      <c r="P2088" s="17"/>
      <c r="Q2088" s="17"/>
      <c r="R2088" s="17"/>
      <c r="S2088" s="17"/>
      <c r="T2088" s="17"/>
    </row>
    <row r="2089" spans="1:27" hidden="1" x14ac:dyDescent="0.25">
      <c r="A2089" s="40">
        <v>10</v>
      </c>
      <c r="B2089" s="193" t="s">
        <v>175</v>
      </c>
      <c r="C2089" s="194"/>
      <c r="D2089" s="195"/>
      <c r="E2089" s="56" t="s">
        <v>35</v>
      </c>
      <c r="F2089" s="196"/>
      <c r="G2089" s="197"/>
      <c r="H2089" s="120"/>
      <c r="I2089" s="159"/>
      <c r="J2089" s="159"/>
      <c r="K2089" s="99"/>
      <c r="L2089" s="17"/>
      <c r="M2089" s="17"/>
      <c r="N2089" s="17"/>
      <c r="O2089" s="17"/>
      <c r="P2089" s="17"/>
      <c r="Q2089" s="17"/>
      <c r="R2089" s="17"/>
      <c r="S2089" s="17"/>
      <c r="T2089" s="17"/>
    </row>
    <row r="2090" spans="1:27" ht="33.75" hidden="1" customHeight="1" x14ac:dyDescent="0.25">
      <c r="A2090" s="40">
        <v>11</v>
      </c>
      <c r="B2090" s="126" t="s">
        <v>156</v>
      </c>
      <c r="C2090" s="127"/>
      <c r="D2090" s="128"/>
      <c r="E2090" s="57" t="s">
        <v>69</v>
      </c>
      <c r="F2090" s="187"/>
      <c r="G2090" s="188"/>
      <c r="H2090" s="120"/>
      <c r="I2090" s="159"/>
      <c r="J2090" s="159"/>
      <c r="K2090" s="100" t="str">
        <f>IF(F2091&gt;F2090,"Wartość kosztów kwalifikowanych przekracza koszt całkowity przedsięwzięcia !!!","")</f>
        <v/>
      </c>
      <c r="L2090" s="17"/>
      <c r="M2090" s="17"/>
      <c r="N2090" s="17"/>
      <c r="O2090" s="17"/>
      <c r="P2090" s="17"/>
      <c r="Q2090" s="17"/>
      <c r="R2090" s="17"/>
      <c r="S2090" s="17"/>
      <c r="T2090" s="17"/>
    </row>
    <row r="2091" spans="1:27" ht="141.75" hidden="1" customHeight="1" x14ac:dyDescent="0.25">
      <c r="A2091" s="40">
        <v>12</v>
      </c>
      <c r="B2091" s="126" t="s">
        <v>167</v>
      </c>
      <c r="C2091" s="127"/>
      <c r="D2091" s="128"/>
      <c r="E2091" s="57" t="s">
        <v>69</v>
      </c>
      <c r="F2091" s="187"/>
      <c r="G2091" s="188"/>
      <c r="H2091" s="120"/>
      <c r="I2091" s="159"/>
      <c r="J2091" s="159"/>
      <c r="K2091" s="105" t="str">
        <f>IF(F2091="","",IF(F2091&lt;100000,"Minimalny koszt kwalifikowany przedsięwzięcia to 100.000,00 zł !!!",""))</f>
        <v/>
      </c>
      <c r="L2091" s="17"/>
      <c r="M2091" s="17"/>
      <c r="N2091" s="17"/>
      <c r="O2091" s="17"/>
      <c r="P2091" s="17"/>
      <c r="Q2091" s="17"/>
      <c r="R2091" s="17"/>
      <c r="S2091" s="17"/>
      <c r="T2091" s="17"/>
    </row>
    <row r="2092" spans="1:27" ht="30.75" hidden="1" customHeight="1" x14ac:dyDescent="0.25">
      <c r="A2092" s="37">
        <v>13</v>
      </c>
      <c r="B2092" s="126" t="s">
        <v>165</v>
      </c>
      <c r="C2092" s="127"/>
      <c r="D2092" s="128"/>
      <c r="E2092" s="57" t="s">
        <v>69</v>
      </c>
      <c r="F2092" s="187"/>
      <c r="G2092" s="188"/>
      <c r="H2092" s="120"/>
      <c r="I2092" s="159"/>
      <c r="J2092" s="159"/>
      <c r="K2092" s="99"/>
      <c r="L2092" s="17"/>
      <c r="M2092" s="17"/>
      <c r="N2092" s="17"/>
      <c r="O2092" s="17"/>
      <c r="P2092" s="17"/>
      <c r="Q2092" s="17"/>
      <c r="R2092" s="17"/>
      <c r="S2092" s="17"/>
      <c r="T2092" s="17"/>
    </row>
    <row r="2093" spans="1:27" ht="30.75" hidden="1" customHeight="1" x14ac:dyDescent="0.25">
      <c r="A2093" s="37">
        <v>14</v>
      </c>
      <c r="B2093" s="126" t="s">
        <v>164</v>
      </c>
      <c r="C2093" s="127"/>
      <c r="D2093" s="128"/>
      <c r="E2093" s="57" t="s">
        <v>69</v>
      </c>
      <c r="F2093" s="187"/>
      <c r="G2093" s="188"/>
      <c r="H2093" s="120"/>
      <c r="I2093" s="159"/>
      <c r="J2093" s="159"/>
      <c r="K2093" s="99"/>
      <c r="L2093" s="17"/>
      <c r="M2093" s="17"/>
      <c r="N2093" s="17"/>
      <c r="O2093" s="17"/>
      <c r="P2093" s="17"/>
      <c r="Q2093" s="17"/>
      <c r="R2093" s="17"/>
      <c r="S2093" s="17"/>
      <c r="T2093" s="17"/>
    </row>
    <row r="2094" spans="1:27" ht="30.75" hidden="1" customHeight="1" x14ac:dyDescent="0.25">
      <c r="A2094" s="37">
        <v>15</v>
      </c>
      <c r="B2094" s="126" t="s">
        <v>170</v>
      </c>
      <c r="C2094" s="127"/>
      <c r="D2094" s="128"/>
      <c r="E2094" s="57" t="s">
        <v>69</v>
      </c>
      <c r="F2094" s="189" t="str">
        <f>IF(OR(F2092="",F2093=""),"",F2092-F2093)</f>
        <v/>
      </c>
      <c r="G2094" s="190"/>
      <c r="H2094" s="120"/>
      <c r="I2094" s="159"/>
      <c r="J2094" s="159"/>
      <c r="K2094" s="99"/>
      <c r="L2094" s="17"/>
      <c r="M2094" s="17"/>
      <c r="N2094" s="17"/>
      <c r="O2094" s="17"/>
      <c r="P2094" s="17"/>
      <c r="Q2094" s="17"/>
      <c r="R2094" s="17"/>
      <c r="S2094" s="17"/>
      <c r="T2094" s="17"/>
    </row>
    <row r="2095" spans="1:27" hidden="1" x14ac:dyDescent="0.25">
      <c r="A2095" s="166">
        <v>16</v>
      </c>
      <c r="B2095" s="145" t="s">
        <v>66</v>
      </c>
      <c r="C2095" s="146"/>
      <c r="D2095" s="147"/>
      <c r="E2095" s="56" t="s">
        <v>93</v>
      </c>
      <c r="F2095" s="191"/>
      <c r="G2095" s="192"/>
      <c r="H2095" s="182"/>
      <c r="I2095" s="183"/>
      <c r="J2095" s="183"/>
      <c r="K2095" s="102"/>
      <c r="L2095" s="17"/>
      <c r="M2095" s="17"/>
      <c r="N2095" s="17"/>
      <c r="O2095" s="17"/>
      <c r="P2095" s="17"/>
      <c r="Q2095" s="17"/>
      <c r="R2095" s="17"/>
      <c r="S2095" s="17"/>
      <c r="T2095" s="17"/>
    </row>
    <row r="2096" spans="1:27" ht="17.25" hidden="1" customHeight="1" x14ac:dyDescent="0.25">
      <c r="A2096" s="167"/>
      <c r="B2096" s="151"/>
      <c r="C2096" s="152"/>
      <c r="D2096" s="153"/>
      <c r="E2096" s="54" t="s">
        <v>22</v>
      </c>
      <c r="F2096" s="114" t="str">
        <f>IF(F2095="","",F2095*0.278)</f>
        <v/>
      </c>
      <c r="G2096" s="114"/>
      <c r="H2096" s="184"/>
      <c r="I2096" s="184"/>
      <c r="J2096" s="182"/>
      <c r="K2096" s="102"/>
      <c r="L2096" s="17"/>
      <c r="M2096" s="17"/>
      <c r="N2096" s="17"/>
      <c r="O2096" s="17"/>
      <c r="P2096" s="17"/>
      <c r="Q2096" s="17"/>
      <c r="R2096" s="17"/>
      <c r="S2096" s="17"/>
      <c r="T2096" s="17"/>
    </row>
    <row r="2097" spans="1:20" hidden="1" x14ac:dyDescent="0.25">
      <c r="A2097" s="166">
        <v>17</v>
      </c>
      <c r="B2097" s="145" t="s">
        <v>67</v>
      </c>
      <c r="C2097" s="146"/>
      <c r="D2097" s="147"/>
      <c r="E2097" s="56" t="s">
        <v>93</v>
      </c>
      <c r="F2097" s="191"/>
      <c r="G2097" s="192"/>
      <c r="H2097" s="182"/>
      <c r="I2097" s="183"/>
      <c r="J2097" s="183"/>
      <c r="K2097" s="102"/>
      <c r="L2097" s="17"/>
      <c r="M2097" s="17"/>
      <c r="N2097" s="17"/>
      <c r="O2097" s="17"/>
      <c r="P2097" s="17"/>
      <c r="Q2097" s="17"/>
      <c r="R2097" s="17"/>
      <c r="S2097" s="17"/>
      <c r="T2097" s="17"/>
    </row>
    <row r="2098" spans="1:20" hidden="1" x14ac:dyDescent="0.25">
      <c r="A2098" s="167"/>
      <c r="B2098" s="151"/>
      <c r="C2098" s="152"/>
      <c r="D2098" s="153"/>
      <c r="E2098" s="54" t="s">
        <v>22</v>
      </c>
      <c r="F2098" s="114" t="str">
        <f>IF(F2097="","",F2097*0.278)</f>
        <v/>
      </c>
      <c r="G2098" s="114"/>
      <c r="H2098" s="184"/>
      <c r="I2098" s="184"/>
      <c r="J2098" s="182"/>
      <c r="K2098" s="102"/>
      <c r="L2098" s="17"/>
      <c r="M2098" s="17"/>
      <c r="N2098" s="17"/>
      <c r="O2098" s="17"/>
      <c r="P2098" s="17"/>
      <c r="Q2098" s="17"/>
      <c r="R2098" s="17"/>
      <c r="S2098" s="17"/>
      <c r="T2098" s="17"/>
    </row>
    <row r="2099" spans="1:20" hidden="1" x14ac:dyDescent="0.25">
      <c r="A2099" s="166">
        <v>18</v>
      </c>
      <c r="B2099" s="145" t="s">
        <v>64</v>
      </c>
      <c r="C2099" s="146"/>
      <c r="D2099" s="147"/>
      <c r="E2099" s="56" t="s">
        <v>93</v>
      </c>
      <c r="F2099" s="181" t="str">
        <f>IF(OR(F2095="",F2097=""),"",F2095-F2097)</f>
        <v/>
      </c>
      <c r="G2099" s="181"/>
      <c r="H2099" s="182"/>
      <c r="I2099" s="183"/>
      <c r="J2099" s="183"/>
      <c r="K2099" s="102"/>
      <c r="L2099" s="17"/>
      <c r="M2099" s="17"/>
      <c r="N2099" s="17"/>
      <c r="O2099" s="17"/>
      <c r="P2099" s="17"/>
      <c r="Q2099" s="17"/>
      <c r="R2099" s="17"/>
      <c r="S2099" s="17"/>
      <c r="T2099" s="17"/>
    </row>
    <row r="2100" spans="1:20" hidden="1" x14ac:dyDescent="0.25">
      <c r="A2100" s="167"/>
      <c r="B2100" s="151"/>
      <c r="C2100" s="152"/>
      <c r="D2100" s="153"/>
      <c r="E2100" s="54" t="s">
        <v>22</v>
      </c>
      <c r="F2100" s="114" t="str">
        <f>IF(OR(F2096="",F2098=""),"",F2096-F2098)</f>
        <v/>
      </c>
      <c r="G2100" s="114"/>
      <c r="H2100" s="184"/>
      <c r="I2100" s="184"/>
      <c r="J2100" s="182"/>
      <c r="K2100" s="102"/>
      <c r="L2100" s="17"/>
      <c r="M2100" s="17"/>
      <c r="N2100" s="17"/>
      <c r="O2100" s="17"/>
      <c r="P2100" s="17"/>
      <c r="Q2100" s="17"/>
      <c r="R2100" s="17"/>
      <c r="S2100" s="17"/>
      <c r="T2100" s="17"/>
    </row>
    <row r="2101" spans="1:20" ht="24" hidden="1" customHeight="1" x14ac:dyDescent="0.25">
      <c r="A2101" s="166">
        <v>19</v>
      </c>
      <c r="B2101" s="168" t="s">
        <v>61</v>
      </c>
      <c r="C2101" s="169"/>
      <c r="D2101" s="170"/>
      <c r="E2101" s="58" t="s">
        <v>93</v>
      </c>
      <c r="F2101" s="163"/>
      <c r="G2101" s="164"/>
      <c r="H2101" s="120"/>
      <c r="I2101" s="159"/>
      <c r="J2101" s="159"/>
      <c r="K2101" s="99"/>
      <c r="L2101" s="17"/>
      <c r="M2101" s="17"/>
      <c r="N2101" s="17"/>
      <c r="O2101" s="17"/>
      <c r="P2101" s="17"/>
      <c r="Q2101" s="17"/>
      <c r="R2101" s="17"/>
      <c r="S2101" s="17"/>
      <c r="T2101" s="17"/>
    </row>
    <row r="2102" spans="1:20" ht="24" hidden="1" customHeight="1" x14ac:dyDescent="0.25">
      <c r="A2102" s="167"/>
      <c r="B2102" s="171"/>
      <c r="C2102" s="172"/>
      <c r="D2102" s="173"/>
      <c r="E2102" s="57" t="s">
        <v>22</v>
      </c>
      <c r="F2102" s="185" t="str">
        <f>IF(F2101="","",F2101*0.278)</f>
        <v/>
      </c>
      <c r="G2102" s="186"/>
      <c r="H2102" s="120"/>
      <c r="I2102" s="159"/>
      <c r="J2102" s="159"/>
      <c r="K2102" s="99"/>
      <c r="L2102" s="17"/>
      <c r="M2102" s="17"/>
      <c r="N2102" s="17"/>
      <c r="O2102" s="17"/>
      <c r="P2102" s="17"/>
      <c r="Q2102" s="17"/>
      <c r="R2102" s="17"/>
      <c r="S2102" s="17"/>
      <c r="T2102" s="17"/>
    </row>
    <row r="2103" spans="1:20" ht="24" hidden="1" customHeight="1" x14ac:dyDescent="0.25">
      <c r="A2103" s="166">
        <v>20</v>
      </c>
      <c r="B2103" s="168" t="s">
        <v>62</v>
      </c>
      <c r="C2103" s="169"/>
      <c r="D2103" s="170"/>
      <c r="E2103" s="58" t="s">
        <v>93</v>
      </c>
      <c r="F2103" s="163"/>
      <c r="G2103" s="164"/>
      <c r="H2103" s="120"/>
      <c r="I2103" s="159"/>
      <c r="J2103" s="159"/>
      <c r="K2103" s="99"/>
      <c r="L2103" s="17"/>
      <c r="M2103" s="17"/>
      <c r="N2103" s="17"/>
      <c r="O2103" s="17"/>
      <c r="P2103" s="17"/>
      <c r="Q2103" s="17"/>
      <c r="R2103" s="17"/>
      <c r="S2103" s="17"/>
      <c r="T2103" s="17"/>
    </row>
    <row r="2104" spans="1:20" ht="24" hidden="1" customHeight="1" x14ac:dyDescent="0.25">
      <c r="A2104" s="167"/>
      <c r="B2104" s="171"/>
      <c r="C2104" s="172"/>
      <c r="D2104" s="173"/>
      <c r="E2104" s="57" t="s">
        <v>22</v>
      </c>
      <c r="F2104" s="185" t="str">
        <f>IF(F2103="","",F2103*0.278)</f>
        <v/>
      </c>
      <c r="G2104" s="186"/>
      <c r="H2104" s="120"/>
      <c r="I2104" s="159"/>
      <c r="J2104" s="159"/>
      <c r="K2104" s="103"/>
      <c r="L2104" s="17"/>
      <c r="M2104" s="17"/>
      <c r="N2104" s="17"/>
      <c r="O2104" s="17"/>
      <c r="P2104" s="17"/>
      <c r="Q2104" s="17"/>
      <c r="R2104" s="17"/>
      <c r="S2104" s="17"/>
      <c r="T2104" s="17"/>
    </row>
    <row r="2105" spans="1:20" ht="23.25" hidden="1" customHeight="1" x14ac:dyDescent="0.25">
      <c r="A2105" s="166">
        <v>21</v>
      </c>
      <c r="B2105" s="168" t="s">
        <v>50</v>
      </c>
      <c r="C2105" s="169"/>
      <c r="D2105" s="170"/>
      <c r="E2105" s="58" t="s">
        <v>93</v>
      </c>
      <c r="F2105" s="174" t="str">
        <f>IF(OR(F2101="",F2103=""),"",F2101-F2103)</f>
        <v/>
      </c>
      <c r="G2105" s="175"/>
      <c r="H2105" s="120"/>
      <c r="I2105" s="159"/>
      <c r="J2105" s="159"/>
      <c r="K2105" s="103"/>
      <c r="L2105" s="17"/>
      <c r="M2105" s="17"/>
      <c r="N2105" s="17"/>
      <c r="O2105" s="17"/>
      <c r="P2105" s="17"/>
      <c r="Q2105" s="17"/>
      <c r="R2105" s="17"/>
      <c r="S2105" s="17"/>
      <c r="T2105" s="17"/>
    </row>
    <row r="2106" spans="1:20" ht="23.25" hidden="1" customHeight="1" x14ac:dyDescent="0.25">
      <c r="A2106" s="167"/>
      <c r="B2106" s="171"/>
      <c r="C2106" s="172"/>
      <c r="D2106" s="173"/>
      <c r="E2106" s="57" t="s">
        <v>22</v>
      </c>
      <c r="F2106" s="174" t="str">
        <f>IF(OR(F2102="",F2104=""),"",F2102-F2104)</f>
        <v/>
      </c>
      <c r="G2106" s="175"/>
      <c r="H2106" s="120"/>
      <c r="I2106" s="159"/>
      <c r="J2106" s="159"/>
      <c r="K2106" s="103"/>
      <c r="L2106" s="17"/>
      <c r="M2106" s="17"/>
      <c r="N2106" s="17"/>
      <c r="O2106" s="17"/>
      <c r="P2106" s="17"/>
      <c r="Q2106" s="17"/>
      <c r="R2106" s="17"/>
      <c r="S2106" s="17"/>
      <c r="T2106" s="17"/>
    </row>
    <row r="2107" spans="1:20" ht="45.75" hidden="1" customHeight="1" x14ac:dyDescent="0.25">
      <c r="A2107" s="38">
        <v>22</v>
      </c>
      <c r="B2107" s="126" t="s">
        <v>161</v>
      </c>
      <c r="C2107" s="127"/>
      <c r="D2107" s="128"/>
      <c r="E2107" s="57" t="s">
        <v>47</v>
      </c>
      <c r="F2107" s="176" t="str">
        <f>IF(OR(F2101="",F2103=""),"",F2105/F2101)</f>
        <v/>
      </c>
      <c r="G2107" s="177"/>
      <c r="H2107" s="120"/>
      <c r="I2107" s="159"/>
      <c r="J2107" s="159"/>
      <c r="K2107" s="103"/>
      <c r="L2107" s="17"/>
      <c r="M2107" s="17"/>
      <c r="N2107" s="17"/>
      <c r="O2107" s="17"/>
      <c r="P2107" s="17"/>
      <c r="Q2107" s="17"/>
      <c r="R2107" s="17"/>
      <c r="S2107" s="17"/>
      <c r="T2107" s="17"/>
    </row>
    <row r="2108" spans="1:20" ht="30.75" hidden="1" customHeight="1" x14ac:dyDescent="0.25">
      <c r="A2108" s="40">
        <v>23</v>
      </c>
      <c r="B2108" s="129" t="s">
        <v>23</v>
      </c>
      <c r="C2108" s="130"/>
      <c r="D2108" s="131"/>
      <c r="E2108" s="54" t="s">
        <v>22</v>
      </c>
      <c r="F2108" s="178"/>
      <c r="G2108" s="178"/>
      <c r="H2108" s="179"/>
      <c r="I2108" s="179"/>
      <c r="J2108" s="120"/>
      <c r="K2108" s="102"/>
      <c r="L2108" s="17"/>
      <c r="M2108" s="17"/>
      <c r="N2108" s="17"/>
      <c r="O2108" s="17"/>
      <c r="P2108" s="17"/>
      <c r="Q2108" s="17"/>
      <c r="R2108" s="17"/>
      <c r="S2108" s="17"/>
      <c r="T2108" s="17"/>
    </row>
    <row r="2109" spans="1:20" ht="30.75" hidden="1" customHeight="1" x14ac:dyDescent="0.25">
      <c r="A2109" s="38">
        <v>24</v>
      </c>
      <c r="B2109" s="129" t="s">
        <v>172</v>
      </c>
      <c r="C2109" s="130"/>
      <c r="D2109" s="131"/>
      <c r="E2109" s="54" t="s">
        <v>22</v>
      </c>
      <c r="F2109" s="178"/>
      <c r="G2109" s="178"/>
      <c r="H2109" s="179"/>
      <c r="I2109" s="179"/>
      <c r="J2109" s="120"/>
      <c r="K2109" s="102"/>
      <c r="L2109" s="17"/>
      <c r="M2109" s="17"/>
      <c r="N2109" s="17"/>
      <c r="O2109" s="17"/>
      <c r="P2109" s="17"/>
      <c r="Q2109" s="17"/>
      <c r="R2109" s="17"/>
      <c r="S2109" s="17"/>
      <c r="T2109" s="17"/>
    </row>
    <row r="2110" spans="1:20" ht="30.75" hidden="1" customHeight="1" x14ac:dyDescent="0.25">
      <c r="A2110" s="38">
        <v>25</v>
      </c>
      <c r="B2110" s="129" t="s">
        <v>173</v>
      </c>
      <c r="C2110" s="130"/>
      <c r="D2110" s="131"/>
      <c r="E2110" s="54" t="s">
        <v>22</v>
      </c>
      <c r="F2110" s="180" t="str">
        <f>IF(OR(F2108="",F2109=""),"",F2108-F2109)</f>
        <v/>
      </c>
      <c r="G2110" s="180"/>
      <c r="H2110" s="120"/>
      <c r="I2110" s="159"/>
      <c r="J2110" s="159"/>
      <c r="K2110" s="102"/>
      <c r="L2110" s="17"/>
      <c r="M2110" s="17"/>
      <c r="N2110" s="17"/>
      <c r="O2110" s="17"/>
      <c r="P2110" s="17"/>
      <c r="Q2110" s="17"/>
      <c r="R2110" s="17"/>
      <c r="S2110" s="17"/>
      <c r="T2110" s="17"/>
    </row>
    <row r="2111" spans="1:20" ht="45.75" hidden="1" customHeight="1" x14ac:dyDescent="0.25">
      <c r="A2111" s="46">
        <v>26</v>
      </c>
      <c r="B2111" s="108" t="s">
        <v>166</v>
      </c>
      <c r="C2111" s="108"/>
      <c r="D2111" s="108"/>
      <c r="E2111" s="57" t="s">
        <v>22</v>
      </c>
      <c r="F2111" s="163"/>
      <c r="G2111" s="164"/>
      <c r="H2111" s="120"/>
      <c r="I2111" s="159"/>
      <c r="J2111" s="159"/>
      <c r="K2111" s="103"/>
      <c r="L2111" s="17"/>
      <c r="M2111" s="17"/>
      <c r="N2111" s="17"/>
      <c r="O2111" s="17"/>
      <c r="P2111" s="17"/>
      <c r="Q2111" s="17"/>
      <c r="R2111" s="17"/>
      <c r="S2111" s="17"/>
      <c r="T2111" s="17"/>
    </row>
    <row r="2112" spans="1:20" ht="45.75" hidden="1" customHeight="1" x14ac:dyDescent="0.25">
      <c r="A2112" s="46">
        <v>27</v>
      </c>
      <c r="B2112" s="108" t="s">
        <v>169</v>
      </c>
      <c r="C2112" s="108"/>
      <c r="D2112" s="108"/>
      <c r="E2112" s="57" t="s">
        <v>22</v>
      </c>
      <c r="F2112" s="163"/>
      <c r="G2112" s="164"/>
      <c r="H2112" s="120"/>
      <c r="I2112" s="159"/>
      <c r="J2112" s="159"/>
      <c r="K2112" s="103"/>
      <c r="L2112" s="17"/>
      <c r="M2112" s="17"/>
      <c r="N2112" s="17"/>
      <c r="O2112" s="17"/>
      <c r="P2112" s="17"/>
      <c r="Q2112" s="17"/>
      <c r="R2112" s="17"/>
      <c r="S2112" s="17"/>
      <c r="T2112" s="17"/>
    </row>
    <row r="2113" spans="1:27" ht="45" hidden="1" customHeight="1" x14ac:dyDescent="0.25">
      <c r="A2113" s="34">
        <v>28</v>
      </c>
      <c r="B2113" s="157" t="s">
        <v>51</v>
      </c>
      <c r="C2113" s="157"/>
      <c r="D2113" s="157"/>
      <c r="E2113" s="54" t="s">
        <v>22</v>
      </c>
      <c r="F2113" s="165" t="str">
        <f>IF(AND(F2111="",F2112=""),"",F2111+F2112)</f>
        <v/>
      </c>
      <c r="G2113" s="165"/>
      <c r="H2113" s="120"/>
      <c r="I2113" s="159"/>
      <c r="J2113" s="159"/>
      <c r="K2113" s="99"/>
      <c r="L2113" s="17"/>
      <c r="M2113" s="17"/>
      <c r="N2113" s="17"/>
      <c r="O2113" s="17"/>
      <c r="P2113" s="17"/>
      <c r="Q2113" s="17"/>
      <c r="R2113" s="17"/>
      <c r="S2113" s="17"/>
      <c r="T2113" s="17"/>
    </row>
    <row r="2114" spans="1:27" ht="30.75" hidden="1" customHeight="1" x14ac:dyDescent="0.25">
      <c r="A2114" s="34">
        <v>29</v>
      </c>
      <c r="B2114" s="129" t="s">
        <v>185</v>
      </c>
      <c r="C2114" s="130"/>
      <c r="D2114" s="131"/>
      <c r="E2114" s="54" t="s">
        <v>24</v>
      </c>
      <c r="F2114" s="163"/>
      <c r="G2114" s="164"/>
      <c r="H2114" s="120"/>
      <c r="I2114" s="159"/>
      <c r="J2114" s="159"/>
      <c r="K2114" s="99"/>
      <c r="L2114" s="17"/>
      <c r="M2114" s="17"/>
      <c r="N2114" s="17"/>
      <c r="O2114" s="17"/>
      <c r="P2114" s="17"/>
      <c r="Q2114" s="17"/>
      <c r="R2114" s="17"/>
      <c r="S2114" s="17"/>
      <c r="T2114" s="17"/>
    </row>
    <row r="2115" spans="1:27" hidden="1" x14ac:dyDescent="0.25">
      <c r="A2115" s="34">
        <v>30</v>
      </c>
      <c r="B2115" s="129" t="s">
        <v>186</v>
      </c>
      <c r="C2115" s="130"/>
      <c r="D2115" s="131"/>
      <c r="E2115" s="54" t="s">
        <v>24</v>
      </c>
      <c r="F2115" s="163"/>
      <c r="G2115" s="164"/>
      <c r="H2115" s="120"/>
      <c r="I2115" s="159"/>
      <c r="J2115" s="159"/>
      <c r="K2115" s="99"/>
      <c r="L2115" s="17"/>
      <c r="M2115" s="17"/>
      <c r="N2115" s="17"/>
      <c r="O2115" s="17"/>
      <c r="P2115" s="17"/>
      <c r="Q2115" s="17"/>
      <c r="R2115" s="17"/>
      <c r="S2115" s="17"/>
      <c r="T2115" s="17"/>
    </row>
    <row r="2116" spans="1:27" ht="31.5" hidden="1" customHeight="1" x14ac:dyDescent="0.25">
      <c r="A2116" s="34">
        <v>31</v>
      </c>
      <c r="B2116" s="157" t="s">
        <v>48</v>
      </c>
      <c r="C2116" s="157"/>
      <c r="D2116" s="157"/>
      <c r="E2116" s="54" t="s">
        <v>24</v>
      </c>
      <c r="F2116" s="165" t="str">
        <f>IF(OR(F2114="",F2115=""),"",F2114-F2115)</f>
        <v/>
      </c>
      <c r="G2116" s="165"/>
      <c r="H2116" s="120"/>
      <c r="I2116" s="159"/>
      <c r="J2116" s="159"/>
      <c r="K2116" s="103"/>
      <c r="L2116" s="17"/>
      <c r="M2116" s="17"/>
      <c r="N2116" s="17"/>
      <c r="O2116" s="17"/>
      <c r="P2116" s="17"/>
      <c r="Q2116" s="17"/>
      <c r="R2116" s="17"/>
      <c r="S2116" s="17"/>
      <c r="T2116" s="17"/>
    </row>
    <row r="2117" spans="1:27" hidden="1" x14ac:dyDescent="0.25">
      <c r="A2117" s="142">
        <v>32</v>
      </c>
      <c r="B2117" s="145" t="s">
        <v>52</v>
      </c>
      <c r="C2117" s="146"/>
      <c r="D2117" s="147"/>
      <c r="E2117" s="154" t="s">
        <v>182</v>
      </c>
      <c r="F2117" s="154"/>
      <c r="G2117" s="154"/>
      <c r="H2117" s="154"/>
      <c r="I2117" s="154"/>
      <c r="J2117" s="86"/>
      <c r="K2117" s="155" t="str">
        <f>IF(AND(J2117="Tak",F2107&lt;0.25),"Nie został spełniony warunek zgodnie z punktem 1 Kryteriów jakościowych dopuszczających","")</f>
        <v/>
      </c>
      <c r="L2117" s="155"/>
      <c r="M2117" s="155"/>
      <c r="N2117" s="155"/>
      <c r="O2117" s="155"/>
      <c r="P2117" s="155"/>
      <c r="Q2117" s="155"/>
      <c r="R2117" s="155"/>
      <c r="S2117" s="155"/>
      <c r="T2117" s="155"/>
      <c r="AA2117">
        <f>IF(J2117="Tak",1,0)</f>
        <v>0</v>
      </c>
    </row>
    <row r="2118" spans="1:27" hidden="1" x14ac:dyDescent="0.25">
      <c r="A2118" s="143"/>
      <c r="B2118" s="148"/>
      <c r="C2118" s="149"/>
      <c r="D2118" s="150"/>
      <c r="E2118" s="156" t="s">
        <v>183</v>
      </c>
      <c r="F2118" s="156"/>
      <c r="G2118" s="156"/>
      <c r="H2118" s="156"/>
      <c r="I2118" s="156"/>
      <c r="J2118" s="86"/>
      <c r="K2118" s="155" t="str">
        <f>IF(AND(J2118="Tak",F2107&lt;0.1),"Nie został spełniony warunek zgodnie z punktem 2 Kryteriów jakościowych dopuszczających","")</f>
        <v/>
      </c>
      <c r="L2118" s="155"/>
      <c r="M2118" s="155"/>
      <c r="N2118" s="155"/>
      <c r="O2118" s="155"/>
      <c r="P2118" s="155"/>
      <c r="Q2118" s="155"/>
      <c r="R2118" s="155"/>
      <c r="S2118" s="155"/>
      <c r="T2118" s="155"/>
      <c r="AA2118">
        <f t="shared" ref="AA2118:AA2119" si="42">IF(J2118="Tak",1,0)</f>
        <v>0</v>
      </c>
    </row>
    <row r="2119" spans="1:27" hidden="1" x14ac:dyDescent="0.25">
      <c r="A2119" s="144"/>
      <c r="B2119" s="151"/>
      <c r="C2119" s="152"/>
      <c r="D2119" s="153"/>
      <c r="E2119" s="156" t="s">
        <v>184</v>
      </c>
      <c r="F2119" s="156"/>
      <c r="G2119" s="156"/>
      <c r="H2119" s="156"/>
      <c r="I2119" s="156"/>
      <c r="J2119" s="86"/>
      <c r="K2119" s="155" t="str">
        <f>IF(AND(J2119="Tak",F2107&lt;0.1),"Nie został spełniony warunek zgodnie z punktem 2 Kryteriów jakościowych dopuszczających","")</f>
        <v/>
      </c>
      <c r="L2119" s="155"/>
      <c r="M2119" s="155"/>
      <c r="N2119" s="155"/>
      <c r="O2119" s="155"/>
      <c r="P2119" s="155"/>
      <c r="Q2119" s="155"/>
      <c r="R2119" s="155"/>
      <c r="S2119" s="155"/>
      <c r="T2119" s="155"/>
      <c r="AA2119">
        <f t="shared" si="42"/>
        <v>0</v>
      </c>
    </row>
    <row r="2120" spans="1:27" ht="66" hidden="1" customHeight="1" x14ac:dyDescent="0.25">
      <c r="A2120" s="34">
        <v>33</v>
      </c>
      <c r="B2120" s="157" t="s">
        <v>277</v>
      </c>
      <c r="C2120" s="157"/>
      <c r="D2120" s="157"/>
      <c r="E2120" s="54" t="s">
        <v>19</v>
      </c>
      <c r="F2120" s="158"/>
      <c r="G2120" s="158"/>
      <c r="H2120" s="120"/>
      <c r="I2120" s="159"/>
      <c r="J2120" s="159"/>
      <c r="K2120" s="99"/>
      <c r="L2120" s="17"/>
      <c r="M2120" s="17"/>
      <c r="N2120" s="17"/>
      <c r="O2120" s="17"/>
      <c r="P2120" s="17"/>
      <c r="Q2120" s="17"/>
      <c r="R2120" s="17"/>
      <c r="S2120" s="17"/>
      <c r="T2120" s="17"/>
      <c r="AA2120">
        <f>SUM(AA2117:AA2119)</f>
        <v>0</v>
      </c>
    </row>
    <row r="2121" spans="1:27" ht="41.25" hidden="1" customHeight="1" x14ac:dyDescent="0.25">
      <c r="A2121" s="34">
        <v>34</v>
      </c>
      <c r="B2121" s="108" t="s">
        <v>157</v>
      </c>
      <c r="C2121" s="108"/>
      <c r="D2121" s="108"/>
      <c r="E2121" s="57" t="s">
        <v>158</v>
      </c>
      <c r="F2121" s="160" t="str">
        <f>IF(OR(F2092="",F2093=""),"",F2091/F2105)</f>
        <v/>
      </c>
      <c r="G2121" s="160"/>
      <c r="H2121" s="161"/>
      <c r="I2121" s="161"/>
      <c r="J2121" s="162"/>
      <c r="K2121" s="100"/>
      <c r="L2121" s="17"/>
      <c r="M2121" s="17"/>
      <c r="N2121" s="17"/>
      <c r="O2121" s="17"/>
      <c r="P2121" s="17"/>
      <c r="Q2121" s="17"/>
      <c r="R2121" s="17"/>
      <c r="S2121" s="17"/>
      <c r="T2121" s="17"/>
    </row>
    <row r="2122" spans="1:27" ht="40.5" hidden="1" customHeight="1" x14ac:dyDescent="0.25">
      <c r="A2122" s="34">
        <v>35</v>
      </c>
      <c r="B2122" s="108" t="s">
        <v>159</v>
      </c>
      <c r="C2122" s="108"/>
      <c r="D2122" s="108"/>
      <c r="E2122" s="57" t="s">
        <v>160</v>
      </c>
      <c r="F2122" s="160" t="str">
        <f>IF(OR(F2091="",F2092="",F2101=""),"",F2091/(F2092-F2093))</f>
        <v/>
      </c>
      <c r="G2122" s="160"/>
      <c r="H2122" s="161"/>
      <c r="I2122" s="161"/>
      <c r="J2122" s="162"/>
      <c r="K2122" s="99"/>
      <c r="L2122" s="17"/>
      <c r="M2122" s="17"/>
      <c r="N2122" s="17"/>
      <c r="O2122" s="17"/>
      <c r="P2122" s="17"/>
      <c r="Q2122" s="17"/>
      <c r="R2122" s="17"/>
      <c r="S2122" s="17"/>
      <c r="T2122" s="17"/>
    </row>
    <row r="2123" spans="1:27" ht="30" hidden="1" customHeight="1" x14ac:dyDescent="0.25">
      <c r="A2123" s="34">
        <v>36</v>
      </c>
      <c r="B2123" s="126" t="str">
        <f>CONCATENATE("Maksymalna kwota dofinansowania - ",'0-1'!$B$8)</f>
        <v xml:space="preserve">Maksymalna kwota dofinansowania - </v>
      </c>
      <c r="C2123" s="127"/>
      <c r="D2123" s="128"/>
      <c r="E2123" s="57" t="s">
        <v>69</v>
      </c>
      <c r="F2123" s="135" t="str">
        <f>IF(F2124="","",F2124*F2091)</f>
        <v/>
      </c>
      <c r="G2123" s="136"/>
      <c r="H2123" s="137"/>
      <c r="I2123" s="138"/>
      <c r="J2123" s="138"/>
      <c r="K2123" s="99"/>
      <c r="L2123" s="17"/>
      <c r="M2123" s="17"/>
      <c r="N2123" s="17"/>
      <c r="O2123" s="17"/>
      <c r="P2123" s="17"/>
      <c r="Q2123" s="17"/>
      <c r="R2123" s="17"/>
      <c r="S2123" s="17"/>
      <c r="T2123" s="17"/>
    </row>
    <row r="2124" spans="1:27" ht="45.75" hidden="1" customHeight="1" x14ac:dyDescent="0.25">
      <c r="A2124" s="34">
        <v>37</v>
      </c>
      <c r="B2124" s="126" t="s">
        <v>187</v>
      </c>
      <c r="C2124" s="127"/>
      <c r="D2124" s="128"/>
      <c r="E2124" s="59" t="s">
        <v>47</v>
      </c>
      <c r="F2124" s="139" t="str">
        <f>IF(AA2120=3,0.95,IF(AA2120=2,0.9,IF(AA2120=1,0.85,"")))</f>
        <v/>
      </c>
      <c r="G2124" s="140"/>
      <c r="H2124" s="137"/>
      <c r="I2124" s="138"/>
      <c r="J2124" s="138"/>
      <c r="K2124" s="99"/>
      <c r="L2124" s="17"/>
      <c r="M2124" s="17"/>
      <c r="N2124" s="17"/>
      <c r="O2124" s="17"/>
      <c r="P2124" s="17"/>
      <c r="Q2124" s="17"/>
      <c r="R2124" s="17"/>
      <c r="S2124" s="17"/>
      <c r="T2124" s="17"/>
    </row>
    <row r="2125" spans="1:27" ht="15" hidden="1" customHeight="1" x14ac:dyDescent="0.25">
      <c r="A2125" s="106" t="s">
        <v>205</v>
      </c>
      <c r="B2125" s="106"/>
      <c r="C2125" s="106"/>
      <c r="D2125" s="106"/>
      <c r="E2125" s="106"/>
      <c r="F2125" s="106"/>
      <c r="G2125" s="106"/>
      <c r="H2125" s="106"/>
      <c r="I2125" s="106"/>
      <c r="J2125" s="132"/>
      <c r="K2125" s="98"/>
      <c r="L2125" s="17"/>
      <c r="M2125" s="17"/>
      <c r="N2125" s="17"/>
      <c r="O2125" s="17"/>
      <c r="P2125" s="17"/>
      <c r="Q2125" s="17"/>
      <c r="R2125" s="17"/>
      <c r="S2125" s="17"/>
      <c r="T2125" s="17"/>
    </row>
    <row r="2126" spans="1:27" ht="39.75" hidden="1" customHeight="1" x14ac:dyDescent="0.25">
      <c r="A2126" s="107"/>
      <c r="B2126" s="107"/>
      <c r="C2126" s="107"/>
      <c r="D2126" s="107"/>
      <c r="E2126" s="107"/>
      <c r="F2126" s="107"/>
      <c r="G2126" s="107"/>
      <c r="H2126" s="107"/>
      <c r="I2126" s="107"/>
      <c r="J2126" s="141"/>
      <c r="K2126" s="98"/>
      <c r="L2126" s="17"/>
      <c r="M2126" s="17"/>
      <c r="N2126" s="17"/>
      <c r="O2126" s="17"/>
      <c r="P2126" s="17"/>
      <c r="Q2126" s="17"/>
      <c r="R2126" s="17"/>
      <c r="S2126" s="17"/>
      <c r="T2126" s="17"/>
    </row>
    <row r="2127" spans="1:27" ht="34.5" hidden="1" customHeight="1" x14ac:dyDescent="0.25">
      <c r="K2127" s="98"/>
      <c r="L2127" s="17"/>
      <c r="M2127" s="17"/>
      <c r="N2127" s="17"/>
      <c r="O2127" s="17"/>
      <c r="P2127" s="17"/>
      <c r="Q2127" s="17"/>
      <c r="R2127" s="17"/>
      <c r="S2127" s="17"/>
      <c r="T2127" s="17"/>
    </row>
    <row r="2128" spans="1:27" ht="18.75" hidden="1" x14ac:dyDescent="0.3">
      <c r="B2128" s="207" t="s">
        <v>242</v>
      </c>
      <c r="C2128" s="207"/>
      <c r="D2128" s="207"/>
      <c r="E2128" s="207"/>
      <c r="F2128" s="207"/>
      <c r="G2128" s="207"/>
      <c r="H2128" s="207"/>
      <c r="I2128" s="207"/>
      <c r="J2128" s="207"/>
      <c r="K2128" s="98"/>
      <c r="L2128" s="17"/>
      <c r="M2128" s="17"/>
      <c r="N2128" s="17"/>
      <c r="O2128" s="17"/>
      <c r="P2128" s="17"/>
      <c r="Q2128" s="17"/>
      <c r="R2128" s="17"/>
      <c r="S2128" s="17"/>
      <c r="T2128" s="17"/>
    </row>
    <row r="2129" spans="1:27" ht="45.75" hidden="1" customHeight="1" x14ac:dyDescent="0.25">
      <c r="A2129" s="36" t="s">
        <v>13</v>
      </c>
      <c r="B2129" s="208" t="s">
        <v>33</v>
      </c>
      <c r="C2129" s="208"/>
      <c r="D2129" s="208"/>
      <c r="E2129" s="51" t="s">
        <v>15</v>
      </c>
      <c r="F2129" s="208" t="s">
        <v>36</v>
      </c>
      <c r="G2129" s="208"/>
      <c r="H2129" s="208" t="s">
        <v>49</v>
      </c>
      <c r="I2129" s="208"/>
      <c r="J2129" s="209"/>
      <c r="K2129" s="99"/>
      <c r="L2129" s="17"/>
      <c r="M2129" s="17"/>
      <c r="N2129" s="17"/>
      <c r="O2129" s="17"/>
      <c r="P2129" s="17"/>
      <c r="Q2129" s="17"/>
      <c r="R2129" s="17"/>
      <c r="S2129" s="17"/>
      <c r="T2129" s="17"/>
    </row>
    <row r="2130" spans="1:27" ht="31.5" hidden="1" customHeight="1" x14ac:dyDescent="0.25">
      <c r="A2130" s="40">
        <v>1</v>
      </c>
      <c r="B2130" s="157" t="s">
        <v>43</v>
      </c>
      <c r="C2130" s="157"/>
      <c r="D2130" s="157"/>
      <c r="E2130" s="52" t="s">
        <v>17</v>
      </c>
      <c r="F2130" s="198" t="s">
        <v>17</v>
      </c>
      <c r="G2130" s="199"/>
      <c r="H2130" s="200"/>
      <c r="I2130" s="200"/>
      <c r="J2130" s="201"/>
      <c r="K2130" s="99"/>
      <c r="L2130" s="17"/>
      <c r="M2130" s="17"/>
      <c r="N2130" s="17"/>
      <c r="O2130" s="17"/>
      <c r="P2130" s="17"/>
      <c r="Q2130" s="17"/>
      <c r="R2130" s="17"/>
      <c r="S2130" s="17"/>
      <c r="T2130" s="17"/>
    </row>
    <row r="2131" spans="1:27" ht="30.75" hidden="1" customHeight="1" x14ac:dyDescent="0.25">
      <c r="A2131" s="40">
        <v>2</v>
      </c>
      <c r="B2131" s="157" t="s">
        <v>44</v>
      </c>
      <c r="C2131" s="157"/>
      <c r="D2131" s="157"/>
      <c r="E2131" s="52" t="s">
        <v>17</v>
      </c>
      <c r="F2131" s="198" t="s">
        <v>17</v>
      </c>
      <c r="G2131" s="199"/>
      <c r="H2131" s="120"/>
      <c r="I2131" s="159"/>
      <c r="J2131" s="159"/>
      <c r="K2131" s="101"/>
      <c r="L2131" s="17"/>
      <c r="M2131" s="17"/>
      <c r="N2131" s="17"/>
      <c r="O2131" s="17"/>
      <c r="P2131" s="17"/>
      <c r="Q2131" s="17"/>
      <c r="R2131" s="17"/>
      <c r="S2131" s="17"/>
      <c r="T2131" s="17"/>
    </row>
    <row r="2132" spans="1:27" ht="15.75" hidden="1" x14ac:dyDescent="0.25">
      <c r="A2132" s="40">
        <v>3</v>
      </c>
      <c r="B2132" s="126" t="s">
        <v>152</v>
      </c>
      <c r="C2132" s="127"/>
      <c r="D2132" s="128"/>
      <c r="E2132" s="53" t="s">
        <v>153</v>
      </c>
      <c r="F2132" s="202"/>
      <c r="G2132" s="203"/>
      <c r="H2132" s="120"/>
      <c r="I2132" s="159"/>
      <c r="J2132" s="159"/>
      <c r="K2132" s="101"/>
      <c r="L2132" s="17"/>
      <c r="M2132" s="17"/>
      <c r="N2132" s="17"/>
      <c r="O2132" s="17"/>
      <c r="P2132" s="17"/>
      <c r="Q2132" s="17"/>
      <c r="R2132" s="17"/>
      <c r="S2132" s="17"/>
      <c r="T2132" s="17"/>
      <c r="AA2132" t="s">
        <v>154</v>
      </c>
    </row>
    <row r="2133" spans="1:27" ht="17.25" hidden="1" x14ac:dyDescent="0.25">
      <c r="A2133" s="40">
        <v>4</v>
      </c>
      <c r="B2133" s="157" t="s">
        <v>45</v>
      </c>
      <c r="C2133" s="157"/>
      <c r="D2133" s="157"/>
      <c r="E2133" s="54" t="s">
        <v>21</v>
      </c>
      <c r="F2133" s="158"/>
      <c r="G2133" s="158"/>
      <c r="H2133" s="120"/>
      <c r="I2133" s="159"/>
      <c r="J2133" s="159"/>
      <c r="K2133" s="101"/>
      <c r="L2133" s="17"/>
      <c r="M2133" s="17"/>
      <c r="N2133" s="17"/>
      <c r="O2133" s="17"/>
      <c r="P2133" s="17"/>
      <c r="Q2133" s="17"/>
      <c r="R2133" s="17"/>
      <c r="S2133" s="17"/>
      <c r="T2133" s="17"/>
      <c r="AA2133" t="s">
        <v>155</v>
      </c>
    </row>
    <row r="2134" spans="1:27" ht="18.75" hidden="1" customHeight="1" x14ac:dyDescent="0.25">
      <c r="A2134" s="40">
        <v>5</v>
      </c>
      <c r="B2134" s="157" t="s">
        <v>41</v>
      </c>
      <c r="C2134" s="157"/>
      <c r="D2134" s="157"/>
      <c r="E2134" s="54" t="s">
        <v>21</v>
      </c>
      <c r="F2134" s="204"/>
      <c r="G2134" s="205"/>
      <c r="H2134" s="120"/>
      <c r="I2134" s="159"/>
      <c r="J2134" s="159"/>
      <c r="K2134" s="101"/>
      <c r="L2134" s="17"/>
      <c r="M2134" s="17"/>
      <c r="N2134" s="17"/>
      <c r="O2134" s="17"/>
      <c r="P2134" s="17"/>
      <c r="Q2134" s="17"/>
      <c r="R2134" s="17"/>
      <c r="S2134" s="17"/>
      <c r="T2134" s="17"/>
    </row>
    <row r="2135" spans="1:27" ht="29.25" hidden="1" customHeight="1" x14ac:dyDescent="0.25">
      <c r="A2135" s="34">
        <v>6</v>
      </c>
      <c r="B2135" s="206" t="s">
        <v>163</v>
      </c>
      <c r="C2135" s="206"/>
      <c r="D2135" s="206"/>
      <c r="E2135" s="55" t="s">
        <v>168</v>
      </c>
      <c r="F2135" s="158"/>
      <c r="G2135" s="158"/>
      <c r="H2135" s="120"/>
      <c r="I2135" s="159"/>
      <c r="J2135" s="159"/>
      <c r="K2135" s="101"/>
      <c r="L2135" s="17"/>
      <c r="M2135" s="17"/>
      <c r="N2135" s="17"/>
      <c r="O2135" s="17"/>
      <c r="P2135" s="17"/>
      <c r="Q2135" s="17"/>
      <c r="R2135" s="17"/>
      <c r="S2135" s="17"/>
      <c r="T2135" s="17"/>
    </row>
    <row r="2136" spans="1:27" ht="62.25" hidden="1" customHeight="1" x14ac:dyDescent="0.25">
      <c r="A2136" s="40">
        <v>7</v>
      </c>
      <c r="B2136" s="157" t="s">
        <v>46</v>
      </c>
      <c r="C2136" s="157"/>
      <c r="D2136" s="157"/>
      <c r="E2136" s="54" t="s">
        <v>21</v>
      </c>
      <c r="F2136" s="158"/>
      <c r="G2136" s="158"/>
      <c r="H2136" s="120"/>
      <c r="I2136" s="159"/>
      <c r="J2136" s="159"/>
      <c r="K2136" s="99"/>
      <c r="L2136" s="17"/>
      <c r="M2136" s="17"/>
      <c r="N2136" s="17"/>
      <c r="O2136" s="17"/>
      <c r="P2136" s="17"/>
      <c r="Q2136" s="17"/>
      <c r="R2136" s="17"/>
      <c r="S2136" s="17"/>
      <c r="T2136" s="17"/>
    </row>
    <row r="2137" spans="1:27" ht="28.5" hidden="1" customHeight="1" x14ac:dyDescent="0.25">
      <c r="A2137" s="40">
        <v>8</v>
      </c>
      <c r="B2137" s="193" t="s">
        <v>174</v>
      </c>
      <c r="C2137" s="194"/>
      <c r="D2137" s="195"/>
      <c r="E2137" s="56" t="s">
        <v>35</v>
      </c>
      <c r="F2137" s="196"/>
      <c r="G2137" s="197"/>
      <c r="H2137" s="120"/>
      <c r="I2137" s="159"/>
      <c r="J2137" s="159"/>
      <c r="K2137" s="99"/>
      <c r="L2137" s="17"/>
      <c r="M2137" s="17"/>
      <c r="N2137" s="17"/>
      <c r="O2137" s="17"/>
      <c r="P2137" s="17"/>
      <c r="Q2137" s="17"/>
      <c r="R2137" s="17"/>
      <c r="S2137" s="17"/>
      <c r="T2137" s="17"/>
    </row>
    <row r="2138" spans="1:27" ht="29.25" hidden="1" customHeight="1" x14ac:dyDescent="0.25">
      <c r="A2138" s="40">
        <v>9</v>
      </c>
      <c r="B2138" s="193" t="s">
        <v>176</v>
      </c>
      <c r="C2138" s="194"/>
      <c r="D2138" s="195"/>
      <c r="E2138" s="56" t="s">
        <v>153</v>
      </c>
      <c r="F2138" s="163"/>
      <c r="G2138" s="164"/>
      <c r="H2138" s="120"/>
      <c r="I2138" s="159"/>
      <c r="J2138" s="159"/>
      <c r="K2138" s="99"/>
      <c r="L2138" s="17"/>
      <c r="M2138" s="17"/>
      <c r="N2138" s="17"/>
      <c r="O2138" s="17"/>
      <c r="P2138" s="17"/>
      <c r="Q2138" s="17"/>
      <c r="R2138" s="17"/>
      <c r="S2138" s="17"/>
      <c r="T2138" s="17"/>
    </row>
    <row r="2139" spans="1:27" hidden="1" x14ac:dyDescent="0.25">
      <c r="A2139" s="40">
        <v>10</v>
      </c>
      <c r="B2139" s="193" t="s">
        <v>175</v>
      </c>
      <c r="C2139" s="194"/>
      <c r="D2139" s="195"/>
      <c r="E2139" s="56" t="s">
        <v>35</v>
      </c>
      <c r="F2139" s="196"/>
      <c r="G2139" s="197"/>
      <c r="H2139" s="120"/>
      <c r="I2139" s="159"/>
      <c r="J2139" s="159"/>
      <c r="K2139" s="99"/>
      <c r="L2139" s="17"/>
      <c r="M2139" s="17"/>
      <c r="N2139" s="17"/>
      <c r="O2139" s="17"/>
      <c r="P2139" s="17"/>
      <c r="Q2139" s="17"/>
      <c r="R2139" s="17"/>
      <c r="S2139" s="17"/>
      <c r="T2139" s="17"/>
    </row>
    <row r="2140" spans="1:27" ht="33.75" hidden="1" customHeight="1" x14ac:dyDescent="0.25">
      <c r="A2140" s="40">
        <v>11</v>
      </c>
      <c r="B2140" s="126" t="s">
        <v>156</v>
      </c>
      <c r="C2140" s="127"/>
      <c r="D2140" s="128"/>
      <c r="E2140" s="57" t="s">
        <v>69</v>
      </c>
      <c r="F2140" s="187"/>
      <c r="G2140" s="188"/>
      <c r="H2140" s="120"/>
      <c r="I2140" s="159"/>
      <c r="J2140" s="159"/>
      <c r="K2140" s="100" t="str">
        <f>IF(F2141&gt;F2140,"Wartość kosztów kwalifikowanych przekracza koszt całkowity przedsięwzięcia !!!","")</f>
        <v/>
      </c>
      <c r="L2140" s="17"/>
      <c r="M2140" s="17"/>
      <c r="N2140" s="17"/>
      <c r="O2140" s="17"/>
      <c r="P2140" s="17"/>
      <c r="Q2140" s="17"/>
      <c r="R2140" s="17"/>
      <c r="S2140" s="17"/>
      <c r="T2140" s="17"/>
    </row>
    <row r="2141" spans="1:27" ht="141.75" hidden="1" customHeight="1" x14ac:dyDescent="0.25">
      <c r="A2141" s="40">
        <v>12</v>
      </c>
      <c r="B2141" s="126" t="s">
        <v>167</v>
      </c>
      <c r="C2141" s="127"/>
      <c r="D2141" s="128"/>
      <c r="E2141" s="57" t="s">
        <v>69</v>
      </c>
      <c r="F2141" s="187"/>
      <c r="G2141" s="188"/>
      <c r="H2141" s="120"/>
      <c r="I2141" s="159"/>
      <c r="J2141" s="159"/>
      <c r="K2141" s="105" t="str">
        <f>IF(F2141="","",IF(F2141&lt;100000,"Minimalny koszt kwalifikowany przedsięwzięcia to 100.000,00 zł !!!",""))</f>
        <v/>
      </c>
      <c r="L2141" s="17"/>
      <c r="M2141" s="17"/>
      <c r="N2141" s="17"/>
      <c r="O2141" s="17"/>
      <c r="P2141" s="17"/>
      <c r="Q2141" s="17"/>
      <c r="R2141" s="17"/>
      <c r="S2141" s="17"/>
      <c r="T2141" s="17"/>
    </row>
    <row r="2142" spans="1:27" ht="30.75" hidden="1" customHeight="1" x14ac:dyDescent="0.25">
      <c r="A2142" s="37">
        <v>13</v>
      </c>
      <c r="B2142" s="126" t="s">
        <v>165</v>
      </c>
      <c r="C2142" s="127"/>
      <c r="D2142" s="128"/>
      <c r="E2142" s="57" t="s">
        <v>69</v>
      </c>
      <c r="F2142" s="187"/>
      <c r="G2142" s="188"/>
      <c r="H2142" s="120"/>
      <c r="I2142" s="159"/>
      <c r="J2142" s="159"/>
      <c r="K2142" s="99"/>
      <c r="L2142" s="17"/>
      <c r="M2142" s="17"/>
      <c r="N2142" s="17"/>
      <c r="O2142" s="17"/>
      <c r="P2142" s="17"/>
      <c r="Q2142" s="17"/>
      <c r="R2142" s="17"/>
      <c r="S2142" s="17"/>
      <c r="T2142" s="17"/>
    </row>
    <row r="2143" spans="1:27" ht="30.75" hidden="1" customHeight="1" x14ac:dyDescent="0.25">
      <c r="A2143" s="37">
        <v>14</v>
      </c>
      <c r="B2143" s="126" t="s">
        <v>164</v>
      </c>
      <c r="C2143" s="127"/>
      <c r="D2143" s="128"/>
      <c r="E2143" s="57" t="s">
        <v>69</v>
      </c>
      <c r="F2143" s="187"/>
      <c r="G2143" s="188"/>
      <c r="H2143" s="120"/>
      <c r="I2143" s="159"/>
      <c r="J2143" s="159"/>
      <c r="K2143" s="99"/>
      <c r="L2143" s="17"/>
      <c r="M2143" s="17"/>
      <c r="N2143" s="17"/>
      <c r="O2143" s="17"/>
      <c r="P2143" s="17"/>
      <c r="Q2143" s="17"/>
      <c r="R2143" s="17"/>
      <c r="S2143" s="17"/>
      <c r="T2143" s="17"/>
    </row>
    <row r="2144" spans="1:27" ht="30.75" hidden="1" customHeight="1" x14ac:dyDescent="0.25">
      <c r="A2144" s="37">
        <v>15</v>
      </c>
      <c r="B2144" s="126" t="s">
        <v>170</v>
      </c>
      <c r="C2144" s="127"/>
      <c r="D2144" s="128"/>
      <c r="E2144" s="57" t="s">
        <v>69</v>
      </c>
      <c r="F2144" s="189" t="str">
        <f>IF(OR(F2142="",F2143=""),"",F2142-F2143)</f>
        <v/>
      </c>
      <c r="G2144" s="190"/>
      <c r="H2144" s="120"/>
      <c r="I2144" s="159"/>
      <c r="J2144" s="159"/>
      <c r="K2144" s="99"/>
      <c r="L2144" s="17"/>
      <c r="M2144" s="17"/>
      <c r="N2144" s="17"/>
      <c r="O2144" s="17"/>
      <c r="P2144" s="17"/>
      <c r="Q2144" s="17"/>
      <c r="R2144" s="17"/>
      <c r="S2144" s="17"/>
      <c r="T2144" s="17"/>
    </row>
    <row r="2145" spans="1:20" hidden="1" x14ac:dyDescent="0.25">
      <c r="A2145" s="166">
        <v>16</v>
      </c>
      <c r="B2145" s="145" t="s">
        <v>66</v>
      </c>
      <c r="C2145" s="146"/>
      <c r="D2145" s="147"/>
      <c r="E2145" s="56" t="s">
        <v>93</v>
      </c>
      <c r="F2145" s="191"/>
      <c r="G2145" s="192"/>
      <c r="H2145" s="182"/>
      <c r="I2145" s="183"/>
      <c r="J2145" s="183"/>
      <c r="K2145" s="102"/>
      <c r="L2145" s="17"/>
      <c r="M2145" s="17"/>
      <c r="N2145" s="17"/>
      <c r="O2145" s="17"/>
      <c r="P2145" s="17"/>
      <c r="Q2145" s="17"/>
      <c r="R2145" s="17"/>
      <c r="S2145" s="17"/>
      <c r="T2145" s="17"/>
    </row>
    <row r="2146" spans="1:20" ht="17.25" hidden="1" customHeight="1" x14ac:dyDescent="0.25">
      <c r="A2146" s="167"/>
      <c r="B2146" s="151"/>
      <c r="C2146" s="152"/>
      <c r="D2146" s="153"/>
      <c r="E2146" s="54" t="s">
        <v>22</v>
      </c>
      <c r="F2146" s="114" t="str">
        <f>IF(F2145="","",F2145*0.278)</f>
        <v/>
      </c>
      <c r="G2146" s="114"/>
      <c r="H2146" s="184"/>
      <c r="I2146" s="184"/>
      <c r="J2146" s="182"/>
      <c r="K2146" s="102"/>
      <c r="L2146" s="17"/>
      <c r="M2146" s="17"/>
      <c r="N2146" s="17"/>
      <c r="O2146" s="17"/>
      <c r="P2146" s="17"/>
      <c r="Q2146" s="17"/>
      <c r="R2146" s="17"/>
      <c r="S2146" s="17"/>
      <c r="T2146" s="17"/>
    </row>
    <row r="2147" spans="1:20" hidden="1" x14ac:dyDescent="0.25">
      <c r="A2147" s="166">
        <v>17</v>
      </c>
      <c r="B2147" s="145" t="s">
        <v>67</v>
      </c>
      <c r="C2147" s="146"/>
      <c r="D2147" s="147"/>
      <c r="E2147" s="56" t="s">
        <v>93</v>
      </c>
      <c r="F2147" s="191"/>
      <c r="G2147" s="192"/>
      <c r="H2147" s="182"/>
      <c r="I2147" s="183"/>
      <c r="J2147" s="183"/>
      <c r="K2147" s="102"/>
      <c r="L2147" s="17"/>
      <c r="M2147" s="17"/>
      <c r="N2147" s="17"/>
      <c r="O2147" s="17"/>
      <c r="P2147" s="17"/>
      <c r="Q2147" s="17"/>
      <c r="R2147" s="17"/>
      <c r="S2147" s="17"/>
      <c r="T2147" s="17"/>
    </row>
    <row r="2148" spans="1:20" hidden="1" x14ac:dyDescent="0.25">
      <c r="A2148" s="167"/>
      <c r="B2148" s="151"/>
      <c r="C2148" s="152"/>
      <c r="D2148" s="153"/>
      <c r="E2148" s="54" t="s">
        <v>22</v>
      </c>
      <c r="F2148" s="114" t="str">
        <f>IF(F2147="","",F2147*0.278)</f>
        <v/>
      </c>
      <c r="G2148" s="114"/>
      <c r="H2148" s="184"/>
      <c r="I2148" s="184"/>
      <c r="J2148" s="182"/>
      <c r="K2148" s="102"/>
      <c r="L2148" s="17"/>
      <c r="M2148" s="17"/>
      <c r="N2148" s="17"/>
      <c r="O2148" s="17"/>
      <c r="P2148" s="17"/>
      <c r="Q2148" s="17"/>
      <c r="R2148" s="17"/>
      <c r="S2148" s="17"/>
      <c r="T2148" s="17"/>
    </row>
    <row r="2149" spans="1:20" hidden="1" x14ac:dyDescent="0.25">
      <c r="A2149" s="166">
        <v>18</v>
      </c>
      <c r="B2149" s="145" t="s">
        <v>64</v>
      </c>
      <c r="C2149" s="146"/>
      <c r="D2149" s="147"/>
      <c r="E2149" s="56" t="s">
        <v>93</v>
      </c>
      <c r="F2149" s="181" t="str">
        <f>IF(OR(F2145="",F2147=""),"",F2145-F2147)</f>
        <v/>
      </c>
      <c r="G2149" s="181"/>
      <c r="H2149" s="182"/>
      <c r="I2149" s="183"/>
      <c r="J2149" s="183"/>
      <c r="K2149" s="102"/>
      <c r="L2149" s="17"/>
      <c r="M2149" s="17"/>
      <c r="N2149" s="17"/>
      <c r="O2149" s="17"/>
      <c r="P2149" s="17"/>
      <c r="Q2149" s="17"/>
      <c r="R2149" s="17"/>
      <c r="S2149" s="17"/>
      <c r="T2149" s="17"/>
    </row>
    <row r="2150" spans="1:20" hidden="1" x14ac:dyDescent="0.25">
      <c r="A2150" s="167"/>
      <c r="B2150" s="151"/>
      <c r="C2150" s="152"/>
      <c r="D2150" s="153"/>
      <c r="E2150" s="54" t="s">
        <v>22</v>
      </c>
      <c r="F2150" s="114" t="str">
        <f>IF(OR(F2146="",F2148=""),"",F2146-F2148)</f>
        <v/>
      </c>
      <c r="G2150" s="114"/>
      <c r="H2150" s="184"/>
      <c r="I2150" s="184"/>
      <c r="J2150" s="182"/>
      <c r="K2150" s="102"/>
      <c r="L2150" s="17"/>
      <c r="M2150" s="17"/>
      <c r="N2150" s="17"/>
      <c r="O2150" s="17"/>
      <c r="P2150" s="17"/>
      <c r="Q2150" s="17"/>
      <c r="R2150" s="17"/>
      <c r="S2150" s="17"/>
      <c r="T2150" s="17"/>
    </row>
    <row r="2151" spans="1:20" ht="24" hidden="1" customHeight="1" x14ac:dyDescent="0.25">
      <c r="A2151" s="166">
        <v>19</v>
      </c>
      <c r="B2151" s="168" t="s">
        <v>61</v>
      </c>
      <c r="C2151" s="169"/>
      <c r="D2151" s="170"/>
      <c r="E2151" s="58" t="s">
        <v>93</v>
      </c>
      <c r="F2151" s="163"/>
      <c r="G2151" s="164"/>
      <c r="H2151" s="120"/>
      <c r="I2151" s="159"/>
      <c r="J2151" s="159"/>
      <c r="K2151" s="99"/>
      <c r="L2151" s="17"/>
      <c r="M2151" s="17"/>
      <c r="N2151" s="17"/>
      <c r="O2151" s="17"/>
      <c r="P2151" s="17"/>
      <c r="Q2151" s="17"/>
      <c r="R2151" s="17"/>
      <c r="S2151" s="17"/>
      <c r="T2151" s="17"/>
    </row>
    <row r="2152" spans="1:20" ht="24" hidden="1" customHeight="1" x14ac:dyDescent="0.25">
      <c r="A2152" s="167"/>
      <c r="B2152" s="171"/>
      <c r="C2152" s="172"/>
      <c r="D2152" s="173"/>
      <c r="E2152" s="57" t="s">
        <v>22</v>
      </c>
      <c r="F2152" s="185" t="str">
        <f>IF(F2151="","",F2151*0.278)</f>
        <v/>
      </c>
      <c r="G2152" s="186"/>
      <c r="H2152" s="120"/>
      <c r="I2152" s="159"/>
      <c r="J2152" s="159"/>
      <c r="K2152" s="99"/>
      <c r="L2152" s="17"/>
      <c r="M2152" s="17"/>
      <c r="N2152" s="17"/>
      <c r="O2152" s="17"/>
      <c r="P2152" s="17"/>
      <c r="Q2152" s="17"/>
      <c r="R2152" s="17"/>
      <c r="S2152" s="17"/>
      <c r="T2152" s="17"/>
    </row>
    <row r="2153" spans="1:20" ht="24" hidden="1" customHeight="1" x14ac:dyDescent="0.25">
      <c r="A2153" s="166">
        <v>20</v>
      </c>
      <c r="B2153" s="168" t="s">
        <v>62</v>
      </c>
      <c r="C2153" s="169"/>
      <c r="D2153" s="170"/>
      <c r="E2153" s="58" t="s">
        <v>93</v>
      </c>
      <c r="F2153" s="163"/>
      <c r="G2153" s="164"/>
      <c r="H2153" s="120"/>
      <c r="I2153" s="159"/>
      <c r="J2153" s="159"/>
      <c r="K2153" s="99"/>
      <c r="L2153" s="17"/>
      <c r="M2153" s="17"/>
      <c r="N2153" s="17"/>
      <c r="O2153" s="17"/>
      <c r="P2153" s="17"/>
      <c r="Q2153" s="17"/>
      <c r="R2153" s="17"/>
      <c r="S2153" s="17"/>
      <c r="T2153" s="17"/>
    </row>
    <row r="2154" spans="1:20" ht="24" hidden="1" customHeight="1" x14ac:dyDescent="0.25">
      <c r="A2154" s="167"/>
      <c r="B2154" s="171"/>
      <c r="C2154" s="172"/>
      <c r="D2154" s="173"/>
      <c r="E2154" s="57" t="s">
        <v>22</v>
      </c>
      <c r="F2154" s="185" t="str">
        <f>IF(F2153="","",F2153*0.278)</f>
        <v/>
      </c>
      <c r="G2154" s="186"/>
      <c r="H2154" s="120"/>
      <c r="I2154" s="159"/>
      <c r="J2154" s="159"/>
      <c r="K2154" s="103"/>
      <c r="L2154" s="17"/>
      <c r="M2154" s="17"/>
      <c r="N2154" s="17"/>
      <c r="O2154" s="17"/>
      <c r="P2154" s="17"/>
      <c r="Q2154" s="17"/>
      <c r="R2154" s="17"/>
      <c r="S2154" s="17"/>
      <c r="T2154" s="17"/>
    </row>
    <row r="2155" spans="1:20" ht="23.25" hidden="1" customHeight="1" x14ac:dyDescent="0.25">
      <c r="A2155" s="166">
        <v>21</v>
      </c>
      <c r="B2155" s="168" t="s">
        <v>50</v>
      </c>
      <c r="C2155" s="169"/>
      <c r="D2155" s="170"/>
      <c r="E2155" s="58" t="s">
        <v>93</v>
      </c>
      <c r="F2155" s="174" t="str">
        <f>IF(OR(F2151="",F2153=""),"",F2151-F2153)</f>
        <v/>
      </c>
      <c r="G2155" s="175"/>
      <c r="H2155" s="120"/>
      <c r="I2155" s="159"/>
      <c r="J2155" s="159"/>
      <c r="K2155" s="103"/>
      <c r="L2155" s="17"/>
      <c r="M2155" s="17"/>
      <c r="N2155" s="17"/>
      <c r="O2155" s="17"/>
      <c r="P2155" s="17"/>
      <c r="Q2155" s="17"/>
      <c r="R2155" s="17"/>
      <c r="S2155" s="17"/>
      <c r="T2155" s="17"/>
    </row>
    <row r="2156" spans="1:20" ht="23.25" hidden="1" customHeight="1" x14ac:dyDescent="0.25">
      <c r="A2156" s="167"/>
      <c r="B2156" s="171"/>
      <c r="C2156" s="172"/>
      <c r="D2156" s="173"/>
      <c r="E2156" s="57" t="s">
        <v>22</v>
      </c>
      <c r="F2156" s="174" t="str">
        <f>IF(OR(F2152="",F2154=""),"",F2152-F2154)</f>
        <v/>
      </c>
      <c r="G2156" s="175"/>
      <c r="H2156" s="120"/>
      <c r="I2156" s="159"/>
      <c r="J2156" s="159"/>
      <c r="K2156" s="103"/>
      <c r="L2156" s="17"/>
      <c r="M2156" s="17"/>
      <c r="N2156" s="17"/>
      <c r="O2156" s="17"/>
      <c r="P2156" s="17"/>
      <c r="Q2156" s="17"/>
      <c r="R2156" s="17"/>
      <c r="S2156" s="17"/>
      <c r="T2156" s="17"/>
    </row>
    <row r="2157" spans="1:20" ht="45.75" hidden="1" customHeight="1" x14ac:dyDescent="0.25">
      <c r="A2157" s="38">
        <v>22</v>
      </c>
      <c r="B2157" s="126" t="s">
        <v>161</v>
      </c>
      <c r="C2157" s="127"/>
      <c r="D2157" s="128"/>
      <c r="E2157" s="57" t="s">
        <v>47</v>
      </c>
      <c r="F2157" s="176" t="str">
        <f>IF(OR(F2151="",F2153=""),"",F2155/F2151)</f>
        <v/>
      </c>
      <c r="G2157" s="177"/>
      <c r="H2157" s="120"/>
      <c r="I2157" s="159"/>
      <c r="J2157" s="159"/>
      <c r="K2157" s="103"/>
      <c r="L2157" s="17"/>
      <c r="M2157" s="17"/>
      <c r="N2157" s="17"/>
      <c r="O2157" s="17"/>
      <c r="P2157" s="17"/>
      <c r="Q2157" s="17"/>
      <c r="R2157" s="17"/>
      <c r="S2157" s="17"/>
      <c r="T2157" s="17"/>
    </row>
    <row r="2158" spans="1:20" ht="30.75" hidden="1" customHeight="1" x14ac:dyDescent="0.25">
      <c r="A2158" s="40">
        <v>23</v>
      </c>
      <c r="B2158" s="129" t="s">
        <v>23</v>
      </c>
      <c r="C2158" s="130"/>
      <c r="D2158" s="131"/>
      <c r="E2158" s="54" t="s">
        <v>22</v>
      </c>
      <c r="F2158" s="178"/>
      <c r="G2158" s="178"/>
      <c r="H2158" s="179"/>
      <c r="I2158" s="179"/>
      <c r="J2158" s="120"/>
      <c r="K2158" s="102"/>
      <c r="L2158" s="17"/>
      <c r="M2158" s="17"/>
      <c r="N2158" s="17"/>
      <c r="O2158" s="17"/>
      <c r="P2158" s="17"/>
      <c r="Q2158" s="17"/>
      <c r="R2158" s="17"/>
      <c r="S2158" s="17"/>
      <c r="T2158" s="17"/>
    </row>
    <row r="2159" spans="1:20" ht="30.75" hidden="1" customHeight="1" x14ac:dyDescent="0.25">
      <c r="A2159" s="38">
        <v>24</v>
      </c>
      <c r="B2159" s="129" t="s">
        <v>172</v>
      </c>
      <c r="C2159" s="130"/>
      <c r="D2159" s="131"/>
      <c r="E2159" s="54" t="s">
        <v>22</v>
      </c>
      <c r="F2159" s="178"/>
      <c r="G2159" s="178"/>
      <c r="H2159" s="179"/>
      <c r="I2159" s="179"/>
      <c r="J2159" s="120"/>
      <c r="K2159" s="102"/>
      <c r="L2159" s="17"/>
      <c r="M2159" s="17"/>
      <c r="N2159" s="17"/>
      <c r="O2159" s="17"/>
      <c r="P2159" s="17"/>
      <c r="Q2159" s="17"/>
      <c r="R2159" s="17"/>
      <c r="S2159" s="17"/>
      <c r="T2159" s="17"/>
    </row>
    <row r="2160" spans="1:20" ht="30.75" hidden="1" customHeight="1" x14ac:dyDescent="0.25">
      <c r="A2160" s="38">
        <v>25</v>
      </c>
      <c r="B2160" s="129" t="s">
        <v>173</v>
      </c>
      <c r="C2160" s="130"/>
      <c r="D2160" s="131"/>
      <c r="E2160" s="54" t="s">
        <v>22</v>
      </c>
      <c r="F2160" s="180" t="str">
        <f>IF(OR(F2158="",F2159=""),"",F2158-F2159)</f>
        <v/>
      </c>
      <c r="G2160" s="180"/>
      <c r="H2160" s="120"/>
      <c r="I2160" s="159"/>
      <c r="J2160" s="159"/>
      <c r="K2160" s="102"/>
      <c r="L2160" s="17"/>
      <c r="M2160" s="17"/>
      <c r="N2160" s="17"/>
      <c r="O2160" s="17"/>
      <c r="P2160" s="17"/>
      <c r="Q2160" s="17"/>
      <c r="R2160" s="17"/>
      <c r="S2160" s="17"/>
      <c r="T2160" s="17"/>
    </row>
    <row r="2161" spans="1:27" ht="45.75" hidden="1" customHeight="1" x14ac:dyDescent="0.25">
      <c r="A2161" s="46">
        <v>26</v>
      </c>
      <c r="B2161" s="108" t="s">
        <v>166</v>
      </c>
      <c r="C2161" s="108"/>
      <c r="D2161" s="108"/>
      <c r="E2161" s="57" t="s">
        <v>22</v>
      </c>
      <c r="F2161" s="163"/>
      <c r="G2161" s="164"/>
      <c r="H2161" s="120"/>
      <c r="I2161" s="159"/>
      <c r="J2161" s="159"/>
      <c r="K2161" s="103"/>
      <c r="L2161" s="17"/>
      <c r="M2161" s="17"/>
      <c r="N2161" s="17"/>
      <c r="O2161" s="17"/>
      <c r="P2161" s="17"/>
      <c r="Q2161" s="17"/>
      <c r="R2161" s="17"/>
      <c r="S2161" s="17"/>
      <c r="T2161" s="17"/>
    </row>
    <row r="2162" spans="1:27" ht="45.75" hidden="1" customHeight="1" x14ac:dyDescent="0.25">
      <c r="A2162" s="46">
        <v>27</v>
      </c>
      <c r="B2162" s="108" t="s">
        <v>169</v>
      </c>
      <c r="C2162" s="108"/>
      <c r="D2162" s="108"/>
      <c r="E2162" s="57" t="s">
        <v>22</v>
      </c>
      <c r="F2162" s="163"/>
      <c r="G2162" s="164"/>
      <c r="H2162" s="120"/>
      <c r="I2162" s="159"/>
      <c r="J2162" s="159"/>
      <c r="K2162" s="103"/>
      <c r="L2162" s="17"/>
      <c r="M2162" s="17"/>
      <c r="N2162" s="17"/>
      <c r="O2162" s="17"/>
      <c r="P2162" s="17"/>
      <c r="Q2162" s="17"/>
      <c r="R2162" s="17"/>
      <c r="S2162" s="17"/>
      <c r="T2162" s="17"/>
    </row>
    <row r="2163" spans="1:27" ht="45" hidden="1" customHeight="1" x14ac:dyDescent="0.25">
      <c r="A2163" s="34">
        <v>28</v>
      </c>
      <c r="B2163" s="157" t="s">
        <v>51</v>
      </c>
      <c r="C2163" s="157"/>
      <c r="D2163" s="157"/>
      <c r="E2163" s="54" t="s">
        <v>22</v>
      </c>
      <c r="F2163" s="165" t="str">
        <f>IF(AND(F2161="",F2162=""),"",F2161+F2162)</f>
        <v/>
      </c>
      <c r="G2163" s="165"/>
      <c r="H2163" s="120"/>
      <c r="I2163" s="159"/>
      <c r="J2163" s="159"/>
      <c r="K2163" s="99"/>
      <c r="L2163" s="17"/>
      <c r="M2163" s="17"/>
      <c r="N2163" s="17"/>
      <c r="O2163" s="17"/>
      <c r="P2163" s="17"/>
      <c r="Q2163" s="17"/>
      <c r="R2163" s="17"/>
      <c r="S2163" s="17"/>
      <c r="T2163" s="17"/>
    </row>
    <row r="2164" spans="1:27" ht="30.75" hidden="1" customHeight="1" x14ac:dyDescent="0.25">
      <c r="A2164" s="34">
        <v>29</v>
      </c>
      <c r="B2164" s="129" t="s">
        <v>185</v>
      </c>
      <c r="C2164" s="130"/>
      <c r="D2164" s="131"/>
      <c r="E2164" s="54" t="s">
        <v>24</v>
      </c>
      <c r="F2164" s="163"/>
      <c r="G2164" s="164"/>
      <c r="H2164" s="120"/>
      <c r="I2164" s="159"/>
      <c r="J2164" s="159"/>
      <c r="K2164" s="99"/>
      <c r="L2164" s="17"/>
      <c r="M2164" s="17"/>
      <c r="N2164" s="17"/>
      <c r="O2164" s="17"/>
      <c r="P2164" s="17"/>
      <c r="Q2164" s="17"/>
      <c r="R2164" s="17"/>
      <c r="S2164" s="17"/>
      <c r="T2164" s="17"/>
    </row>
    <row r="2165" spans="1:27" hidden="1" x14ac:dyDescent="0.25">
      <c r="A2165" s="34">
        <v>30</v>
      </c>
      <c r="B2165" s="129" t="s">
        <v>186</v>
      </c>
      <c r="C2165" s="130"/>
      <c r="D2165" s="131"/>
      <c r="E2165" s="54" t="s">
        <v>24</v>
      </c>
      <c r="F2165" s="163"/>
      <c r="G2165" s="164"/>
      <c r="H2165" s="120"/>
      <c r="I2165" s="159"/>
      <c r="J2165" s="159"/>
      <c r="K2165" s="99"/>
      <c r="L2165" s="17"/>
      <c r="M2165" s="17"/>
      <c r="N2165" s="17"/>
      <c r="O2165" s="17"/>
      <c r="P2165" s="17"/>
      <c r="Q2165" s="17"/>
      <c r="R2165" s="17"/>
      <c r="S2165" s="17"/>
      <c r="T2165" s="17"/>
    </row>
    <row r="2166" spans="1:27" ht="31.5" hidden="1" customHeight="1" x14ac:dyDescent="0.25">
      <c r="A2166" s="34">
        <v>31</v>
      </c>
      <c r="B2166" s="157" t="s">
        <v>48</v>
      </c>
      <c r="C2166" s="157"/>
      <c r="D2166" s="157"/>
      <c r="E2166" s="54" t="s">
        <v>24</v>
      </c>
      <c r="F2166" s="165" t="str">
        <f>IF(OR(F2164="",F2165=""),"",F2164-F2165)</f>
        <v/>
      </c>
      <c r="G2166" s="165"/>
      <c r="H2166" s="120"/>
      <c r="I2166" s="159"/>
      <c r="J2166" s="159"/>
      <c r="K2166" s="103"/>
      <c r="L2166" s="17"/>
      <c r="M2166" s="17"/>
      <c r="N2166" s="17"/>
      <c r="O2166" s="17"/>
      <c r="P2166" s="17"/>
      <c r="Q2166" s="17"/>
      <c r="R2166" s="17"/>
      <c r="S2166" s="17"/>
      <c r="T2166" s="17"/>
    </row>
    <row r="2167" spans="1:27" hidden="1" x14ac:dyDescent="0.25">
      <c r="A2167" s="142">
        <v>32</v>
      </c>
      <c r="B2167" s="145" t="s">
        <v>52</v>
      </c>
      <c r="C2167" s="146"/>
      <c r="D2167" s="147"/>
      <c r="E2167" s="154" t="s">
        <v>182</v>
      </c>
      <c r="F2167" s="154"/>
      <c r="G2167" s="154"/>
      <c r="H2167" s="154"/>
      <c r="I2167" s="154"/>
      <c r="J2167" s="86"/>
      <c r="K2167" s="155" t="str">
        <f>IF(AND(J2167="Tak",F2157&lt;0.25),"Nie został spełniony warunek zgodnie z punktem 1 Kryteriów jakościowych dopuszczających","")</f>
        <v/>
      </c>
      <c r="L2167" s="155"/>
      <c r="M2167" s="155"/>
      <c r="N2167" s="155"/>
      <c r="O2167" s="155"/>
      <c r="P2167" s="155"/>
      <c r="Q2167" s="155"/>
      <c r="R2167" s="155"/>
      <c r="S2167" s="155"/>
      <c r="T2167" s="155"/>
      <c r="AA2167">
        <f>IF(J2167="Tak",1,0)</f>
        <v>0</v>
      </c>
    </row>
    <row r="2168" spans="1:27" hidden="1" x14ac:dyDescent="0.25">
      <c r="A2168" s="143"/>
      <c r="B2168" s="148"/>
      <c r="C2168" s="149"/>
      <c r="D2168" s="150"/>
      <c r="E2168" s="156" t="s">
        <v>183</v>
      </c>
      <c r="F2168" s="156"/>
      <c r="G2168" s="156"/>
      <c r="H2168" s="156"/>
      <c r="I2168" s="156"/>
      <c r="J2168" s="86"/>
      <c r="K2168" s="155" t="str">
        <f>IF(AND(J2168="Tak",F2157&lt;0.1),"Nie został spełniony warunek zgodnie z punktem 2 Kryteriów jakościowych dopuszczających","")</f>
        <v/>
      </c>
      <c r="L2168" s="155"/>
      <c r="M2168" s="155"/>
      <c r="N2168" s="155"/>
      <c r="O2168" s="155"/>
      <c r="P2168" s="155"/>
      <c r="Q2168" s="155"/>
      <c r="R2168" s="155"/>
      <c r="S2168" s="155"/>
      <c r="T2168" s="155"/>
      <c r="AA2168">
        <f t="shared" ref="AA2168:AA2169" si="43">IF(J2168="Tak",1,0)</f>
        <v>0</v>
      </c>
    </row>
    <row r="2169" spans="1:27" hidden="1" x14ac:dyDescent="0.25">
      <c r="A2169" s="144"/>
      <c r="B2169" s="151"/>
      <c r="C2169" s="152"/>
      <c r="D2169" s="153"/>
      <c r="E2169" s="156" t="s">
        <v>184</v>
      </c>
      <c r="F2169" s="156"/>
      <c r="G2169" s="156"/>
      <c r="H2169" s="156"/>
      <c r="I2169" s="156"/>
      <c r="J2169" s="86"/>
      <c r="K2169" s="155" t="str">
        <f>IF(AND(J2169="Tak",F2157&lt;0.1),"Nie został spełniony warunek zgodnie z punktem 2 Kryteriów jakościowych dopuszczających","")</f>
        <v/>
      </c>
      <c r="L2169" s="155"/>
      <c r="M2169" s="155"/>
      <c r="N2169" s="155"/>
      <c r="O2169" s="155"/>
      <c r="P2169" s="155"/>
      <c r="Q2169" s="155"/>
      <c r="R2169" s="155"/>
      <c r="S2169" s="155"/>
      <c r="T2169" s="155"/>
      <c r="AA2169">
        <f t="shared" si="43"/>
        <v>0</v>
      </c>
    </row>
    <row r="2170" spans="1:27" ht="60.75" hidden="1" customHeight="1" x14ac:dyDescent="0.25">
      <c r="A2170" s="34">
        <v>33</v>
      </c>
      <c r="B2170" s="157" t="s">
        <v>277</v>
      </c>
      <c r="C2170" s="157"/>
      <c r="D2170" s="157"/>
      <c r="E2170" s="54" t="s">
        <v>19</v>
      </c>
      <c r="F2170" s="158"/>
      <c r="G2170" s="158"/>
      <c r="H2170" s="120"/>
      <c r="I2170" s="159"/>
      <c r="J2170" s="159"/>
      <c r="K2170" s="99"/>
      <c r="L2170" s="17"/>
      <c r="M2170" s="17"/>
      <c r="N2170" s="17"/>
      <c r="O2170" s="17"/>
      <c r="P2170" s="17"/>
      <c r="Q2170" s="17"/>
      <c r="R2170" s="17"/>
      <c r="S2170" s="17"/>
      <c r="T2170" s="17"/>
      <c r="AA2170">
        <f>SUM(AA2167:AA2169)</f>
        <v>0</v>
      </c>
    </row>
    <row r="2171" spans="1:27" ht="41.25" hidden="1" customHeight="1" x14ac:dyDescent="0.25">
      <c r="A2171" s="34">
        <v>34</v>
      </c>
      <c r="B2171" s="108" t="s">
        <v>157</v>
      </c>
      <c r="C2171" s="108"/>
      <c r="D2171" s="108"/>
      <c r="E2171" s="57" t="s">
        <v>158</v>
      </c>
      <c r="F2171" s="160" t="str">
        <f>IF(OR(F2142="",F2143=""),"",F2141/F2155)</f>
        <v/>
      </c>
      <c r="G2171" s="160"/>
      <c r="H2171" s="161"/>
      <c r="I2171" s="161"/>
      <c r="J2171" s="162"/>
      <c r="K2171" s="100"/>
      <c r="L2171" s="17"/>
      <c r="M2171" s="17"/>
      <c r="N2171" s="17"/>
      <c r="O2171" s="17"/>
      <c r="P2171" s="17"/>
      <c r="Q2171" s="17"/>
      <c r="R2171" s="17"/>
      <c r="S2171" s="17"/>
      <c r="T2171" s="17"/>
    </row>
    <row r="2172" spans="1:27" ht="40.5" hidden="1" customHeight="1" x14ac:dyDescent="0.25">
      <c r="A2172" s="34">
        <v>35</v>
      </c>
      <c r="B2172" s="108" t="s">
        <v>159</v>
      </c>
      <c r="C2172" s="108"/>
      <c r="D2172" s="108"/>
      <c r="E2172" s="57" t="s">
        <v>160</v>
      </c>
      <c r="F2172" s="160" t="str">
        <f>IF(OR(F2141="",F2142="",F2151=""),"",F2141/(F2142-F2143))</f>
        <v/>
      </c>
      <c r="G2172" s="160"/>
      <c r="H2172" s="161"/>
      <c r="I2172" s="161"/>
      <c r="J2172" s="162"/>
      <c r="K2172" s="99"/>
      <c r="L2172" s="17"/>
      <c r="M2172" s="17"/>
      <c r="N2172" s="17"/>
      <c r="O2172" s="17"/>
      <c r="P2172" s="17"/>
      <c r="Q2172" s="17"/>
      <c r="R2172" s="17"/>
      <c r="S2172" s="17"/>
      <c r="T2172" s="17"/>
    </row>
    <row r="2173" spans="1:27" ht="30" hidden="1" customHeight="1" x14ac:dyDescent="0.25">
      <c r="A2173" s="34">
        <v>36</v>
      </c>
      <c r="B2173" s="126" t="str">
        <f>CONCATENATE("Maksymalna kwota dofinansowania - ",'0-1'!$B$8)</f>
        <v xml:space="preserve">Maksymalna kwota dofinansowania - </v>
      </c>
      <c r="C2173" s="127"/>
      <c r="D2173" s="128"/>
      <c r="E2173" s="57" t="s">
        <v>69</v>
      </c>
      <c r="F2173" s="135" t="str">
        <f>IF(F2174="","",F2174*F2141)</f>
        <v/>
      </c>
      <c r="G2173" s="136"/>
      <c r="H2173" s="137"/>
      <c r="I2173" s="138"/>
      <c r="J2173" s="138"/>
      <c r="K2173" s="99"/>
      <c r="L2173" s="17"/>
      <c r="M2173" s="17"/>
      <c r="N2173" s="17"/>
      <c r="O2173" s="17"/>
      <c r="P2173" s="17"/>
      <c r="Q2173" s="17"/>
      <c r="R2173" s="17"/>
      <c r="S2173" s="17"/>
      <c r="T2173" s="17"/>
    </row>
    <row r="2174" spans="1:27" ht="45.75" hidden="1" customHeight="1" x14ac:dyDescent="0.25">
      <c r="A2174" s="34">
        <v>37</v>
      </c>
      <c r="B2174" s="126" t="s">
        <v>187</v>
      </c>
      <c r="C2174" s="127"/>
      <c r="D2174" s="128"/>
      <c r="E2174" s="59" t="s">
        <v>47</v>
      </c>
      <c r="F2174" s="139" t="str">
        <f>IF(AA2170=3,0.95,IF(AA2170=2,0.9,IF(AA2170=1,0.85,"")))</f>
        <v/>
      </c>
      <c r="G2174" s="140"/>
      <c r="H2174" s="137"/>
      <c r="I2174" s="138"/>
      <c r="J2174" s="138"/>
      <c r="K2174" s="99"/>
      <c r="L2174" s="17"/>
      <c r="M2174" s="17"/>
      <c r="N2174" s="17"/>
      <c r="O2174" s="17"/>
      <c r="P2174" s="17"/>
      <c r="Q2174" s="17"/>
      <c r="R2174" s="17"/>
      <c r="S2174" s="17"/>
      <c r="T2174" s="17"/>
    </row>
    <row r="2175" spans="1:27" ht="15" hidden="1" customHeight="1" x14ac:dyDescent="0.25">
      <c r="A2175" s="106" t="s">
        <v>205</v>
      </c>
      <c r="B2175" s="106"/>
      <c r="C2175" s="106"/>
      <c r="D2175" s="106"/>
      <c r="E2175" s="106"/>
      <c r="F2175" s="106"/>
      <c r="G2175" s="106"/>
      <c r="H2175" s="106"/>
      <c r="I2175" s="106"/>
      <c r="J2175" s="132"/>
      <c r="K2175" s="98"/>
      <c r="L2175" s="17"/>
      <c r="M2175" s="17"/>
      <c r="N2175" s="17"/>
      <c r="O2175" s="17"/>
      <c r="P2175" s="17"/>
      <c r="Q2175" s="17"/>
      <c r="R2175" s="17"/>
      <c r="S2175" s="17"/>
      <c r="T2175" s="17"/>
    </row>
    <row r="2176" spans="1:27" ht="39.75" hidden="1" customHeight="1" x14ac:dyDescent="0.25">
      <c r="A2176" s="107"/>
      <c r="B2176" s="107"/>
      <c r="C2176" s="107"/>
      <c r="D2176" s="107"/>
      <c r="E2176" s="107"/>
      <c r="F2176" s="107"/>
      <c r="G2176" s="107"/>
      <c r="H2176" s="107"/>
      <c r="I2176" s="107"/>
      <c r="J2176" s="141"/>
      <c r="K2176" s="98"/>
      <c r="L2176" s="17"/>
      <c r="M2176" s="17"/>
      <c r="N2176" s="17"/>
      <c r="O2176" s="17"/>
      <c r="P2176" s="17"/>
      <c r="Q2176" s="17"/>
      <c r="R2176" s="17"/>
      <c r="S2176" s="17"/>
      <c r="T2176" s="17"/>
    </row>
    <row r="2177" spans="1:27" ht="33" hidden="1" customHeight="1" x14ac:dyDescent="0.25">
      <c r="K2177" s="98"/>
      <c r="L2177" s="17"/>
      <c r="M2177" s="17"/>
      <c r="N2177" s="17"/>
      <c r="O2177" s="17"/>
      <c r="P2177" s="17"/>
      <c r="Q2177" s="17"/>
      <c r="R2177" s="17"/>
      <c r="S2177" s="17"/>
      <c r="T2177" s="17"/>
    </row>
    <row r="2178" spans="1:27" ht="18.75" hidden="1" x14ac:dyDescent="0.3">
      <c r="B2178" s="207" t="s">
        <v>243</v>
      </c>
      <c r="C2178" s="207"/>
      <c r="D2178" s="207"/>
      <c r="E2178" s="207"/>
      <c r="F2178" s="207"/>
      <c r="G2178" s="207"/>
      <c r="H2178" s="207"/>
      <c r="I2178" s="207"/>
      <c r="J2178" s="207"/>
      <c r="K2178" s="98"/>
      <c r="L2178" s="17"/>
      <c r="M2178" s="17"/>
      <c r="N2178" s="17"/>
      <c r="O2178" s="17"/>
      <c r="P2178" s="17"/>
      <c r="Q2178" s="17"/>
      <c r="R2178" s="17"/>
      <c r="S2178" s="17"/>
      <c r="T2178" s="17"/>
    </row>
    <row r="2179" spans="1:27" ht="45.75" hidden="1" customHeight="1" x14ac:dyDescent="0.25">
      <c r="A2179" s="36" t="s">
        <v>13</v>
      </c>
      <c r="B2179" s="208" t="s">
        <v>33</v>
      </c>
      <c r="C2179" s="208"/>
      <c r="D2179" s="208"/>
      <c r="E2179" s="51" t="s">
        <v>15</v>
      </c>
      <c r="F2179" s="208" t="s">
        <v>36</v>
      </c>
      <c r="G2179" s="208"/>
      <c r="H2179" s="208" t="s">
        <v>49</v>
      </c>
      <c r="I2179" s="208"/>
      <c r="J2179" s="209"/>
      <c r="K2179" s="99"/>
      <c r="L2179" s="17"/>
      <c r="M2179" s="17"/>
      <c r="N2179" s="17"/>
      <c r="O2179" s="17"/>
      <c r="P2179" s="17"/>
      <c r="Q2179" s="17"/>
      <c r="R2179" s="17"/>
      <c r="S2179" s="17"/>
      <c r="T2179" s="17"/>
    </row>
    <row r="2180" spans="1:27" ht="31.5" hidden="1" customHeight="1" x14ac:dyDescent="0.25">
      <c r="A2180" s="40">
        <v>1</v>
      </c>
      <c r="B2180" s="157" t="s">
        <v>43</v>
      </c>
      <c r="C2180" s="157"/>
      <c r="D2180" s="157"/>
      <c r="E2180" s="52" t="s">
        <v>17</v>
      </c>
      <c r="F2180" s="198" t="s">
        <v>17</v>
      </c>
      <c r="G2180" s="199"/>
      <c r="H2180" s="200"/>
      <c r="I2180" s="200"/>
      <c r="J2180" s="201"/>
      <c r="K2180" s="99"/>
      <c r="L2180" s="17"/>
      <c r="M2180" s="17"/>
      <c r="N2180" s="17"/>
      <c r="O2180" s="17"/>
      <c r="P2180" s="17"/>
      <c r="Q2180" s="17"/>
      <c r="R2180" s="17"/>
      <c r="S2180" s="17"/>
      <c r="T2180" s="17"/>
    </row>
    <row r="2181" spans="1:27" ht="30.75" hidden="1" customHeight="1" x14ac:dyDescent="0.25">
      <c r="A2181" s="40">
        <v>2</v>
      </c>
      <c r="B2181" s="157" t="s">
        <v>44</v>
      </c>
      <c r="C2181" s="157"/>
      <c r="D2181" s="157"/>
      <c r="E2181" s="52" t="s">
        <v>17</v>
      </c>
      <c r="F2181" s="198" t="s">
        <v>17</v>
      </c>
      <c r="G2181" s="199"/>
      <c r="H2181" s="120"/>
      <c r="I2181" s="159"/>
      <c r="J2181" s="159"/>
      <c r="K2181" s="101"/>
      <c r="L2181" s="17"/>
      <c r="M2181" s="17"/>
      <c r="N2181" s="17"/>
      <c r="O2181" s="17"/>
      <c r="P2181" s="17"/>
      <c r="Q2181" s="17"/>
      <c r="R2181" s="17"/>
      <c r="S2181" s="17"/>
      <c r="T2181" s="17"/>
    </row>
    <row r="2182" spans="1:27" ht="15.75" hidden="1" x14ac:dyDescent="0.25">
      <c r="A2182" s="40">
        <v>3</v>
      </c>
      <c r="B2182" s="126" t="s">
        <v>152</v>
      </c>
      <c r="C2182" s="127"/>
      <c r="D2182" s="128"/>
      <c r="E2182" s="53" t="s">
        <v>153</v>
      </c>
      <c r="F2182" s="202"/>
      <c r="G2182" s="203"/>
      <c r="H2182" s="120"/>
      <c r="I2182" s="159"/>
      <c r="J2182" s="159"/>
      <c r="K2182" s="101"/>
      <c r="L2182" s="17"/>
      <c r="M2182" s="17"/>
      <c r="N2182" s="17"/>
      <c r="O2182" s="17"/>
      <c r="P2182" s="17"/>
      <c r="Q2182" s="17"/>
      <c r="R2182" s="17"/>
      <c r="S2182" s="17"/>
      <c r="T2182" s="17"/>
      <c r="AA2182" t="s">
        <v>154</v>
      </c>
    </row>
    <row r="2183" spans="1:27" ht="17.25" hidden="1" x14ac:dyDescent="0.25">
      <c r="A2183" s="40">
        <v>4</v>
      </c>
      <c r="B2183" s="157" t="s">
        <v>45</v>
      </c>
      <c r="C2183" s="157"/>
      <c r="D2183" s="157"/>
      <c r="E2183" s="54" t="s">
        <v>21</v>
      </c>
      <c r="F2183" s="158"/>
      <c r="G2183" s="158"/>
      <c r="H2183" s="120"/>
      <c r="I2183" s="159"/>
      <c r="J2183" s="159"/>
      <c r="K2183" s="101"/>
      <c r="L2183" s="17"/>
      <c r="M2183" s="17"/>
      <c r="N2183" s="17"/>
      <c r="O2183" s="17"/>
      <c r="P2183" s="17"/>
      <c r="Q2183" s="17"/>
      <c r="R2183" s="17"/>
      <c r="S2183" s="17"/>
      <c r="T2183" s="17"/>
      <c r="AA2183" t="s">
        <v>155</v>
      </c>
    </row>
    <row r="2184" spans="1:27" ht="18.75" hidden="1" customHeight="1" x14ac:dyDescent="0.25">
      <c r="A2184" s="40">
        <v>5</v>
      </c>
      <c r="B2184" s="157" t="s">
        <v>41</v>
      </c>
      <c r="C2184" s="157"/>
      <c r="D2184" s="157"/>
      <c r="E2184" s="54" t="s">
        <v>21</v>
      </c>
      <c r="F2184" s="204"/>
      <c r="G2184" s="205"/>
      <c r="H2184" s="120"/>
      <c r="I2184" s="159"/>
      <c r="J2184" s="159"/>
      <c r="K2184" s="101"/>
      <c r="L2184" s="17"/>
      <c r="M2184" s="17"/>
      <c r="N2184" s="17"/>
      <c r="O2184" s="17"/>
      <c r="P2184" s="17"/>
      <c r="Q2184" s="17"/>
      <c r="R2184" s="17"/>
      <c r="S2184" s="17"/>
      <c r="T2184" s="17"/>
    </row>
    <row r="2185" spans="1:27" ht="29.25" hidden="1" customHeight="1" x14ac:dyDescent="0.25">
      <c r="A2185" s="34">
        <v>6</v>
      </c>
      <c r="B2185" s="206" t="s">
        <v>163</v>
      </c>
      <c r="C2185" s="206"/>
      <c r="D2185" s="206"/>
      <c r="E2185" s="55" t="s">
        <v>168</v>
      </c>
      <c r="F2185" s="158"/>
      <c r="G2185" s="158"/>
      <c r="H2185" s="120"/>
      <c r="I2185" s="159"/>
      <c r="J2185" s="159"/>
      <c r="K2185" s="101"/>
      <c r="L2185" s="17"/>
      <c r="M2185" s="17"/>
      <c r="N2185" s="17"/>
      <c r="O2185" s="17"/>
      <c r="P2185" s="17"/>
      <c r="Q2185" s="17"/>
      <c r="R2185" s="17"/>
      <c r="S2185" s="17"/>
      <c r="T2185" s="17"/>
    </row>
    <row r="2186" spans="1:27" ht="62.25" hidden="1" customHeight="1" x14ac:dyDescent="0.25">
      <c r="A2186" s="40">
        <v>7</v>
      </c>
      <c r="B2186" s="157" t="s">
        <v>46</v>
      </c>
      <c r="C2186" s="157"/>
      <c r="D2186" s="157"/>
      <c r="E2186" s="54" t="s">
        <v>21</v>
      </c>
      <c r="F2186" s="158"/>
      <c r="G2186" s="158"/>
      <c r="H2186" s="120"/>
      <c r="I2186" s="159"/>
      <c r="J2186" s="159"/>
      <c r="K2186" s="99"/>
      <c r="L2186" s="17"/>
      <c r="M2186" s="17"/>
      <c r="N2186" s="17"/>
      <c r="O2186" s="17"/>
      <c r="P2186" s="17"/>
      <c r="Q2186" s="17"/>
      <c r="R2186" s="17"/>
      <c r="S2186" s="17"/>
      <c r="T2186" s="17"/>
    </row>
    <row r="2187" spans="1:27" ht="28.5" hidden="1" customHeight="1" x14ac:dyDescent="0.25">
      <c r="A2187" s="40">
        <v>8</v>
      </c>
      <c r="B2187" s="193" t="s">
        <v>174</v>
      </c>
      <c r="C2187" s="194"/>
      <c r="D2187" s="195"/>
      <c r="E2187" s="56" t="s">
        <v>35</v>
      </c>
      <c r="F2187" s="196"/>
      <c r="G2187" s="197"/>
      <c r="H2187" s="120"/>
      <c r="I2187" s="159"/>
      <c r="J2187" s="159"/>
      <c r="K2187" s="99"/>
      <c r="L2187" s="17"/>
      <c r="M2187" s="17"/>
      <c r="N2187" s="17"/>
      <c r="O2187" s="17"/>
      <c r="P2187" s="17"/>
      <c r="Q2187" s="17"/>
      <c r="R2187" s="17"/>
      <c r="S2187" s="17"/>
      <c r="T2187" s="17"/>
    </row>
    <row r="2188" spans="1:27" ht="29.25" hidden="1" customHeight="1" x14ac:dyDescent="0.25">
      <c r="A2188" s="40">
        <v>9</v>
      </c>
      <c r="B2188" s="193" t="s">
        <v>176</v>
      </c>
      <c r="C2188" s="194"/>
      <c r="D2188" s="195"/>
      <c r="E2188" s="56" t="s">
        <v>153</v>
      </c>
      <c r="F2188" s="163"/>
      <c r="G2188" s="164"/>
      <c r="H2188" s="120"/>
      <c r="I2188" s="159"/>
      <c r="J2188" s="159"/>
      <c r="K2188" s="99"/>
      <c r="L2188" s="17"/>
      <c r="M2188" s="17"/>
      <c r="N2188" s="17"/>
      <c r="O2188" s="17"/>
      <c r="P2188" s="17"/>
      <c r="Q2188" s="17"/>
      <c r="R2188" s="17"/>
      <c r="S2188" s="17"/>
      <c r="T2188" s="17"/>
    </row>
    <row r="2189" spans="1:27" hidden="1" x14ac:dyDescent="0.25">
      <c r="A2189" s="40">
        <v>10</v>
      </c>
      <c r="B2189" s="193" t="s">
        <v>175</v>
      </c>
      <c r="C2189" s="194"/>
      <c r="D2189" s="195"/>
      <c r="E2189" s="56" t="s">
        <v>35</v>
      </c>
      <c r="F2189" s="196"/>
      <c r="G2189" s="197"/>
      <c r="H2189" s="120"/>
      <c r="I2189" s="159"/>
      <c r="J2189" s="159"/>
      <c r="K2189" s="99"/>
      <c r="L2189" s="17"/>
      <c r="M2189" s="17"/>
      <c r="N2189" s="17"/>
      <c r="O2189" s="17"/>
      <c r="P2189" s="17"/>
      <c r="Q2189" s="17"/>
      <c r="R2189" s="17"/>
      <c r="S2189" s="17"/>
      <c r="T2189" s="17"/>
    </row>
    <row r="2190" spans="1:27" ht="33.75" hidden="1" customHeight="1" x14ac:dyDescent="0.25">
      <c r="A2190" s="40">
        <v>11</v>
      </c>
      <c r="B2190" s="126" t="s">
        <v>156</v>
      </c>
      <c r="C2190" s="127"/>
      <c r="D2190" s="128"/>
      <c r="E2190" s="57" t="s">
        <v>69</v>
      </c>
      <c r="F2190" s="187"/>
      <c r="G2190" s="188"/>
      <c r="H2190" s="120"/>
      <c r="I2190" s="159"/>
      <c r="J2190" s="159"/>
      <c r="K2190" s="100" t="str">
        <f>IF(F2191&gt;F2190,"Wartość kosztów kwalifikowanych przekracza koszt całkowity przedsięwzięcia !!!","")</f>
        <v/>
      </c>
      <c r="L2190" s="17"/>
      <c r="M2190" s="17"/>
      <c r="N2190" s="17"/>
      <c r="O2190" s="17"/>
      <c r="P2190" s="17"/>
      <c r="Q2190" s="17"/>
      <c r="R2190" s="17"/>
      <c r="S2190" s="17"/>
      <c r="T2190" s="17"/>
    </row>
    <row r="2191" spans="1:27" ht="141.75" hidden="1" customHeight="1" x14ac:dyDescent="0.25">
      <c r="A2191" s="40">
        <v>12</v>
      </c>
      <c r="B2191" s="126" t="s">
        <v>167</v>
      </c>
      <c r="C2191" s="127"/>
      <c r="D2191" s="128"/>
      <c r="E2191" s="57" t="s">
        <v>69</v>
      </c>
      <c r="F2191" s="187"/>
      <c r="G2191" s="188"/>
      <c r="H2191" s="120"/>
      <c r="I2191" s="159"/>
      <c r="J2191" s="159"/>
      <c r="K2191" s="105" t="str">
        <f>IF(F2191="","",IF(F2191&lt;100000,"Minimalny koszt kwalifikowany przedsięwzięcia to 100.000,00 zł !!!",""))</f>
        <v/>
      </c>
      <c r="L2191" s="17"/>
      <c r="M2191" s="17"/>
      <c r="N2191" s="17"/>
      <c r="O2191" s="17"/>
      <c r="P2191" s="17"/>
      <c r="Q2191" s="17"/>
      <c r="R2191" s="17"/>
      <c r="S2191" s="17"/>
      <c r="T2191" s="17"/>
    </row>
    <row r="2192" spans="1:27" ht="30.75" hidden="1" customHeight="1" x14ac:dyDescent="0.25">
      <c r="A2192" s="37">
        <v>13</v>
      </c>
      <c r="B2192" s="126" t="s">
        <v>165</v>
      </c>
      <c r="C2192" s="127"/>
      <c r="D2192" s="128"/>
      <c r="E2192" s="57" t="s">
        <v>69</v>
      </c>
      <c r="F2192" s="187"/>
      <c r="G2192" s="188"/>
      <c r="H2192" s="120"/>
      <c r="I2192" s="159"/>
      <c r="J2192" s="159"/>
      <c r="K2192" s="99"/>
      <c r="L2192" s="17"/>
      <c r="M2192" s="17"/>
      <c r="N2192" s="17"/>
      <c r="O2192" s="17"/>
      <c r="P2192" s="17"/>
      <c r="Q2192" s="17"/>
      <c r="R2192" s="17"/>
      <c r="S2192" s="17"/>
      <c r="T2192" s="17"/>
    </row>
    <row r="2193" spans="1:20" ht="30.75" hidden="1" customHeight="1" x14ac:dyDescent="0.25">
      <c r="A2193" s="37">
        <v>14</v>
      </c>
      <c r="B2193" s="126" t="s">
        <v>164</v>
      </c>
      <c r="C2193" s="127"/>
      <c r="D2193" s="128"/>
      <c r="E2193" s="57" t="s">
        <v>69</v>
      </c>
      <c r="F2193" s="187"/>
      <c r="G2193" s="188"/>
      <c r="H2193" s="120"/>
      <c r="I2193" s="159"/>
      <c r="J2193" s="159"/>
      <c r="K2193" s="99"/>
      <c r="L2193" s="17"/>
      <c r="M2193" s="17"/>
      <c r="N2193" s="17"/>
      <c r="O2193" s="17"/>
      <c r="P2193" s="17"/>
      <c r="Q2193" s="17"/>
      <c r="R2193" s="17"/>
      <c r="S2193" s="17"/>
      <c r="T2193" s="17"/>
    </row>
    <row r="2194" spans="1:20" ht="30.75" hidden="1" customHeight="1" x14ac:dyDescent="0.25">
      <c r="A2194" s="37">
        <v>15</v>
      </c>
      <c r="B2194" s="126" t="s">
        <v>170</v>
      </c>
      <c r="C2194" s="127"/>
      <c r="D2194" s="128"/>
      <c r="E2194" s="57" t="s">
        <v>69</v>
      </c>
      <c r="F2194" s="189" t="str">
        <f>IF(OR(F2192="",F2193=""),"",F2192-F2193)</f>
        <v/>
      </c>
      <c r="G2194" s="190"/>
      <c r="H2194" s="120"/>
      <c r="I2194" s="159"/>
      <c r="J2194" s="159"/>
      <c r="K2194" s="99"/>
      <c r="L2194" s="17"/>
      <c r="M2194" s="17"/>
      <c r="N2194" s="17"/>
      <c r="O2194" s="17"/>
      <c r="P2194" s="17"/>
      <c r="Q2194" s="17"/>
      <c r="R2194" s="17"/>
      <c r="S2194" s="17"/>
      <c r="T2194" s="17"/>
    </row>
    <row r="2195" spans="1:20" hidden="1" x14ac:dyDescent="0.25">
      <c r="A2195" s="166">
        <v>16</v>
      </c>
      <c r="B2195" s="145" t="s">
        <v>66</v>
      </c>
      <c r="C2195" s="146"/>
      <c r="D2195" s="147"/>
      <c r="E2195" s="56" t="s">
        <v>93</v>
      </c>
      <c r="F2195" s="191"/>
      <c r="G2195" s="192"/>
      <c r="H2195" s="182"/>
      <c r="I2195" s="183"/>
      <c r="J2195" s="183"/>
      <c r="K2195" s="102"/>
      <c r="L2195" s="17"/>
      <c r="M2195" s="17"/>
      <c r="N2195" s="17"/>
      <c r="O2195" s="17"/>
      <c r="P2195" s="17"/>
      <c r="Q2195" s="17"/>
      <c r="R2195" s="17"/>
      <c r="S2195" s="17"/>
      <c r="T2195" s="17"/>
    </row>
    <row r="2196" spans="1:20" ht="17.25" hidden="1" customHeight="1" x14ac:dyDescent="0.25">
      <c r="A2196" s="167"/>
      <c r="B2196" s="151"/>
      <c r="C2196" s="152"/>
      <c r="D2196" s="153"/>
      <c r="E2196" s="54" t="s">
        <v>22</v>
      </c>
      <c r="F2196" s="114" t="str">
        <f>IF(F2195="","",F2195*0.278)</f>
        <v/>
      </c>
      <c r="G2196" s="114"/>
      <c r="H2196" s="184"/>
      <c r="I2196" s="184"/>
      <c r="J2196" s="182"/>
      <c r="K2196" s="102"/>
      <c r="L2196" s="17"/>
      <c r="M2196" s="17"/>
      <c r="N2196" s="17"/>
      <c r="O2196" s="17"/>
      <c r="P2196" s="17"/>
      <c r="Q2196" s="17"/>
      <c r="R2196" s="17"/>
      <c r="S2196" s="17"/>
      <c r="T2196" s="17"/>
    </row>
    <row r="2197" spans="1:20" hidden="1" x14ac:dyDescent="0.25">
      <c r="A2197" s="166">
        <v>17</v>
      </c>
      <c r="B2197" s="145" t="s">
        <v>67</v>
      </c>
      <c r="C2197" s="146"/>
      <c r="D2197" s="147"/>
      <c r="E2197" s="56" t="s">
        <v>93</v>
      </c>
      <c r="F2197" s="191"/>
      <c r="G2197" s="192"/>
      <c r="H2197" s="182"/>
      <c r="I2197" s="183"/>
      <c r="J2197" s="183"/>
      <c r="K2197" s="102"/>
      <c r="L2197" s="17"/>
      <c r="M2197" s="17"/>
      <c r="N2197" s="17"/>
      <c r="O2197" s="17"/>
      <c r="P2197" s="17"/>
      <c r="Q2197" s="17"/>
      <c r="R2197" s="17"/>
      <c r="S2197" s="17"/>
      <c r="T2197" s="17"/>
    </row>
    <row r="2198" spans="1:20" hidden="1" x14ac:dyDescent="0.25">
      <c r="A2198" s="167"/>
      <c r="B2198" s="151"/>
      <c r="C2198" s="152"/>
      <c r="D2198" s="153"/>
      <c r="E2198" s="54" t="s">
        <v>22</v>
      </c>
      <c r="F2198" s="114" t="str">
        <f>IF(F2197="","",F2197*0.278)</f>
        <v/>
      </c>
      <c r="G2198" s="114"/>
      <c r="H2198" s="184"/>
      <c r="I2198" s="184"/>
      <c r="J2198" s="182"/>
      <c r="K2198" s="102"/>
      <c r="L2198" s="17"/>
      <c r="M2198" s="17"/>
      <c r="N2198" s="17"/>
      <c r="O2198" s="17"/>
      <c r="P2198" s="17"/>
      <c r="Q2198" s="17"/>
      <c r="R2198" s="17"/>
      <c r="S2198" s="17"/>
      <c r="T2198" s="17"/>
    </row>
    <row r="2199" spans="1:20" hidden="1" x14ac:dyDescent="0.25">
      <c r="A2199" s="166">
        <v>18</v>
      </c>
      <c r="B2199" s="145" t="s">
        <v>64</v>
      </c>
      <c r="C2199" s="146"/>
      <c r="D2199" s="147"/>
      <c r="E2199" s="56" t="s">
        <v>93</v>
      </c>
      <c r="F2199" s="181" t="str">
        <f>IF(OR(F2195="",F2197=""),"",F2195-F2197)</f>
        <v/>
      </c>
      <c r="G2199" s="181"/>
      <c r="H2199" s="182"/>
      <c r="I2199" s="183"/>
      <c r="J2199" s="183"/>
      <c r="K2199" s="102"/>
      <c r="L2199" s="17"/>
      <c r="M2199" s="17"/>
      <c r="N2199" s="17"/>
      <c r="O2199" s="17"/>
      <c r="P2199" s="17"/>
      <c r="Q2199" s="17"/>
      <c r="R2199" s="17"/>
      <c r="S2199" s="17"/>
      <c r="T2199" s="17"/>
    </row>
    <row r="2200" spans="1:20" hidden="1" x14ac:dyDescent="0.25">
      <c r="A2200" s="167"/>
      <c r="B2200" s="151"/>
      <c r="C2200" s="152"/>
      <c r="D2200" s="153"/>
      <c r="E2200" s="54" t="s">
        <v>22</v>
      </c>
      <c r="F2200" s="114" t="str">
        <f>IF(OR(F2196="",F2198=""),"",F2196-F2198)</f>
        <v/>
      </c>
      <c r="G2200" s="114"/>
      <c r="H2200" s="184"/>
      <c r="I2200" s="184"/>
      <c r="J2200" s="182"/>
      <c r="K2200" s="102"/>
      <c r="L2200" s="17"/>
      <c r="M2200" s="17"/>
      <c r="N2200" s="17"/>
      <c r="O2200" s="17"/>
      <c r="P2200" s="17"/>
      <c r="Q2200" s="17"/>
      <c r="R2200" s="17"/>
      <c r="S2200" s="17"/>
      <c r="T2200" s="17"/>
    </row>
    <row r="2201" spans="1:20" ht="24" hidden="1" customHeight="1" x14ac:dyDescent="0.25">
      <c r="A2201" s="166">
        <v>19</v>
      </c>
      <c r="B2201" s="168" t="s">
        <v>61</v>
      </c>
      <c r="C2201" s="169"/>
      <c r="D2201" s="170"/>
      <c r="E2201" s="58" t="s">
        <v>93</v>
      </c>
      <c r="F2201" s="163"/>
      <c r="G2201" s="164"/>
      <c r="H2201" s="120"/>
      <c r="I2201" s="159"/>
      <c r="J2201" s="159"/>
      <c r="K2201" s="99"/>
      <c r="L2201" s="17"/>
      <c r="M2201" s="17"/>
      <c r="N2201" s="17"/>
      <c r="O2201" s="17"/>
      <c r="P2201" s="17"/>
      <c r="Q2201" s="17"/>
      <c r="R2201" s="17"/>
      <c r="S2201" s="17"/>
      <c r="T2201" s="17"/>
    </row>
    <row r="2202" spans="1:20" ht="24" hidden="1" customHeight="1" x14ac:dyDescent="0.25">
      <c r="A2202" s="167"/>
      <c r="B2202" s="171"/>
      <c r="C2202" s="172"/>
      <c r="D2202" s="173"/>
      <c r="E2202" s="57" t="s">
        <v>22</v>
      </c>
      <c r="F2202" s="185" t="str">
        <f>IF(F2201="","",F2201*0.278)</f>
        <v/>
      </c>
      <c r="G2202" s="186"/>
      <c r="H2202" s="120"/>
      <c r="I2202" s="159"/>
      <c r="J2202" s="159"/>
      <c r="K2202" s="99"/>
      <c r="L2202" s="17"/>
      <c r="M2202" s="17"/>
      <c r="N2202" s="17"/>
      <c r="O2202" s="17"/>
      <c r="P2202" s="17"/>
      <c r="Q2202" s="17"/>
      <c r="R2202" s="17"/>
      <c r="S2202" s="17"/>
      <c r="T2202" s="17"/>
    </row>
    <row r="2203" spans="1:20" ht="24" hidden="1" customHeight="1" x14ac:dyDescent="0.25">
      <c r="A2203" s="166">
        <v>20</v>
      </c>
      <c r="B2203" s="168" t="s">
        <v>62</v>
      </c>
      <c r="C2203" s="169"/>
      <c r="D2203" s="170"/>
      <c r="E2203" s="58" t="s">
        <v>93</v>
      </c>
      <c r="F2203" s="163"/>
      <c r="G2203" s="164"/>
      <c r="H2203" s="120"/>
      <c r="I2203" s="159"/>
      <c r="J2203" s="159"/>
      <c r="K2203" s="99"/>
      <c r="L2203" s="17"/>
      <c r="M2203" s="17"/>
      <c r="N2203" s="17"/>
      <c r="O2203" s="17"/>
      <c r="P2203" s="17"/>
      <c r="Q2203" s="17"/>
      <c r="R2203" s="17"/>
      <c r="S2203" s="17"/>
      <c r="T2203" s="17"/>
    </row>
    <row r="2204" spans="1:20" ht="24" hidden="1" customHeight="1" x14ac:dyDescent="0.25">
      <c r="A2204" s="167"/>
      <c r="B2204" s="171"/>
      <c r="C2204" s="172"/>
      <c r="D2204" s="173"/>
      <c r="E2204" s="57" t="s">
        <v>22</v>
      </c>
      <c r="F2204" s="185" t="str">
        <f>IF(F2203="","",F2203*0.278)</f>
        <v/>
      </c>
      <c r="G2204" s="186"/>
      <c r="H2204" s="120"/>
      <c r="I2204" s="159"/>
      <c r="J2204" s="159"/>
      <c r="K2204" s="103"/>
      <c r="L2204" s="17"/>
      <c r="M2204" s="17"/>
      <c r="N2204" s="17"/>
      <c r="O2204" s="17"/>
      <c r="P2204" s="17"/>
      <c r="Q2204" s="17"/>
      <c r="R2204" s="17"/>
      <c r="S2204" s="17"/>
      <c r="T2204" s="17"/>
    </row>
    <row r="2205" spans="1:20" ht="23.25" hidden="1" customHeight="1" x14ac:dyDescent="0.25">
      <c r="A2205" s="166">
        <v>21</v>
      </c>
      <c r="B2205" s="168" t="s">
        <v>50</v>
      </c>
      <c r="C2205" s="169"/>
      <c r="D2205" s="170"/>
      <c r="E2205" s="58" t="s">
        <v>93</v>
      </c>
      <c r="F2205" s="174" t="str">
        <f>IF(OR(F2201="",F2203=""),"",F2201-F2203)</f>
        <v/>
      </c>
      <c r="G2205" s="175"/>
      <c r="H2205" s="120"/>
      <c r="I2205" s="159"/>
      <c r="J2205" s="159"/>
      <c r="K2205" s="103"/>
      <c r="L2205" s="17"/>
      <c r="M2205" s="17"/>
      <c r="N2205" s="17"/>
      <c r="O2205" s="17"/>
      <c r="P2205" s="17"/>
      <c r="Q2205" s="17"/>
      <c r="R2205" s="17"/>
      <c r="S2205" s="17"/>
      <c r="T2205" s="17"/>
    </row>
    <row r="2206" spans="1:20" ht="23.25" hidden="1" customHeight="1" x14ac:dyDescent="0.25">
      <c r="A2206" s="167"/>
      <c r="B2206" s="171"/>
      <c r="C2206" s="172"/>
      <c r="D2206" s="173"/>
      <c r="E2206" s="57" t="s">
        <v>22</v>
      </c>
      <c r="F2206" s="174" t="str">
        <f>IF(OR(F2202="",F2204=""),"",F2202-F2204)</f>
        <v/>
      </c>
      <c r="G2206" s="175"/>
      <c r="H2206" s="120"/>
      <c r="I2206" s="159"/>
      <c r="J2206" s="159"/>
      <c r="K2206" s="103"/>
      <c r="L2206" s="17"/>
      <c r="M2206" s="17"/>
      <c r="N2206" s="17"/>
      <c r="O2206" s="17"/>
      <c r="P2206" s="17"/>
      <c r="Q2206" s="17"/>
      <c r="R2206" s="17"/>
      <c r="S2206" s="17"/>
      <c r="T2206" s="17"/>
    </row>
    <row r="2207" spans="1:20" ht="45.75" hidden="1" customHeight="1" x14ac:dyDescent="0.25">
      <c r="A2207" s="38">
        <v>22</v>
      </c>
      <c r="B2207" s="126" t="s">
        <v>161</v>
      </c>
      <c r="C2207" s="127"/>
      <c r="D2207" s="128"/>
      <c r="E2207" s="57" t="s">
        <v>47</v>
      </c>
      <c r="F2207" s="176" t="str">
        <f>IF(OR(F2201="",F2203=""),"",F2205/F2201)</f>
        <v/>
      </c>
      <c r="G2207" s="177"/>
      <c r="H2207" s="120"/>
      <c r="I2207" s="159"/>
      <c r="J2207" s="159"/>
      <c r="K2207" s="103"/>
      <c r="L2207" s="17"/>
      <c r="M2207" s="17"/>
      <c r="N2207" s="17"/>
      <c r="O2207" s="17"/>
      <c r="P2207" s="17"/>
      <c r="Q2207" s="17"/>
      <c r="R2207" s="17"/>
      <c r="S2207" s="17"/>
      <c r="T2207" s="17"/>
    </row>
    <row r="2208" spans="1:20" ht="30.75" hidden="1" customHeight="1" x14ac:dyDescent="0.25">
      <c r="A2208" s="40">
        <v>23</v>
      </c>
      <c r="B2208" s="129" t="s">
        <v>23</v>
      </c>
      <c r="C2208" s="130"/>
      <c r="D2208" s="131"/>
      <c r="E2208" s="54" t="s">
        <v>22</v>
      </c>
      <c r="F2208" s="178"/>
      <c r="G2208" s="178"/>
      <c r="H2208" s="179"/>
      <c r="I2208" s="179"/>
      <c r="J2208" s="120"/>
      <c r="K2208" s="102"/>
      <c r="L2208" s="17"/>
      <c r="M2208" s="17"/>
      <c r="N2208" s="17"/>
      <c r="O2208" s="17"/>
      <c r="P2208" s="17"/>
      <c r="Q2208" s="17"/>
      <c r="R2208" s="17"/>
      <c r="S2208" s="17"/>
      <c r="T2208" s="17"/>
    </row>
    <row r="2209" spans="1:27" ht="30.75" hidden="1" customHeight="1" x14ac:dyDescent="0.25">
      <c r="A2209" s="38">
        <v>24</v>
      </c>
      <c r="B2209" s="129" t="s">
        <v>172</v>
      </c>
      <c r="C2209" s="130"/>
      <c r="D2209" s="131"/>
      <c r="E2209" s="54" t="s">
        <v>22</v>
      </c>
      <c r="F2209" s="178"/>
      <c r="G2209" s="178"/>
      <c r="H2209" s="179"/>
      <c r="I2209" s="179"/>
      <c r="J2209" s="120"/>
      <c r="K2209" s="102"/>
      <c r="L2209" s="17"/>
      <c r="M2209" s="17"/>
      <c r="N2209" s="17"/>
      <c r="O2209" s="17"/>
      <c r="P2209" s="17"/>
      <c r="Q2209" s="17"/>
      <c r="R2209" s="17"/>
      <c r="S2209" s="17"/>
      <c r="T2209" s="17"/>
    </row>
    <row r="2210" spans="1:27" ht="30.75" hidden="1" customHeight="1" x14ac:dyDescent="0.25">
      <c r="A2210" s="38">
        <v>25</v>
      </c>
      <c r="B2210" s="129" t="s">
        <v>173</v>
      </c>
      <c r="C2210" s="130"/>
      <c r="D2210" s="131"/>
      <c r="E2210" s="54" t="s">
        <v>22</v>
      </c>
      <c r="F2210" s="180" t="str">
        <f>IF(OR(F2208="",F2209=""),"",F2208-F2209)</f>
        <v/>
      </c>
      <c r="G2210" s="180"/>
      <c r="H2210" s="120"/>
      <c r="I2210" s="159"/>
      <c r="J2210" s="159"/>
      <c r="K2210" s="102"/>
      <c r="L2210" s="17"/>
      <c r="M2210" s="17"/>
      <c r="N2210" s="17"/>
      <c r="O2210" s="17"/>
      <c r="P2210" s="17"/>
      <c r="Q2210" s="17"/>
      <c r="R2210" s="17"/>
      <c r="S2210" s="17"/>
      <c r="T2210" s="17"/>
    </row>
    <row r="2211" spans="1:27" ht="45.75" hidden="1" customHeight="1" x14ac:dyDescent="0.25">
      <c r="A2211" s="46">
        <v>26</v>
      </c>
      <c r="B2211" s="108" t="s">
        <v>166</v>
      </c>
      <c r="C2211" s="108"/>
      <c r="D2211" s="108"/>
      <c r="E2211" s="57" t="s">
        <v>22</v>
      </c>
      <c r="F2211" s="163"/>
      <c r="G2211" s="164"/>
      <c r="H2211" s="120"/>
      <c r="I2211" s="159"/>
      <c r="J2211" s="159"/>
      <c r="K2211" s="103"/>
      <c r="L2211" s="17"/>
      <c r="M2211" s="17"/>
      <c r="N2211" s="17"/>
      <c r="O2211" s="17"/>
      <c r="P2211" s="17"/>
      <c r="Q2211" s="17"/>
      <c r="R2211" s="17"/>
      <c r="S2211" s="17"/>
      <c r="T2211" s="17"/>
    </row>
    <row r="2212" spans="1:27" ht="45.75" hidden="1" customHeight="1" x14ac:dyDescent="0.25">
      <c r="A2212" s="46">
        <v>27</v>
      </c>
      <c r="B2212" s="108" t="s">
        <v>169</v>
      </c>
      <c r="C2212" s="108"/>
      <c r="D2212" s="108"/>
      <c r="E2212" s="57" t="s">
        <v>22</v>
      </c>
      <c r="F2212" s="163"/>
      <c r="G2212" s="164"/>
      <c r="H2212" s="120"/>
      <c r="I2212" s="159"/>
      <c r="J2212" s="159"/>
      <c r="K2212" s="103"/>
      <c r="L2212" s="17"/>
      <c r="M2212" s="17"/>
      <c r="N2212" s="17"/>
      <c r="O2212" s="17"/>
      <c r="P2212" s="17"/>
      <c r="Q2212" s="17"/>
      <c r="R2212" s="17"/>
      <c r="S2212" s="17"/>
      <c r="T2212" s="17"/>
    </row>
    <row r="2213" spans="1:27" ht="45" hidden="1" customHeight="1" x14ac:dyDescent="0.25">
      <c r="A2213" s="34">
        <v>28</v>
      </c>
      <c r="B2213" s="157" t="s">
        <v>51</v>
      </c>
      <c r="C2213" s="157"/>
      <c r="D2213" s="157"/>
      <c r="E2213" s="54" t="s">
        <v>22</v>
      </c>
      <c r="F2213" s="165" t="str">
        <f>IF(AND(F2211="",F2212=""),"",F2211+F2212)</f>
        <v/>
      </c>
      <c r="G2213" s="165"/>
      <c r="H2213" s="120"/>
      <c r="I2213" s="159"/>
      <c r="J2213" s="159"/>
      <c r="K2213" s="99"/>
      <c r="L2213" s="17"/>
      <c r="M2213" s="17"/>
      <c r="N2213" s="17"/>
      <c r="O2213" s="17"/>
      <c r="P2213" s="17"/>
      <c r="Q2213" s="17"/>
      <c r="R2213" s="17"/>
      <c r="S2213" s="17"/>
      <c r="T2213" s="17"/>
    </row>
    <row r="2214" spans="1:27" ht="30.75" hidden="1" customHeight="1" x14ac:dyDescent="0.25">
      <c r="A2214" s="34">
        <v>29</v>
      </c>
      <c r="B2214" s="129" t="s">
        <v>185</v>
      </c>
      <c r="C2214" s="130"/>
      <c r="D2214" s="131"/>
      <c r="E2214" s="54" t="s">
        <v>24</v>
      </c>
      <c r="F2214" s="163"/>
      <c r="G2214" s="164"/>
      <c r="H2214" s="120"/>
      <c r="I2214" s="159"/>
      <c r="J2214" s="159"/>
      <c r="K2214" s="99"/>
      <c r="L2214" s="17"/>
      <c r="M2214" s="17"/>
      <c r="N2214" s="17"/>
      <c r="O2214" s="17"/>
      <c r="P2214" s="17"/>
      <c r="Q2214" s="17"/>
      <c r="R2214" s="17"/>
      <c r="S2214" s="17"/>
      <c r="T2214" s="17"/>
    </row>
    <row r="2215" spans="1:27" hidden="1" x14ac:dyDescent="0.25">
      <c r="A2215" s="34">
        <v>30</v>
      </c>
      <c r="B2215" s="129" t="s">
        <v>186</v>
      </c>
      <c r="C2215" s="130"/>
      <c r="D2215" s="131"/>
      <c r="E2215" s="54" t="s">
        <v>24</v>
      </c>
      <c r="F2215" s="163"/>
      <c r="G2215" s="164"/>
      <c r="H2215" s="120"/>
      <c r="I2215" s="159"/>
      <c r="J2215" s="159"/>
      <c r="K2215" s="99"/>
      <c r="L2215" s="17"/>
      <c r="M2215" s="17"/>
      <c r="N2215" s="17"/>
      <c r="O2215" s="17"/>
      <c r="P2215" s="17"/>
      <c r="Q2215" s="17"/>
      <c r="R2215" s="17"/>
      <c r="S2215" s="17"/>
      <c r="T2215" s="17"/>
    </row>
    <row r="2216" spans="1:27" ht="31.5" hidden="1" customHeight="1" x14ac:dyDescent="0.25">
      <c r="A2216" s="34">
        <v>31</v>
      </c>
      <c r="B2216" s="157" t="s">
        <v>48</v>
      </c>
      <c r="C2216" s="157"/>
      <c r="D2216" s="157"/>
      <c r="E2216" s="54" t="s">
        <v>24</v>
      </c>
      <c r="F2216" s="165" t="str">
        <f>IF(OR(F2214="",F2215=""),"",F2214-F2215)</f>
        <v/>
      </c>
      <c r="G2216" s="165"/>
      <c r="H2216" s="120"/>
      <c r="I2216" s="159"/>
      <c r="J2216" s="159"/>
      <c r="K2216" s="103"/>
      <c r="L2216" s="17"/>
      <c r="M2216" s="17"/>
      <c r="N2216" s="17"/>
      <c r="O2216" s="17"/>
      <c r="P2216" s="17"/>
      <c r="Q2216" s="17"/>
      <c r="R2216" s="17"/>
      <c r="S2216" s="17"/>
      <c r="T2216" s="17"/>
    </row>
    <row r="2217" spans="1:27" hidden="1" x14ac:dyDescent="0.25">
      <c r="A2217" s="142">
        <v>32</v>
      </c>
      <c r="B2217" s="145" t="s">
        <v>52</v>
      </c>
      <c r="C2217" s="146"/>
      <c r="D2217" s="147"/>
      <c r="E2217" s="154" t="s">
        <v>182</v>
      </c>
      <c r="F2217" s="154"/>
      <c r="G2217" s="154"/>
      <c r="H2217" s="154"/>
      <c r="I2217" s="154"/>
      <c r="J2217" s="86"/>
      <c r="K2217" s="155" t="str">
        <f>IF(AND(J2217="Tak",F2207&lt;0.25),"Nie został spełniony warunek zgodnie z punktem 1 Kryteriów jakościowych dopuszczających","")</f>
        <v/>
      </c>
      <c r="L2217" s="155"/>
      <c r="M2217" s="155"/>
      <c r="N2217" s="155"/>
      <c r="O2217" s="155"/>
      <c r="P2217" s="155"/>
      <c r="Q2217" s="155"/>
      <c r="R2217" s="155"/>
      <c r="S2217" s="155"/>
      <c r="T2217" s="155"/>
      <c r="AA2217">
        <f>IF(J2217="Tak",1,0)</f>
        <v>0</v>
      </c>
    </row>
    <row r="2218" spans="1:27" hidden="1" x14ac:dyDescent="0.25">
      <c r="A2218" s="143"/>
      <c r="B2218" s="148"/>
      <c r="C2218" s="149"/>
      <c r="D2218" s="150"/>
      <c r="E2218" s="156" t="s">
        <v>183</v>
      </c>
      <c r="F2218" s="156"/>
      <c r="G2218" s="156"/>
      <c r="H2218" s="156"/>
      <c r="I2218" s="156"/>
      <c r="J2218" s="86"/>
      <c r="K2218" s="155" t="str">
        <f>IF(AND(J2218="Tak",F2207&lt;0.1),"Nie został spełniony warunek zgodnie z punktem 2 Kryteriów jakościowych dopuszczających","")</f>
        <v/>
      </c>
      <c r="L2218" s="155"/>
      <c r="M2218" s="155"/>
      <c r="N2218" s="155"/>
      <c r="O2218" s="155"/>
      <c r="P2218" s="155"/>
      <c r="Q2218" s="155"/>
      <c r="R2218" s="155"/>
      <c r="S2218" s="155"/>
      <c r="T2218" s="155"/>
      <c r="AA2218">
        <f t="shared" ref="AA2218:AA2219" si="44">IF(J2218="Tak",1,0)</f>
        <v>0</v>
      </c>
    </row>
    <row r="2219" spans="1:27" hidden="1" x14ac:dyDescent="0.25">
      <c r="A2219" s="144"/>
      <c r="B2219" s="151"/>
      <c r="C2219" s="152"/>
      <c r="D2219" s="153"/>
      <c r="E2219" s="156" t="s">
        <v>184</v>
      </c>
      <c r="F2219" s="156"/>
      <c r="G2219" s="156"/>
      <c r="H2219" s="156"/>
      <c r="I2219" s="156"/>
      <c r="J2219" s="86"/>
      <c r="K2219" s="155" t="str">
        <f>IF(AND(J2219="Tak",F2207&lt;0.1),"Nie został spełniony warunek zgodnie z punktem 2 Kryteriów jakościowych dopuszczających","")</f>
        <v/>
      </c>
      <c r="L2219" s="155"/>
      <c r="M2219" s="155"/>
      <c r="N2219" s="155"/>
      <c r="O2219" s="155"/>
      <c r="P2219" s="155"/>
      <c r="Q2219" s="155"/>
      <c r="R2219" s="155"/>
      <c r="S2219" s="155"/>
      <c r="T2219" s="155"/>
      <c r="AA2219">
        <f t="shared" si="44"/>
        <v>0</v>
      </c>
    </row>
    <row r="2220" spans="1:27" ht="62.25" hidden="1" customHeight="1" x14ac:dyDescent="0.25">
      <c r="A2220" s="34">
        <v>33</v>
      </c>
      <c r="B2220" s="157" t="s">
        <v>277</v>
      </c>
      <c r="C2220" s="157"/>
      <c r="D2220" s="157"/>
      <c r="E2220" s="54" t="s">
        <v>19</v>
      </c>
      <c r="F2220" s="158"/>
      <c r="G2220" s="158"/>
      <c r="H2220" s="120"/>
      <c r="I2220" s="159"/>
      <c r="J2220" s="159"/>
      <c r="K2220" s="99"/>
      <c r="L2220" s="17"/>
      <c r="M2220" s="17"/>
      <c r="N2220" s="17"/>
      <c r="O2220" s="17"/>
      <c r="P2220" s="17"/>
      <c r="Q2220" s="17"/>
      <c r="R2220" s="17"/>
      <c r="S2220" s="17"/>
      <c r="T2220" s="17"/>
      <c r="AA2220">
        <f>SUM(AA2217:AA2219)</f>
        <v>0</v>
      </c>
    </row>
    <row r="2221" spans="1:27" ht="41.25" hidden="1" customHeight="1" x14ac:dyDescent="0.25">
      <c r="A2221" s="34">
        <v>34</v>
      </c>
      <c r="B2221" s="108" t="s">
        <v>157</v>
      </c>
      <c r="C2221" s="108"/>
      <c r="D2221" s="108"/>
      <c r="E2221" s="57" t="s">
        <v>158</v>
      </c>
      <c r="F2221" s="160" t="str">
        <f>IF(OR(F2192="",F2193=""),"",F2191/F2205)</f>
        <v/>
      </c>
      <c r="G2221" s="160"/>
      <c r="H2221" s="161"/>
      <c r="I2221" s="161"/>
      <c r="J2221" s="162"/>
      <c r="K2221" s="100"/>
      <c r="L2221" s="17"/>
      <c r="M2221" s="17"/>
      <c r="N2221" s="17"/>
      <c r="O2221" s="17"/>
      <c r="P2221" s="17"/>
      <c r="Q2221" s="17"/>
      <c r="R2221" s="17"/>
      <c r="S2221" s="17"/>
      <c r="T2221" s="17"/>
    </row>
    <row r="2222" spans="1:27" ht="40.5" hidden="1" customHeight="1" x14ac:dyDescent="0.25">
      <c r="A2222" s="34">
        <v>35</v>
      </c>
      <c r="B2222" s="108" t="s">
        <v>159</v>
      </c>
      <c r="C2222" s="108"/>
      <c r="D2222" s="108"/>
      <c r="E2222" s="57" t="s">
        <v>160</v>
      </c>
      <c r="F2222" s="160" t="str">
        <f>IF(OR(F2191="",F2192="",F2201=""),"",F2191/(F2192-F2193))</f>
        <v/>
      </c>
      <c r="G2222" s="160"/>
      <c r="H2222" s="161"/>
      <c r="I2222" s="161"/>
      <c r="J2222" s="162"/>
      <c r="K2222" s="99"/>
      <c r="L2222" s="17"/>
      <c r="M2222" s="17"/>
      <c r="N2222" s="17"/>
      <c r="O2222" s="17"/>
      <c r="P2222" s="17"/>
      <c r="Q2222" s="17"/>
      <c r="R2222" s="17"/>
      <c r="S2222" s="17"/>
      <c r="T2222" s="17"/>
    </row>
    <row r="2223" spans="1:27" ht="30" hidden="1" customHeight="1" x14ac:dyDescent="0.25">
      <c r="A2223" s="34">
        <v>36</v>
      </c>
      <c r="B2223" s="126" t="str">
        <f>CONCATENATE("Maksymalna kwota dofinansowania - ",'0-1'!$B$8)</f>
        <v xml:space="preserve">Maksymalna kwota dofinansowania - </v>
      </c>
      <c r="C2223" s="127"/>
      <c r="D2223" s="128"/>
      <c r="E2223" s="57" t="s">
        <v>69</v>
      </c>
      <c r="F2223" s="135" t="str">
        <f>IF(F2224="","",F2224*F2191)</f>
        <v/>
      </c>
      <c r="G2223" s="136"/>
      <c r="H2223" s="137"/>
      <c r="I2223" s="138"/>
      <c r="J2223" s="138"/>
      <c r="K2223" s="99"/>
      <c r="L2223" s="17"/>
      <c r="M2223" s="17"/>
      <c r="N2223" s="17"/>
      <c r="O2223" s="17"/>
      <c r="P2223" s="17"/>
      <c r="Q2223" s="17"/>
      <c r="R2223" s="17"/>
      <c r="S2223" s="17"/>
      <c r="T2223" s="17"/>
    </row>
    <row r="2224" spans="1:27" ht="45.75" hidden="1" customHeight="1" x14ac:dyDescent="0.25">
      <c r="A2224" s="34">
        <v>37</v>
      </c>
      <c r="B2224" s="126" t="s">
        <v>187</v>
      </c>
      <c r="C2224" s="127"/>
      <c r="D2224" s="128"/>
      <c r="E2224" s="59" t="s">
        <v>47</v>
      </c>
      <c r="F2224" s="139" t="str">
        <f>IF(AA2220=3,0.95,IF(AA2220=2,0.9,IF(AA2220=1,0.85,"")))</f>
        <v/>
      </c>
      <c r="G2224" s="140"/>
      <c r="H2224" s="137"/>
      <c r="I2224" s="138"/>
      <c r="J2224" s="138"/>
      <c r="K2224" s="99"/>
      <c r="L2224" s="17"/>
      <c r="M2224" s="17"/>
      <c r="N2224" s="17"/>
      <c r="O2224" s="17"/>
      <c r="P2224" s="17"/>
      <c r="Q2224" s="17"/>
      <c r="R2224" s="17"/>
      <c r="S2224" s="17"/>
      <c r="T2224" s="17"/>
    </row>
    <row r="2225" spans="1:27" ht="15" hidden="1" customHeight="1" x14ac:dyDescent="0.25">
      <c r="A2225" s="106" t="s">
        <v>205</v>
      </c>
      <c r="B2225" s="106"/>
      <c r="C2225" s="106"/>
      <c r="D2225" s="106"/>
      <c r="E2225" s="106"/>
      <c r="F2225" s="106"/>
      <c r="G2225" s="106"/>
      <c r="H2225" s="106"/>
      <c r="I2225" s="106"/>
      <c r="J2225" s="132"/>
      <c r="K2225" s="98"/>
      <c r="L2225" s="17"/>
      <c r="M2225" s="17"/>
      <c r="N2225" s="17"/>
      <c r="O2225" s="17"/>
      <c r="P2225" s="17"/>
      <c r="Q2225" s="17"/>
      <c r="R2225" s="17"/>
      <c r="S2225" s="17"/>
      <c r="T2225" s="17"/>
    </row>
    <row r="2226" spans="1:27" ht="39.75" hidden="1" customHeight="1" x14ac:dyDescent="0.25">
      <c r="A2226" s="107"/>
      <c r="B2226" s="107"/>
      <c r="C2226" s="107"/>
      <c r="D2226" s="107"/>
      <c r="E2226" s="107"/>
      <c r="F2226" s="107"/>
      <c r="G2226" s="107"/>
      <c r="H2226" s="107"/>
      <c r="I2226" s="107"/>
      <c r="J2226" s="141"/>
      <c r="K2226" s="98"/>
      <c r="L2226" s="17"/>
      <c r="M2226" s="17"/>
      <c r="N2226" s="17"/>
      <c r="O2226" s="17"/>
      <c r="P2226" s="17"/>
      <c r="Q2226" s="17"/>
      <c r="R2226" s="17"/>
      <c r="S2226" s="17"/>
      <c r="T2226" s="17"/>
    </row>
    <row r="2227" spans="1:27" ht="33.75" hidden="1" customHeight="1" x14ac:dyDescent="0.25">
      <c r="K2227" s="98"/>
      <c r="L2227" s="17"/>
      <c r="M2227" s="17"/>
      <c r="N2227" s="17"/>
      <c r="O2227" s="17"/>
      <c r="P2227" s="17"/>
      <c r="Q2227" s="17"/>
      <c r="R2227" s="17"/>
      <c r="S2227" s="17"/>
      <c r="T2227" s="17"/>
    </row>
    <row r="2228" spans="1:27" ht="18.75" hidden="1" x14ac:dyDescent="0.3">
      <c r="B2228" s="207" t="s">
        <v>244</v>
      </c>
      <c r="C2228" s="207"/>
      <c r="D2228" s="207"/>
      <c r="E2228" s="207"/>
      <c r="F2228" s="207"/>
      <c r="G2228" s="207"/>
      <c r="H2228" s="207"/>
      <c r="I2228" s="207"/>
      <c r="J2228" s="207"/>
      <c r="K2228" s="98"/>
      <c r="L2228" s="17"/>
      <c r="M2228" s="17"/>
      <c r="N2228" s="17"/>
      <c r="O2228" s="17"/>
      <c r="P2228" s="17"/>
      <c r="Q2228" s="17"/>
      <c r="R2228" s="17"/>
      <c r="S2228" s="17"/>
      <c r="T2228" s="17"/>
    </row>
    <row r="2229" spans="1:27" ht="45.75" hidden="1" customHeight="1" x14ac:dyDescent="0.25">
      <c r="A2229" s="36" t="s">
        <v>13</v>
      </c>
      <c r="B2229" s="208" t="s">
        <v>33</v>
      </c>
      <c r="C2229" s="208"/>
      <c r="D2229" s="208"/>
      <c r="E2229" s="51" t="s">
        <v>15</v>
      </c>
      <c r="F2229" s="208" t="s">
        <v>36</v>
      </c>
      <c r="G2229" s="208"/>
      <c r="H2229" s="208" t="s">
        <v>49</v>
      </c>
      <c r="I2229" s="208"/>
      <c r="J2229" s="209"/>
      <c r="K2229" s="99"/>
      <c r="L2229" s="17"/>
      <c r="M2229" s="17"/>
      <c r="N2229" s="17"/>
      <c r="O2229" s="17"/>
      <c r="P2229" s="17"/>
      <c r="Q2229" s="17"/>
      <c r="R2229" s="17"/>
      <c r="S2229" s="17"/>
      <c r="T2229" s="17"/>
    </row>
    <row r="2230" spans="1:27" ht="31.5" hidden="1" customHeight="1" x14ac:dyDescent="0.25">
      <c r="A2230" s="40">
        <v>1</v>
      </c>
      <c r="B2230" s="157" t="s">
        <v>43</v>
      </c>
      <c r="C2230" s="157"/>
      <c r="D2230" s="157"/>
      <c r="E2230" s="52" t="s">
        <v>17</v>
      </c>
      <c r="F2230" s="198" t="s">
        <v>17</v>
      </c>
      <c r="G2230" s="199"/>
      <c r="H2230" s="200"/>
      <c r="I2230" s="200"/>
      <c r="J2230" s="201"/>
      <c r="K2230" s="99"/>
      <c r="L2230" s="17"/>
      <c r="M2230" s="17"/>
      <c r="N2230" s="17"/>
      <c r="O2230" s="17"/>
      <c r="P2230" s="17"/>
      <c r="Q2230" s="17"/>
      <c r="R2230" s="17"/>
      <c r="S2230" s="17"/>
      <c r="T2230" s="17"/>
    </row>
    <row r="2231" spans="1:27" ht="30.75" hidden="1" customHeight="1" x14ac:dyDescent="0.25">
      <c r="A2231" s="40">
        <v>2</v>
      </c>
      <c r="B2231" s="157" t="s">
        <v>44</v>
      </c>
      <c r="C2231" s="157"/>
      <c r="D2231" s="157"/>
      <c r="E2231" s="52" t="s">
        <v>17</v>
      </c>
      <c r="F2231" s="198" t="s">
        <v>17</v>
      </c>
      <c r="G2231" s="199"/>
      <c r="H2231" s="120"/>
      <c r="I2231" s="159"/>
      <c r="J2231" s="159"/>
      <c r="K2231" s="101"/>
      <c r="L2231" s="17"/>
      <c r="M2231" s="17"/>
      <c r="N2231" s="17"/>
      <c r="O2231" s="17"/>
      <c r="P2231" s="17"/>
      <c r="Q2231" s="17"/>
      <c r="R2231" s="17"/>
      <c r="S2231" s="17"/>
      <c r="T2231" s="17"/>
    </row>
    <row r="2232" spans="1:27" ht="15.75" hidden="1" x14ac:dyDescent="0.25">
      <c r="A2232" s="40">
        <v>3</v>
      </c>
      <c r="B2232" s="126" t="s">
        <v>152</v>
      </c>
      <c r="C2232" s="127"/>
      <c r="D2232" s="128"/>
      <c r="E2232" s="53" t="s">
        <v>153</v>
      </c>
      <c r="F2232" s="202"/>
      <c r="G2232" s="203"/>
      <c r="H2232" s="120"/>
      <c r="I2232" s="159"/>
      <c r="J2232" s="159"/>
      <c r="K2232" s="101"/>
      <c r="L2232" s="17"/>
      <c r="M2232" s="17"/>
      <c r="N2232" s="17"/>
      <c r="O2232" s="17"/>
      <c r="P2232" s="17"/>
      <c r="Q2232" s="17"/>
      <c r="R2232" s="17"/>
      <c r="S2232" s="17"/>
      <c r="T2232" s="17"/>
      <c r="AA2232" t="s">
        <v>154</v>
      </c>
    </row>
    <row r="2233" spans="1:27" ht="17.25" hidden="1" x14ac:dyDescent="0.25">
      <c r="A2233" s="40">
        <v>4</v>
      </c>
      <c r="B2233" s="157" t="s">
        <v>45</v>
      </c>
      <c r="C2233" s="157"/>
      <c r="D2233" s="157"/>
      <c r="E2233" s="54" t="s">
        <v>21</v>
      </c>
      <c r="F2233" s="158"/>
      <c r="G2233" s="158"/>
      <c r="H2233" s="120"/>
      <c r="I2233" s="159"/>
      <c r="J2233" s="159"/>
      <c r="K2233" s="101"/>
      <c r="L2233" s="17"/>
      <c r="M2233" s="17"/>
      <c r="N2233" s="17"/>
      <c r="O2233" s="17"/>
      <c r="P2233" s="17"/>
      <c r="Q2233" s="17"/>
      <c r="R2233" s="17"/>
      <c r="S2233" s="17"/>
      <c r="T2233" s="17"/>
      <c r="AA2233" t="s">
        <v>155</v>
      </c>
    </row>
    <row r="2234" spans="1:27" ht="18.75" hidden="1" customHeight="1" x14ac:dyDescent="0.25">
      <c r="A2234" s="40">
        <v>5</v>
      </c>
      <c r="B2234" s="157" t="s">
        <v>41</v>
      </c>
      <c r="C2234" s="157"/>
      <c r="D2234" s="157"/>
      <c r="E2234" s="54" t="s">
        <v>21</v>
      </c>
      <c r="F2234" s="204"/>
      <c r="G2234" s="205"/>
      <c r="H2234" s="120"/>
      <c r="I2234" s="159"/>
      <c r="J2234" s="159"/>
      <c r="K2234" s="101"/>
      <c r="L2234" s="17"/>
      <c r="M2234" s="17"/>
      <c r="N2234" s="17"/>
      <c r="O2234" s="17"/>
      <c r="P2234" s="17"/>
      <c r="Q2234" s="17"/>
      <c r="R2234" s="17"/>
      <c r="S2234" s="17"/>
      <c r="T2234" s="17"/>
    </row>
    <row r="2235" spans="1:27" ht="29.25" hidden="1" customHeight="1" x14ac:dyDescent="0.25">
      <c r="A2235" s="34">
        <v>6</v>
      </c>
      <c r="B2235" s="206" t="s">
        <v>163</v>
      </c>
      <c r="C2235" s="206"/>
      <c r="D2235" s="206"/>
      <c r="E2235" s="55" t="s">
        <v>168</v>
      </c>
      <c r="F2235" s="158"/>
      <c r="G2235" s="158"/>
      <c r="H2235" s="120"/>
      <c r="I2235" s="159"/>
      <c r="J2235" s="159"/>
      <c r="K2235" s="101"/>
      <c r="L2235" s="17"/>
      <c r="M2235" s="17"/>
      <c r="N2235" s="17"/>
      <c r="O2235" s="17"/>
      <c r="P2235" s="17"/>
      <c r="Q2235" s="17"/>
      <c r="R2235" s="17"/>
      <c r="S2235" s="17"/>
      <c r="T2235" s="17"/>
    </row>
    <row r="2236" spans="1:27" ht="62.25" hidden="1" customHeight="1" x14ac:dyDescent="0.25">
      <c r="A2236" s="40">
        <v>7</v>
      </c>
      <c r="B2236" s="157" t="s">
        <v>46</v>
      </c>
      <c r="C2236" s="157"/>
      <c r="D2236" s="157"/>
      <c r="E2236" s="54" t="s">
        <v>21</v>
      </c>
      <c r="F2236" s="158"/>
      <c r="G2236" s="158"/>
      <c r="H2236" s="120"/>
      <c r="I2236" s="159"/>
      <c r="J2236" s="159"/>
      <c r="K2236" s="99"/>
      <c r="L2236" s="17"/>
      <c r="M2236" s="17"/>
      <c r="N2236" s="17"/>
      <c r="O2236" s="17"/>
      <c r="P2236" s="17"/>
      <c r="Q2236" s="17"/>
      <c r="R2236" s="17"/>
      <c r="S2236" s="17"/>
      <c r="T2236" s="17"/>
    </row>
    <row r="2237" spans="1:27" ht="28.5" hidden="1" customHeight="1" x14ac:dyDescent="0.25">
      <c r="A2237" s="40">
        <v>8</v>
      </c>
      <c r="B2237" s="193" t="s">
        <v>174</v>
      </c>
      <c r="C2237" s="194"/>
      <c r="D2237" s="195"/>
      <c r="E2237" s="56" t="s">
        <v>35</v>
      </c>
      <c r="F2237" s="196"/>
      <c r="G2237" s="197"/>
      <c r="H2237" s="120"/>
      <c r="I2237" s="159"/>
      <c r="J2237" s="159"/>
      <c r="K2237" s="99"/>
      <c r="L2237" s="17"/>
      <c r="M2237" s="17"/>
      <c r="N2237" s="17"/>
      <c r="O2237" s="17"/>
      <c r="P2237" s="17"/>
      <c r="Q2237" s="17"/>
      <c r="R2237" s="17"/>
      <c r="S2237" s="17"/>
      <c r="T2237" s="17"/>
    </row>
    <row r="2238" spans="1:27" ht="29.25" hidden="1" customHeight="1" x14ac:dyDescent="0.25">
      <c r="A2238" s="40">
        <v>9</v>
      </c>
      <c r="B2238" s="193" t="s">
        <v>176</v>
      </c>
      <c r="C2238" s="194"/>
      <c r="D2238" s="195"/>
      <c r="E2238" s="56" t="s">
        <v>153</v>
      </c>
      <c r="F2238" s="163"/>
      <c r="G2238" s="164"/>
      <c r="H2238" s="120"/>
      <c r="I2238" s="159"/>
      <c r="J2238" s="159"/>
      <c r="K2238" s="99"/>
      <c r="L2238" s="17"/>
      <c r="M2238" s="17"/>
      <c r="N2238" s="17"/>
      <c r="O2238" s="17"/>
      <c r="P2238" s="17"/>
      <c r="Q2238" s="17"/>
      <c r="R2238" s="17"/>
      <c r="S2238" s="17"/>
      <c r="T2238" s="17"/>
    </row>
    <row r="2239" spans="1:27" hidden="1" x14ac:dyDescent="0.25">
      <c r="A2239" s="40">
        <v>10</v>
      </c>
      <c r="B2239" s="193" t="s">
        <v>175</v>
      </c>
      <c r="C2239" s="194"/>
      <c r="D2239" s="195"/>
      <c r="E2239" s="56" t="s">
        <v>35</v>
      </c>
      <c r="F2239" s="196"/>
      <c r="G2239" s="197"/>
      <c r="H2239" s="120"/>
      <c r="I2239" s="159"/>
      <c r="J2239" s="159"/>
      <c r="K2239" s="99"/>
      <c r="L2239" s="17"/>
      <c r="M2239" s="17"/>
      <c r="N2239" s="17"/>
      <c r="O2239" s="17"/>
      <c r="P2239" s="17"/>
      <c r="Q2239" s="17"/>
      <c r="R2239" s="17"/>
      <c r="S2239" s="17"/>
      <c r="T2239" s="17"/>
    </row>
    <row r="2240" spans="1:27" ht="33.75" hidden="1" customHeight="1" x14ac:dyDescent="0.25">
      <c r="A2240" s="40">
        <v>11</v>
      </c>
      <c r="B2240" s="126" t="s">
        <v>156</v>
      </c>
      <c r="C2240" s="127"/>
      <c r="D2240" s="128"/>
      <c r="E2240" s="57" t="s">
        <v>69</v>
      </c>
      <c r="F2240" s="187"/>
      <c r="G2240" s="188"/>
      <c r="H2240" s="120"/>
      <c r="I2240" s="159"/>
      <c r="J2240" s="159"/>
      <c r="K2240" s="100" t="str">
        <f>IF(F2241&gt;F2240,"Wartość kosztów kwalifikowanych przekracza koszt całkowity przedsięwzięcia !!!","")</f>
        <v/>
      </c>
      <c r="L2240" s="17"/>
      <c r="M2240" s="17"/>
      <c r="N2240" s="17"/>
      <c r="O2240" s="17"/>
      <c r="P2240" s="17"/>
      <c r="Q2240" s="17"/>
      <c r="R2240" s="17"/>
      <c r="S2240" s="17"/>
      <c r="T2240" s="17"/>
    </row>
    <row r="2241" spans="1:20" ht="141.75" hidden="1" customHeight="1" x14ac:dyDescent="0.25">
      <c r="A2241" s="40">
        <v>12</v>
      </c>
      <c r="B2241" s="126" t="s">
        <v>167</v>
      </c>
      <c r="C2241" s="127"/>
      <c r="D2241" s="128"/>
      <c r="E2241" s="57" t="s">
        <v>69</v>
      </c>
      <c r="F2241" s="187"/>
      <c r="G2241" s="188"/>
      <c r="H2241" s="120"/>
      <c r="I2241" s="159"/>
      <c r="J2241" s="159"/>
      <c r="K2241" s="105" t="str">
        <f>IF(F2241="","",IF(F2241&lt;100000,"Minimalny koszt kwalifikowany przedsięwzięcia to 100.000,00 zł !!!",""))</f>
        <v/>
      </c>
      <c r="L2241" s="17"/>
      <c r="M2241" s="17"/>
      <c r="N2241" s="17"/>
      <c r="O2241" s="17"/>
      <c r="P2241" s="17"/>
      <c r="Q2241" s="17"/>
      <c r="R2241" s="17"/>
      <c r="S2241" s="17"/>
      <c r="T2241" s="17"/>
    </row>
    <row r="2242" spans="1:20" ht="30.75" hidden="1" customHeight="1" x14ac:dyDescent="0.25">
      <c r="A2242" s="37">
        <v>13</v>
      </c>
      <c r="B2242" s="126" t="s">
        <v>165</v>
      </c>
      <c r="C2242" s="127"/>
      <c r="D2242" s="128"/>
      <c r="E2242" s="57" t="s">
        <v>69</v>
      </c>
      <c r="F2242" s="187"/>
      <c r="G2242" s="188"/>
      <c r="H2242" s="120"/>
      <c r="I2242" s="159"/>
      <c r="J2242" s="159"/>
      <c r="K2242" s="99"/>
      <c r="L2242" s="17"/>
      <c r="M2242" s="17"/>
      <c r="N2242" s="17"/>
      <c r="O2242" s="17"/>
      <c r="P2242" s="17"/>
      <c r="Q2242" s="17"/>
      <c r="R2242" s="17"/>
      <c r="S2242" s="17"/>
      <c r="T2242" s="17"/>
    </row>
    <row r="2243" spans="1:20" ht="30.75" hidden="1" customHeight="1" x14ac:dyDescent="0.25">
      <c r="A2243" s="37">
        <v>14</v>
      </c>
      <c r="B2243" s="126" t="s">
        <v>164</v>
      </c>
      <c r="C2243" s="127"/>
      <c r="D2243" s="128"/>
      <c r="E2243" s="57" t="s">
        <v>69</v>
      </c>
      <c r="F2243" s="187"/>
      <c r="G2243" s="188"/>
      <c r="H2243" s="120"/>
      <c r="I2243" s="159"/>
      <c r="J2243" s="159"/>
      <c r="K2243" s="99"/>
      <c r="L2243" s="17"/>
      <c r="M2243" s="17"/>
      <c r="N2243" s="17"/>
      <c r="O2243" s="17"/>
      <c r="P2243" s="17"/>
      <c r="Q2243" s="17"/>
      <c r="R2243" s="17"/>
      <c r="S2243" s="17"/>
      <c r="T2243" s="17"/>
    </row>
    <row r="2244" spans="1:20" ht="30.75" hidden="1" customHeight="1" x14ac:dyDescent="0.25">
      <c r="A2244" s="37">
        <v>15</v>
      </c>
      <c r="B2244" s="126" t="s">
        <v>170</v>
      </c>
      <c r="C2244" s="127"/>
      <c r="D2244" s="128"/>
      <c r="E2244" s="57" t="s">
        <v>69</v>
      </c>
      <c r="F2244" s="189" t="str">
        <f>IF(OR(F2242="",F2243=""),"",F2242-F2243)</f>
        <v/>
      </c>
      <c r="G2244" s="190"/>
      <c r="H2244" s="120"/>
      <c r="I2244" s="159"/>
      <c r="J2244" s="159"/>
      <c r="K2244" s="99"/>
      <c r="L2244" s="17"/>
      <c r="M2244" s="17"/>
      <c r="N2244" s="17"/>
      <c r="O2244" s="17"/>
      <c r="P2244" s="17"/>
      <c r="Q2244" s="17"/>
      <c r="R2244" s="17"/>
      <c r="S2244" s="17"/>
      <c r="T2244" s="17"/>
    </row>
    <row r="2245" spans="1:20" hidden="1" x14ac:dyDescent="0.25">
      <c r="A2245" s="166">
        <v>16</v>
      </c>
      <c r="B2245" s="145" t="s">
        <v>66</v>
      </c>
      <c r="C2245" s="146"/>
      <c r="D2245" s="147"/>
      <c r="E2245" s="56" t="s">
        <v>93</v>
      </c>
      <c r="F2245" s="191"/>
      <c r="G2245" s="192"/>
      <c r="H2245" s="182"/>
      <c r="I2245" s="183"/>
      <c r="J2245" s="183"/>
      <c r="K2245" s="102"/>
      <c r="L2245" s="17"/>
      <c r="M2245" s="17"/>
      <c r="N2245" s="17"/>
      <c r="O2245" s="17"/>
      <c r="P2245" s="17"/>
      <c r="Q2245" s="17"/>
      <c r="R2245" s="17"/>
      <c r="S2245" s="17"/>
      <c r="T2245" s="17"/>
    </row>
    <row r="2246" spans="1:20" ht="17.25" hidden="1" customHeight="1" x14ac:dyDescent="0.25">
      <c r="A2246" s="167"/>
      <c r="B2246" s="151"/>
      <c r="C2246" s="152"/>
      <c r="D2246" s="153"/>
      <c r="E2246" s="54" t="s">
        <v>22</v>
      </c>
      <c r="F2246" s="114" t="str">
        <f>IF(F2245="","",F2245*0.278)</f>
        <v/>
      </c>
      <c r="G2246" s="114"/>
      <c r="H2246" s="184"/>
      <c r="I2246" s="184"/>
      <c r="J2246" s="182"/>
      <c r="K2246" s="102"/>
      <c r="L2246" s="17"/>
      <c r="M2246" s="17"/>
      <c r="N2246" s="17"/>
      <c r="O2246" s="17"/>
      <c r="P2246" s="17"/>
      <c r="Q2246" s="17"/>
      <c r="R2246" s="17"/>
      <c r="S2246" s="17"/>
      <c r="T2246" s="17"/>
    </row>
    <row r="2247" spans="1:20" hidden="1" x14ac:dyDescent="0.25">
      <c r="A2247" s="166">
        <v>17</v>
      </c>
      <c r="B2247" s="145" t="s">
        <v>67</v>
      </c>
      <c r="C2247" s="146"/>
      <c r="D2247" s="147"/>
      <c r="E2247" s="56" t="s">
        <v>93</v>
      </c>
      <c r="F2247" s="191"/>
      <c r="G2247" s="192"/>
      <c r="H2247" s="182"/>
      <c r="I2247" s="183"/>
      <c r="J2247" s="183"/>
      <c r="K2247" s="102"/>
      <c r="L2247" s="17"/>
      <c r="M2247" s="17"/>
      <c r="N2247" s="17"/>
      <c r="O2247" s="17"/>
      <c r="P2247" s="17"/>
      <c r="Q2247" s="17"/>
      <c r="R2247" s="17"/>
      <c r="S2247" s="17"/>
      <c r="T2247" s="17"/>
    </row>
    <row r="2248" spans="1:20" hidden="1" x14ac:dyDescent="0.25">
      <c r="A2248" s="167"/>
      <c r="B2248" s="151"/>
      <c r="C2248" s="152"/>
      <c r="D2248" s="153"/>
      <c r="E2248" s="54" t="s">
        <v>22</v>
      </c>
      <c r="F2248" s="114" t="str">
        <f>IF(F2247="","",F2247*0.278)</f>
        <v/>
      </c>
      <c r="G2248" s="114"/>
      <c r="H2248" s="184"/>
      <c r="I2248" s="184"/>
      <c r="J2248" s="182"/>
      <c r="K2248" s="102"/>
      <c r="L2248" s="17"/>
      <c r="M2248" s="17"/>
      <c r="N2248" s="17"/>
      <c r="O2248" s="17"/>
      <c r="P2248" s="17"/>
      <c r="Q2248" s="17"/>
      <c r="R2248" s="17"/>
      <c r="S2248" s="17"/>
      <c r="T2248" s="17"/>
    </row>
    <row r="2249" spans="1:20" hidden="1" x14ac:dyDescent="0.25">
      <c r="A2249" s="166">
        <v>18</v>
      </c>
      <c r="B2249" s="145" t="s">
        <v>64</v>
      </c>
      <c r="C2249" s="146"/>
      <c r="D2249" s="147"/>
      <c r="E2249" s="56" t="s">
        <v>93</v>
      </c>
      <c r="F2249" s="181" t="str">
        <f>IF(OR(F2245="",F2247=""),"",F2245-F2247)</f>
        <v/>
      </c>
      <c r="G2249" s="181"/>
      <c r="H2249" s="182"/>
      <c r="I2249" s="183"/>
      <c r="J2249" s="183"/>
      <c r="K2249" s="102"/>
      <c r="L2249" s="17"/>
      <c r="M2249" s="17"/>
      <c r="N2249" s="17"/>
      <c r="O2249" s="17"/>
      <c r="P2249" s="17"/>
      <c r="Q2249" s="17"/>
      <c r="R2249" s="17"/>
      <c r="S2249" s="17"/>
      <c r="T2249" s="17"/>
    </row>
    <row r="2250" spans="1:20" hidden="1" x14ac:dyDescent="0.25">
      <c r="A2250" s="167"/>
      <c r="B2250" s="151"/>
      <c r="C2250" s="152"/>
      <c r="D2250" s="153"/>
      <c r="E2250" s="54" t="s">
        <v>22</v>
      </c>
      <c r="F2250" s="114" t="str">
        <f>IF(OR(F2246="",F2248=""),"",F2246-F2248)</f>
        <v/>
      </c>
      <c r="G2250" s="114"/>
      <c r="H2250" s="184"/>
      <c r="I2250" s="184"/>
      <c r="J2250" s="182"/>
      <c r="K2250" s="102"/>
      <c r="L2250" s="17"/>
      <c r="M2250" s="17"/>
      <c r="N2250" s="17"/>
      <c r="O2250" s="17"/>
      <c r="P2250" s="17"/>
      <c r="Q2250" s="17"/>
      <c r="R2250" s="17"/>
      <c r="S2250" s="17"/>
      <c r="T2250" s="17"/>
    </row>
    <row r="2251" spans="1:20" ht="24" hidden="1" customHeight="1" x14ac:dyDescent="0.25">
      <c r="A2251" s="166">
        <v>19</v>
      </c>
      <c r="B2251" s="168" t="s">
        <v>61</v>
      </c>
      <c r="C2251" s="169"/>
      <c r="D2251" s="170"/>
      <c r="E2251" s="58" t="s">
        <v>93</v>
      </c>
      <c r="F2251" s="163"/>
      <c r="G2251" s="164"/>
      <c r="H2251" s="120"/>
      <c r="I2251" s="159"/>
      <c r="J2251" s="159"/>
      <c r="K2251" s="99"/>
      <c r="L2251" s="17"/>
      <c r="M2251" s="17"/>
      <c r="N2251" s="17"/>
      <c r="O2251" s="17"/>
      <c r="P2251" s="17"/>
      <c r="Q2251" s="17"/>
      <c r="R2251" s="17"/>
      <c r="S2251" s="17"/>
      <c r="T2251" s="17"/>
    </row>
    <row r="2252" spans="1:20" ht="24" hidden="1" customHeight="1" x14ac:dyDescent="0.25">
      <c r="A2252" s="167"/>
      <c r="B2252" s="171"/>
      <c r="C2252" s="172"/>
      <c r="D2252" s="173"/>
      <c r="E2252" s="57" t="s">
        <v>22</v>
      </c>
      <c r="F2252" s="185" t="str">
        <f>IF(F2251="","",F2251*0.278)</f>
        <v/>
      </c>
      <c r="G2252" s="186"/>
      <c r="H2252" s="120"/>
      <c r="I2252" s="159"/>
      <c r="J2252" s="159"/>
      <c r="K2252" s="99"/>
      <c r="L2252" s="17"/>
      <c r="M2252" s="17"/>
      <c r="N2252" s="17"/>
      <c r="O2252" s="17"/>
      <c r="P2252" s="17"/>
      <c r="Q2252" s="17"/>
      <c r="R2252" s="17"/>
      <c r="S2252" s="17"/>
      <c r="T2252" s="17"/>
    </row>
    <row r="2253" spans="1:20" ht="24" hidden="1" customHeight="1" x14ac:dyDescent="0.25">
      <c r="A2253" s="166">
        <v>20</v>
      </c>
      <c r="B2253" s="168" t="s">
        <v>62</v>
      </c>
      <c r="C2253" s="169"/>
      <c r="D2253" s="170"/>
      <c r="E2253" s="58" t="s">
        <v>93</v>
      </c>
      <c r="F2253" s="163"/>
      <c r="G2253" s="164"/>
      <c r="H2253" s="120"/>
      <c r="I2253" s="159"/>
      <c r="J2253" s="159"/>
      <c r="K2253" s="99"/>
      <c r="L2253" s="17"/>
      <c r="M2253" s="17"/>
      <c r="N2253" s="17"/>
      <c r="O2253" s="17"/>
      <c r="P2253" s="17"/>
      <c r="Q2253" s="17"/>
      <c r="R2253" s="17"/>
      <c r="S2253" s="17"/>
      <c r="T2253" s="17"/>
    </row>
    <row r="2254" spans="1:20" ht="24" hidden="1" customHeight="1" x14ac:dyDescent="0.25">
      <c r="A2254" s="167"/>
      <c r="B2254" s="171"/>
      <c r="C2254" s="172"/>
      <c r="D2254" s="173"/>
      <c r="E2254" s="57" t="s">
        <v>22</v>
      </c>
      <c r="F2254" s="185" t="str">
        <f>IF(F2253="","",F2253*0.278)</f>
        <v/>
      </c>
      <c r="G2254" s="186"/>
      <c r="H2254" s="120"/>
      <c r="I2254" s="159"/>
      <c r="J2254" s="159"/>
      <c r="K2254" s="103"/>
      <c r="L2254" s="17"/>
      <c r="M2254" s="17"/>
      <c r="N2254" s="17"/>
      <c r="O2254" s="17"/>
      <c r="P2254" s="17"/>
      <c r="Q2254" s="17"/>
      <c r="R2254" s="17"/>
      <c r="S2254" s="17"/>
      <c r="T2254" s="17"/>
    </row>
    <row r="2255" spans="1:20" ht="23.25" hidden="1" customHeight="1" x14ac:dyDescent="0.25">
      <c r="A2255" s="166">
        <v>21</v>
      </c>
      <c r="B2255" s="168" t="s">
        <v>50</v>
      </c>
      <c r="C2255" s="169"/>
      <c r="D2255" s="170"/>
      <c r="E2255" s="58" t="s">
        <v>93</v>
      </c>
      <c r="F2255" s="174" t="str">
        <f>IF(OR(F2251="",F2253=""),"",F2251-F2253)</f>
        <v/>
      </c>
      <c r="G2255" s="175"/>
      <c r="H2255" s="120"/>
      <c r="I2255" s="159"/>
      <c r="J2255" s="159"/>
      <c r="K2255" s="103"/>
      <c r="L2255" s="17"/>
      <c r="M2255" s="17"/>
      <c r="N2255" s="17"/>
      <c r="O2255" s="17"/>
      <c r="P2255" s="17"/>
      <c r="Q2255" s="17"/>
      <c r="R2255" s="17"/>
      <c r="S2255" s="17"/>
      <c r="T2255" s="17"/>
    </row>
    <row r="2256" spans="1:20" ht="23.25" hidden="1" customHeight="1" x14ac:dyDescent="0.25">
      <c r="A2256" s="167"/>
      <c r="B2256" s="171"/>
      <c r="C2256" s="172"/>
      <c r="D2256" s="173"/>
      <c r="E2256" s="57" t="s">
        <v>22</v>
      </c>
      <c r="F2256" s="174" t="str">
        <f>IF(OR(F2252="",F2254=""),"",F2252-F2254)</f>
        <v/>
      </c>
      <c r="G2256" s="175"/>
      <c r="H2256" s="120"/>
      <c r="I2256" s="159"/>
      <c r="J2256" s="159"/>
      <c r="K2256" s="103"/>
      <c r="L2256" s="17"/>
      <c r="M2256" s="17"/>
      <c r="N2256" s="17"/>
      <c r="O2256" s="17"/>
      <c r="P2256" s="17"/>
      <c r="Q2256" s="17"/>
      <c r="R2256" s="17"/>
      <c r="S2256" s="17"/>
      <c r="T2256" s="17"/>
    </row>
    <row r="2257" spans="1:27" ht="45.75" hidden="1" customHeight="1" x14ac:dyDescent="0.25">
      <c r="A2257" s="38">
        <v>22</v>
      </c>
      <c r="B2257" s="126" t="s">
        <v>161</v>
      </c>
      <c r="C2257" s="127"/>
      <c r="D2257" s="128"/>
      <c r="E2257" s="57" t="s">
        <v>47</v>
      </c>
      <c r="F2257" s="176" t="str">
        <f>IF(OR(F2251="",F2253=""),"",F2255/F2251)</f>
        <v/>
      </c>
      <c r="G2257" s="177"/>
      <c r="H2257" s="120"/>
      <c r="I2257" s="159"/>
      <c r="J2257" s="159"/>
      <c r="K2257" s="103"/>
      <c r="L2257" s="17"/>
      <c r="M2257" s="17"/>
      <c r="N2257" s="17"/>
      <c r="O2257" s="17"/>
      <c r="P2257" s="17"/>
      <c r="Q2257" s="17"/>
      <c r="R2257" s="17"/>
      <c r="S2257" s="17"/>
      <c r="T2257" s="17"/>
    </row>
    <row r="2258" spans="1:27" ht="30.75" hidden="1" customHeight="1" x14ac:dyDescent="0.25">
      <c r="A2258" s="40">
        <v>23</v>
      </c>
      <c r="B2258" s="129" t="s">
        <v>23</v>
      </c>
      <c r="C2258" s="130"/>
      <c r="D2258" s="131"/>
      <c r="E2258" s="54" t="s">
        <v>22</v>
      </c>
      <c r="F2258" s="178"/>
      <c r="G2258" s="178"/>
      <c r="H2258" s="179"/>
      <c r="I2258" s="179"/>
      <c r="J2258" s="120"/>
      <c r="K2258" s="102"/>
      <c r="L2258" s="17"/>
      <c r="M2258" s="17"/>
      <c r="N2258" s="17"/>
      <c r="O2258" s="17"/>
      <c r="P2258" s="17"/>
      <c r="Q2258" s="17"/>
      <c r="R2258" s="17"/>
      <c r="S2258" s="17"/>
      <c r="T2258" s="17"/>
    </row>
    <row r="2259" spans="1:27" ht="30.75" hidden="1" customHeight="1" x14ac:dyDescent="0.25">
      <c r="A2259" s="38">
        <v>24</v>
      </c>
      <c r="B2259" s="129" t="s">
        <v>172</v>
      </c>
      <c r="C2259" s="130"/>
      <c r="D2259" s="131"/>
      <c r="E2259" s="54" t="s">
        <v>22</v>
      </c>
      <c r="F2259" s="178"/>
      <c r="G2259" s="178"/>
      <c r="H2259" s="179"/>
      <c r="I2259" s="179"/>
      <c r="J2259" s="120"/>
      <c r="K2259" s="102"/>
      <c r="L2259" s="17"/>
      <c r="M2259" s="17"/>
      <c r="N2259" s="17"/>
      <c r="O2259" s="17"/>
      <c r="P2259" s="17"/>
      <c r="Q2259" s="17"/>
      <c r="R2259" s="17"/>
      <c r="S2259" s="17"/>
      <c r="T2259" s="17"/>
    </row>
    <row r="2260" spans="1:27" ht="30.75" hidden="1" customHeight="1" x14ac:dyDescent="0.25">
      <c r="A2260" s="38">
        <v>25</v>
      </c>
      <c r="B2260" s="129" t="s">
        <v>173</v>
      </c>
      <c r="C2260" s="130"/>
      <c r="D2260" s="131"/>
      <c r="E2260" s="54" t="s">
        <v>22</v>
      </c>
      <c r="F2260" s="180" t="str">
        <f>IF(OR(F2258="",F2259=""),"",F2258-F2259)</f>
        <v/>
      </c>
      <c r="G2260" s="180"/>
      <c r="H2260" s="120"/>
      <c r="I2260" s="159"/>
      <c r="J2260" s="159"/>
      <c r="K2260" s="102"/>
      <c r="L2260" s="17"/>
      <c r="M2260" s="17"/>
      <c r="N2260" s="17"/>
      <c r="O2260" s="17"/>
      <c r="P2260" s="17"/>
      <c r="Q2260" s="17"/>
      <c r="R2260" s="17"/>
      <c r="S2260" s="17"/>
      <c r="T2260" s="17"/>
    </row>
    <row r="2261" spans="1:27" ht="45.75" hidden="1" customHeight="1" x14ac:dyDescent="0.25">
      <c r="A2261" s="46">
        <v>26</v>
      </c>
      <c r="B2261" s="108" t="s">
        <v>166</v>
      </c>
      <c r="C2261" s="108"/>
      <c r="D2261" s="108"/>
      <c r="E2261" s="57" t="s">
        <v>22</v>
      </c>
      <c r="F2261" s="163"/>
      <c r="G2261" s="164"/>
      <c r="H2261" s="120"/>
      <c r="I2261" s="159"/>
      <c r="J2261" s="159"/>
      <c r="K2261" s="103"/>
      <c r="L2261" s="17"/>
      <c r="M2261" s="17"/>
      <c r="N2261" s="17"/>
      <c r="O2261" s="17"/>
      <c r="P2261" s="17"/>
      <c r="Q2261" s="17"/>
      <c r="R2261" s="17"/>
      <c r="S2261" s="17"/>
      <c r="T2261" s="17"/>
    </row>
    <row r="2262" spans="1:27" ht="45.75" hidden="1" customHeight="1" x14ac:dyDescent="0.25">
      <c r="A2262" s="46">
        <v>27</v>
      </c>
      <c r="B2262" s="108" t="s">
        <v>169</v>
      </c>
      <c r="C2262" s="108"/>
      <c r="D2262" s="108"/>
      <c r="E2262" s="57" t="s">
        <v>22</v>
      </c>
      <c r="F2262" s="163"/>
      <c r="G2262" s="164"/>
      <c r="H2262" s="120"/>
      <c r="I2262" s="159"/>
      <c r="J2262" s="159"/>
      <c r="K2262" s="103"/>
      <c r="L2262" s="17"/>
      <c r="M2262" s="17"/>
      <c r="N2262" s="17"/>
      <c r="O2262" s="17"/>
      <c r="P2262" s="17"/>
      <c r="Q2262" s="17"/>
      <c r="R2262" s="17"/>
      <c r="S2262" s="17"/>
      <c r="T2262" s="17"/>
    </row>
    <row r="2263" spans="1:27" ht="45" hidden="1" customHeight="1" x14ac:dyDescent="0.25">
      <c r="A2263" s="34">
        <v>28</v>
      </c>
      <c r="B2263" s="157" t="s">
        <v>51</v>
      </c>
      <c r="C2263" s="157"/>
      <c r="D2263" s="157"/>
      <c r="E2263" s="54" t="s">
        <v>22</v>
      </c>
      <c r="F2263" s="165" t="str">
        <f>IF(AND(F2261="",F2262=""),"",F2261+F2262)</f>
        <v/>
      </c>
      <c r="G2263" s="165"/>
      <c r="H2263" s="120"/>
      <c r="I2263" s="159"/>
      <c r="J2263" s="159"/>
      <c r="K2263" s="99"/>
      <c r="L2263" s="17"/>
      <c r="M2263" s="17"/>
      <c r="N2263" s="17"/>
      <c r="O2263" s="17"/>
      <c r="P2263" s="17"/>
      <c r="Q2263" s="17"/>
      <c r="R2263" s="17"/>
      <c r="S2263" s="17"/>
      <c r="T2263" s="17"/>
    </row>
    <row r="2264" spans="1:27" ht="30.75" hidden="1" customHeight="1" x14ac:dyDescent="0.25">
      <c r="A2264" s="34">
        <v>29</v>
      </c>
      <c r="B2264" s="129" t="s">
        <v>185</v>
      </c>
      <c r="C2264" s="130"/>
      <c r="D2264" s="131"/>
      <c r="E2264" s="54" t="s">
        <v>24</v>
      </c>
      <c r="F2264" s="163"/>
      <c r="G2264" s="164"/>
      <c r="H2264" s="120"/>
      <c r="I2264" s="159"/>
      <c r="J2264" s="159"/>
      <c r="K2264" s="99"/>
      <c r="L2264" s="17"/>
      <c r="M2264" s="17"/>
      <c r="N2264" s="17"/>
      <c r="O2264" s="17"/>
      <c r="P2264" s="17"/>
      <c r="Q2264" s="17"/>
      <c r="R2264" s="17"/>
      <c r="S2264" s="17"/>
      <c r="T2264" s="17"/>
    </row>
    <row r="2265" spans="1:27" hidden="1" x14ac:dyDescent="0.25">
      <c r="A2265" s="34">
        <v>30</v>
      </c>
      <c r="B2265" s="129" t="s">
        <v>186</v>
      </c>
      <c r="C2265" s="130"/>
      <c r="D2265" s="131"/>
      <c r="E2265" s="54" t="s">
        <v>24</v>
      </c>
      <c r="F2265" s="163"/>
      <c r="G2265" s="164"/>
      <c r="H2265" s="120"/>
      <c r="I2265" s="159"/>
      <c r="J2265" s="159"/>
      <c r="K2265" s="99"/>
      <c r="L2265" s="17"/>
      <c r="M2265" s="17"/>
      <c r="N2265" s="17"/>
      <c r="O2265" s="17"/>
      <c r="P2265" s="17"/>
      <c r="Q2265" s="17"/>
      <c r="R2265" s="17"/>
      <c r="S2265" s="17"/>
      <c r="T2265" s="17"/>
    </row>
    <row r="2266" spans="1:27" ht="31.5" hidden="1" customHeight="1" x14ac:dyDescent="0.25">
      <c r="A2266" s="34">
        <v>31</v>
      </c>
      <c r="B2266" s="157" t="s">
        <v>48</v>
      </c>
      <c r="C2266" s="157"/>
      <c r="D2266" s="157"/>
      <c r="E2266" s="54" t="s">
        <v>24</v>
      </c>
      <c r="F2266" s="165" t="str">
        <f>IF(OR(F2264="",F2265=""),"",F2264-F2265)</f>
        <v/>
      </c>
      <c r="G2266" s="165"/>
      <c r="H2266" s="120"/>
      <c r="I2266" s="159"/>
      <c r="J2266" s="159"/>
      <c r="K2266" s="103"/>
      <c r="L2266" s="17"/>
      <c r="M2266" s="17"/>
      <c r="N2266" s="17"/>
      <c r="O2266" s="17"/>
      <c r="P2266" s="17"/>
      <c r="Q2266" s="17"/>
      <c r="R2266" s="17"/>
      <c r="S2266" s="17"/>
      <c r="T2266" s="17"/>
    </row>
    <row r="2267" spans="1:27" hidden="1" x14ac:dyDescent="0.25">
      <c r="A2267" s="142">
        <v>32</v>
      </c>
      <c r="B2267" s="145" t="s">
        <v>52</v>
      </c>
      <c r="C2267" s="146"/>
      <c r="D2267" s="147"/>
      <c r="E2267" s="154" t="s">
        <v>182</v>
      </c>
      <c r="F2267" s="154"/>
      <c r="G2267" s="154"/>
      <c r="H2267" s="154"/>
      <c r="I2267" s="154"/>
      <c r="J2267" s="86"/>
      <c r="K2267" s="155" t="str">
        <f>IF(AND(J2267="Tak",F2257&lt;0.25),"Nie został spełniony warunek zgodnie z punktem 1 Kryteriów jakościowych dopuszczających","")</f>
        <v/>
      </c>
      <c r="L2267" s="155"/>
      <c r="M2267" s="155"/>
      <c r="N2267" s="155"/>
      <c r="O2267" s="155"/>
      <c r="P2267" s="155"/>
      <c r="Q2267" s="155"/>
      <c r="R2267" s="155"/>
      <c r="S2267" s="155"/>
      <c r="T2267" s="155"/>
      <c r="AA2267">
        <f>IF(J2267="Tak",1,0)</f>
        <v>0</v>
      </c>
    </row>
    <row r="2268" spans="1:27" hidden="1" x14ac:dyDescent="0.25">
      <c r="A2268" s="143"/>
      <c r="B2268" s="148"/>
      <c r="C2268" s="149"/>
      <c r="D2268" s="150"/>
      <c r="E2268" s="156" t="s">
        <v>183</v>
      </c>
      <c r="F2268" s="156"/>
      <c r="G2268" s="156"/>
      <c r="H2268" s="156"/>
      <c r="I2268" s="156"/>
      <c r="J2268" s="86"/>
      <c r="K2268" s="155" t="str">
        <f>IF(AND(J2268="Tak",F2257&lt;0.1),"Nie został spełniony warunek zgodnie z punktem 2 Kryteriów jakościowych dopuszczających","")</f>
        <v/>
      </c>
      <c r="L2268" s="155"/>
      <c r="M2268" s="155"/>
      <c r="N2268" s="155"/>
      <c r="O2268" s="155"/>
      <c r="P2268" s="155"/>
      <c r="Q2268" s="155"/>
      <c r="R2268" s="155"/>
      <c r="S2268" s="155"/>
      <c r="T2268" s="155"/>
      <c r="AA2268">
        <f t="shared" ref="AA2268:AA2269" si="45">IF(J2268="Tak",1,0)</f>
        <v>0</v>
      </c>
    </row>
    <row r="2269" spans="1:27" hidden="1" x14ac:dyDescent="0.25">
      <c r="A2269" s="144"/>
      <c r="B2269" s="151"/>
      <c r="C2269" s="152"/>
      <c r="D2269" s="153"/>
      <c r="E2269" s="156" t="s">
        <v>184</v>
      </c>
      <c r="F2269" s="156"/>
      <c r="G2269" s="156"/>
      <c r="H2269" s="156"/>
      <c r="I2269" s="156"/>
      <c r="J2269" s="86"/>
      <c r="K2269" s="155" t="str">
        <f>IF(AND(J2269="Tak",F2257&lt;0.1),"Nie został spełniony warunek zgodnie z punktem 2 Kryteriów jakościowych dopuszczających","")</f>
        <v/>
      </c>
      <c r="L2269" s="155"/>
      <c r="M2269" s="155"/>
      <c r="N2269" s="155"/>
      <c r="O2269" s="155"/>
      <c r="P2269" s="155"/>
      <c r="Q2269" s="155"/>
      <c r="R2269" s="155"/>
      <c r="S2269" s="155"/>
      <c r="T2269" s="155"/>
      <c r="AA2269">
        <f t="shared" si="45"/>
        <v>0</v>
      </c>
    </row>
    <row r="2270" spans="1:27" ht="63" hidden="1" customHeight="1" x14ac:dyDescent="0.25">
      <c r="A2270" s="34">
        <v>33</v>
      </c>
      <c r="B2270" s="157" t="s">
        <v>277</v>
      </c>
      <c r="C2270" s="157"/>
      <c r="D2270" s="157"/>
      <c r="E2270" s="54" t="s">
        <v>19</v>
      </c>
      <c r="F2270" s="158"/>
      <c r="G2270" s="158"/>
      <c r="H2270" s="120"/>
      <c r="I2270" s="159"/>
      <c r="J2270" s="159"/>
      <c r="K2270" s="99"/>
      <c r="L2270" s="17"/>
      <c r="M2270" s="17"/>
      <c r="N2270" s="17"/>
      <c r="O2270" s="17"/>
      <c r="P2270" s="17"/>
      <c r="Q2270" s="17"/>
      <c r="R2270" s="17"/>
      <c r="S2270" s="17"/>
      <c r="T2270" s="17"/>
      <c r="AA2270">
        <f>SUM(AA2267:AA2269)</f>
        <v>0</v>
      </c>
    </row>
    <row r="2271" spans="1:27" ht="41.25" hidden="1" customHeight="1" x14ac:dyDescent="0.25">
      <c r="A2271" s="34">
        <v>34</v>
      </c>
      <c r="B2271" s="108" t="s">
        <v>157</v>
      </c>
      <c r="C2271" s="108"/>
      <c r="D2271" s="108"/>
      <c r="E2271" s="57" t="s">
        <v>158</v>
      </c>
      <c r="F2271" s="160" t="str">
        <f>IF(OR(F2242="",F2243=""),"",F2241/F2255)</f>
        <v/>
      </c>
      <c r="G2271" s="160"/>
      <c r="H2271" s="161"/>
      <c r="I2271" s="161"/>
      <c r="J2271" s="162"/>
      <c r="K2271" s="100"/>
      <c r="L2271" s="17"/>
      <c r="M2271" s="17"/>
      <c r="N2271" s="17"/>
      <c r="O2271" s="17"/>
      <c r="P2271" s="17"/>
      <c r="Q2271" s="17"/>
      <c r="R2271" s="17"/>
      <c r="S2271" s="17"/>
      <c r="T2271" s="17"/>
    </row>
    <row r="2272" spans="1:27" ht="40.5" hidden="1" customHeight="1" x14ac:dyDescent="0.25">
      <c r="A2272" s="34">
        <v>35</v>
      </c>
      <c r="B2272" s="108" t="s">
        <v>159</v>
      </c>
      <c r="C2272" s="108"/>
      <c r="D2272" s="108"/>
      <c r="E2272" s="57" t="s">
        <v>160</v>
      </c>
      <c r="F2272" s="160" t="str">
        <f>IF(OR(F2241="",F2242="",F2251=""),"",F2241/(F2242-F2243))</f>
        <v/>
      </c>
      <c r="G2272" s="160"/>
      <c r="H2272" s="161"/>
      <c r="I2272" s="161"/>
      <c r="J2272" s="162"/>
      <c r="K2272" s="99"/>
      <c r="L2272" s="17"/>
      <c r="M2272" s="17"/>
      <c r="N2272" s="17"/>
      <c r="O2272" s="17"/>
      <c r="P2272" s="17"/>
      <c r="Q2272" s="17"/>
      <c r="R2272" s="17"/>
      <c r="S2272" s="17"/>
      <c r="T2272" s="17"/>
    </row>
    <row r="2273" spans="1:27" ht="30" hidden="1" customHeight="1" x14ac:dyDescent="0.25">
      <c r="A2273" s="34">
        <v>36</v>
      </c>
      <c r="B2273" s="126" t="str">
        <f>CONCATENATE("Maksymalna kwota dofinansowania - ",'0-1'!$B$8)</f>
        <v xml:space="preserve">Maksymalna kwota dofinansowania - </v>
      </c>
      <c r="C2273" s="127"/>
      <c r="D2273" s="128"/>
      <c r="E2273" s="57" t="s">
        <v>69</v>
      </c>
      <c r="F2273" s="135" t="str">
        <f>IF(F2274="","",F2274*F2241)</f>
        <v/>
      </c>
      <c r="G2273" s="136"/>
      <c r="H2273" s="137"/>
      <c r="I2273" s="138"/>
      <c r="J2273" s="138"/>
      <c r="K2273" s="99"/>
      <c r="L2273" s="17"/>
      <c r="M2273" s="17"/>
      <c r="N2273" s="17"/>
      <c r="O2273" s="17"/>
      <c r="P2273" s="17"/>
      <c r="Q2273" s="17"/>
      <c r="R2273" s="17"/>
      <c r="S2273" s="17"/>
      <c r="T2273" s="17"/>
    </row>
    <row r="2274" spans="1:27" ht="45.75" hidden="1" customHeight="1" x14ac:dyDescent="0.25">
      <c r="A2274" s="34">
        <v>37</v>
      </c>
      <c r="B2274" s="126" t="s">
        <v>187</v>
      </c>
      <c r="C2274" s="127"/>
      <c r="D2274" s="128"/>
      <c r="E2274" s="59" t="s">
        <v>47</v>
      </c>
      <c r="F2274" s="139" t="str">
        <f>IF(AA2270=3,0.95,IF(AA2270=2,0.9,IF(AA2270=1,0.85,"")))</f>
        <v/>
      </c>
      <c r="G2274" s="140"/>
      <c r="H2274" s="137"/>
      <c r="I2274" s="138"/>
      <c r="J2274" s="138"/>
      <c r="K2274" s="99"/>
      <c r="L2274" s="17"/>
      <c r="M2274" s="17"/>
      <c r="N2274" s="17"/>
      <c r="O2274" s="17"/>
      <c r="P2274" s="17"/>
      <c r="Q2274" s="17"/>
      <c r="R2274" s="17"/>
      <c r="S2274" s="17"/>
      <c r="T2274" s="17"/>
    </row>
    <row r="2275" spans="1:27" ht="15" hidden="1" customHeight="1" x14ac:dyDescent="0.25">
      <c r="A2275" s="106" t="s">
        <v>205</v>
      </c>
      <c r="B2275" s="106"/>
      <c r="C2275" s="106"/>
      <c r="D2275" s="106"/>
      <c r="E2275" s="106"/>
      <c r="F2275" s="106"/>
      <c r="G2275" s="106"/>
      <c r="H2275" s="106"/>
      <c r="I2275" s="106"/>
      <c r="J2275" s="132"/>
      <c r="K2275" s="98"/>
      <c r="L2275" s="17"/>
      <c r="M2275" s="17"/>
      <c r="N2275" s="17"/>
      <c r="O2275" s="17"/>
      <c r="P2275" s="17"/>
      <c r="Q2275" s="17"/>
      <c r="R2275" s="17"/>
      <c r="S2275" s="17"/>
      <c r="T2275" s="17"/>
    </row>
    <row r="2276" spans="1:27" ht="39.75" hidden="1" customHeight="1" x14ac:dyDescent="0.25">
      <c r="A2276" s="107"/>
      <c r="B2276" s="107"/>
      <c r="C2276" s="107"/>
      <c r="D2276" s="107"/>
      <c r="E2276" s="107"/>
      <c r="F2276" s="107"/>
      <c r="G2276" s="107"/>
      <c r="H2276" s="107"/>
      <c r="I2276" s="107"/>
      <c r="J2276" s="141"/>
      <c r="K2276" s="98"/>
      <c r="L2276" s="17"/>
      <c r="M2276" s="17"/>
      <c r="N2276" s="17"/>
      <c r="O2276" s="17"/>
      <c r="P2276" s="17"/>
      <c r="Q2276" s="17"/>
      <c r="R2276" s="17"/>
      <c r="S2276" s="17"/>
      <c r="T2276" s="17"/>
    </row>
    <row r="2277" spans="1:27" ht="34.5" hidden="1" customHeight="1" x14ac:dyDescent="0.25">
      <c r="K2277" s="98"/>
      <c r="L2277" s="17"/>
      <c r="M2277" s="17"/>
      <c r="N2277" s="17"/>
      <c r="O2277" s="17"/>
      <c r="P2277" s="17"/>
      <c r="Q2277" s="17"/>
      <c r="R2277" s="17"/>
      <c r="S2277" s="17"/>
      <c r="T2277" s="17"/>
    </row>
    <row r="2278" spans="1:27" ht="18.75" hidden="1" x14ac:dyDescent="0.3">
      <c r="B2278" s="207" t="s">
        <v>245</v>
      </c>
      <c r="C2278" s="207"/>
      <c r="D2278" s="207"/>
      <c r="E2278" s="207"/>
      <c r="F2278" s="207"/>
      <c r="G2278" s="207"/>
      <c r="H2278" s="207"/>
      <c r="I2278" s="207"/>
      <c r="J2278" s="207"/>
      <c r="K2278" s="98"/>
      <c r="L2278" s="17"/>
      <c r="M2278" s="17"/>
      <c r="N2278" s="17"/>
      <c r="O2278" s="17"/>
      <c r="P2278" s="17"/>
      <c r="Q2278" s="17"/>
      <c r="R2278" s="17"/>
      <c r="S2278" s="17"/>
      <c r="T2278" s="17"/>
    </row>
    <row r="2279" spans="1:27" ht="45.75" hidden="1" customHeight="1" x14ac:dyDescent="0.25">
      <c r="A2279" s="36" t="s">
        <v>13</v>
      </c>
      <c r="B2279" s="208" t="s">
        <v>33</v>
      </c>
      <c r="C2279" s="208"/>
      <c r="D2279" s="208"/>
      <c r="E2279" s="51" t="s">
        <v>15</v>
      </c>
      <c r="F2279" s="208" t="s">
        <v>36</v>
      </c>
      <c r="G2279" s="208"/>
      <c r="H2279" s="208" t="s">
        <v>49</v>
      </c>
      <c r="I2279" s="208"/>
      <c r="J2279" s="209"/>
      <c r="K2279" s="99"/>
      <c r="L2279" s="17"/>
      <c r="M2279" s="17"/>
      <c r="N2279" s="17"/>
      <c r="O2279" s="17"/>
      <c r="P2279" s="17"/>
      <c r="Q2279" s="17"/>
      <c r="R2279" s="17"/>
      <c r="S2279" s="17"/>
      <c r="T2279" s="17"/>
    </row>
    <row r="2280" spans="1:27" ht="31.5" hidden="1" customHeight="1" x14ac:dyDescent="0.25">
      <c r="A2280" s="40">
        <v>1</v>
      </c>
      <c r="B2280" s="157" t="s">
        <v>43</v>
      </c>
      <c r="C2280" s="157"/>
      <c r="D2280" s="157"/>
      <c r="E2280" s="52" t="s">
        <v>17</v>
      </c>
      <c r="F2280" s="198" t="s">
        <v>17</v>
      </c>
      <c r="G2280" s="199"/>
      <c r="H2280" s="200"/>
      <c r="I2280" s="200"/>
      <c r="J2280" s="201"/>
      <c r="K2280" s="99"/>
      <c r="L2280" s="17"/>
      <c r="M2280" s="17"/>
      <c r="N2280" s="17"/>
      <c r="O2280" s="17"/>
      <c r="P2280" s="17"/>
      <c r="Q2280" s="17"/>
      <c r="R2280" s="17"/>
      <c r="S2280" s="17"/>
      <c r="T2280" s="17"/>
    </row>
    <row r="2281" spans="1:27" ht="30.75" hidden="1" customHeight="1" x14ac:dyDescent="0.25">
      <c r="A2281" s="40">
        <v>2</v>
      </c>
      <c r="B2281" s="157" t="s">
        <v>44</v>
      </c>
      <c r="C2281" s="157"/>
      <c r="D2281" s="157"/>
      <c r="E2281" s="52" t="s">
        <v>17</v>
      </c>
      <c r="F2281" s="198" t="s">
        <v>17</v>
      </c>
      <c r="G2281" s="199"/>
      <c r="H2281" s="120"/>
      <c r="I2281" s="159"/>
      <c r="J2281" s="159"/>
      <c r="K2281" s="101"/>
      <c r="L2281" s="17"/>
      <c r="M2281" s="17"/>
      <c r="N2281" s="17"/>
      <c r="O2281" s="17"/>
      <c r="P2281" s="17"/>
      <c r="Q2281" s="17"/>
      <c r="R2281" s="17"/>
      <c r="S2281" s="17"/>
      <c r="T2281" s="17"/>
    </row>
    <row r="2282" spans="1:27" ht="15.75" hidden="1" x14ac:dyDescent="0.25">
      <c r="A2282" s="40">
        <v>3</v>
      </c>
      <c r="B2282" s="126" t="s">
        <v>152</v>
      </c>
      <c r="C2282" s="127"/>
      <c r="D2282" s="128"/>
      <c r="E2282" s="53" t="s">
        <v>153</v>
      </c>
      <c r="F2282" s="202"/>
      <c r="G2282" s="203"/>
      <c r="H2282" s="120"/>
      <c r="I2282" s="159"/>
      <c r="J2282" s="159"/>
      <c r="K2282" s="101"/>
      <c r="L2282" s="17"/>
      <c r="M2282" s="17"/>
      <c r="N2282" s="17"/>
      <c r="O2282" s="17"/>
      <c r="P2282" s="17"/>
      <c r="Q2282" s="17"/>
      <c r="R2282" s="17"/>
      <c r="S2282" s="17"/>
      <c r="T2282" s="17"/>
      <c r="AA2282" t="s">
        <v>154</v>
      </c>
    </row>
    <row r="2283" spans="1:27" ht="17.25" hidden="1" x14ac:dyDescent="0.25">
      <c r="A2283" s="40">
        <v>4</v>
      </c>
      <c r="B2283" s="157" t="s">
        <v>45</v>
      </c>
      <c r="C2283" s="157"/>
      <c r="D2283" s="157"/>
      <c r="E2283" s="54" t="s">
        <v>21</v>
      </c>
      <c r="F2283" s="158"/>
      <c r="G2283" s="158"/>
      <c r="H2283" s="120"/>
      <c r="I2283" s="159"/>
      <c r="J2283" s="159"/>
      <c r="K2283" s="101"/>
      <c r="L2283" s="17"/>
      <c r="M2283" s="17"/>
      <c r="N2283" s="17"/>
      <c r="O2283" s="17"/>
      <c r="P2283" s="17"/>
      <c r="Q2283" s="17"/>
      <c r="R2283" s="17"/>
      <c r="S2283" s="17"/>
      <c r="T2283" s="17"/>
      <c r="AA2283" t="s">
        <v>155</v>
      </c>
    </row>
    <row r="2284" spans="1:27" ht="18.75" hidden="1" customHeight="1" x14ac:dyDescent="0.25">
      <c r="A2284" s="40">
        <v>5</v>
      </c>
      <c r="B2284" s="157" t="s">
        <v>41</v>
      </c>
      <c r="C2284" s="157"/>
      <c r="D2284" s="157"/>
      <c r="E2284" s="54" t="s">
        <v>21</v>
      </c>
      <c r="F2284" s="204"/>
      <c r="G2284" s="205"/>
      <c r="H2284" s="120"/>
      <c r="I2284" s="159"/>
      <c r="J2284" s="159"/>
      <c r="K2284" s="101"/>
      <c r="L2284" s="17"/>
      <c r="M2284" s="17"/>
      <c r="N2284" s="17"/>
      <c r="O2284" s="17"/>
      <c r="P2284" s="17"/>
      <c r="Q2284" s="17"/>
      <c r="R2284" s="17"/>
      <c r="S2284" s="17"/>
      <c r="T2284" s="17"/>
    </row>
    <row r="2285" spans="1:27" ht="29.25" hidden="1" customHeight="1" x14ac:dyDescent="0.25">
      <c r="A2285" s="34">
        <v>6</v>
      </c>
      <c r="B2285" s="206" t="s">
        <v>163</v>
      </c>
      <c r="C2285" s="206"/>
      <c r="D2285" s="206"/>
      <c r="E2285" s="55" t="s">
        <v>168</v>
      </c>
      <c r="F2285" s="158"/>
      <c r="G2285" s="158"/>
      <c r="H2285" s="120"/>
      <c r="I2285" s="159"/>
      <c r="J2285" s="159"/>
      <c r="K2285" s="101"/>
      <c r="L2285" s="17"/>
      <c r="M2285" s="17"/>
      <c r="N2285" s="17"/>
      <c r="O2285" s="17"/>
      <c r="P2285" s="17"/>
      <c r="Q2285" s="17"/>
      <c r="R2285" s="17"/>
      <c r="S2285" s="17"/>
      <c r="T2285" s="17"/>
    </row>
    <row r="2286" spans="1:27" ht="62.25" hidden="1" customHeight="1" x14ac:dyDescent="0.25">
      <c r="A2286" s="40">
        <v>7</v>
      </c>
      <c r="B2286" s="157" t="s">
        <v>46</v>
      </c>
      <c r="C2286" s="157"/>
      <c r="D2286" s="157"/>
      <c r="E2286" s="54" t="s">
        <v>21</v>
      </c>
      <c r="F2286" s="158"/>
      <c r="G2286" s="158"/>
      <c r="H2286" s="120"/>
      <c r="I2286" s="159"/>
      <c r="J2286" s="159"/>
      <c r="K2286" s="99"/>
      <c r="L2286" s="17"/>
      <c r="M2286" s="17"/>
      <c r="N2286" s="17"/>
      <c r="O2286" s="17"/>
      <c r="P2286" s="17"/>
      <c r="Q2286" s="17"/>
      <c r="R2286" s="17"/>
      <c r="S2286" s="17"/>
      <c r="T2286" s="17"/>
    </row>
    <row r="2287" spans="1:27" ht="28.5" hidden="1" customHeight="1" x14ac:dyDescent="0.25">
      <c r="A2287" s="40">
        <v>8</v>
      </c>
      <c r="B2287" s="193" t="s">
        <v>174</v>
      </c>
      <c r="C2287" s="194"/>
      <c r="D2287" s="195"/>
      <c r="E2287" s="56" t="s">
        <v>35</v>
      </c>
      <c r="F2287" s="196"/>
      <c r="G2287" s="197"/>
      <c r="H2287" s="120"/>
      <c r="I2287" s="159"/>
      <c r="J2287" s="159"/>
      <c r="K2287" s="99"/>
      <c r="L2287" s="17"/>
      <c r="M2287" s="17"/>
      <c r="N2287" s="17"/>
      <c r="O2287" s="17"/>
      <c r="P2287" s="17"/>
      <c r="Q2287" s="17"/>
      <c r="R2287" s="17"/>
      <c r="S2287" s="17"/>
      <c r="T2287" s="17"/>
    </row>
    <row r="2288" spans="1:27" ht="29.25" hidden="1" customHeight="1" x14ac:dyDescent="0.25">
      <c r="A2288" s="40">
        <v>9</v>
      </c>
      <c r="B2288" s="193" t="s">
        <v>176</v>
      </c>
      <c r="C2288" s="194"/>
      <c r="D2288" s="195"/>
      <c r="E2288" s="56" t="s">
        <v>153</v>
      </c>
      <c r="F2288" s="163"/>
      <c r="G2288" s="164"/>
      <c r="H2288" s="120"/>
      <c r="I2288" s="159"/>
      <c r="J2288" s="159"/>
      <c r="K2288" s="99"/>
      <c r="L2288" s="17"/>
      <c r="M2288" s="17"/>
      <c r="N2288" s="17"/>
      <c r="O2288" s="17"/>
      <c r="P2288" s="17"/>
      <c r="Q2288" s="17"/>
      <c r="R2288" s="17"/>
      <c r="S2288" s="17"/>
      <c r="T2288" s="17"/>
    </row>
    <row r="2289" spans="1:20" hidden="1" x14ac:dyDescent="0.25">
      <c r="A2289" s="40">
        <v>10</v>
      </c>
      <c r="B2289" s="193" t="s">
        <v>175</v>
      </c>
      <c r="C2289" s="194"/>
      <c r="D2289" s="195"/>
      <c r="E2289" s="56" t="s">
        <v>35</v>
      </c>
      <c r="F2289" s="196"/>
      <c r="G2289" s="197"/>
      <c r="H2289" s="120"/>
      <c r="I2289" s="159"/>
      <c r="J2289" s="159"/>
      <c r="K2289" s="99"/>
      <c r="L2289" s="17"/>
      <c r="M2289" s="17"/>
      <c r="N2289" s="17"/>
      <c r="O2289" s="17"/>
      <c r="P2289" s="17"/>
      <c r="Q2289" s="17"/>
      <c r="R2289" s="17"/>
      <c r="S2289" s="17"/>
      <c r="T2289" s="17"/>
    </row>
    <row r="2290" spans="1:20" ht="33.75" hidden="1" customHeight="1" x14ac:dyDescent="0.25">
      <c r="A2290" s="40">
        <v>11</v>
      </c>
      <c r="B2290" s="126" t="s">
        <v>156</v>
      </c>
      <c r="C2290" s="127"/>
      <c r="D2290" s="128"/>
      <c r="E2290" s="57" t="s">
        <v>69</v>
      </c>
      <c r="F2290" s="187"/>
      <c r="G2290" s="188"/>
      <c r="H2290" s="120"/>
      <c r="I2290" s="159"/>
      <c r="J2290" s="159"/>
      <c r="K2290" s="100" t="str">
        <f>IF(F2291&gt;F2290,"Wartość kosztów kwalifikowanych przekracza koszt całkowity przedsięwzięcia !!!","")</f>
        <v/>
      </c>
      <c r="L2290" s="17"/>
      <c r="M2290" s="17"/>
      <c r="N2290" s="17"/>
      <c r="O2290" s="17"/>
      <c r="P2290" s="17"/>
      <c r="Q2290" s="17"/>
      <c r="R2290" s="17"/>
      <c r="S2290" s="17"/>
      <c r="T2290" s="17"/>
    </row>
    <row r="2291" spans="1:20" ht="141.75" hidden="1" customHeight="1" x14ac:dyDescent="0.25">
      <c r="A2291" s="40">
        <v>12</v>
      </c>
      <c r="B2291" s="126" t="s">
        <v>167</v>
      </c>
      <c r="C2291" s="127"/>
      <c r="D2291" s="128"/>
      <c r="E2291" s="57" t="s">
        <v>69</v>
      </c>
      <c r="F2291" s="187"/>
      <c r="G2291" s="188"/>
      <c r="H2291" s="120"/>
      <c r="I2291" s="159"/>
      <c r="J2291" s="159"/>
      <c r="K2291" s="105" t="str">
        <f>IF(F2291="","",IF(F2291&lt;100000,"Minimalny koszt kwalifikowany przedsięwzięcia to 100.000,00 zł !!!",""))</f>
        <v/>
      </c>
      <c r="L2291" s="17"/>
      <c r="M2291" s="17"/>
      <c r="N2291" s="17"/>
      <c r="O2291" s="17"/>
      <c r="P2291" s="17"/>
      <c r="Q2291" s="17"/>
      <c r="R2291" s="17"/>
      <c r="S2291" s="17"/>
      <c r="T2291" s="17"/>
    </row>
    <row r="2292" spans="1:20" ht="30.75" hidden="1" customHeight="1" x14ac:dyDescent="0.25">
      <c r="A2292" s="37">
        <v>13</v>
      </c>
      <c r="B2292" s="126" t="s">
        <v>165</v>
      </c>
      <c r="C2292" s="127"/>
      <c r="D2292" s="128"/>
      <c r="E2292" s="57" t="s">
        <v>69</v>
      </c>
      <c r="F2292" s="187"/>
      <c r="G2292" s="188"/>
      <c r="H2292" s="120"/>
      <c r="I2292" s="159"/>
      <c r="J2292" s="159"/>
      <c r="K2292" s="99"/>
      <c r="L2292" s="17"/>
      <c r="M2292" s="17"/>
      <c r="N2292" s="17"/>
      <c r="O2292" s="17"/>
      <c r="P2292" s="17"/>
      <c r="Q2292" s="17"/>
      <c r="R2292" s="17"/>
      <c r="S2292" s="17"/>
      <c r="T2292" s="17"/>
    </row>
    <row r="2293" spans="1:20" ht="30.75" hidden="1" customHeight="1" x14ac:dyDescent="0.25">
      <c r="A2293" s="37">
        <v>14</v>
      </c>
      <c r="B2293" s="126" t="s">
        <v>164</v>
      </c>
      <c r="C2293" s="127"/>
      <c r="D2293" s="128"/>
      <c r="E2293" s="57" t="s">
        <v>69</v>
      </c>
      <c r="F2293" s="187"/>
      <c r="G2293" s="188"/>
      <c r="H2293" s="120"/>
      <c r="I2293" s="159"/>
      <c r="J2293" s="159"/>
      <c r="K2293" s="99"/>
      <c r="L2293" s="17"/>
      <c r="M2293" s="17"/>
      <c r="N2293" s="17"/>
      <c r="O2293" s="17"/>
      <c r="P2293" s="17"/>
      <c r="Q2293" s="17"/>
      <c r="R2293" s="17"/>
      <c r="S2293" s="17"/>
      <c r="T2293" s="17"/>
    </row>
    <row r="2294" spans="1:20" ht="30.75" hidden="1" customHeight="1" x14ac:dyDescent="0.25">
      <c r="A2294" s="37">
        <v>15</v>
      </c>
      <c r="B2294" s="126" t="s">
        <v>170</v>
      </c>
      <c r="C2294" s="127"/>
      <c r="D2294" s="128"/>
      <c r="E2294" s="57" t="s">
        <v>69</v>
      </c>
      <c r="F2294" s="189" t="str">
        <f>IF(OR(F2292="",F2293=""),"",F2292-F2293)</f>
        <v/>
      </c>
      <c r="G2294" s="190"/>
      <c r="H2294" s="120"/>
      <c r="I2294" s="159"/>
      <c r="J2294" s="159"/>
      <c r="K2294" s="99"/>
      <c r="L2294" s="17"/>
      <c r="M2294" s="17"/>
      <c r="N2294" s="17"/>
      <c r="O2294" s="17"/>
      <c r="P2294" s="17"/>
      <c r="Q2294" s="17"/>
      <c r="R2294" s="17"/>
      <c r="S2294" s="17"/>
      <c r="T2294" s="17"/>
    </row>
    <row r="2295" spans="1:20" hidden="1" x14ac:dyDescent="0.25">
      <c r="A2295" s="166">
        <v>16</v>
      </c>
      <c r="B2295" s="145" t="s">
        <v>66</v>
      </c>
      <c r="C2295" s="146"/>
      <c r="D2295" s="147"/>
      <c r="E2295" s="56" t="s">
        <v>93</v>
      </c>
      <c r="F2295" s="191"/>
      <c r="G2295" s="192"/>
      <c r="H2295" s="182"/>
      <c r="I2295" s="183"/>
      <c r="J2295" s="183"/>
      <c r="K2295" s="102"/>
      <c r="L2295" s="17"/>
      <c r="M2295" s="17"/>
      <c r="N2295" s="17"/>
      <c r="O2295" s="17"/>
      <c r="P2295" s="17"/>
      <c r="Q2295" s="17"/>
      <c r="R2295" s="17"/>
      <c r="S2295" s="17"/>
      <c r="T2295" s="17"/>
    </row>
    <row r="2296" spans="1:20" ht="17.25" hidden="1" customHeight="1" x14ac:dyDescent="0.25">
      <c r="A2296" s="167"/>
      <c r="B2296" s="151"/>
      <c r="C2296" s="152"/>
      <c r="D2296" s="153"/>
      <c r="E2296" s="54" t="s">
        <v>22</v>
      </c>
      <c r="F2296" s="114" t="str">
        <f>IF(F2295="","",F2295*0.278)</f>
        <v/>
      </c>
      <c r="G2296" s="114"/>
      <c r="H2296" s="184"/>
      <c r="I2296" s="184"/>
      <c r="J2296" s="182"/>
      <c r="K2296" s="102"/>
      <c r="L2296" s="17"/>
      <c r="M2296" s="17"/>
      <c r="N2296" s="17"/>
      <c r="O2296" s="17"/>
      <c r="P2296" s="17"/>
      <c r="Q2296" s="17"/>
      <c r="R2296" s="17"/>
      <c r="S2296" s="17"/>
      <c r="T2296" s="17"/>
    </row>
    <row r="2297" spans="1:20" hidden="1" x14ac:dyDescent="0.25">
      <c r="A2297" s="166">
        <v>17</v>
      </c>
      <c r="B2297" s="145" t="s">
        <v>67</v>
      </c>
      <c r="C2297" s="146"/>
      <c r="D2297" s="147"/>
      <c r="E2297" s="56" t="s">
        <v>93</v>
      </c>
      <c r="F2297" s="191"/>
      <c r="G2297" s="192"/>
      <c r="H2297" s="182"/>
      <c r="I2297" s="183"/>
      <c r="J2297" s="183"/>
      <c r="K2297" s="102"/>
      <c r="L2297" s="17"/>
      <c r="M2297" s="17"/>
      <c r="N2297" s="17"/>
      <c r="O2297" s="17"/>
      <c r="P2297" s="17"/>
      <c r="Q2297" s="17"/>
      <c r="R2297" s="17"/>
      <c r="S2297" s="17"/>
      <c r="T2297" s="17"/>
    </row>
    <row r="2298" spans="1:20" hidden="1" x14ac:dyDescent="0.25">
      <c r="A2298" s="167"/>
      <c r="B2298" s="151"/>
      <c r="C2298" s="152"/>
      <c r="D2298" s="153"/>
      <c r="E2298" s="54" t="s">
        <v>22</v>
      </c>
      <c r="F2298" s="114" t="str">
        <f>IF(F2297="","",F2297*0.278)</f>
        <v/>
      </c>
      <c r="G2298" s="114"/>
      <c r="H2298" s="184"/>
      <c r="I2298" s="184"/>
      <c r="J2298" s="182"/>
      <c r="K2298" s="102"/>
      <c r="L2298" s="17"/>
      <c r="M2298" s="17"/>
      <c r="N2298" s="17"/>
      <c r="O2298" s="17"/>
      <c r="P2298" s="17"/>
      <c r="Q2298" s="17"/>
      <c r="R2298" s="17"/>
      <c r="S2298" s="17"/>
      <c r="T2298" s="17"/>
    </row>
    <row r="2299" spans="1:20" hidden="1" x14ac:dyDescent="0.25">
      <c r="A2299" s="166">
        <v>18</v>
      </c>
      <c r="B2299" s="145" t="s">
        <v>64</v>
      </c>
      <c r="C2299" s="146"/>
      <c r="D2299" s="147"/>
      <c r="E2299" s="56" t="s">
        <v>93</v>
      </c>
      <c r="F2299" s="181" t="str">
        <f>IF(OR(F2295="",F2297=""),"",F2295-F2297)</f>
        <v/>
      </c>
      <c r="G2299" s="181"/>
      <c r="H2299" s="182"/>
      <c r="I2299" s="183"/>
      <c r="J2299" s="183"/>
      <c r="K2299" s="102"/>
      <c r="L2299" s="17"/>
      <c r="M2299" s="17"/>
      <c r="N2299" s="17"/>
      <c r="O2299" s="17"/>
      <c r="P2299" s="17"/>
      <c r="Q2299" s="17"/>
      <c r="R2299" s="17"/>
      <c r="S2299" s="17"/>
      <c r="T2299" s="17"/>
    </row>
    <row r="2300" spans="1:20" hidden="1" x14ac:dyDescent="0.25">
      <c r="A2300" s="167"/>
      <c r="B2300" s="151"/>
      <c r="C2300" s="152"/>
      <c r="D2300" s="153"/>
      <c r="E2300" s="54" t="s">
        <v>22</v>
      </c>
      <c r="F2300" s="114" t="str">
        <f>IF(OR(F2296="",F2298=""),"",F2296-F2298)</f>
        <v/>
      </c>
      <c r="G2300" s="114"/>
      <c r="H2300" s="184"/>
      <c r="I2300" s="184"/>
      <c r="J2300" s="182"/>
      <c r="K2300" s="102"/>
      <c r="L2300" s="17"/>
      <c r="M2300" s="17"/>
      <c r="N2300" s="17"/>
      <c r="O2300" s="17"/>
      <c r="P2300" s="17"/>
      <c r="Q2300" s="17"/>
      <c r="R2300" s="17"/>
      <c r="S2300" s="17"/>
      <c r="T2300" s="17"/>
    </row>
    <row r="2301" spans="1:20" ht="24" hidden="1" customHeight="1" x14ac:dyDescent="0.25">
      <c r="A2301" s="166">
        <v>19</v>
      </c>
      <c r="B2301" s="168" t="s">
        <v>61</v>
      </c>
      <c r="C2301" s="169"/>
      <c r="D2301" s="170"/>
      <c r="E2301" s="58" t="s">
        <v>93</v>
      </c>
      <c r="F2301" s="163"/>
      <c r="G2301" s="164"/>
      <c r="H2301" s="120"/>
      <c r="I2301" s="159"/>
      <c r="J2301" s="159"/>
      <c r="K2301" s="99"/>
      <c r="L2301" s="17"/>
      <c r="M2301" s="17"/>
      <c r="N2301" s="17"/>
      <c r="O2301" s="17"/>
      <c r="P2301" s="17"/>
      <c r="Q2301" s="17"/>
      <c r="R2301" s="17"/>
      <c r="S2301" s="17"/>
      <c r="T2301" s="17"/>
    </row>
    <row r="2302" spans="1:20" ht="24" hidden="1" customHeight="1" x14ac:dyDescent="0.25">
      <c r="A2302" s="167"/>
      <c r="B2302" s="171"/>
      <c r="C2302" s="172"/>
      <c r="D2302" s="173"/>
      <c r="E2302" s="57" t="s">
        <v>22</v>
      </c>
      <c r="F2302" s="185" t="str">
        <f>IF(F2301="","",F2301*0.278)</f>
        <v/>
      </c>
      <c r="G2302" s="186"/>
      <c r="H2302" s="120"/>
      <c r="I2302" s="159"/>
      <c r="J2302" s="159"/>
      <c r="K2302" s="99"/>
      <c r="L2302" s="17"/>
      <c r="M2302" s="17"/>
      <c r="N2302" s="17"/>
      <c r="O2302" s="17"/>
      <c r="P2302" s="17"/>
      <c r="Q2302" s="17"/>
      <c r="R2302" s="17"/>
      <c r="S2302" s="17"/>
      <c r="T2302" s="17"/>
    </row>
    <row r="2303" spans="1:20" ht="24" hidden="1" customHeight="1" x14ac:dyDescent="0.25">
      <c r="A2303" s="166">
        <v>20</v>
      </c>
      <c r="B2303" s="168" t="s">
        <v>62</v>
      </c>
      <c r="C2303" s="169"/>
      <c r="D2303" s="170"/>
      <c r="E2303" s="58" t="s">
        <v>93</v>
      </c>
      <c r="F2303" s="163"/>
      <c r="G2303" s="164"/>
      <c r="H2303" s="120"/>
      <c r="I2303" s="159"/>
      <c r="J2303" s="159"/>
      <c r="K2303" s="99"/>
      <c r="L2303" s="17"/>
      <c r="M2303" s="17"/>
      <c r="N2303" s="17"/>
      <c r="O2303" s="17"/>
      <c r="P2303" s="17"/>
      <c r="Q2303" s="17"/>
      <c r="R2303" s="17"/>
      <c r="S2303" s="17"/>
      <c r="T2303" s="17"/>
    </row>
    <row r="2304" spans="1:20" ht="24" hidden="1" customHeight="1" x14ac:dyDescent="0.25">
      <c r="A2304" s="167"/>
      <c r="B2304" s="171"/>
      <c r="C2304" s="172"/>
      <c r="D2304" s="173"/>
      <c r="E2304" s="57" t="s">
        <v>22</v>
      </c>
      <c r="F2304" s="185" t="str">
        <f>IF(F2303="","",F2303*0.278)</f>
        <v/>
      </c>
      <c r="G2304" s="186"/>
      <c r="H2304" s="120"/>
      <c r="I2304" s="159"/>
      <c r="J2304" s="159"/>
      <c r="K2304" s="103"/>
      <c r="L2304" s="17"/>
      <c r="M2304" s="17"/>
      <c r="N2304" s="17"/>
      <c r="O2304" s="17"/>
      <c r="P2304" s="17"/>
      <c r="Q2304" s="17"/>
      <c r="R2304" s="17"/>
      <c r="S2304" s="17"/>
      <c r="T2304" s="17"/>
    </row>
    <row r="2305" spans="1:27" ht="23.25" hidden="1" customHeight="1" x14ac:dyDescent="0.25">
      <c r="A2305" s="166">
        <v>21</v>
      </c>
      <c r="B2305" s="168" t="s">
        <v>50</v>
      </c>
      <c r="C2305" s="169"/>
      <c r="D2305" s="170"/>
      <c r="E2305" s="58" t="s">
        <v>93</v>
      </c>
      <c r="F2305" s="174" t="str">
        <f>IF(OR(F2301="",F2303=""),"",F2301-F2303)</f>
        <v/>
      </c>
      <c r="G2305" s="175"/>
      <c r="H2305" s="120"/>
      <c r="I2305" s="159"/>
      <c r="J2305" s="159"/>
      <c r="K2305" s="103"/>
      <c r="L2305" s="17"/>
      <c r="M2305" s="17"/>
      <c r="N2305" s="17"/>
      <c r="O2305" s="17"/>
      <c r="P2305" s="17"/>
      <c r="Q2305" s="17"/>
      <c r="R2305" s="17"/>
      <c r="S2305" s="17"/>
      <c r="T2305" s="17"/>
    </row>
    <row r="2306" spans="1:27" ht="23.25" hidden="1" customHeight="1" x14ac:dyDescent="0.25">
      <c r="A2306" s="167"/>
      <c r="B2306" s="171"/>
      <c r="C2306" s="172"/>
      <c r="D2306" s="173"/>
      <c r="E2306" s="57" t="s">
        <v>22</v>
      </c>
      <c r="F2306" s="174" t="str">
        <f>IF(OR(F2302="",F2304=""),"",F2302-F2304)</f>
        <v/>
      </c>
      <c r="G2306" s="175"/>
      <c r="H2306" s="120"/>
      <c r="I2306" s="159"/>
      <c r="J2306" s="159"/>
      <c r="K2306" s="103"/>
      <c r="L2306" s="17"/>
      <c r="M2306" s="17"/>
      <c r="N2306" s="17"/>
      <c r="O2306" s="17"/>
      <c r="P2306" s="17"/>
      <c r="Q2306" s="17"/>
      <c r="R2306" s="17"/>
      <c r="S2306" s="17"/>
      <c r="T2306" s="17"/>
    </row>
    <row r="2307" spans="1:27" ht="45.75" hidden="1" customHeight="1" x14ac:dyDescent="0.25">
      <c r="A2307" s="38">
        <v>22</v>
      </c>
      <c r="B2307" s="126" t="s">
        <v>161</v>
      </c>
      <c r="C2307" s="127"/>
      <c r="D2307" s="128"/>
      <c r="E2307" s="57" t="s">
        <v>47</v>
      </c>
      <c r="F2307" s="176" t="str">
        <f>IF(OR(F2301="",F2303=""),"",F2305/F2301)</f>
        <v/>
      </c>
      <c r="G2307" s="177"/>
      <c r="H2307" s="120"/>
      <c r="I2307" s="159"/>
      <c r="J2307" s="159"/>
      <c r="K2307" s="103"/>
      <c r="L2307" s="17"/>
      <c r="M2307" s="17"/>
      <c r="N2307" s="17"/>
      <c r="O2307" s="17"/>
      <c r="P2307" s="17"/>
      <c r="Q2307" s="17"/>
      <c r="R2307" s="17"/>
      <c r="S2307" s="17"/>
      <c r="T2307" s="17"/>
    </row>
    <row r="2308" spans="1:27" ht="30.75" hidden="1" customHeight="1" x14ac:dyDescent="0.25">
      <c r="A2308" s="40">
        <v>23</v>
      </c>
      <c r="B2308" s="129" t="s">
        <v>23</v>
      </c>
      <c r="C2308" s="130"/>
      <c r="D2308" s="131"/>
      <c r="E2308" s="54" t="s">
        <v>22</v>
      </c>
      <c r="F2308" s="178"/>
      <c r="G2308" s="178"/>
      <c r="H2308" s="179"/>
      <c r="I2308" s="179"/>
      <c r="J2308" s="120"/>
      <c r="K2308" s="102"/>
      <c r="L2308" s="17"/>
      <c r="M2308" s="17"/>
      <c r="N2308" s="17"/>
      <c r="O2308" s="17"/>
      <c r="P2308" s="17"/>
      <c r="Q2308" s="17"/>
      <c r="R2308" s="17"/>
      <c r="S2308" s="17"/>
      <c r="T2308" s="17"/>
    </row>
    <row r="2309" spans="1:27" ht="30.75" hidden="1" customHeight="1" x14ac:dyDescent="0.25">
      <c r="A2309" s="38">
        <v>24</v>
      </c>
      <c r="B2309" s="129" t="s">
        <v>172</v>
      </c>
      <c r="C2309" s="130"/>
      <c r="D2309" s="131"/>
      <c r="E2309" s="54" t="s">
        <v>22</v>
      </c>
      <c r="F2309" s="178"/>
      <c r="G2309" s="178"/>
      <c r="H2309" s="179"/>
      <c r="I2309" s="179"/>
      <c r="J2309" s="120"/>
      <c r="K2309" s="102"/>
      <c r="L2309" s="17"/>
      <c r="M2309" s="17"/>
      <c r="N2309" s="17"/>
      <c r="O2309" s="17"/>
      <c r="P2309" s="17"/>
      <c r="Q2309" s="17"/>
      <c r="R2309" s="17"/>
      <c r="S2309" s="17"/>
      <c r="T2309" s="17"/>
    </row>
    <row r="2310" spans="1:27" ht="30.75" hidden="1" customHeight="1" x14ac:dyDescent="0.25">
      <c r="A2310" s="38">
        <v>25</v>
      </c>
      <c r="B2310" s="129" t="s">
        <v>173</v>
      </c>
      <c r="C2310" s="130"/>
      <c r="D2310" s="131"/>
      <c r="E2310" s="54" t="s">
        <v>22</v>
      </c>
      <c r="F2310" s="180" t="str">
        <f>IF(OR(F2308="",F2309=""),"",F2308-F2309)</f>
        <v/>
      </c>
      <c r="G2310" s="180"/>
      <c r="H2310" s="120"/>
      <c r="I2310" s="159"/>
      <c r="J2310" s="159"/>
      <c r="K2310" s="102"/>
      <c r="L2310" s="17"/>
      <c r="M2310" s="17"/>
      <c r="N2310" s="17"/>
      <c r="O2310" s="17"/>
      <c r="P2310" s="17"/>
      <c r="Q2310" s="17"/>
      <c r="R2310" s="17"/>
      <c r="S2310" s="17"/>
      <c r="T2310" s="17"/>
    </row>
    <row r="2311" spans="1:27" ht="45.75" hidden="1" customHeight="1" x14ac:dyDescent="0.25">
      <c r="A2311" s="46">
        <v>26</v>
      </c>
      <c r="B2311" s="108" t="s">
        <v>166</v>
      </c>
      <c r="C2311" s="108"/>
      <c r="D2311" s="108"/>
      <c r="E2311" s="57" t="s">
        <v>22</v>
      </c>
      <c r="F2311" s="163"/>
      <c r="G2311" s="164"/>
      <c r="H2311" s="120"/>
      <c r="I2311" s="159"/>
      <c r="J2311" s="159"/>
      <c r="K2311" s="103"/>
      <c r="L2311" s="17"/>
      <c r="M2311" s="17"/>
      <c r="N2311" s="17"/>
      <c r="O2311" s="17"/>
      <c r="P2311" s="17"/>
      <c r="Q2311" s="17"/>
      <c r="R2311" s="17"/>
      <c r="S2311" s="17"/>
      <c r="T2311" s="17"/>
    </row>
    <row r="2312" spans="1:27" ht="45.75" hidden="1" customHeight="1" x14ac:dyDescent="0.25">
      <c r="A2312" s="46">
        <v>27</v>
      </c>
      <c r="B2312" s="108" t="s">
        <v>169</v>
      </c>
      <c r="C2312" s="108"/>
      <c r="D2312" s="108"/>
      <c r="E2312" s="57" t="s">
        <v>22</v>
      </c>
      <c r="F2312" s="163"/>
      <c r="G2312" s="164"/>
      <c r="H2312" s="120"/>
      <c r="I2312" s="159"/>
      <c r="J2312" s="159"/>
      <c r="K2312" s="103"/>
      <c r="L2312" s="17"/>
      <c r="M2312" s="17"/>
      <c r="N2312" s="17"/>
      <c r="O2312" s="17"/>
      <c r="P2312" s="17"/>
      <c r="Q2312" s="17"/>
      <c r="R2312" s="17"/>
      <c r="S2312" s="17"/>
      <c r="T2312" s="17"/>
    </row>
    <row r="2313" spans="1:27" ht="45" hidden="1" customHeight="1" x14ac:dyDescent="0.25">
      <c r="A2313" s="34">
        <v>28</v>
      </c>
      <c r="B2313" s="157" t="s">
        <v>51</v>
      </c>
      <c r="C2313" s="157"/>
      <c r="D2313" s="157"/>
      <c r="E2313" s="54" t="s">
        <v>22</v>
      </c>
      <c r="F2313" s="165" t="str">
        <f>IF(AND(F2311="",F2312=""),"",F2311+F2312)</f>
        <v/>
      </c>
      <c r="G2313" s="165"/>
      <c r="H2313" s="120"/>
      <c r="I2313" s="159"/>
      <c r="J2313" s="159"/>
      <c r="K2313" s="99"/>
      <c r="L2313" s="17"/>
      <c r="M2313" s="17"/>
      <c r="N2313" s="17"/>
      <c r="O2313" s="17"/>
      <c r="P2313" s="17"/>
      <c r="Q2313" s="17"/>
      <c r="R2313" s="17"/>
      <c r="S2313" s="17"/>
      <c r="T2313" s="17"/>
    </row>
    <row r="2314" spans="1:27" ht="30.75" hidden="1" customHeight="1" x14ac:dyDescent="0.25">
      <c r="A2314" s="34">
        <v>29</v>
      </c>
      <c r="B2314" s="129" t="s">
        <v>185</v>
      </c>
      <c r="C2314" s="130"/>
      <c r="D2314" s="131"/>
      <c r="E2314" s="54" t="s">
        <v>24</v>
      </c>
      <c r="F2314" s="163"/>
      <c r="G2314" s="164"/>
      <c r="H2314" s="120"/>
      <c r="I2314" s="159"/>
      <c r="J2314" s="159"/>
      <c r="K2314" s="99"/>
      <c r="L2314" s="17"/>
      <c r="M2314" s="17"/>
      <c r="N2314" s="17"/>
      <c r="O2314" s="17"/>
      <c r="P2314" s="17"/>
      <c r="Q2314" s="17"/>
      <c r="R2314" s="17"/>
      <c r="S2314" s="17"/>
      <c r="T2314" s="17"/>
    </row>
    <row r="2315" spans="1:27" hidden="1" x14ac:dyDescent="0.25">
      <c r="A2315" s="34">
        <v>30</v>
      </c>
      <c r="B2315" s="129" t="s">
        <v>186</v>
      </c>
      <c r="C2315" s="130"/>
      <c r="D2315" s="131"/>
      <c r="E2315" s="54" t="s">
        <v>24</v>
      </c>
      <c r="F2315" s="163"/>
      <c r="G2315" s="164"/>
      <c r="H2315" s="120"/>
      <c r="I2315" s="159"/>
      <c r="J2315" s="159"/>
      <c r="K2315" s="99"/>
      <c r="L2315" s="17"/>
      <c r="M2315" s="17"/>
      <c r="N2315" s="17"/>
      <c r="O2315" s="17"/>
      <c r="P2315" s="17"/>
      <c r="Q2315" s="17"/>
      <c r="R2315" s="17"/>
      <c r="S2315" s="17"/>
      <c r="T2315" s="17"/>
    </row>
    <row r="2316" spans="1:27" ht="31.5" hidden="1" customHeight="1" x14ac:dyDescent="0.25">
      <c r="A2316" s="34">
        <v>31</v>
      </c>
      <c r="B2316" s="157" t="s">
        <v>48</v>
      </c>
      <c r="C2316" s="157"/>
      <c r="D2316" s="157"/>
      <c r="E2316" s="54" t="s">
        <v>24</v>
      </c>
      <c r="F2316" s="165" t="str">
        <f>IF(OR(F2314="",F2315=""),"",F2314-F2315)</f>
        <v/>
      </c>
      <c r="G2316" s="165"/>
      <c r="H2316" s="120"/>
      <c r="I2316" s="159"/>
      <c r="J2316" s="159"/>
      <c r="K2316" s="103"/>
      <c r="L2316" s="17"/>
      <c r="M2316" s="17"/>
      <c r="N2316" s="17"/>
      <c r="O2316" s="17"/>
      <c r="P2316" s="17"/>
      <c r="Q2316" s="17"/>
      <c r="R2316" s="17"/>
      <c r="S2316" s="17"/>
      <c r="T2316" s="17"/>
    </row>
    <row r="2317" spans="1:27" hidden="1" x14ac:dyDescent="0.25">
      <c r="A2317" s="142">
        <v>32</v>
      </c>
      <c r="B2317" s="145" t="s">
        <v>52</v>
      </c>
      <c r="C2317" s="146"/>
      <c r="D2317" s="147"/>
      <c r="E2317" s="154" t="s">
        <v>182</v>
      </c>
      <c r="F2317" s="154"/>
      <c r="G2317" s="154"/>
      <c r="H2317" s="154"/>
      <c r="I2317" s="154"/>
      <c r="J2317" s="86"/>
      <c r="K2317" s="155" t="str">
        <f>IF(AND(J2317="Tak",F2307&lt;0.25),"Nie został spełniony warunek zgodnie z punktem 1 Kryteriów jakościowych dopuszczających","")</f>
        <v/>
      </c>
      <c r="L2317" s="155"/>
      <c r="M2317" s="155"/>
      <c r="N2317" s="155"/>
      <c r="O2317" s="155"/>
      <c r="P2317" s="155"/>
      <c r="Q2317" s="155"/>
      <c r="R2317" s="155"/>
      <c r="S2317" s="155"/>
      <c r="T2317" s="155"/>
      <c r="AA2317">
        <f>IF(J2317="Tak",1,0)</f>
        <v>0</v>
      </c>
    </row>
    <row r="2318" spans="1:27" hidden="1" x14ac:dyDescent="0.25">
      <c r="A2318" s="143"/>
      <c r="B2318" s="148"/>
      <c r="C2318" s="149"/>
      <c r="D2318" s="150"/>
      <c r="E2318" s="156" t="s">
        <v>183</v>
      </c>
      <c r="F2318" s="156"/>
      <c r="G2318" s="156"/>
      <c r="H2318" s="156"/>
      <c r="I2318" s="156"/>
      <c r="J2318" s="86"/>
      <c r="K2318" s="155" t="str">
        <f>IF(AND(J2318="Tak",F2307&lt;0.1),"Nie został spełniony warunek zgodnie z punktem 2 Kryteriów jakościowych dopuszczających","")</f>
        <v/>
      </c>
      <c r="L2318" s="155"/>
      <c r="M2318" s="155"/>
      <c r="N2318" s="155"/>
      <c r="O2318" s="155"/>
      <c r="P2318" s="155"/>
      <c r="Q2318" s="155"/>
      <c r="R2318" s="155"/>
      <c r="S2318" s="155"/>
      <c r="T2318" s="155"/>
      <c r="AA2318">
        <f t="shared" ref="AA2318:AA2319" si="46">IF(J2318="Tak",1,0)</f>
        <v>0</v>
      </c>
    </row>
    <row r="2319" spans="1:27" hidden="1" x14ac:dyDescent="0.25">
      <c r="A2319" s="144"/>
      <c r="B2319" s="151"/>
      <c r="C2319" s="152"/>
      <c r="D2319" s="153"/>
      <c r="E2319" s="156" t="s">
        <v>184</v>
      </c>
      <c r="F2319" s="156"/>
      <c r="G2319" s="156"/>
      <c r="H2319" s="156"/>
      <c r="I2319" s="156"/>
      <c r="J2319" s="86"/>
      <c r="K2319" s="155" t="str">
        <f>IF(AND(J2319="Tak",F2307&lt;0.1),"Nie został spełniony warunek zgodnie z punktem 2 Kryteriów jakościowych dopuszczających","")</f>
        <v/>
      </c>
      <c r="L2319" s="155"/>
      <c r="M2319" s="155"/>
      <c r="N2319" s="155"/>
      <c r="O2319" s="155"/>
      <c r="P2319" s="155"/>
      <c r="Q2319" s="155"/>
      <c r="R2319" s="155"/>
      <c r="S2319" s="155"/>
      <c r="T2319" s="155"/>
      <c r="AA2319">
        <f t="shared" si="46"/>
        <v>0</v>
      </c>
    </row>
    <row r="2320" spans="1:27" ht="61.5" hidden="1" customHeight="1" x14ac:dyDescent="0.25">
      <c r="A2320" s="34">
        <v>33</v>
      </c>
      <c r="B2320" s="157" t="s">
        <v>277</v>
      </c>
      <c r="C2320" s="157"/>
      <c r="D2320" s="157"/>
      <c r="E2320" s="54" t="s">
        <v>19</v>
      </c>
      <c r="F2320" s="158"/>
      <c r="G2320" s="158"/>
      <c r="H2320" s="120"/>
      <c r="I2320" s="159"/>
      <c r="J2320" s="159"/>
      <c r="K2320" s="99"/>
      <c r="L2320" s="17"/>
      <c r="M2320" s="17"/>
      <c r="N2320" s="17"/>
      <c r="O2320" s="17"/>
      <c r="P2320" s="17"/>
      <c r="Q2320" s="17"/>
      <c r="R2320" s="17"/>
      <c r="S2320" s="17"/>
      <c r="T2320" s="17"/>
      <c r="AA2320">
        <f>SUM(AA2317:AA2319)</f>
        <v>0</v>
      </c>
    </row>
    <row r="2321" spans="1:27" ht="41.25" hidden="1" customHeight="1" x14ac:dyDescent="0.25">
      <c r="A2321" s="34">
        <v>34</v>
      </c>
      <c r="B2321" s="108" t="s">
        <v>157</v>
      </c>
      <c r="C2321" s="108"/>
      <c r="D2321" s="108"/>
      <c r="E2321" s="57" t="s">
        <v>158</v>
      </c>
      <c r="F2321" s="160" t="str">
        <f>IF(OR(F2292="",F2293=""),"",F2291/F2305)</f>
        <v/>
      </c>
      <c r="G2321" s="160"/>
      <c r="H2321" s="161"/>
      <c r="I2321" s="161"/>
      <c r="J2321" s="162"/>
      <c r="K2321" s="100"/>
      <c r="L2321" s="17"/>
      <c r="M2321" s="17"/>
      <c r="N2321" s="17"/>
      <c r="O2321" s="17"/>
      <c r="P2321" s="17"/>
      <c r="Q2321" s="17"/>
      <c r="R2321" s="17"/>
      <c r="S2321" s="17"/>
      <c r="T2321" s="17"/>
    </row>
    <row r="2322" spans="1:27" ht="40.5" hidden="1" customHeight="1" x14ac:dyDescent="0.25">
      <c r="A2322" s="34">
        <v>35</v>
      </c>
      <c r="B2322" s="108" t="s">
        <v>159</v>
      </c>
      <c r="C2322" s="108"/>
      <c r="D2322" s="108"/>
      <c r="E2322" s="57" t="s">
        <v>160</v>
      </c>
      <c r="F2322" s="160" t="str">
        <f>IF(OR(F2291="",F2292="",F2301=""),"",F2291/(F2292-F2293))</f>
        <v/>
      </c>
      <c r="G2322" s="160"/>
      <c r="H2322" s="161"/>
      <c r="I2322" s="161"/>
      <c r="J2322" s="162"/>
      <c r="K2322" s="99"/>
      <c r="L2322" s="17"/>
      <c r="M2322" s="17"/>
      <c r="N2322" s="17"/>
      <c r="O2322" s="17"/>
      <c r="P2322" s="17"/>
      <c r="Q2322" s="17"/>
      <c r="R2322" s="17"/>
      <c r="S2322" s="17"/>
      <c r="T2322" s="17"/>
    </row>
    <row r="2323" spans="1:27" ht="30" hidden="1" customHeight="1" x14ac:dyDescent="0.25">
      <c r="A2323" s="34">
        <v>36</v>
      </c>
      <c r="B2323" s="126" t="str">
        <f>CONCATENATE("Maksymalna kwota dofinansowania - ",'0-1'!$B$8)</f>
        <v xml:space="preserve">Maksymalna kwota dofinansowania - </v>
      </c>
      <c r="C2323" s="127"/>
      <c r="D2323" s="128"/>
      <c r="E2323" s="57" t="s">
        <v>69</v>
      </c>
      <c r="F2323" s="135" t="str">
        <f>IF(F2324="","",F2324*F2291)</f>
        <v/>
      </c>
      <c r="G2323" s="136"/>
      <c r="H2323" s="137"/>
      <c r="I2323" s="138"/>
      <c r="J2323" s="138"/>
      <c r="K2323" s="99"/>
      <c r="L2323" s="17"/>
      <c r="M2323" s="17"/>
      <c r="N2323" s="17"/>
      <c r="O2323" s="17"/>
      <c r="P2323" s="17"/>
      <c r="Q2323" s="17"/>
      <c r="R2323" s="17"/>
      <c r="S2323" s="17"/>
      <c r="T2323" s="17"/>
    </row>
    <row r="2324" spans="1:27" ht="45.75" hidden="1" customHeight="1" x14ac:dyDescent="0.25">
      <c r="A2324" s="34">
        <v>37</v>
      </c>
      <c r="B2324" s="126" t="s">
        <v>187</v>
      </c>
      <c r="C2324" s="127"/>
      <c r="D2324" s="128"/>
      <c r="E2324" s="59" t="s">
        <v>47</v>
      </c>
      <c r="F2324" s="139" t="str">
        <f>IF(AA2320=3,0.95,IF(AA2320=2,0.9,IF(AA2320=1,0.85,"")))</f>
        <v/>
      </c>
      <c r="G2324" s="140"/>
      <c r="H2324" s="137"/>
      <c r="I2324" s="138"/>
      <c r="J2324" s="138"/>
      <c r="K2324" s="99"/>
      <c r="L2324" s="17"/>
      <c r="M2324" s="17"/>
      <c r="N2324" s="17"/>
      <c r="O2324" s="17"/>
      <c r="P2324" s="17"/>
      <c r="Q2324" s="17"/>
      <c r="R2324" s="17"/>
      <c r="S2324" s="17"/>
      <c r="T2324" s="17"/>
    </row>
    <row r="2325" spans="1:27" ht="15" hidden="1" customHeight="1" x14ac:dyDescent="0.25">
      <c r="A2325" s="106" t="s">
        <v>205</v>
      </c>
      <c r="B2325" s="106"/>
      <c r="C2325" s="106"/>
      <c r="D2325" s="106"/>
      <c r="E2325" s="106"/>
      <c r="F2325" s="106"/>
      <c r="G2325" s="106"/>
      <c r="H2325" s="106"/>
      <c r="I2325" s="106"/>
      <c r="J2325" s="132"/>
      <c r="K2325" s="98"/>
      <c r="L2325" s="17"/>
      <c r="M2325" s="17"/>
      <c r="N2325" s="17"/>
      <c r="O2325" s="17"/>
      <c r="P2325" s="17"/>
      <c r="Q2325" s="17"/>
      <c r="R2325" s="17"/>
      <c r="S2325" s="17"/>
      <c r="T2325" s="17"/>
    </row>
    <row r="2326" spans="1:27" ht="39.75" hidden="1" customHeight="1" x14ac:dyDescent="0.25">
      <c r="A2326" s="107"/>
      <c r="B2326" s="107"/>
      <c r="C2326" s="107"/>
      <c r="D2326" s="107"/>
      <c r="E2326" s="107"/>
      <c r="F2326" s="107"/>
      <c r="G2326" s="107"/>
      <c r="H2326" s="107"/>
      <c r="I2326" s="107"/>
      <c r="J2326" s="141"/>
      <c r="K2326" s="98"/>
      <c r="L2326" s="17"/>
      <c r="M2326" s="17"/>
      <c r="N2326" s="17"/>
      <c r="O2326" s="17"/>
      <c r="P2326" s="17"/>
      <c r="Q2326" s="17"/>
      <c r="R2326" s="17"/>
      <c r="S2326" s="17"/>
      <c r="T2326" s="17"/>
    </row>
    <row r="2327" spans="1:27" ht="33" hidden="1" customHeight="1" x14ac:dyDescent="0.25">
      <c r="K2327" s="98"/>
      <c r="L2327" s="17"/>
      <c r="M2327" s="17"/>
      <c r="N2327" s="17"/>
      <c r="O2327" s="17"/>
      <c r="P2327" s="17"/>
      <c r="Q2327" s="17"/>
      <c r="R2327" s="17"/>
      <c r="S2327" s="17"/>
      <c r="T2327" s="17"/>
    </row>
    <row r="2328" spans="1:27" ht="18.75" hidden="1" x14ac:dyDescent="0.3">
      <c r="B2328" s="207" t="s">
        <v>246</v>
      </c>
      <c r="C2328" s="207"/>
      <c r="D2328" s="207"/>
      <c r="E2328" s="207"/>
      <c r="F2328" s="207"/>
      <c r="G2328" s="207"/>
      <c r="H2328" s="207"/>
      <c r="I2328" s="207"/>
      <c r="J2328" s="207"/>
      <c r="K2328" s="98"/>
      <c r="L2328" s="17"/>
      <c r="M2328" s="17"/>
      <c r="N2328" s="17"/>
      <c r="O2328" s="17"/>
      <c r="P2328" s="17"/>
      <c r="Q2328" s="17"/>
      <c r="R2328" s="17"/>
      <c r="S2328" s="17"/>
      <c r="T2328" s="17"/>
    </row>
    <row r="2329" spans="1:27" ht="45.75" hidden="1" customHeight="1" x14ac:dyDescent="0.25">
      <c r="A2329" s="36" t="s">
        <v>13</v>
      </c>
      <c r="B2329" s="208" t="s">
        <v>33</v>
      </c>
      <c r="C2329" s="208"/>
      <c r="D2329" s="208"/>
      <c r="E2329" s="51" t="s">
        <v>15</v>
      </c>
      <c r="F2329" s="208" t="s">
        <v>36</v>
      </c>
      <c r="G2329" s="208"/>
      <c r="H2329" s="208" t="s">
        <v>49</v>
      </c>
      <c r="I2329" s="208"/>
      <c r="J2329" s="209"/>
      <c r="K2329" s="99"/>
      <c r="L2329" s="17"/>
      <c r="M2329" s="17"/>
      <c r="N2329" s="17"/>
      <c r="O2329" s="17"/>
      <c r="P2329" s="17"/>
      <c r="Q2329" s="17"/>
      <c r="R2329" s="17"/>
      <c r="S2329" s="17"/>
      <c r="T2329" s="17"/>
    </row>
    <row r="2330" spans="1:27" ht="31.5" hidden="1" customHeight="1" x14ac:dyDescent="0.25">
      <c r="A2330" s="40">
        <v>1</v>
      </c>
      <c r="B2330" s="157" t="s">
        <v>43</v>
      </c>
      <c r="C2330" s="157"/>
      <c r="D2330" s="157"/>
      <c r="E2330" s="52" t="s">
        <v>17</v>
      </c>
      <c r="F2330" s="198" t="s">
        <v>17</v>
      </c>
      <c r="G2330" s="199"/>
      <c r="H2330" s="200"/>
      <c r="I2330" s="200"/>
      <c r="J2330" s="201"/>
      <c r="K2330" s="99"/>
      <c r="L2330" s="17"/>
      <c r="M2330" s="17"/>
      <c r="N2330" s="17"/>
      <c r="O2330" s="17"/>
      <c r="P2330" s="17"/>
      <c r="Q2330" s="17"/>
      <c r="R2330" s="17"/>
      <c r="S2330" s="17"/>
      <c r="T2330" s="17"/>
    </row>
    <row r="2331" spans="1:27" ht="30.75" hidden="1" customHeight="1" x14ac:dyDescent="0.25">
      <c r="A2331" s="40">
        <v>2</v>
      </c>
      <c r="B2331" s="157" t="s">
        <v>44</v>
      </c>
      <c r="C2331" s="157"/>
      <c r="D2331" s="157"/>
      <c r="E2331" s="52" t="s">
        <v>17</v>
      </c>
      <c r="F2331" s="198" t="s">
        <v>17</v>
      </c>
      <c r="G2331" s="199"/>
      <c r="H2331" s="120"/>
      <c r="I2331" s="159"/>
      <c r="J2331" s="159"/>
      <c r="K2331" s="101"/>
      <c r="L2331" s="17"/>
      <c r="M2331" s="17"/>
      <c r="N2331" s="17"/>
      <c r="O2331" s="17"/>
      <c r="P2331" s="17"/>
      <c r="Q2331" s="17"/>
      <c r="R2331" s="17"/>
      <c r="S2331" s="17"/>
      <c r="T2331" s="17"/>
    </row>
    <row r="2332" spans="1:27" ht="15.75" hidden="1" x14ac:dyDescent="0.25">
      <c r="A2332" s="40">
        <v>3</v>
      </c>
      <c r="B2332" s="126" t="s">
        <v>152</v>
      </c>
      <c r="C2332" s="127"/>
      <c r="D2332" s="128"/>
      <c r="E2332" s="53" t="s">
        <v>153</v>
      </c>
      <c r="F2332" s="202"/>
      <c r="G2332" s="203"/>
      <c r="H2332" s="120"/>
      <c r="I2332" s="159"/>
      <c r="J2332" s="159"/>
      <c r="K2332" s="101"/>
      <c r="L2332" s="17"/>
      <c r="M2332" s="17"/>
      <c r="N2332" s="17"/>
      <c r="O2332" s="17"/>
      <c r="P2332" s="17"/>
      <c r="Q2332" s="17"/>
      <c r="R2332" s="17"/>
      <c r="S2332" s="17"/>
      <c r="T2332" s="17"/>
      <c r="AA2332" t="s">
        <v>154</v>
      </c>
    </row>
    <row r="2333" spans="1:27" ht="17.25" hidden="1" x14ac:dyDescent="0.25">
      <c r="A2333" s="40">
        <v>4</v>
      </c>
      <c r="B2333" s="157" t="s">
        <v>45</v>
      </c>
      <c r="C2333" s="157"/>
      <c r="D2333" s="157"/>
      <c r="E2333" s="54" t="s">
        <v>21</v>
      </c>
      <c r="F2333" s="158"/>
      <c r="G2333" s="158"/>
      <c r="H2333" s="120"/>
      <c r="I2333" s="159"/>
      <c r="J2333" s="159"/>
      <c r="K2333" s="101"/>
      <c r="L2333" s="17"/>
      <c r="M2333" s="17"/>
      <c r="N2333" s="17"/>
      <c r="O2333" s="17"/>
      <c r="P2333" s="17"/>
      <c r="Q2333" s="17"/>
      <c r="R2333" s="17"/>
      <c r="S2333" s="17"/>
      <c r="T2333" s="17"/>
      <c r="AA2333" t="s">
        <v>155</v>
      </c>
    </row>
    <row r="2334" spans="1:27" ht="18.75" hidden="1" customHeight="1" x14ac:dyDescent="0.25">
      <c r="A2334" s="40">
        <v>5</v>
      </c>
      <c r="B2334" s="157" t="s">
        <v>41</v>
      </c>
      <c r="C2334" s="157"/>
      <c r="D2334" s="157"/>
      <c r="E2334" s="54" t="s">
        <v>21</v>
      </c>
      <c r="F2334" s="204"/>
      <c r="G2334" s="205"/>
      <c r="H2334" s="120"/>
      <c r="I2334" s="159"/>
      <c r="J2334" s="159"/>
      <c r="K2334" s="101"/>
      <c r="L2334" s="17"/>
      <c r="M2334" s="17"/>
      <c r="N2334" s="17"/>
      <c r="O2334" s="17"/>
      <c r="P2334" s="17"/>
      <c r="Q2334" s="17"/>
      <c r="R2334" s="17"/>
      <c r="S2334" s="17"/>
      <c r="T2334" s="17"/>
    </row>
    <row r="2335" spans="1:27" ht="29.25" hidden="1" customHeight="1" x14ac:dyDescent="0.25">
      <c r="A2335" s="34">
        <v>6</v>
      </c>
      <c r="B2335" s="206" t="s">
        <v>163</v>
      </c>
      <c r="C2335" s="206"/>
      <c r="D2335" s="206"/>
      <c r="E2335" s="55" t="s">
        <v>168</v>
      </c>
      <c r="F2335" s="158"/>
      <c r="G2335" s="158"/>
      <c r="H2335" s="120"/>
      <c r="I2335" s="159"/>
      <c r="J2335" s="159"/>
      <c r="K2335" s="101"/>
      <c r="L2335" s="17"/>
      <c r="M2335" s="17"/>
      <c r="N2335" s="17"/>
      <c r="O2335" s="17"/>
      <c r="P2335" s="17"/>
      <c r="Q2335" s="17"/>
      <c r="R2335" s="17"/>
      <c r="S2335" s="17"/>
      <c r="T2335" s="17"/>
    </row>
    <row r="2336" spans="1:27" ht="62.25" hidden="1" customHeight="1" x14ac:dyDescent="0.25">
      <c r="A2336" s="40">
        <v>7</v>
      </c>
      <c r="B2336" s="157" t="s">
        <v>46</v>
      </c>
      <c r="C2336" s="157"/>
      <c r="D2336" s="157"/>
      <c r="E2336" s="54" t="s">
        <v>21</v>
      </c>
      <c r="F2336" s="158"/>
      <c r="G2336" s="158"/>
      <c r="H2336" s="120"/>
      <c r="I2336" s="159"/>
      <c r="J2336" s="159"/>
      <c r="K2336" s="99"/>
      <c r="L2336" s="17"/>
      <c r="M2336" s="17"/>
      <c r="N2336" s="17"/>
      <c r="O2336" s="17"/>
      <c r="P2336" s="17"/>
      <c r="Q2336" s="17"/>
      <c r="R2336" s="17"/>
      <c r="S2336" s="17"/>
      <c r="T2336" s="17"/>
    </row>
    <row r="2337" spans="1:20" ht="28.5" hidden="1" customHeight="1" x14ac:dyDescent="0.25">
      <c r="A2337" s="40">
        <v>8</v>
      </c>
      <c r="B2337" s="193" t="s">
        <v>174</v>
      </c>
      <c r="C2337" s="194"/>
      <c r="D2337" s="195"/>
      <c r="E2337" s="56" t="s">
        <v>35</v>
      </c>
      <c r="F2337" s="196"/>
      <c r="G2337" s="197"/>
      <c r="H2337" s="120"/>
      <c r="I2337" s="159"/>
      <c r="J2337" s="159"/>
      <c r="K2337" s="99"/>
      <c r="L2337" s="17"/>
      <c r="M2337" s="17"/>
      <c r="N2337" s="17"/>
      <c r="O2337" s="17"/>
      <c r="P2337" s="17"/>
      <c r="Q2337" s="17"/>
      <c r="R2337" s="17"/>
      <c r="S2337" s="17"/>
      <c r="T2337" s="17"/>
    </row>
    <row r="2338" spans="1:20" ht="29.25" hidden="1" customHeight="1" x14ac:dyDescent="0.25">
      <c r="A2338" s="40">
        <v>9</v>
      </c>
      <c r="B2338" s="193" t="s">
        <v>176</v>
      </c>
      <c r="C2338" s="194"/>
      <c r="D2338" s="195"/>
      <c r="E2338" s="56" t="s">
        <v>153</v>
      </c>
      <c r="F2338" s="163"/>
      <c r="G2338" s="164"/>
      <c r="H2338" s="120"/>
      <c r="I2338" s="159"/>
      <c r="J2338" s="159"/>
      <c r="K2338" s="99"/>
      <c r="L2338" s="17"/>
      <c r="M2338" s="17"/>
      <c r="N2338" s="17"/>
      <c r="O2338" s="17"/>
      <c r="P2338" s="17"/>
      <c r="Q2338" s="17"/>
      <c r="R2338" s="17"/>
      <c r="S2338" s="17"/>
      <c r="T2338" s="17"/>
    </row>
    <row r="2339" spans="1:20" hidden="1" x14ac:dyDescent="0.25">
      <c r="A2339" s="40">
        <v>10</v>
      </c>
      <c r="B2339" s="193" t="s">
        <v>175</v>
      </c>
      <c r="C2339" s="194"/>
      <c r="D2339" s="195"/>
      <c r="E2339" s="56" t="s">
        <v>35</v>
      </c>
      <c r="F2339" s="196"/>
      <c r="G2339" s="197"/>
      <c r="H2339" s="120"/>
      <c r="I2339" s="159"/>
      <c r="J2339" s="159"/>
      <c r="K2339" s="99"/>
      <c r="L2339" s="17"/>
      <c r="M2339" s="17"/>
      <c r="N2339" s="17"/>
      <c r="O2339" s="17"/>
      <c r="P2339" s="17"/>
      <c r="Q2339" s="17"/>
      <c r="R2339" s="17"/>
      <c r="S2339" s="17"/>
      <c r="T2339" s="17"/>
    </row>
    <row r="2340" spans="1:20" ht="33.75" hidden="1" customHeight="1" x14ac:dyDescent="0.25">
      <c r="A2340" s="40">
        <v>11</v>
      </c>
      <c r="B2340" s="126" t="s">
        <v>156</v>
      </c>
      <c r="C2340" s="127"/>
      <c r="D2340" s="128"/>
      <c r="E2340" s="57" t="s">
        <v>69</v>
      </c>
      <c r="F2340" s="187"/>
      <c r="G2340" s="188"/>
      <c r="H2340" s="120"/>
      <c r="I2340" s="159"/>
      <c r="J2340" s="159"/>
      <c r="K2340" s="100" t="str">
        <f>IF(F2341&gt;F2340,"Wartość kosztów kwalifikowanych przekracza koszt całkowity przedsięwzięcia !!!","")</f>
        <v/>
      </c>
      <c r="L2340" s="17"/>
      <c r="M2340" s="17"/>
      <c r="N2340" s="17"/>
      <c r="O2340" s="17"/>
      <c r="P2340" s="17"/>
      <c r="Q2340" s="17"/>
      <c r="R2340" s="17"/>
      <c r="S2340" s="17"/>
      <c r="T2340" s="17"/>
    </row>
    <row r="2341" spans="1:20" ht="141.75" hidden="1" customHeight="1" x14ac:dyDescent="0.25">
      <c r="A2341" s="40">
        <v>12</v>
      </c>
      <c r="B2341" s="126" t="s">
        <v>167</v>
      </c>
      <c r="C2341" s="127"/>
      <c r="D2341" s="128"/>
      <c r="E2341" s="57" t="s">
        <v>69</v>
      </c>
      <c r="F2341" s="187"/>
      <c r="G2341" s="188"/>
      <c r="H2341" s="120"/>
      <c r="I2341" s="159"/>
      <c r="J2341" s="159"/>
      <c r="K2341" s="105" t="str">
        <f>IF(F2341="","",IF(F2341&lt;100000,"Minimalny koszt kwalifikowany przedsięwzięcia to 100.000,00 zł !!!",""))</f>
        <v/>
      </c>
      <c r="L2341" s="17"/>
      <c r="M2341" s="17"/>
      <c r="N2341" s="17"/>
      <c r="O2341" s="17"/>
      <c r="P2341" s="17"/>
      <c r="Q2341" s="17"/>
      <c r="R2341" s="17"/>
      <c r="S2341" s="17"/>
      <c r="T2341" s="17"/>
    </row>
    <row r="2342" spans="1:20" ht="30.75" hidden="1" customHeight="1" x14ac:dyDescent="0.25">
      <c r="A2342" s="37">
        <v>13</v>
      </c>
      <c r="B2342" s="126" t="s">
        <v>165</v>
      </c>
      <c r="C2342" s="127"/>
      <c r="D2342" s="128"/>
      <c r="E2342" s="57" t="s">
        <v>69</v>
      </c>
      <c r="F2342" s="187"/>
      <c r="G2342" s="188"/>
      <c r="H2342" s="120"/>
      <c r="I2342" s="159"/>
      <c r="J2342" s="159"/>
      <c r="K2342" s="99"/>
      <c r="L2342" s="17"/>
      <c r="M2342" s="17"/>
      <c r="N2342" s="17"/>
      <c r="O2342" s="17"/>
      <c r="P2342" s="17"/>
      <c r="Q2342" s="17"/>
      <c r="R2342" s="17"/>
      <c r="S2342" s="17"/>
      <c r="T2342" s="17"/>
    </row>
    <row r="2343" spans="1:20" ht="30.75" hidden="1" customHeight="1" x14ac:dyDescent="0.25">
      <c r="A2343" s="37">
        <v>14</v>
      </c>
      <c r="B2343" s="126" t="s">
        <v>164</v>
      </c>
      <c r="C2343" s="127"/>
      <c r="D2343" s="128"/>
      <c r="E2343" s="57" t="s">
        <v>69</v>
      </c>
      <c r="F2343" s="187"/>
      <c r="G2343" s="188"/>
      <c r="H2343" s="120"/>
      <c r="I2343" s="159"/>
      <c r="J2343" s="159"/>
      <c r="K2343" s="99"/>
      <c r="L2343" s="17"/>
      <c r="M2343" s="17"/>
      <c r="N2343" s="17"/>
      <c r="O2343" s="17"/>
      <c r="P2343" s="17"/>
      <c r="Q2343" s="17"/>
      <c r="R2343" s="17"/>
      <c r="S2343" s="17"/>
      <c r="T2343" s="17"/>
    </row>
    <row r="2344" spans="1:20" ht="30.75" hidden="1" customHeight="1" x14ac:dyDescent="0.25">
      <c r="A2344" s="37">
        <v>15</v>
      </c>
      <c r="B2344" s="126" t="s">
        <v>170</v>
      </c>
      <c r="C2344" s="127"/>
      <c r="D2344" s="128"/>
      <c r="E2344" s="57" t="s">
        <v>69</v>
      </c>
      <c r="F2344" s="189" t="str">
        <f>IF(OR(F2342="",F2343=""),"",F2342-F2343)</f>
        <v/>
      </c>
      <c r="G2344" s="190"/>
      <c r="H2344" s="120"/>
      <c r="I2344" s="159"/>
      <c r="J2344" s="159"/>
      <c r="K2344" s="99"/>
      <c r="L2344" s="17"/>
      <c r="M2344" s="17"/>
      <c r="N2344" s="17"/>
      <c r="O2344" s="17"/>
      <c r="P2344" s="17"/>
      <c r="Q2344" s="17"/>
      <c r="R2344" s="17"/>
      <c r="S2344" s="17"/>
      <c r="T2344" s="17"/>
    </row>
    <row r="2345" spans="1:20" hidden="1" x14ac:dyDescent="0.25">
      <c r="A2345" s="166">
        <v>16</v>
      </c>
      <c r="B2345" s="145" t="s">
        <v>66</v>
      </c>
      <c r="C2345" s="146"/>
      <c r="D2345" s="147"/>
      <c r="E2345" s="56" t="s">
        <v>93</v>
      </c>
      <c r="F2345" s="191"/>
      <c r="G2345" s="192"/>
      <c r="H2345" s="182"/>
      <c r="I2345" s="183"/>
      <c r="J2345" s="183"/>
      <c r="K2345" s="102"/>
      <c r="L2345" s="17"/>
      <c r="M2345" s="17"/>
      <c r="N2345" s="17"/>
      <c r="O2345" s="17"/>
      <c r="P2345" s="17"/>
      <c r="Q2345" s="17"/>
      <c r="R2345" s="17"/>
      <c r="S2345" s="17"/>
      <c r="T2345" s="17"/>
    </row>
    <row r="2346" spans="1:20" ht="17.25" hidden="1" customHeight="1" x14ac:dyDescent="0.25">
      <c r="A2346" s="167"/>
      <c r="B2346" s="151"/>
      <c r="C2346" s="152"/>
      <c r="D2346" s="153"/>
      <c r="E2346" s="54" t="s">
        <v>22</v>
      </c>
      <c r="F2346" s="114" t="str">
        <f>IF(F2345="","",F2345*0.278)</f>
        <v/>
      </c>
      <c r="G2346" s="114"/>
      <c r="H2346" s="184"/>
      <c r="I2346" s="184"/>
      <c r="J2346" s="182"/>
      <c r="K2346" s="102"/>
      <c r="L2346" s="17"/>
      <c r="M2346" s="17"/>
      <c r="N2346" s="17"/>
      <c r="O2346" s="17"/>
      <c r="P2346" s="17"/>
      <c r="Q2346" s="17"/>
      <c r="R2346" s="17"/>
      <c r="S2346" s="17"/>
      <c r="T2346" s="17"/>
    </row>
    <row r="2347" spans="1:20" hidden="1" x14ac:dyDescent="0.25">
      <c r="A2347" s="166">
        <v>17</v>
      </c>
      <c r="B2347" s="145" t="s">
        <v>67</v>
      </c>
      <c r="C2347" s="146"/>
      <c r="D2347" s="147"/>
      <c r="E2347" s="56" t="s">
        <v>93</v>
      </c>
      <c r="F2347" s="191"/>
      <c r="G2347" s="192"/>
      <c r="H2347" s="182"/>
      <c r="I2347" s="183"/>
      <c r="J2347" s="183"/>
      <c r="K2347" s="102"/>
      <c r="L2347" s="17"/>
      <c r="M2347" s="17"/>
      <c r="N2347" s="17"/>
      <c r="O2347" s="17"/>
      <c r="P2347" s="17"/>
      <c r="Q2347" s="17"/>
      <c r="R2347" s="17"/>
      <c r="S2347" s="17"/>
      <c r="T2347" s="17"/>
    </row>
    <row r="2348" spans="1:20" hidden="1" x14ac:dyDescent="0.25">
      <c r="A2348" s="167"/>
      <c r="B2348" s="151"/>
      <c r="C2348" s="152"/>
      <c r="D2348" s="153"/>
      <c r="E2348" s="54" t="s">
        <v>22</v>
      </c>
      <c r="F2348" s="114" t="str">
        <f>IF(F2347="","",F2347*0.278)</f>
        <v/>
      </c>
      <c r="G2348" s="114"/>
      <c r="H2348" s="184"/>
      <c r="I2348" s="184"/>
      <c r="J2348" s="182"/>
      <c r="K2348" s="102"/>
      <c r="L2348" s="17"/>
      <c r="M2348" s="17"/>
      <c r="N2348" s="17"/>
      <c r="O2348" s="17"/>
      <c r="P2348" s="17"/>
      <c r="Q2348" s="17"/>
      <c r="R2348" s="17"/>
      <c r="S2348" s="17"/>
      <c r="T2348" s="17"/>
    </row>
    <row r="2349" spans="1:20" hidden="1" x14ac:dyDescent="0.25">
      <c r="A2349" s="166">
        <v>18</v>
      </c>
      <c r="B2349" s="145" t="s">
        <v>64</v>
      </c>
      <c r="C2349" s="146"/>
      <c r="D2349" s="147"/>
      <c r="E2349" s="56" t="s">
        <v>93</v>
      </c>
      <c r="F2349" s="181" t="str">
        <f>IF(OR(F2345="",F2347=""),"",F2345-F2347)</f>
        <v/>
      </c>
      <c r="G2349" s="181"/>
      <c r="H2349" s="182"/>
      <c r="I2349" s="183"/>
      <c r="J2349" s="183"/>
      <c r="K2349" s="102"/>
      <c r="L2349" s="17"/>
      <c r="M2349" s="17"/>
      <c r="N2349" s="17"/>
      <c r="O2349" s="17"/>
      <c r="P2349" s="17"/>
      <c r="Q2349" s="17"/>
      <c r="R2349" s="17"/>
      <c r="S2349" s="17"/>
      <c r="T2349" s="17"/>
    </row>
    <row r="2350" spans="1:20" hidden="1" x14ac:dyDescent="0.25">
      <c r="A2350" s="167"/>
      <c r="B2350" s="151"/>
      <c r="C2350" s="152"/>
      <c r="D2350" s="153"/>
      <c r="E2350" s="54" t="s">
        <v>22</v>
      </c>
      <c r="F2350" s="114" t="str">
        <f>IF(OR(F2346="",F2348=""),"",F2346-F2348)</f>
        <v/>
      </c>
      <c r="G2350" s="114"/>
      <c r="H2350" s="184"/>
      <c r="I2350" s="184"/>
      <c r="J2350" s="182"/>
      <c r="K2350" s="102"/>
      <c r="L2350" s="17"/>
      <c r="M2350" s="17"/>
      <c r="N2350" s="17"/>
      <c r="O2350" s="17"/>
      <c r="P2350" s="17"/>
      <c r="Q2350" s="17"/>
      <c r="R2350" s="17"/>
      <c r="S2350" s="17"/>
      <c r="T2350" s="17"/>
    </row>
    <row r="2351" spans="1:20" ht="24" hidden="1" customHeight="1" x14ac:dyDescent="0.25">
      <c r="A2351" s="166">
        <v>19</v>
      </c>
      <c r="B2351" s="168" t="s">
        <v>61</v>
      </c>
      <c r="C2351" s="169"/>
      <c r="D2351" s="170"/>
      <c r="E2351" s="58" t="s">
        <v>93</v>
      </c>
      <c r="F2351" s="163"/>
      <c r="G2351" s="164"/>
      <c r="H2351" s="120"/>
      <c r="I2351" s="159"/>
      <c r="J2351" s="159"/>
      <c r="K2351" s="99"/>
      <c r="L2351" s="17"/>
      <c r="M2351" s="17"/>
      <c r="N2351" s="17"/>
      <c r="O2351" s="17"/>
      <c r="P2351" s="17"/>
      <c r="Q2351" s="17"/>
      <c r="R2351" s="17"/>
      <c r="S2351" s="17"/>
      <c r="T2351" s="17"/>
    </row>
    <row r="2352" spans="1:20" ht="24" hidden="1" customHeight="1" x14ac:dyDescent="0.25">
      <c r="A2352" s="167"/>
      <c r="B2352" s="171"/>
      <c r="C2352" s="172"/>
      <c r="D2352" s="173"/>
      <c r="E2352" s="57" t="s">
        <v>22</v>
      </c>
      <c r="F2352" s="185" t="str">
        <f>IF(F2351="","",F2351*0.278)</f>
        <v/>
      </c>
      <c r="G2352" s="186"/>
      <c r="H2352" s="120"/>
      <c r="I2352" s="159"/>
      <c r="J2352" s="159"/>
      <c r="K2352" s="99"/>
      <c r="L2352" s="17"/>
      <c r="M2352" s="17"/>
      <c r="N2352" s="17"/>
      <c r="O2352" s="17"/>
      <c r="P2352" s="17"/>
      <c r="Q2352" s="17"/>
      <c r="R2352" s="17"/>
      <c r="S2352" s="17"/>
      <c r="T2352" s="17"/>
    </row>
    <row r="2353" spans="1:27" ht="24" hidden="1" customHeight="1" x14ac:dyDescent="0.25">
      <c r="A2353" s="166">
        <v>20</v>
      </c>
      <c r="B2353" s="168" t="s">
        <v>62</v>
      </c>
      <c r="C2353" s="169"/>
      <c r="D2353" s="170"/>
      <c r="E2353" s="58" t="s">
        <v>93</v>
      </c>
      <c r="F2353" s="163"/>
      <c r="G2353" s="164"/>
      <c r="H2353" s="120"/>
      <c r="I2353" s="159"/>
      <c r="J2353" s="159"/>
      <c r="K2353" s="99"/>
      <c r="L2353" s="17"/>
      <c r="M2353" s="17"/>
      <c r="N2353" s="17"/>
      <c r="O2353" s="17"/>
      <c r="P2353" s="17"/>
      <c r="Q2353" s="17"/>
      <c r="R2353" s="17"/>
      <c r="S2353" s="17"/>
      <c r="T2353" s="17"/>
    </row>
    <row r="2354" spans="1:27" ht="24" hidden="1" customHeight="1" x14ac:dyDescent="0.25">
      <c r="A2354" s="167"/>
      <c r="B2354" s="171"/>
      <c r="C2354" s="172"/>
      <c r="D2354" s="173"/>
      <c r="E2354" s="57" t="s">
        <v>22</v>
      </c>
      <c r="F2354" s="185" t="str">
        <f>IF(F2353="","",F2353*0.278)</f>
        <v/>
      </c>
      <c r="G2354" s="186"/>
      <c r="H2354" s="120"/>
      <c r="I2354" s="159"/>
      <c r="J2354" s="159"/>
      <c r="K2354" s="103"/>
      <c r="L2354" s="17"/>
      <c r="M2354" s="17"/>
      <c r="N2354" s="17"/>
      <c r="O2354" s="17"/>
      <c r="P2354" s="17"/>
      <c r="Q2354" s="17"/>
      <c r="R2354" s="17"/>
      <c r="S2354" s="17"/>
      <c r="T2354" s="17"/>
    </row>
    <row r="2355" spans="1:27" ht="23.25" hidden="1" customHeight="1" x14ac:dyDescent="0.25">
      <c r="A2355" s="166">
        <v>21</v>
      </c>
      <c r="B2355" s="168" t="s">
        <v>50</v>
      </c>
      <c r="C2355" s="169"/>
      <c r="D2355" s="170"/>
      <c r="E2355" s="58" t="s">
        <v>93</v>
      </c>
      <c r="F2355" s="174" t="str">
        <f>IF(OR(F2351="",F2353=""),"",F2351-F2353)</f>
        <v/>
      </c>
      <c r="G2355" s="175"/>
      <c r="H2355" s="120"/>
      <c r="I2355" s="159"/>
      <c r="J2355" s="159"/>
      <c r="K2355" s="103"/>
      <c r="L2355" s="17"/>
      <c r="M2355" s="17"/>
      <c r="N2355" s="17"/>
      <c r="O2355" s="17"/>
      <c r="P2355" s="17"/>
      <c r="Q2355" s="17"/>
      <c r="R2355" s="17"/>
      <c r="S2355" s="17"/>
      <c r="T2355" s="17"/>
    </row>
    <row r="2356" spans="1:27" ht="23.25" hidden="1" customHeight="1" x14ac:dyDescent="0.25">
      <c r="A2356" s="167"/>
      <c r="B2356" s="171"/>
      <c r="C2356" s="172"/>
      <c r="D2356" s="173"/>
      <c r="E2356" s="57" t="s">
        <v>22</v>
      </c>
      <c r="F2356" s="174" t="str">
        <f>IF(OR(F2352="",F2354=""),"",F2352-F2354)</f>
        <v/>
      </c>
      <c r="G2356" s="175"/>
      <c r="H2356" s="120"/>
      <c r="I2356" s="159"/>
      <c r="J2356" s="159"/>
      <c r="K2356" s="103"/>
      <c r="L2356" s="17"/>
      <c r="M2356" s="17"/>
      <c r="N2356" s="17"/>
      <c r="O2356" s="17"/>
      <c r="P2356" s="17"/>
      <c r="Q2356" s="17"/>
      <c r="R2356" s="17"/>
      <c r="S2356" s="17"/>
      <c r="T2356" s="17"/>
    </row>
    <row r="2357" spans="1:27" ht="45.75" hidden="1" customHeight="1" x14ac:dyDescent="0.25">
      <c r="A2357" s="38">
        <v>22</v>
      </c>
      <c r="B2357" s="126" t="s">
        <v>161</v>
      </c>
      <c r="C2357" s="127"/>
      <c r="D2357" s="128"/>
      <c r="E2357" s="57" t="s">
        <v>47</v>
      </c>
      <c r="F2357" s="176" t="str">
        <f>IF(OR(F2351="",F2353=""),"",F2355/F2351)</f>
        <v/>
      </c>
      <c r="G2357" s="177"/>
      <c r="H2357" s="120"/>
      <c r="I2357" s="159"/>
      <c r="J2357" s="159"/>
      <c r="K2357" s="103"/>
      <c r="L2357" s="17"/>
      <c r="M2357" s="17"/>
      <c r="N2357" s="17"/>
      <c r="O2357" s="17"/>
      <c r="P2357" s="17"/>
      <c r="Q2357" s="17"/>
      <c r="R2357" s="17"/>
      <c r="S2357" s="17"/>
      <c r="T2357" s="17"/>
    </row>
    <row r="2358" spans="1:27" ht="30.75" hidden="1" customHeight="1" x14ac:dyDescent="0.25">
      <c r="A2358" s="40">
        <v>23</v>
      </c>
      <c r="B2358" s="129" t="s">
        <v>23</v>
      </c>
      <c r="C2358" s="130"/>
      <c r="D2358" s="131"/>
      <c r="E2358" s="54" t="s">
        <v>22</v>
      </c>
      <c r="F2358" s="178"/>
      <c r="G2358" s="178"/>
      <c r="H2358" s="179"/>
      <c r="I2358" s="179"/>
      <c r="J2358" s="120"/>
      <c r="K2358" s="102"/>
      <c r="L2358" s="17"/>
      <c r="M2358" s="17"/>
      <c r="N2358" s="17"/>
      <c r="O2358" s="17"/>
      <c r="P2358" s="17"/>
      <c r="Q2358" s="17"/>
      <c r="R2358" s="17"/>
      <c r="S2358" s="17"/>
      <c r="T2358" s="17"/>
    </row>
    <row r="2359" spans="1:27" ht="30.75" hidden="1" customHeight="1" x14ac:dyDescent="0.25">
      <c r="A2359" s="38">
        <v>24</v>
      </c>
      <c r="B2359" s="129" t="s">
        <v>172</v>
      </c>
      <c r="C2359" s="130"/>
      <c r="D2359" s="131"/>
      <c r="E2359" s="54" t="s">
        <v>22</v>
      </c>
      <c r="F2359" s="178"/>
      <c r="G2359" s="178"/>
      <c r="H2359" s="179"/>
      <c r="I2359" s="179"/>
      <c r="J2359" s="120"/>
      <c r="K2359" s="102"/>
      <c r="L2359" s="17"/>
      <c r="M2359" s="17"/>
      <c r="N2359" s="17"/>
      <c r="O2359" s="17"/>
      <c r="P2359" s="17"/>
      <c r="Q2359" s="17"/>
      <c r="R2359" s="17"/>
      <c r="S2359" s="17"/>
      <c r="T2359" s="17"/>
    </row>
    <row r="2360" spans="1:27" ht="30.75" hidden="1" customHeight="1" x14ac:dyDescent="0.25">
      <c r="A2360" s="38">
        <v>25</v>
      </c>
      <c r="B2360" s="129" t="s">
        <v>173</v>
      </c>
      <c r="C2360" s="130"/>
      <c r="D2360" s="131"/>
      <c r="E2360" s="54" t="s">
        <v>22</v>
      </c>
      <c r="F2360" s="180" t="str">
        <f>IF(OR(F2358="",F2359=""),"",F2358-F2359)</f>
        <v/>
      </c>
      <c r="G2360" s="180"/>
      <c r="H2360" s="120"/>
      <c r="I2360" s="159"/>
      <c r="J2360" s="159"/>
      <c r="K2360" s="102"/>
      <c r="L2360" s="17"/>
      <c r="M2360" s="17"/>
      <c r="N2360" s="17"/>
      <c r="O2360" s="17"/>
      <c r="P2360" s="17"/>
      <c r="Q2360" s="17"/>
      <c r="R2360" s="17"/>
      <c r="S2360" s="17"/>
      <c r="T2360" s="17"/>
    </row>
    <row r="2361" spans="1:27" ht="45.75" hidden="1" customHeight="1" x14ac:dyDescent="0.25">
      <c r="A2361" s="46">
        <v>26</v>
      </c>
      <c r="B2361" s="108" t="s">
        <v>166</v>
      </c>
      <c r="C2361" s="108"/>
      <c r="D2361" s="108"/>
      <c r="E2361" s="57" t="s">
        <v>22</v>
      </c>
      <c r="F2361" s="163"/>
      <c r="G2361" s="164"/>
      <c r="H2361" s="120"/>
      <c r="I2361" s="159"/>
      <c r="J2361" s="159"/>
      <c r="K2361" s="103"/>
      <c r="L2361" s="17"/>
      <c r="M2361" s="17"/>
      <c r="N2361" s="17"/>
      <c r="O2361" s="17"/>
      <c r="P2361" s="17"/>
      <c r="Q2361" s="17"/>
      <c r="R2361" s="17"/>
      <c r="S2361" s="17"/>
      <c r="T2361" s="17"/>
    </row>
    <row r="2362" spans="1:27" ht="45.75" hidden="1" customHeight="1" x14ac:dyDescent="0.25">
      <c r="A2362" s="46">
        <v>27</v>
      </c>
      <c r="B2362" s="108" t="s">
        <v>169</v>
      </c>
      <c r="C2362" s="108"/>
      <c r="D2362" s="108"/>
      <c r="E2362" s="57" t="s">
        <v>22</v>
      </c>
      <c r="F2362" s="163"/>
      <c r="G2362" s="164"/>
      <c r="H2362" s="120"/>
      <c r="I2362" s="159"/>
      <c r="J2362" s="159"/>
      <c r="K2362" s="103"/>
      <c r="L2362" s="17"/>
      <c r="M2362" s="17"/>
      <c r="N2362" s="17"/>
      <c r="O2362" s="17"/>
      <c r="P2362" s="17"/>
      <c r="Q2362" s="17"/>
      <c r="R2362" s="17"/>
      <c r="S2362" s="17"/>
      <c r="T2362" s="17"/>
    </row>
    <row r="2363" spans="1:27" ht="45" hidden="1" customHeight="1" x14ac:dyDescent="0.25">
      <c r="A2363" s="34">
        <v>28</v>
      </c>
      <c r="B2363" s="157" t="s">
        <v>51</v>
      </c>
      <c r="C2363" s="157"/>
      <c r="D2363" s="157"/>
      <c r="E2363" s="54" t="s">
        <v>22</v>
      </c>
      <c r="F2363" s="165" t="str">
        <f>IF(AND(F2361="",F2362=""),"",F2361+F2362)</f>
        <v/>
      </c>
      <c r="G2363" s="165"/>
      <c r="H2363" s="120"/>
      <c r="I2363" s="159"/>
      <c r="J2363" s="159"/>
      <c r="K2363" s="99"/>
      <c r="L2363" s="17"/>
      <c r="M2363" s="17"/>
      <c r="N2363" s="17"/>
      <c r="O2363" s="17"/>
      <c r="P2363" s="17"/>
      <c r="Q2363" s="17"/>
      <c r="R2363" s="17"/>
      <c r="S2363" s="17"/>
      <c r="T2363" s="17"/>
    </row>
    <row r="2364" spans="1:27" ht="30.75" hidden="1" customHeight="1" x14ac:dyDescent="0.25">
      <c r="A2364" s="34">
        <v>29</v>
      </c>
      <c r="B2364" s="129" t="s">
        <v>185</v>
      </c>
      <c r="C2364" s="130"/>
      <c r="D2364" s="131"/>
      <c r="E2364" s="54" t="s">
        <v>24</v>
      </c>
      <c r="F2364" s="163"/>
      <c r="G2364" s="164"/>
      <c r="H2364" s="120"/>
      <c r="I2364" s="159"/>
      <c r="J2364" s="159"/>
      <c r="K2364" s="99"/>
      <c r="L2364" s="17"/>
      <c r="M2364" s="17"/>
      <c r="N2364" s="17"/>
      <c r="O2364" s="17"/>
      <c r="P2364" s="17"/>
      <c r="Q2364" s="17"/>
      <c r="R2364" s="17"/>
      <c r="S2364" s="17"/>
      <c r="T2364" s="17"/>
    </row>
    <row r="2365" spans="1:27" hidden="1" x14ac:dyDescent="0.25">
      <c r="A2365" s="34">
        <v>30</v>
      </c>
      <c r="B2365" s="129" t="s">
        <v>186</v>
      </c>
      <c r="C2365" s="130"/>
      <c r="D2365" s="131"/>
      <c r="E2365" s="54" t="s">
        <v>24</v>
      </c>
      <c r="F2365" s="163"/>
      <c r="G2365" s="164"/>
      <c r="H2365" s="120"/>
      <c r="I2365" s="159"/>
      <c r="J2365" s="159"/>
      <c r="K2365" s="99"/>
      <c r="L2365" s="17"/>
      <c r="M2365" s="17"/>
      <c r="N2365" s="17"/>
      <c r="O2365" s="17"/>
      <c r="P2365" s="17"/>
      <c r="Q2365" s="17"/>
      <c r="R2365" s="17"/>
      <c r="S2365" s="17"/>
      <c r="T2365" s="17"/>
    </row>
    <row r="2366" spans="1:27" ht="31.5" hidden="1" customHeight="1" x14ac:dyDescent="0.25">
      <c r="A2366" s="34">
        <v>31</v>
      </c>
      <c r="B2366" s="157" t="s">
        <v>48</v>
      </c>
      <c r="C2366" s="157"/>
      <c r="D2366" s="157"/>
      <c r="E2366" s="54" t="s">
        <v>24</v>
      </c>
      <c r="F2366" s="165" t="str">
        <f>IF(OR(F2364="",F2365=""),"",F2364-F2365)</f>
        <v/>
      </c>
      <c r="G2366" s="165"/>
      <c r="H2366" s="120"/>
      <c r="I2366" s="159"/>
      <c r="J2366" s="159"/>
      <c r="K2366" s="103"/>
      <c r="L2366" s="17"/>
      <c r="M2366" s="17"/>
      <c r="N2366" s="17"/>
      <c r="O2366" s="17"/>
      <c r="P2366" s="17"/>
      <c r="Q2366" s="17"/>
      <c r="R2366" s="17"/>
      <c r="S2366" s="17"/>
      <c r="T2366" s="17"/>
    </row>
    <row r="2367" spans="1:27" hidden="1" x14ac:dyDescent="0.25">
      <c r="A2367" s="142">
        <v>32</v>
      </c>
      <c r="B2367" s="145" t="s">
        <v>52</v>
      </c>
      <c r="C2367" s="146"/>
      <c r="D2367" s="147"/>
      <c r="E2367" s="154" t="s">
        <v>182</v>
      </c>
      <c r="F2367" s="154"/>
      <c r="G2367" s="154"/>
      <c r="H2367" s="154"/>
      <c r="I2367" s="154"/>
      <c r="J2367" s="86"/>
      <c r="K2367" s="155" t="str">
        <f>IF(AND(J2367="Tak",F2357&lt;0.25),"Nie został spełniony warunek zgodnie z punktem 1 Kryteriów jakościowych dopuszczających","")</f>
        <v/>
      </c>
      <c r="L2367" s="155"/>
      <c r="M2367" s="155"/>
      <c r="N2367" s="155"/>
      <c r="O2367" s="155"/>
      <c r="P2367" s="155"/>
      <c r="Q2367" s="155"/>
      <c r="R2367" s="155"/>
      <c r="S2367" s="155"/>
      <c r="T2367" s="155"/>
      <c r="AA2367">
        <f>IF(J2367="Tak",1,0)</f>
        <v>0</v>
      </c>
    </row>
    <row r="2368" spans="1:27" hidden="1" x14ac:dyDescent="0.25">
      <c r="A2368" s="143"/>
      <c r="B2368" s="148"/>
      <c r="C2368" s="149"/>
      <c r="D2368" s="150"/>
      <c r="E2368" s="156" t="s">
        <v>183</v>
      </c>
      <c r="F2368" s="156"/>
      <c r="G2368" s="156"/>
      <c r="H2368" s="156"/>
      <c r="I2368" s="156"/>
      <c r="J2368" s="86"/>
      <c r="K2368" s="155" t="str">
        <f>IF(AND(J2368="Tak",F2357&lt;0.1),"Nie został spełniony warunek zgodnie z punktem 2 Kryteriów jakościowych dopuszczających","")</f>
        <v/>
      </c>
      <c r="L2368" s="155"/>
      <c r="M2368" s="155"/>
      <c r="N2368" s="155"/>
      <c r="O2368" s="155"/>
      <c r="P2368" s="155"/>
      <c r="Q2368" s="155"/>
      <c r="R2368" s="155"/>
      <c r="S2368" s="155"/>
      <c r="T2368" s="155"/>
      <c r="AA2368">
        <f t="shared" ref="AA2368:AA2369" si="47">IF(J2368="Tak",1,0)</f>
        <v>0</v>
      </c>
    </row>
    <row r="2369" spans="1:27" hidden="1" x14ac:dyDescent="0.25">
      <c r="A2369" s="144"/>
      <c r="B2369" s="151"/>
      <c r="C2369" s="152"/>
      <c r="D2369" s="153"/>
      <c r="E2369" s="156" t="s">
        <v>184</v>
      </c>
      <c r="F2369" s="156"/>
      <c r="G2369" s="156"/>
      <c r="H2369" s="156"/>
      <c r="I2369" s="156"/>
      <c r="J2369" s="86"/>
      <c r="K2369" s="155" t="str">
        <f>IF(AND(J2369="Tak",F2357&lt;0.1),"Nie został spełniony warunek zgodnie z punktem 2 Kryteriów jakościowych dopuszczających","")</f>
        <v/>
      </c>
      <c r="L2369" s="155"/>
      <c r="M2369" s="155"/>
      <c r="N2369" s="155"/>
      <c r="O2369" s="155"/>
      <c r="P2369" s="155"/>
      <c r="Q2369" s="155"/>
      <c r="R2369" s="155"/>
      <c r="S2369" s="155"/>
      <c r="T2369" s="155"/>
      <c r="AA2369">
        <f t="shared" si="47"/>
        <v>0</v>
      </c>
    </row>
    <row r="2370" spans="1:27" ht="63" hidden="1" customHeight="1" x14ac:dyDescent="0.25">
      <c r="A2370" s="34">
        <v>33</v>
      </c>
      <c r="B2370" s="157" t="s">
        <v>277</v>
      </c>
      <c r="C2370" s="157"/>
      <c r="D2370" s="157"/>
      <c r="E2370" s="54" t="s">
        <v>19</v>
      </c>
      <c r="F2370" s="158"/>
      <c r="G2370" s="158"/>
      <c r="H2370" s="120"/>
      <c r="I2370" s="159"/>
      <c r="J2370" s="159"/>
      <c r="K2370" s="99"/>
      <c r="L2370" s="17"/>
      <c r="M2370" s="17"/>
      <c r="N2370" s="17"/>
      <c r="O2370" s="17"/>
      <c r="P2370" s="17"/>
      <c r="Q2370" s="17"/>
      <c r="R2370" s="17"/>
      <c r="S2370" s="17"/>
      <c r="T2370" s="17"/>
      <c r="AA2370">
        <f>SUM(AA2367:AA2369)</f>
        <v>0</v>
      </c>
    </row>
    <row r="2371" spans="1:27" ht="41.25" hidden="1" customHeight="1" x14ac:dyDescent="0.25">
      <c r="A2371" s="34">
        <v>34</v>
      </c>
      <c r="B2371" s="108" t="s">
        <v>157</v>
      </c>
      <c r="C2371" s="108"/>
      <c r="D2371" s="108"/>
      <c r="E2371" s="57" t="s">
        <v>158</v>
      </c>
      <c r="F2371" s="160" t="str">
        <f>IF(OR(F2342="",F2343=""),"",F2341/F2355)</f>
        <v/>
      </c>
      <c r="G2371" s="160"/>
      <c r="H2371" s="161"/>
      <c r="I2371" s="161"/>
      <c r="J2371" s="162"/>
      <c r="K2371" s="100"/>
      <c r="L2371" s="17"/>
      <c r="M2371" s="17"/>
      <c r="N2371" s="17"/>
      <c r="O2371" s="17"/>
      <c r="P2371" s="17"/>
      <c r="Q2371" s="17"/>
      <c r="R2371" s="17"/>
      <c r="S2371" s="17"/>
      <c r="T2371" s="17"/>
    </row>
    <row r="2372" spans="1:27" ht="40.5" hidden="1" customHeight="1" x14ac:dyDescent="0.25">
      <c r="A2372" s="34">
        <v>35</v>
      </c>
      <c r="B2372" s="108" t="s">
        <v>159</v>
      </c>
      <c r="C2372" s="108"/>
      <c r="D2372" s="108"/>
      <c r="E2372" s="57" t="s">
        <v>160</v>
      </c>
      <c r="F2372" s="160" t="str">
        <f>IF(OR(F2341="",F2342="",F2351=""),"",F2341/(F2342-F2343))</f>
        <v/>
      </c>
      <c r="G2372" s="160"/>
      <c r="H2372" s="161"/>
      <c r="I2372" s="161"/>
      <c r="J2372" s="162"/>
      <c r="K2372" s="99"/>
      <c r="L2372" s="17"/>
      <c r="M2372" s="17"/>
      <c r="N2372" s="17"/>
      <c r="O2372" s="17"/>
      <c r="P2372" s="17"/>
      <c r="Q2372" s="17"/>
      <c r="R2372" s="17"/>
      <c r="S2372" s="17"/>
      <c r="T2372" s="17"/>
    </row>
    <row r="2373" spans="1:27" ht="30" hidden="1" customHeight="1" x14ac:dyDescent="0.25">
      <c r="A2373" s="34">
        <v>36</v>
      </c>
      <c r="B2373" s="126" t="str">
        <f>CONCATENATE("Maksymalna kwota dofinansowania - ",'0-1'!$B$8)</f>
        <v xml:space="preserve">Maksymalna kwota dofinansowania - </v>
      </c>
      <c r="C2373" s="127"/>
      <c r="D2373" s="128"/>
      <c r="E2373" s="57" t="s">
        <v>69</v>
      </c>
      <c r="F2373" s="135" t="str">
        <f>IF(F2374="","",F2374*F2341)</f>
        <v/>
      </c>
      <c r="G2373" s="136"/>
      <c r="H2373" s="137"/>
      <c r="I2373" s="138"/>
      <c r="J2373" s="138"/>
      <c r="K2373" s="99"/>
      <c r="L2373" s="17"/>
      <c r="M2373" s="17"/>
      <c r="N2373" s="17"/>
      <c r="O2373" s="17"/>
      <c r="P2373" s="17"/>
      <c r="Q2373" s="17"/>
      <c r="R2373" s="17"/>
      <c r="S2373" s="17"/>
      <c r="T2373" s="17"/>
    </row>
    <row r="2374" spans="1:27" ht="45.75" hidden="1" customHeight="1" x14ac:dyDescent="0.25">
      <c r="A2374" s="34">
        <v>37</v>
      </c>
      <c r="B2374" s="126" t="s">
        <v>187</v>
      </c>
      <c r="C2374" s="127"/>
      <c r="D2374" s="128"/>
      <c r="E2374" s="59" t="s">
        <v>47</v>
      </c>
      <c r="F2374" s="139" t="str">
        <f>IF(AA2370=3,0.95,IF(AA2370=2,0.9,IF(AA2370=1,0.85,"")))</f>
        <v/>
      </c>
      <c r="G2374" s="140"/>
      <c r="H2374" s="137"/>
      <c r="I2374" s="138"/>
      <c r="J2374" s="138"/>
      <c r="K2374" s="99"/>
      <c r="L2374" s="17"/>
      <c r="M2374" s="17"/>
      <c r="N2374" s="17"/>
      <c r="O2374" s="17"/>
      <c r="P2374" s="17"/>
      <c r="Q2374" s="17"/>
      <c r="R2374" s="17"/>
      <c r="S2374" s="17"/>
      <c r="T2374" s="17"/>
    </row>
    <row r="2375" spans="1:27" ht="15" hidden="1" customHeight="1" x14ac:dyDescent="0.25">
      <c r="A2375" s="106" t="s">
        <v>205</v>
      </c>
      <c r="B2375" s="106"/>
      <c r="C2375" s="106"/>
      <c r="D2375" s="106"/>
      <c r="E2375" s="106"/>
      <c r="F2375" s="106"/>
      <c r="G2375" s="106"/>
      <c r="H2375" s="106"/>
      <c r="I2375" s="106"/>
      <c r="J2375" s="132"/>
      <c r="K2375" s="98"/>
      <c r="L2375" s="17"/>
      <c r="M2375" s="17"/>
      <c r="N2375" s="17"/>
      <c r="O2375" s="17"/>
      <c r="P2375" s="17"/>
      <c r="Q2375" s="17"/>
      <c r="R2375" s="17"/>
      <c r="S2375" s="17"/>
      <c r="T2375" s="17"/>
    </row>
    <row r="2376" spans="1:27" ht="39.75" hidden="1" customHeight="1" x14ac:dyDescent="0.25">
      <c r="A2376" s="107"/>
      <c r="B2376" s="107"/>
      <c r="C2376" s="107"/>
      <c r="D2376" s="107"/>
      <c r="E2376" s="107"/>
      <c r="F2376" s="107"/>
      <c r="G2376" s="107"/>
      <c r="H2376" s="107"/>
      <c r="I2376" s="107"/>
      <c r="J2376" s="141"/>
      <c r="K2376" s="98"/>
      <c r="L2376" s="17"/>
      <c r="M2376" s="17"/>
      <c r="N2376" s="17"/>
      <c r="O2376" s="17"/>
      <c r="P2376" s="17"/>
      <c r="Q2376" s="17"/>
      <c r="R2376" s="17"/>
      <c r="S2376" s="17"/>
      <c r="T2376" s="17"/>
    </row>
    <row r="2377" spans="1:27" ht="33" hidden="1" customHeight="1" x14ac:dyDescent="0.25">
      <c r="K2377" s="98"/>
      <c r="L2377" s="17"/>
      <c r="M2377" s="17"/>
      <c r="N2377" s="17"/>
      <c r="O2377" s="17"/>
      <c r="P2377" s="17"/>
      <c r="Q2377" s="17"/>
      <c r="R2377" s="17"/>
      <c r="S2377" s="17"/>
      <c r="T2377" s="17"/>
    </row>
    <row r="2378" spans="1:27" ht="18.75" hidden="1" x14ac:dyDescent="0.3">
      <c r="B2378" s="207" t="s">
        <v>247</v>
      </c>
      <c r="C2378" s="207"/>
      <c r="D2378" s="207"/>
      <c r="E2378" s="207"/>
      <c r="F2378" s="207"/>
      <c r="G2378" s="207"/>
      <c r="H2378" s="207"/>
      <c r="I2378" s="207"/>
      <c r="J2378" s="207"/>
      <c r="K2378" s="98"/>
      <c r="L2378" s="17"/>
      <c r="M2378" s="17"/>
      <c r="N2378" s="17"/>
      <c r="O2378" s="17"/>
      <c r="P2378" s="17"/>
      <c r="Q2378" s="17"/>
      <c r="R2378" s="17"/>
      <c r="S2378" s="17"/>
      <c r="T2378" s="17"/>
    </row>
    <row r="2379" spans="1:27" ht="45.75" hidden="1" customHeight="1" x14ac:dyDescent="0.25">
      <c r="A2379" s="36" t="s">
        <v>13</v>
      </c>
      <c r="B2379" s="208" t="s">
        <v>33</v>
      </c>
      <c r="C2379" s="208"/>
      <c r="D2379" s="208"/>
      <c r="E2379" s="51" t="s">
        <v>15</v>
      </c>
      <c r="F2379" s="208" t="s">
        <v>36</v>
      </c>
      <c r="G2379" s="208"/>
      <c r="H2379" s="208" t="s">
        <v>49</v>
      </c>
      <c r="I2379" s="208"/>
      <c r="J2379" s="209"/>
      <c r="K2379" s="99"/>
      <c r="L2379" s="17"/>
      <c r="M2379" s="17"/>
      <c r="N2379" s="17"/>
      <c r="O2379" s="17"/>
      <c r="P2379" s="17"/>
      <c r="Q2379" s="17"/>
      <c r="R2379" s="17"/>
      <c r="S2379" s="17"/>
      <c r="T2379" s="17"/>
    </row>
    <row r="2380" spans="1:27" ht="31.5" hidden="1" customHeight="1" x14ac:dyDescent="0.25">
      <c r="A2380" s="40">
        <v>1</v>
      </c>
      <c r="B2380" s="157" t="s">
        <v>43</v>
      </c>
      <c r="C2380" s="157"/>
      <c r="D2380" s="157"/>
      <c r="E2380" s="52" t="s">
        <v>17</v>
      </c>
      <c r="F2380" s="198" t="s">
        <v>17</v>
      </c>
      <c r="G2380" s="199"/>
      <c r="H2380" s="200"/>
      <c r="I2380" s="200"/>
      <c r="J2380" s="201"/>
      <c r="K2380" s="99"/>
      <c r="L2380" s="17"/>
      <c r="M2380" s="17"/>
      <c r="N2380" s="17"/>
      <c r="O2380" s="17"/>
      <c r="P2380" s="17"/>
      <c r="Q2380" s="17"/>
      <c r="R2380" s="17"/>
      <c r="S2380" s="17"/>
      <c r="T2380" s="17"/>
    </row>
    <row r="2381" spans="1:27" ht="30.75" hidden="1" customHeight="1" x14ac:dyDescent="0.25">
      <c r="A2381" s="40">
        <v>2</v>
      </c>
      <c r="B2381" s="157" t="s">
        <v>44</v>
      </c>
      <c r="C2381" s="157"/>
      <c r="D2381" s="157"/>
      <c r="E2381" s="52" t="s">
        <v>17</v>
      </c>
      <c r="F2381" s="198" t="s">
        <v>17</v>
      </c>
      <c r="G2381" s="199"/>
      <c r="H2381" s="120"/>
      <c r="I2381" s="159"/>
      <c r="J2381" s="159"/>
      <c r="K2381" s="101"/>
      <c r="L2381" s="17"/>
      <c r="M2381" s="17"/>
      <c r="N2381" s="17"/>
      <c r="O2381" s="17"/>
      <c r="P2381" s="17"/>
      <c r="Q2381" s="17"/>
      <c r="R2381" s="17"/>
      <c r="S2381" s="17"/>
      <c r="T2381" s="17"/>
    </row>
    <row r="2382" spans="1:27" ht="15.75" hidden="1" x14ac:dyDescent="0.25">
      <c r="A2382" s="40">
        <v>3</v>
      </c>
      <c r="B2382" s="126" t="s">
        <v>152</v>
      </c>
      <c r="C2382" s="127"/>
      <c r="D2382" s="128"/>
      <c r="E2382" s="53" t="s">
        <v>153</v>
      </c>
      <c r="F2382" s="202"/>
      <c r="G2382" s="203"/>
      <c r="H2382" s="120"/>
      <c r="I2382" s="159"/>
      <c r="J2382" s="159"/>
      <c r="K2382" s="101"/>
      <c r="L2382" s="17"/>
      <c r="M2382" s="17"/>
      <c r="N2382" s="17"/>
      <c r="O2382" s="17"/>
      <c r="P2382" s="17"/>
      <c r="Q2382" s="17"/>
      <c r="R2382" s="17"/>
      <c r="S2382" s="17"/>
      <c r="T2382" s="17"/>
      <c r="AA2382" t="s">
        <v>154</v>
      </c>
    </row>
    <row r="2383" spans="1:27" ht="17.25" hidden="1" x14ac:dyDescent="0.25">
      <c r="A2383" s="40">
        <v>4</v>
      </c>
      <c r="B2383" s="157" t="s">
        <v>45</v>
      </c>
      <c r="C2383" s="157"/>
      <c r="D2383" s="157"/>
      <c r="E2383" s="54" t="s">
        <v>21</v>
      </c>
      <c r="F2383" s="158"/>
      <c r="G2383" s="158"/>
      <c r="H2383" s="120"/>
      <c r="I2383" s="159"/>
      <c r="J2383" s="159"/>
      <c r="K2383" s="101"/>
      <c r="L2383" s="17"/>
      <c r="M2383" s="17"/>
      <c r="N2383" s="17"/>
      <c r="O2383" s="17"/>
      <c r="P2383" s="17"/>
      <c r="Q2383" s="17"/>
      <c r="R2383" s="17"/>
      <c r="S2383" s="17"/>
      <c r="T2383" s="17"/>
      <c r="AA2383" t="s">
        <v>155</v>
      </c>
    </row>
    <row r="2384" spans="1:27" ht="18.75" hidden="1" customHeight="1" x14ac:dyDescent="0.25">
      <c r="A2384" s="40">
        <v>5</v>
      </c>
      <c r="B2384" s="157" t="s">
        <v>41</v>
      </c>
      <c r="C2384" s="157"/>
      <c r="D2384" s="157"/>
      <c r="E2384" s="54" t="s">
        <v>21</v>
      </c>
      <c r="F2384" s="204"/>
      <c r="G2384" s="205"/>
      <c r="H2384" s="120"/>
      <c r="I2384" s="159"/>
      <c r="J2384" s="159"/>
      <c r="K2384" s="101"/>
      <c r="L2384" s="17"/>
      <c r="M2384" s="17"/>
      <c r="N2384" s="17"/>
      <c r="O2384" s="17"/>
      <c r="P2384" s="17"/>
      <c r="Q2384" s="17"/>
      <c r="R2384" s="17"/>
      <c r="S2384" s="17"/>
      <c r="T2384" s="17"/>
    </row>
    <row r="2385" spans="1:20" ht="29.25" hidden="1" customHeight="1" x14ac:dyDescent="0.25">
      <c r="A2385" s="34">
        <v>6</v>
      </c>
      <c r="B2385" s="206" t="s">
        <v>163</v>
      </c>
      <c r="C2385" s="206"/>
      <c r="D2385" s="206"/>
      <c r="E2385" s="55" t="s">
        <v>168</v>
      </c>
      <c r="F2385" s="158"/>
      <c r="G2385" s="158"/>
      <c r="H2385" s="120"/>
      <c r="I2385" s="159"/>
      <c r="J2385" s="159"/>
      <c r="K2385" s="101"/>
      <c r="L2385" s="17"/>
      <c r="M2385" s="17"/>
      <c r="N2385" s="17"/>
      <c r="O2385" s="17"/>
      <c r="P2385" s="17"/>
      <c r="Q2385" s="17"/>
      <c r="R2385" s="17"/>
      <c r="S2385" s="17"/>
      <c r="T2385" s="17"/>
    </row>
    <row r="2386" spans="1:20" ht="62.25" hidden="1" customHeight="1" x14ac:dyDescent="0.25">
      <c r="A2386" s="40">
        <v>7</v>
      </c>
      <c r="B2386" s="157" t="s">
        <v>46</v>
      </c>
      <c r="C2386" s="157"/>
      <c r="D2386" s="157"/>
      <c r="E2386" s="54" t="s">
        <v>21</v>
      </c>
      <c r="F2386" s="158"/>
      <c r="G2386" s="158"/>
      <c r="H2386" s="120"/>
      <c r="I2386" s="159"/>
      <c r="J2386" s="159"/>
      <c r="K2386" s="99"/>
      <c r="L2386" s="17"/>
      <c r="M2386" s="17"/>
      <c r="N2386" s="17"/>
      <c r="O2386" s="17"/>
      <c r="P2386" s="17"/>
      <c r="Q2386" s="17"/>
      <c r="R2386" s="17"/>
      <c r="S2386" s="17"/>
      <c r="T2386" s="17"/>
    </row>
    <row r="2387" spans="1:20" ht="28.5" hidden="1" customHeight="1" x14ac:dyDescent="0.25">
      <c r="A2387" s="40">
        <v>8</v>
      </c>
      <c r="B2387" s="193" t="s">
        <v>174</v>
      </c>
      <c r="C2387" s="194"/>
      <c r="D2387" s="195"/>
      <c r="E2387" s="56" t="s">
        <v>35</v>
      </c>
      <c r="F2387" s="196"/>
      <c r="G2387" s="197"/>
      <c r="H2387" s="120"/>
      <c r="I2387" s="159"/>
      <c r="J2387" s="159"/>
      <c r="K2387" s="99"/>
      <c r="L2387" s="17"/>
      <c r="M2387" s="17"/>
      <c r="N2387" s="17"/>
      <c r="O2387" s="17"/>
      <c r="P2387" s="17"/>
      <c r="Q2387" s="17"/>
      <c r="R2387" s="17"/>
      <c r="S2387" s="17"/>
      <c r="T2387" s="17"/>
    </row>
    <row r="2388" spans="1:20" ht="29.25" hidden="1" customHeight="1" x14ac:dyDescent="0.25">
      <c r="A2388" s="40">
        <v>9</v>
      </c>
      <c r="B2388" s="193" t="s">
        <v>176</v>
      </c>
      <c r="C2388" s="194"/>
      <c r="D2388" s="195"/>
      <c r="E2388" s="56" t="s">
        <v>153</v>
      </c>
      <c r="F2388" s="163"/>
      <c r="G2388" s="164"/>
      <c r="H2388" s="120"/>
      <c r="I2388" s="159"/>
      <c r="J2388" s="159"/>
      <c r="K2388" s="99"/>
      <c r="L2388" s="17"/>
      <c r="M2388" s="17"/>
      <c r="N2388" s="17"/>
      <c r="O2388" s="17"/>
      <c r="P2388" s="17"/>
      <c r="Q2388" s="17"/>
      <c r="R2388" s="17"/>
      <c r="S2388" s="17"/>
      <c r="T2388" s="17"/>
    </row>
    <row r="2389" spans="1:20" hidden="1" x14ac:dyDescent="0.25">
      <c r="A2389" s="40">
        <v>10</v>
      </c>
      <c r="B2389" s="193" t="s">
        <v>175</v>
      </c>
      <c r="C2389" s="194"/>
      <c r="D2389" s="195"/>
      <c r="E2389" s="56" t="s">
        <v>35</v>
      </c>
      <c r="F2389" s="196"/>
      <c r="G2389" s="197"/>
      <c r="H2389" s="120"/>
      <c r="I2389" s="159"/>
      <c r="J2389" s="159"/>
      <c r="K2389" s="99"/>
      <c r="L2389" s="17"/>
      <c r="M2389" s="17"/>
      <c r="N2389" s="17"/>
      <c r="O2389" s="17"/>
      <c r="P2389" s="17"/>
      <c r="Q2389" s="17"/>
      <c r="R2389" s="17"/>
      <c r="S2389" s="17"/>
      <c r="T2389" s="17"/>
    </row>
    <row r="2390" spans="1:20" ht="33.75" hidden="1" customHeight="1" x14ac:dyDescent="0.25">
      <c r="A2390" s="40">
        <v>11</v>
      </c>
      <c r="B2390" s="126" t="s">
        <v>156</v>
      </c>
      <c r="C2390" s="127"/>
      <c r="D2390" s="128"/>
      <c r="E2390" s="57" t="s">
        <v>69</v>
      </c>
      <c r="F2390" s="187"/>
      <c r="G2390" s="188"/>
      <c r="H2390" s="120"/>
      <c r="I2390" s="159"/>
      <c r="J2390" s="159"/>
      <c r="K2390" s="100" t="str">
        <f>IF(F2391&gt;F2390,"Wartość kosztów kwalifikowanych przekracza koszt całkowity przedsięwzięcia !!!","")</f>
        <v/>
      </c>
      <c r="L2390" s="17"/>
      <c r="M2390" s="17"/>
      <c r="N2390" s="17"/>
      <c r="O2390" s="17"/>
      <c r="P2390" s="17"/>
      <c r="Q2390" s="17"/>
      <c r="R2390" s="17"/>
      <c r="S2390" s="17"/>
      <c r="T2390" s="17"/>
    </row>
    <row r="2391" spans="1:20" ht="141.75" hidden="1" customHeight="1" x14ac:dyDescent="0.25">
      <c r="A2391" s="40">
        <v>12</v>
      </c>
      <c r="B2391" s="126" t="s">
        <v>167</v>
      </c>
      <c r="C2391" s="127"/>
      <c r="D2391" s="128"/>
      <c r="E2391" s="57" t="s">
        <v>69</v>
      </c>
      <c r="F2391" s="187"/>
      <c r="G2391" s="188"/>
      <c r="H2391" s="120"/>
      <c r="I2391" s="159"/>
      <c r="J2391" s="159"/>
      <c r="K2391" s="105" t="str">
        <f>IF(F2391="","",IF(F2391&lt;100000,"Minimalny koszt kwalifikowany przedsięwzięcia to 100.000,00 zł !!!",""))</f>
        <v/>
      </c>
      <c r="L2391" s="17"/>
      <c r="M2391" s="17"/>
      <c r="N2391" s="17"/>
      <c r="O2391" s="17"/>
      <c r="P2391" s="17"/>
      <c r="Q2391" s="17"/>
      <c r="R2391" s="17"/>
      <c r="S2391" s="17"/>
      <c r="T2391" s="17"/>
    </row>
    <row r="2392" spans="1:20" ht="30.75" hidden="1" customHeight="1" x14ac:dyDescent="0.25">
      <c r="A2392" s="37">
        <v>13</v>
      </c>
      <c r="B2392" s="126" t="s">
        <v>165</v>
      </c>
      <c r="C2392" s="127"/>
      <c r="D2392" s="128"/>
      <c r="E2392" s="57" t="s">
        <v>69</v>
      </c>
      <c r="F2392" s="187"/>
      <c r="G2392" s="188"/>
      <c r="H2392" s="120"/>
      <c r="I2392" s="159"/>
      <c r="J2392" s="159"/>
      <c r="K2392" s="99"/>
      <c r="L2392" s="17"/>
      <c r="M2392" s="17"/>
      <c r="N2392" s="17"/>
      <c r="O2392" s="17"/>
      <c r="P2392" s="17"/>
      <c r="Q2392" s="17"/>
      <c r="R2392" s="17"/>
      <c r="S2392" s="17"/>
      <c r="T2392" s="17"/>
    </row>
    <row r="2393" spans="1:20" ht="30.75" hidden="1" customHeight="1" x14ac:dyDescent="0.25">
      <c r="A2393" s="37">
        <v>14</v>
      </c>
      <c r="B2393" s="126" t="s">
        <v>164</v>
      </c>
      <c r="C2393" s="127"/>
      <c r="D2393" s="128"/>
      <c r="E2393" s="57" t="s">
        <v>69</v>
      </c>
      <c r="F2393" s="187"/>
      <c r="G2393" s="188"/>
      <c r="H2393" s="120"/>
      <c r="I2393" s="159"/>
      <c r="J2393" s="159"/>
      <c r="K2393" s="99"/>
      <c r="L2393" s="17"/>
      <c r="M2393" s="17"/>
      <c r="N2393" s="17"/>
      <c r="O2393" s="17"/>
      <c r="P2393" s="17"/>
      <c r="Q2393" s="17"/>
      <c r="R2393" s="17"/>
      <c r="S2393" s="17"/>
      <c r="T2393" s="17"/>
    </row>
    <row r="2394" spans="1:20" ht="30.75" hidden="1" customHeight="1" x14ac:dyDescent="0.25">
      <c r="A2394" s="37">
        <v>15</v>
      </c>
      <c r="B2394" s="126" t="s">
        <v>170</v>
      </c>
      <c r="C2394" s="127"/>
      <c r="D2394" s="128"/>
      <c r="E2394" s="57" t="s">
        <v>69</v>
      </c>
      <c r="F2394" s="189" t="str">
        <f>IF(OR(F2392="",F2393=""),"",F2392-F2393)</f>
        <v/>
      </c>
      <c r="G2394" s="190"/>
      <c r="H2394" s="120"/>
      <c r="I2394" s="159"/>
      <c r="J2394" s="159"/>
      <c r="K2394" s="99"/>
      <c r="L2394" s="17"/>
      <c r="M2394" s="17"/>
      <c r="N2394" s="17"/>
      <c r="O2394" s="17"/>
      <c r="P2394" s="17"/>
      <c r="Q2394" s="17"/>
      <c r="R2394" s="17"/>
      <c r="S2394" s="17"/>
      <c r="T2394" s="17"/>
    </row>
    <row r="2395" spans="1:20" hidden="1" x14ac:dyDescent="0.25">
      <c r="A2395" s="166">
        <v>16</v>
      </c>
      <c r="B2395" s="145" t="s">
        <v>66</v>
      </c>
      <c r="C2395" s="146"/>
      <c r="D2395" s="147"/>
      <c r="E2395" s="56" t="s">
        <v>93</v>
      </c>
      <c r="F2395" s="191"/>
      <c r="G2395" s="192"/>
      <c r="H2395" s="182"/>
      <c r="I2395" s="183"/>
      <c r="J2395" s="183"/>
      <c r="K2395" s="102"/>
      <c r="L2395" s="17"/>
      <c r="M2395" s="17"/>
      <c r="N2395" s="17"/>
      <c r="O2395" s="17"/>
      <c r="P2395" s="17"/>
      <c r="Q2395" s="17"/>
      <c r="R2395" s="17"/>
      <c r="S2395" s="17"/>
      <c r="T2395" s="17"/>
    </row>
    <row r="2396" spans="1:20" ht="17.25" hidden="1" customHeight="1" x14ac:dyDescent="0.25">
      <c r="A2396" s="167"/>
      <c r="B2396" s="151"/>
      <c r="C2396" s="152"/>
      <c r="D2396" s="153"/>
      <c r="E2396" s="54" t="s">
        <v>22</v>
      </c>
      <c r="F2396" s="114" t="str">
        <f>IF(F2395="","",F2395*0.278)</f>
        <v/>
      </c>
      <c r="G2396" s="114"/>
      <c r="H2396" s="184"/>
      <c r="I2396" s="184"/>
      <c r="J2396" s="182"/>
      <c r="K2396" s="102"/>
      <c r="L2396" s="17"/>
      <c r="M2396" s="17"/>
      <c r="N2396" s="17"/>
      <c r="O2396" s="17"/>
      <c r="P2396" s="17"/>
      <c r="Q2396" s="17"/>
      <c r="R2396" s="17"/>
      <c r="S2396" s="17"/>
      <c r="T2396" s="17"/>
    </row>
    <row r="2397" spans="1:20" hidden="1" x14ac:dyDescent="0.25">
      <c r="A2397" s="166">
        <v>17</v>
      </c>
      <c r="B2397" s="145" t="s">
        <v>67</v>
      </c>
      <c r="C2397" s="146"/>
      <c r="D2397" s="147"/>
      <c r="E2397" s="56" t="s">
        <v>93</v>
      </c>
      <c r="F2397" s="191"/>
      <c r="G2397" s="192"/>
      <c r="H2397" s="182"/>
      <c r="I2397" s="183"/>
      <c r="J2397" s="183"/>
      <c r="K2397" s="102"/>
      <c r="L2397" s="17"/>
      <c r="M2397" s="17"/>
      <c r="N2397" s="17"/>
      <c r="O2397" s="17"/>
      <c r="P2397" s="17"/>
      <c r="Q2397" s="17"/>
      <c r="R2397" s="17"/>
      <c r="S2397" s="17"/>
      <c r="T2397" s="17"/>
    </row>
    <row r="2398" spans="1:20" hidden="1" x14ac:dyDescent="0.25">
      <c r="A2398" s="167"/>
      <c r="B2398" s="151"/>
      <c r="C2398" s="152"/>
      <c r="D2398" s="153"/>
      <c r="E2398" s="54" t="s">
        <v>22</v>
      </c>
      <c r="F2398" s="114" t="str">
        <f>IF(F2397="","",F2397*0.278)</f>
        <v/>
      </c>
      <c r="G2398" s="114"/>
      <c r="H2398" s="184"/>
      <c r="I2398" s="184"/>
      <c r="J2398" s="182"/>
      <c r="K2398" s="102"/>
      <c r="L2398" s="17"/>
      <c r="M2398" s="17"/>
      <c r="N2398" s="17"/>
      <c r="O2398" s="17"/>
      <c r="P2398" s="17"/>
      <c r="Q2398" s="17"/>
      <c r="R2398" s="17"/>
      <c r="S2398" s="17"/>
      <c r="T2398" s="17"/>
    </row>
    <row r="2399" spans="1:20" hidden="1" x14ac:dyDescent="0.25">
      <c r="A2399" s="166">
        <v>18</v>
      </c>
      <c r="B2399" s="145" t="s">
        <v>64</v>
      </c>
      <c r="C2399" s="146"/>
      <c r="D2399" s="147"/>
      <c r="E2399" s="56" t="s">
        <v>93</v>
      </c>
      <c r="F2399" s="181" t="str">
        <f>IF(OR(F2395="",F2397=""),"",F2395-F2397)</f>
        <v/>
      </c>
      <c r="G2399" s="181"/>
      <c r="H2399" s="182"/>
      <c r="I2399" s="183"/>
      <c r="J2399" s="183"/>
      <c r="K2399" s="102"/>
      <c r="L2399" s="17"/>
      <c r="M2399" s="17"/>
      <c r="N2399" s="17"/>
      <c r="O2399" s="17"/>
      <c r="P2399" s="17"/>
      <c r="Q2399" s="17"/>
      <c r="R2399" s="17"/>
      <c r="S2399" s="17"/>
      <c r="T2399" s="17"/>
    </row>
    <row r="2400" spans="1:20" hidden="1" x14ac:dyDescent="0.25">
      <c r="A2400" s="167"/>
      <c r="B2400" s="151"/>
      <c r="C2400" s="152"/>
      <c r="D2400" s="153"/>
      <c r="E2400" s="54" t="s">
        <v>22</v>
      </c>
      <c r="F2400" s="114" t="str">
        <f>IF(OR(F2396="",F2398=""),"",F2396-F2398)</f>
        <v/>
      </c>
      <c r="G2400" s="114"/>
      <c r="H2400" s="184"/>
      <c r="I2400" s="184"/>
      <c r="J2400" s="182"/>
      <c r="K2400" s="102"/>
      <c r="L2400" s="17"/>
      <c r="M2400" s="17"/>
      <c r="N2400" s="17"/>
      <c r="O2400" s="17"/>
      <c r="P2400" s="17"/>
      <c r="Q2400" s="17"/>
      <c r="R2400" s="17"/>
      <c r="S2400" s="17"/>
      <c r="T2400" s="17"/>
    </row>
    <row r="2401" spans="1:20" ht="24" hidden="1" customHeight="1" x14ac:dyDescent="0.25">
      <c r="A2401" s="166">
        <v>19</v>
      </c>
      <c r="B2401" s="168" t="s">
        <v>61</v>
      </c>
      <c r="C2401" s="169"/>
      <c r="D2401" s="170"/>
      <c r="E2401" s="58" t="s">
        <v>93</v>
      </c>
      <c r="F2401" s="163"/>
      <c r="G2401" s="164"/>
      <c r="H2401" s="120"/>
      <c r="I2401" s="159"/>
      <c r="J2401" s="159"/>
      <c r="K2401" s="99"/>
      <c r="L2401" s="17"/>
      <c r="M2401" s="17"/>
      <c r="N2401" s="17"/>
      <c r="O2401" s="17"/>
      <c r="P2401" s="17"/>
      <c r="Q2401" s="17"/>
      <c r="R2401" s="17"/>
      <c r="S2401" s="17"/>
      <c r="T2401" s="17"/>
    </row>
    <row r="2402" spans="1:20" ht="24" hidden="1" customHeight="1" x14ac:dyDescent="0.25">
      <c r="A2402" s="167"/>
      <c r="B2402" s="171"/>
      <c r="C2402" s="172"/>
      <c r="D2402" s="173"/>
      <c r="E2402" s="57" t="s">
        <v>22</v>
      </c>
      <c r="F2402" s="185" t="str">
        <f>IF(F2401="","",F2401*0.278)</f>
        <v/>
      </c>
      <c r="G2402" s="186"/>
      <c r="H2402" s="120"/>
      <c r="I2402" s="159"/>
      <c r="J2402" s="159"/>
      <c r="K2402" s="99"/>
      <c r="L2402" s="17"/>
      <c r="M2402" s="17"/>
      <c r="N2402" s="17"/>
      <c r="O2402" s="17"/>
      <c r="P2402" s="17"/>
      <c r="Q2402" s="17"/>
      <c r="R2402" s="17"/>
      <c r="S2402" s="17"/>
      <c r="T2402" s="17"/>
    </row>
    <row r="2403" spans="1:20" ht="24" hidden="1" customHeight="1" x14ac:dyDescent="0.25">
      <c r="A2403" s="166">
        <v>20</v>
      </c>
      <c r="B2403" s="168" t="s">
        <v>62</v>
      </c>
      <c r="C2403" s="169"/>
      <c r="D2403" s="170"/>
      <c r="E2403" s="58" t="s">
        <v>93</v>
      </c>
      <c r="F2403" s="163"/>
      <c r="G2403" s="164"/>
      <c r="H2403" s="120"/>
      <c r="I2403" s="159"/>
      <c r="J2403" s="159"/>
      <c r="K2403" s="99"/>
      <c r="L2403" s="17"/>
      <c r="M2403" s="17"/>
      <c r="N2403" s="17"/>
      <c r="O2403" s="17"/>
      <c r="P2403" s="17"/>
      <c r="Q2403" s="17"/>
      <c r="R2403" s="17"/>
      <c r="S2403" s="17"/>
      <c r="T2403" s="17"/>
    </row>
    <row r="2404" spans="1:20" ht="24" hidden="1" customHeight="1" x14ac:dyDescent="0.25">
      <c r="A2404" s="167"/>
      <c r="B2404" s="171"/>
      <c r="C2404" s="172"/>
      <c r="D2404" s="173"/>
      <c r="E2404" s="57" t="s">
        <v>22</v>
      </c>
      <c r="F2404" s="185" t="str">
        <f>IF(F2403="","",F2403*0.278)</f>
        <v/>
      </c>
      <c r="G2404" s="186"/>
      <c r="H2404" s="120"/>
      <c r="I2404" s="159"/>
      <c r="J2404" s="159"/>
      <c r="K2404" s="103"/>
      <c r="L2404" s="17"/>
      <c r="M2404" s="17"/>
      <c r="N2404" s="17"/>
      <c r="O2404" s="17"/>
      <c r="P2404" s="17"/>
      <c r="Q2404" s="17"/>
      <c r="R2404" s="17"/>
      <c r="S2404" s="17"/>
      <c r="T2404" s="17"/>
    </row>
    <row r="2405" spans="1:20" ht="23.25" hidden="1" customHeight="1" x14ac:dyDescent="0.25">
      <c r="A2405" s="166">
        <v>21</v>
      </c>
      <c r="B2405" s="168" t="s">
        <v>50</v>
      </c>
      <c r="C2405" s="169"/>
      <c r="D2405" s="170"/>
      <c r="E2405" s="58" t="s">
        <v>93</v>
      </c>
      <c r="F2405" s="174" t="str">
        <f>IF(OR(F2401="",F2403=""),"",F2401-F2403)</f>
        <v/>
      </c>
      <c r="G2405" s="175"/>
      <c r="H2405" s="120"/>
      <c r="I2405" s="159"/>
      <c r="J2405" s="159"/>
      <c r="K2405" s="103"/>
      <c r="L2405" s="17"/>
      <c r="M2405" s="17"/>
      <c r="N2405" s="17"/>
      <c r="O2405" s="17"/>
      <c r="P2405" s="17"/>
      <c r="Q2405" s="17"/>
      <c r="R2405" s="17"/>
      <c r="S2405" s="17"/>
      <c r="T2405" s="17"/>
    </row>
    <row r="2406" spans="1:20" ht="23.25" hidden="1" customHeight="1" x14ac:dyDescent="0.25">
      <c r="A2406" s="167"/>
      <c r="B2406" s="171"/>
      <c r="C2406" s="172"/>
      <c r="D2406" s="173"/>
      <c r="E2406" s="57" t="s">
        <v>22</v>
      </c>
      <c r="F2406" s="174" t="str">
        <f>IF(OR(F2402="",F2404=""),"",F2402-F2404)</f>
        <v/>
      </c>
      <c r="G2406" s="175"/>
      <c r="H2406" s="120"/>
      <c r="I2406" s="159"/>
      <c r="J2406" s="159"/>
      <c r="K2406" s="103"/>
      <c r="L2406" s="17"/>
      <c r="M2406" s="17"/>
      <c r="N2406" s="17"/>
      <c r="O2406" s="17"/>
      <c r="P2406" s="17"/>
      <c r="Q2406" s="17"/>
      <c r="R2406" s="17"/>
      <c r="S2406" s="17"/>
      <c r="T2406" s="17"/>
    </row>
    <row r="2407" spans="1:20" ht="45.75" hidden="1" customHeight="1" x14ac:dyDescent="0.25">
      <c r="A2407" s="38">
        <v>22</v>
      </c>
      <c r="B2407" s="126" t="s">
        <v>161</v>
      </c>
      <c r="C2407" s="127"/>
      <c r="D2407" s="128"/>
      <c r="E2407" s="57" t="s">
        <v>47</v>
      </c>
      <c r="F2407" s="176" t="str">
        <f>IF(OR(F2401="",F2403=""),"",F2405/F2401)</f>
        <v/>
      </c>
      <c r="G2407" s="177"/>
      <c r="H2407" s="120"/>
      <c r="I2407" s="159"/>
      <c r="J2407" s="159"/>
      <c r="K2407" s="103"/>
      <c r="L2407" s="17"/>
      <c r="M2407" s="17"/>
      <c r="N2407" s="17"/>
      <c r="O2407" s="17"/>
      <c r="P2407" s="17"/>
      <c r="Q2407" s="17"/>
      <c r="R2407" s="17"/>
      <c r="S2407" s="17"/>
      <c r="T2407" s="17"/>
    </row>
    <row r="2408" spans="1:20" ht="30.75" hidden="1" customHeight="1" x14ac:dyDescent="0.25">
      <c r="A2408" s="40">
        <v>23</v>
      </c>
      <c r="B2408" s="129" t="s">
        <v>23</v>
      </c>
      <c r="C2408" s="130"/>
      <c r="D2408" s="131"/>
      <c r="E2408" s="54" t="s">
        <v>22</v>
      </c>
      <c r="F2408" s="178"/>
      <c r="G2408" s="178"/>
      <c r="H2408" s="179"/>
      <c r="I2408" s="179"/>
      <c r="J2408" s="120"/>
      <c r="K2408" s="102"/>
      <c r="L2408" s="17"/>
      <c r="M2408" s="17"/>
      <c r="N2408" s="17"/>
      <c r="O2408" s="17"/>
      <c r="P2408" s="17"/>
      <c r="Q2408" s="17"/>
      <c r="R2408" s="17"/>
      <c r="S2408" s="17"/>
      <c r="T2408" s="17"/>
    </row>
    <row r="2409" spans="1:20" ht="30.75" hidden="1" customHeight="1" x14ac:dyDescent="0.25">
      <c r="A2409" s="38">
        <v>24</v>
      </c>
      <c r="B2409" s="129" t="s">
        <v>172</v>
      </c>
      <c r="C2409" s="130"/>
      <c r="D2409" s="131"/>
      <c r="E2409" s="54" t="s">
        <v>22</v>
      </c>
      <c r="F2409" s="178"/>
      <c r="G2409" s="178"/>
      <c r="H2409" s="179"/>
      <c r="I2409" s="179"/>
      <c r="J2409" s="120"/>
      <c r="K2409" s="102"/>
      <c r="L2409" s="17"/>
      <c r="M2409" s="17"/>
      <c r="N2409" s="17"/>
      <c r="O2409" s="17"/>
      <c r="P2409" s="17"/>
      <c r="Q2409" s="17"/>
      <c r="R2409" s="17"/>
      <c r="S2409" s="17"/>
      <c r="T2409" s="17"/>
    </row>
    <row r="2410" spans="1:20" ht="30.75" hidden="1" customHeight="1" x14ac:dyDescent="0.25">
      <c r="A2410" s="38">
        <v>25</v>
      </c>
      <c r="B2410" s="129" t="s">
        <v>173</v>
      </c>
      <c r="C2410" s="130"/>
      <c r="D2410" s="131"/>
      <c r="E2410" s="54" t="s">
        <v>22</v>
      </c>
      <c r="F2410" s="180" t="str">
        <f>IF(OR(F2408="",F2409=""),"",F2408-F2409)</f>
        <v/>
      </c>
      <c r="G2410" s="180"/>
      <c r="H2410" s="120"/>
      <c r="I2410" s="159"/>
      <c r="J2410" s="159"/>
      <c r="K2410" s="102"/>
      <c r="L2410" s="17"/>
      <c r="M2410" s="17"/>
      <c r="N2410" s="17"/>
      <c r="O2410" s="17"/>
      <c r="P2410" s="17"/>
      <c r="Q2410" s="17"/>
      <c r="R2410" s="17"/>
      <c r="S2410" s="17"/>
      <c r="T2410" s="17"/>
    </row>
    <row r="2411" spans="1:20" ht="45.75" hidden="1" customHeight="1" x14ac:dyDescent="0.25">
      <c r="A2411" s="46">
        <v>26</v>
      </c>
      <c r="B2411" s="108" t="s">
        <v>166</v>
      </c>
      <c r="C2411" s="108"/>
      <c r="D2411" s="108"/>
      <c r="E2411" s="57" t="s">
        <v>22</v>
      </c>
      <c r="F2411" s="163"/>
      <c r="G2411" s="164"/>
      <c r="H2411" s="120"/>
      <c r="I2411" s="159"/>
      <c r="J2411" s="159"/>
      <c r="K2411" s="103"/>
      <c r="L2411" s="17"/>
      <c r="M2411" s="17"/>
      <c r="N2411" s="17"/>
      <c r="O2411" s="17"/>
      <c r="P2411" s="17"/>
      <c r="Q2411" s="17"/>
      <c r="R2411" s="17"/>
      <c r="S2411" s="17"/>
      <c r="T2411" s="17"/>
    </row>
    <row r="2412" spans="1:20" ht="45.75" hidden="1" customHeight="1" x14ac:dyDescent="0.25">
      <c r="A2412" s="46">
        <v>27</v>
      </c>
      <c r="B2412" s="108" t="s">
        <v>169</v>
      </c>
      <c r="C2412" s="108"/>
      <c r="D2412" s="108"/>
      <c r="E2412" s="57" t="s">
        <v>22</v>
      </c>
      <c r="F2412" s="163"/>
      <c r="G2412" s="164"/>
      <c r="H2412" s="120"/>
      <c r="I2412" s="159"/>
      <c r="J2412" s="159"/>
      <c r="K2412" s="103"/>
      <c r="L2412" s="17"/>
      <c r="M2412" s="17"/>
      <c r="N2412" s="17"/>
      <c r="O2412" s="17"/>
      <c r="P2412" s="17"/>
      <c r="Q2412" s="17"/>
      <c r="R2412" s="17"/>
      <c r="S2412" s="17"/>
      <c r="T2412" s="17"/>
    </row>
    <row r="2413" spans="1:20" ht="45" hidden="1" customHeight="1" x14ac:dyDescent="0.25">
      <c r="A2413" s="34">
        <v>28</v>
      </c>
      <c r="B2413" s="157" t="s">
        <v>51</v>
      </c>
      <c r="C2413" s="157"/>
      <c r="D2413" s="157"/>
      <c r="E2413" s="54" t="s">
        <v>22</v>
      </c>
      <c r="F2413" s="165" t="str">
        <f>IF(AND(F2411="",F2412=""),"",F2411+F2412)</f>
        <v/>
      </c>
      <c r="G2413" s="165"/>
      <c r="H2413" s="120"/>
      <c r="I2413" s="159"/>
      <c r="J2413" s="159"/>
      <c r="K2413" s="99"/>
      <c r="L2413" s="17"/>
      <c r="M2413" s="17"/>
      <c r="N2413" s="17"/>
      <c r="O2413" s="17"/>
      <c r="P2413" s="17"/>
      <c r="Q2413" s="17"/>
      <c r="R2413" s="17"/>
      <c r="S2413" s="17"/>
      <c r="T2413" s="17"/>
    </row>
    <row r="2414" spans="1:20" ht="30.75" hidden="1" customHeight="1" x14ac:dyDescent="0.25">
      <c r="A2414" s="34">
        <v>29</v>
      </c>
      <c r="B2414" s="129" t="s">
        <v>185</v>
      </c>
      <c r="C2414" s="130"/>
      <c r="D2414" s="131"/>
      <c r="E2414" s="54" t="s">
        <v>24</v>
      </c>
      <c r="F2414" s="163"/>
      <c r="G2414" s="164"/>
      <c r="H2414" s="120"/>
      <c r="I2414" s="159"/>
      <c r="J2414" s="159"/>
      <c r="K2414" s="99"/>
      <c r="L2414" s="17"/>
      <c r="M2414" s="17"/>
      <c r="N2414" s="17"/>
      <c r="O2414" s="17"/>
      <c r="P2414" s="17"/>
      <c r="Q2414" s="17"/>
      <c r="R2414" s="17"/>
      <c r="S2414" s="17"/>
      <c r="T2414" s="17"/>
    </row>
    <row r="2415" spans="1:20" hidden="1" x14ac:dyDescent="0.25">
      <c r="A2415" s="34">
        <v>30</v>
      </c>
      <c r="B2415" s="129" t="s">
        <v>186</v>
      </c>
      <c r="C2415" s="130"/>
      <c r="D2415" s="131"/>
      <c r="E2415" s="54" t="s">
        <v>24</v>
      </c>
      <c r="F2415" s="163"/>
      <c r="G2415" s="164"/>
      <c r="H2415" s="120"/>
      <c r="I2415" s="159"/>
      <c r="J2415" s="159"/>
      <c r="K2415" s="99"/>
      <c r="L2415" s="17"/>
      <c r="M2415" s="17"/>
      <c r="N2415" s="17"/>
      <c r="O2415" s="17"/>
      <c r="P2415" s="17"/>
      <c r="Q2415" s="17"/>
      <c r="R2415" s="17"/>
      <c r="S2415" s="17"/>
      <c r="T2415" s="17"/>
    </row>
    <row r="2416" spans="1:20" ht="31.5" hidden="1" customHeight="1" x14ac:dyDescent="0.25">
      <c r="A2416" s="34">
        <v>31</v>
      </c>
      <c r="B2416" s="157" t="s">
        <v>48</v>
      </c>
      <c r="C2416" s="157"/>
      <c r="D2416" s="157"/>
      <c r="E2416" s="54" t="s">
        <v>24</v>
      </c>
      <c r="F2416" s="165" t="str">
        <f>IF(OR(F2414="",F2415=""),"",F2414-F2415)</f>
        <v/>
      </c>
      <c r="G2416" s="165"/>
      <c r="H2416" s="120"/>
      <c r="I2416" s="159"/>
      <c r="J2416" s="159"/>
      <c r="K2416" s="103"/>
      <c r="L2416" s="17"/>
      <c r="M2416" s="17"/>
      <c r="N2416" s="17"/>
      <c r="O2416" s="17"/>
      <c r="P2416" s="17"/>
      <c r="Q2416" s="17"/>
      <c r="R2416" s="17"/>
      <c r="S2416" s="17"/>
      <c r="T2416" s="17"/>
    </row>
    <row r="2417" spans="1:27" hidden="1" x14ac:dyDescent="0.25">
      <c r="A2417" s="142">
        <v>32</v>
      </c>
      <c r="B2417" s="145" t="s">
        <v>52</v>
      </c>
      <c r="C2417" s="146"/>
      <c r="D2417" s="147"/>
      <c r="E2417" s="154" t="s">
        <v>182</v>
      </c>
      <c r="F2417" s="154"/>
      <c r="G2417" s="154"/>
      <c r="H2417" s="154"/>
      <c r="I2417" s="154"/>
      <c r="J2417" s="86"/>
      <c r="K2417" s="155" t="str">
        <f>IF(AND(J2417="Tak",F2407&lt;0.25),"Nie został spełniony warunek zgodnie z punktem 1 Kryteriów jakościowych dopuszczających","")</f>
        <v/>
      </c>
      <c r="L2417" s="155"/>
      <c r="M2417" s="155"/>
      <c r="N2417" s="155"/>
      <c r="O2417" s="155"/>
      <c r="P2417" s="155"/>
      <c r="Q2417" s="155"/>
      <c r="R2417" s="155"/>
      <c r="S2417" s="155"/>
      <c r="T2417" s="155"/>
      <c r="AA2417">
        <f>IF(J2417="Tak",1,0)</f>
        <v>0</v>
      </c>
    </row>
    <row r="2418" spans="1:27" hidden="1" x14ac:dyDescent="0.25">
      <c r="A2418" s="143"/>
      <c r="B2418" s="148"/>
      <c r="C2418" s="149"/>
      <c r="D2418" s="150"/>
      <c r="E2418" s="156" t="s">
        <v>183</v>
      </c>
      <c r="F2418" s="156"/>
      <c r="G2418" s="156"/>
      <c r="H2418" s="156"/>
      <c r="I2418" s="156"/>
      <c r="J2418" s="86"/>
      <c r="K2418" s="155" t="str">
        <f>IF(AND(J2418="Tak",F2407&lt;0.1),"Nie został spełniony warunek zgodnie z punktem 2 Kryteriów jakościowych dopuszczających","")</f>
        <v/>
      </c>
      <c r="L2418" s="155"/>
      <c r="M2418" s="155"/>
      <c r="N2418" s="155"/>
      <c r="O2418" s="155"/>
      <c r="P2418" s="155"/>
      <c r="Q2418" s="155"/>
      <c r="R2418" s="155"/>
      <c r="S2418" s="155"/>
      <c r="T2418" s="155"/>
      <c r="AA2418">
        <f t="shared" ref="AA2418:AA2419" si="48">IF(J2418="Tak",1,0)</f>
        <v>0</v>
      </c>
    </row>
    <row r="2419" spans="1:27" hidden="1" x14ac:dyDescent="0.25">
      <c r="A2419" s="144"/>
      <c r="B2419" s="151"/>
      <c r="C2419" s="152"/>
      <c r="D2419" s="153"/>
      <c r="E2419" s="156" t="s">
        <v>184</v>
      </c>
      <c r="F2419" s="156"/>
      <c r="G2419" s="156"/>
      <c r="H2419" s="156"/>
      <c r="I2419" s="156"/>
      <c r="J2419" s="86"/>
      <c r="K2419" s="155" t="str">
        <f>IF(AND(J2419="Tak",F2407&lt;0.1),"Nie został spełniony warunek zgodnie z punktem 2 Kryteriów jakościowych dopuszczających","")</f>
        <v/>
      </c>
      <c r="L2419" s="155"/>
      <c r="M2419" s="155"/>
      <c r="N2419" s="155"/>
      <c r="O2419" s="155"/>
      <c r="P2419" s="155"/>
      <c r="Q2419" s="155"/>
      <c r="R2419" s="155"/>
      <c r="S2419" s="155"/>
      <c r="T2419" s="155"/>
      <c r="AA2419">
        <f t="shared" si="48"/>
        <v>0</v>
      </c>
    </row>
    <row r="2420" spans="1:27" ht="63.75" hidden="1" customHeight="1" x14ac:dyDescent="0.25">
      <c r="A2420" s="34">
        <v>33</v>
      </c>
      <c r="B2420" s="157" t="s">
        <v>277</v>
      </c>
      <c r="C2420" s="157"/>
      <c r="D2420" s="157"/>
      <c r="E2420" s="54" t="s">
        <v>19</v>
      </c>
      <c r="F2420" s="158"/>
      <c r="G2420" s="158"/>
      <c r="H2420" s="120"/>
      <c r="I2420" s="159"/>
      <c r="J2420" s="159"/>
      <c r="K2420" s="99"/>
      <c r="L2420" s="17"/>
      <c r="M2420" s="17"/>
      <c r="N2420" s="17"/>
      <c r="O2420" s="17"/>
      <c r="P2420" s="17"/>
      <c r="Q2420" s="17"/>
      <c r="R2420" s="17"/>
      <c r="S2420" s="17"/>
      <c r="T2420" s="17"/>
      <c r="AA2420">
        <f>SUM(AA2417:AA2419)</f>
        <v>0</v>
      </c>
    </row>
    <row r="2421" spans="1:27" ht="41.25" hidden="1" customHeight="1" x14ac:dyDescent="0.25">
      <c r="A2421" s="34">
        <v>34</v>
      </c>
      <c r="B2421" s="108" t="s">
        <v>157</v>
      </c>
      <c r="C2421" s="108"/>
      <c r="D2421" s="108"/>
      <c r="E2421" s="57" t="s">
        <v>158</v>
      </c>
      <c r="F2421" s="160" t="str">
        <f>IF(OR(F2392="",F2393=""),"",F2391/F2405)</f>
        <v/>
      </c>
      <c r="G2421" s="160"/>
      <c r="H2421" s="161"/>
      <c r="I2421" s="161"/>
      <c r="J2421" s="162"/>
      <c r="K2421" s="100"/>
      <c r="L2421" s="17"/>
      <c r="M2421" s="17"/>
      <c r="N2421" s="17"/>
      <c r="O2421" s="17"/>
      <c r="P2421" s="17"/>
      <c r="Q2421" s="17"/>
      <c r="R2421" s="17"/>
      <c r="S2421" s="17"/>
      <c r="T2421" s="17"/>
    </row>
    <row r="2422" spans="1:27" ht="40.5" hidden="1" customHeight="1" x14ac:dyDescent="0.25">
      <c r="A2422" s="34">
        <v>35</v>
      </c>
      <c r="B2422" s="108" t="s">
        <v>159</v>
      </c>
      <c r="C2422" s="108"/>
      <c r="D2422" s="108"/>
      <c r="E2422" s="57" t="s">
        <v>160</v>
      </c>
      <c r="F2422" s="160" t="str">
        <f>IF(OR(F2391="",F2392="",F2401=""),"",F2391/(F2392-F2393))</f>
        <v/>
      </c>
      <c r="G2422" s="160"/>
      <c r="H2422" s="161"/>
      <c r="I2422" s="161"/>
      <c r="J2422" s="162"/>
      <c r="K2422" s="99"/>
      <c r="L2422" s="17"/>
      <c r="M2422" s="17"/>
      <c r="N2422" s="17"/>
      <c r="O2422" s="17"/>
      <c r="P2422" s="17"/>
      <c r="Q2422" s="17"/>
      <c r="R2422" s="17"/>
      <c r="S2422" s="17"/>
      <c r="T2422" s="17"/>
    </row>
    <row r="2423" spans="1:27" ht="30" hidden="1" customHeight="1" x14ac:dyDescent="0.25">
      <c r="A2423" s="34">
        <v>36</v>
      </c>
      <c r="B2423" s="126" t="str">
        <f>CONCATENATE("Maksymalna kwota dofinansowania - ",'0-1'!$B$8)</f>
        <v xml:space="preserve">Maksymalna kwota dofinansowania - </v>
      </c>
      <c r="C2423" s="127"/>
      <c r="D2423" s="128"/>
      <c r="E2423" s="57" t="s">
        <v>69</v>
      </c>
      <c r="F2423" s="135" t="str">
        <f>IF(F2424="","",F2424*F2391)</f>
        <v/>
      </c>
      <c r="G2423" s="136"/>
      <c r="H2423" s="137"/>
      <c r="I2423" s="138"/>
      <c r="J2423" s="138"/>
      <c r="K2423" s="99"/>
      <c r="L2423" s="17"/>
      <c r="M2423" s="17"/>
      <c r="N2423" s="17"/>
      <c r="O2423" s="17"/>
      <c r="P2423" s="17"/>
      <c r="Q2423" s="17"/>
      <c r="R2423" s="17"/>
      <c r="S2423" s="17"/>
      <c r="T2423" s="17"/>
    </row>
    <row r="2424" spans="1:27" ht="45.75" hidden="1" customHeight="1" x14ac:dyDescent="0.25">
      <c r="A2424" s="34">
        <v>37</v>
      </c>
      <c r="B2424" s="126" t="s">
        <v>187</v>
      </c>
      <c r="C2424" s="127"/>
      <c r="D2424" s="128"/>
      <c r="E2424" s="59" t="s">
        <v>47</v>
      </c>
      <c r="F2424" s="139" t="str">
        <f>IF(AA2420=3,0.95,IF(AA2420=2,0.9,IF(AA2420=1,0.85,"")))</f>
        <v/>
      </c>
      <c r="G2424" s="140"/>
      <c r="H2424" s="137"/>
      <c r="I2424" s="138"/>
      <c r="J2424" s="138"/>
      <c r="K2424" s="99"/>
      <c r="L2424" s="17"/>
      <c r="M2424" s="17"/>
      <c r="N2424" s="17"/>
      <c r="O2424" s="17"/>
      <c r="P2424" s="17"/>
      <c r="Q2424" s="17"/>
      <c r="R2424" s="17"/>
      <c r="S2424" s="17"/>
      <c r="T2424" s="17"/>
    </row>
    <row r="2425" spans="1:27" ht="15" hidden="1" customHeight="1" x14ac:dyDescent="0.25">
      <c r="A2425" s="106" t="s">
        <v>205</v>
      </c>
      <c r="B2425" s="106"/>
      <c r="C2425" s="106"/>
      <c r="D2425" s="106"/>
      <c r="E2425" s="106"/>
      <c r="F2425" s="106"/>
      <c r="G2425" s="106"/>
      <c r="H2425" s="106"/>
      <c r="I2425" s="106"/>
      <c r="J2425" s="132"/>
      <c r="K2425" s="98"/>
      <c r="L2425" s="17"/>
      <c r="M2425" s="17"/>
      <c r="N2425" s="17"/>
      <c r="O2425" s="17"/>
      <c r="P2425" s="17"/>
      <c r="Q2425" s="17"/>
      <c r="R2425" s="17"/>
      <c r="S2425" s="17"/>
      <c r="T2425" s="17"/>
    </row>
    <row r="2426" spans="1:27" ht="39.75" hidden="1" customHeight="1" x14ac:dyDescent="0.25">
      <c r="A2426" s="107"/>
      <c r="B2426" s="107"/>
      <c r="C2426" s="107"/>
      <c r="D2426" s="107"/>
      <c r="E2426" s="107"/>
      <c r="F2426" s="107"/>
      <c r="G2426" s="107"/>
      <c r="H2426" s="107"/>
      <c r="I2426" s="107"/>
      <c r="J2426" s="141"/>
      <c r="K2426" s="98"/>
      <c r="L2426" s="17"/>
      <c r="M2426" s="17"/>
      <c r="N2426" s="17"/>
      <c r="O2426" s="17"/>
      <c r="P2426" s="17"/>
      <c r="Q2426" s="17"/>
      <c r="R2426" s="17"/>
      <c r="S2426" s="17"/>
      <c r="T2426" s="17"/>
    </row>
    <row r="2427" spans="1:27" ht="34.5" hidden="1" customHeight="1" x14ac:dyDescent="0.25">
      <c r="K2427" s="98"/>
      <c r="L2427" s="17"/>
      <c r="M2427" s="17"/>
      <c r="N2427" s="17"/>
      <c r="O2427" s="17"/>
      <c r="P2427" s="17"/>
      <c r="Q2427" s="17"/>
      <c r="R2427" s="17"/>
      <c r="S2427" s="17"/>
      <c r="T2427" s="17"/>
    </row>
    <row r="2428" spans="1:27" ht="18.75" hidden="1" x14ac:dyDescent="0.3">
      <c r="B2428" s="207" t="s">
        <v>248</v>
      </c>
      <c r="C2428" s="207"/>
      <c r="D2428" s="207"/>
      <c r="E2428" s="207"/>
      <c r="F2428" s="207"/>
      <c r="G2428" s="207"/>
      <c r="H2428" s="207"/>
      <c r="I2428" s="207"/>
      <c r="J2428" s="207"/>
      <c r="K2428" s="98"/>
      <c r="L2428" s="17"/>
      <c r="M2428" s="17"/>
      <c r="N2428" s="17"/>
      <c r="O2428" s="17"/>
      <c r="P2428" s="17"/>
      <c r="Q2428" s="17"/>
      <c r="R2428" s="17"/>
      <c r="S2428" s="17"/>
      <c r="T2428" s="17"/>
    </row>
    <row r="2429" spans="1:27" ht="45.75" hidden="1" customHeight="1" x14ac:dyDescent="0.25">
      <c r="A2429" s="36" t="s">
        <v>13</v>
      </c>
      <c r="B2429" s="208" t="s">
        <v>33</v>
      </c>
      <c r="C2429" s="208"/>
      <c r="D2429" s="208"/>
      <c r="E2429" s="51" t="s">
        <v>15</v>
      </c>
      <c r="F2429" s="208" t="s">
        <v>36</v>
      </c>
      <c r="G2429" s="208"/>
      <c r="H2429" s="208" t="s">
        <v>49</v>
      </c>
      <c r="I2429" s="208"/>
      <c r="J2429" s="209"/>
      <c r="K2429" s="99"/>
      <c r="L2429" s="17"/>
      <c r="M2429" s="17"/>
      <c r="N2429" s="17"/>
      <c r="O2429" s="17"/>
      <c r="P2429" s="17"/>
      <c r="Q2429" s="17"/>
      <c r="R2429" s="17"/>
      <c r="S2429" s="17"/>
      <c r="T2429" s="17"/>
    </row>
    <row r="2430" spans="1:27" ht="31.5" hidden="1" customHeight="1" x14ac:dyDescent="0.25">
      <c r="A2430" s="40">
        <v>1</v>
      </c>
      <c r="B2430" s="157" t="s">
        <v>43</v>
      </c>
      <c r="C2430" s="157"/>
      <c r="D2430" s="157"/>
      <c r="E2430" s="52" t="s">
        <v>17</v>
      </c>
      <c r="F2430" s="198" t="s">
        <v>17</v>
      </c>
      <c r="G2430" s="199"/>
      <c r="H2430" s="200"/>
      <c r="I2430" s="200"/>
      <c r="J2430" s="201"/>
      <c r="K2430" s="99"/>
      <c r="L2430" s="17"/>
      <c r="M2430" s="17"/>
      <c r="N2430" s="17"/>
      <c r="O2430" s="17"/>
      <c r="P2430" s="17"/>
      <c r="Q2430" s="17"/>
      <c r="R2430" s="17"/>
      <c r="S2430" s="17"/>
      <c r="T2430" s="17"/>
    </row>
    <row r="2431" spans="1:27" ht="30.75" hidden="1" customHeight="1" x14ac:dyDescent="0.25">
      <c r="A2431" s="40">
        <v>2</v>
      </c>
      <c r="B2431" s="157" t="s">
        <v>44</v>
      </c>
      <c r="C2431" s="157"/>
      <c r="D2431" s="157"/>
      <c r="E2431" s="52" t="s">
        <v>17</v>
      </c>
      <c r="F2431" s="198" t="s">
        <v>17</v>
      </c>
      <c r="G2431" s="199"/>
      <c r="H2431" s="120"/>
      <c r="I2431" s="159"/>
      <c r="J2431" s="159"/>
      <c r="K2431" s="101"/>
      <c r="L2431" s="17"/>
      <c r="M2431" s="17"/>
      <c r="N2431" s="17"/>
      <c r="O2431" s="17"/>
      <c r="P2431" s="17"/>
      <c r="Q2431" s="17"/>
      <c r="R2431" s="17"/>
      <c r="S2431" s="17"/>
      <c r="T2431" s="17"/>
    </row>
    <row r="2432" spans="1:27" ht="15.75" hidden="1" x14ac:dyDescent="0.25">
      <c r="A2432" s="40">
        <v>3</v>
      </c>
      <c r="B2432" s="126" t="s">
        <v>152</v>
      </c>
      <c r="C2432" s="127"/>
      <c r="D2432" s="128"/>
      <c r="E2432" s="53" t="s">
        <v>153</v>
      </c>
      <c r="F2432" s="202"/>
      <c r="G2432" s="203"/>
      <c r="H2432" s="120"/>
      <c r="I2432" s="159"/>
      <c r="J2432" s="159"/>
      <c r="K2432" s="101"/>
      <c r="L2432" s="17"/>
      <c r="M2432" s="17"/>
      <c r="N2432" s="17"/>
      <c r="O2432" s="17"/>
      <c r="P2432" s="17"/>
      <c r="Q2432" s="17"/>
      <c r="R2432" s="17"/>
      <c r="S2432" s="17"/>
      <c r="T2432" s="17"/>
      <c r="AA2432" t="s">
        <v>154</v>
      </c>
    </row>
    <row r="2433" spans="1:27" ht="17.25" hidden="1" x14ac:dyDescent="0.25">
      <c r="A2433" s="40">
        <v>4</v>
      </c>
      <c r="B2433" s="157" t="s">
        <v>45</v>
      </c>
      <c r="C2433" s="157"/>
      <c r="D2433" s="157"/>
      <c r="E2433" s="54" t="s">
        <v>21</v>
      </c>
      <c r="F2433" s="158"/>
      <c r="G2433" s="158"/>
      <c r="H2433" s="120"/>
      <c r="I2433" s="159"/>
      <c r="J2433" s="159"/>
      <c r="K2433" s="101"/>
      <c r="L2433" s="17"/>
      <c r="M2433" s="17"/>
      <c r="N2433" s="17"/>
      <c r="O2433" s="17"/>
      <c r="P2433" s="17"/>
      <c r="Q2433" s="17"/>
      <c r="R2433" s="17"/>
      <c r="S2433" s="17"/>
      <c r="T2433" s="17"/>
      <c r="AA2433" t="s">
        <v>155</v>
      </c>
    </row>
    <row r="2434" spans="1:27" ht="18.75" hidden="1" customHeight="1" x14ac:dyDescent="0.25">
      <c r="A2434" s="40">
        <v>5</v>
      </c>
      <c r="B2434" s="157" t="s">
        <v>41</v>
      </c>
      <c r="C2434" s="157"/>
      <c r="D2434" s="157"/>
      <c r="E2434" s="54" t="s">
        <v>21</v>
      </c>
      <c r="F2434" s="204"/>
      <c r="G2434" s="205"/>
      <c r="H2434" s="120"/>
      <c r="I2434" s="159"/>
      <c r="J2434" s="159"/>
      <c r="K2434" s="101"/>
      <c r="L2434" s="17"/>
      <c r="M2434" s="17"/>
      <c r="N2434" s="17"/>
      <c r="O2434" s="17"/>
      <c r="P2434" s="17"/>
      <c r="Q2434" s="17"/>
      <c r="R2434" s="17"/>
      <c r="S2434" s="17"/>
      <c r="T2434" s="17"/>
    </row>
    <row r="2435" spans="1:27" ht="29.25" hidden="1" customHeight="1" x14ac:dyDescent="0.25">
      <c r="A2435" s="34">
        <v>6</v>
      </c>
      <c r="B2435" s="206" t="s">
        <v>163</v>
      </c>
      <c r="C2435" s="206"/>
      <c r="D2435" s="206"/>
      <c r="E2435" s="55" t="s">
        <v>168</v>
      </c>
      <c r="F2435" s="158"/>
      <c r="G2435" s="158"/>
      <c r="H2435" s="120"/>
      <c r="I2435" s="159"/>
      <c r="J2435" s="159"/>
      <c r="K2435" s="101"/>
      <c r="L2435" s="17"/>
      <c r="M2435" s="17"/>
      <c r="N2435" s="17"/>
      <c r="O2435" s="17"/>
      <c r="P2435" s="17"/>
      <c r="Q2435" s="17"/>
      <c r="R2435" s="17"/>
      <c r="S2435" s="17"/>
      <c r="T2435" s="17"/>
    </row>
    <row r="2436" spans="1:27" ht="62.25" hidden="1" customHeight="1" x14ac:dyDescent="0.25">
      <c r="A2436" s="40">
        <v>7</v>
      </c>
      <c r="B2436" s="157" t="s">
        <v>46</v>
      </c>
      <c r="C2436" s="157"/>
      <c r="D2436" s="157"/>
      <c r="E2436" s="54" t="s">
        <v>21</v>
      </c>
      <c r="F2436" s="158"/>
      <c r="G2436" s="158"/>
      <c r="H2436" s="120"/>
      <c r="I2436" s="159"/>
      <c r="J2436" s="159"/>
      <c r="K2436" s="99"/>
      <c r="L2436" s="17"/>
      <c r="M2436" s="17"/>
      <c r="N2436" s="17"/>
      <c r="O2436" s="17"/>
      <c r="P2436" s="17"/>
      <c r="Q2436" s="17"/>
      <c r="R2436" s="17"/>
      <c r="S2436" s="17"/>
      <c r="T2436" s="17"/>
    </row>
    <row r="2437" spans="1:27" ht="28.5" hidden="1" customHeight="1" x14ac:dyDescent="0.25">
      <c r="A2437" s="40">
        <v>8</v>
      </c>
      <c r="B2437" s="193" t="s">
        <v>174</v>
      </c>
      <c r="C2437" s="194"/>
      <c r="D2437" s="195"/>
      <c r="E2437" s="56" t="s">
        <v>35</v>
      </c>
      <c r="F2437" s="196"/>
      <c r="G2437" s="197"/>
      <c r="H2437" s="120"/>
      <c r="I2437" s="159"/>
      <c r="J2437" s="159"/>
      <c r="K2437" s="99"/>
      <c r="L2437" s="17"/>
      <c r="M2437" s="17"/>
      <c r="N2437" s="17"/>
      <c r="O2437" s="17"/>
      <c r="P2437" s="17"/>
      <c r="Q2437" s="17"/>
      <c r="R2437" s="17"/>
      <c r="S2437" s="17"/>
      <c r="T2437" s="17"/>
    </row>
    <row r="2438" spans="1:27" ht="29.25" hidden="1" customHeight="1" x14ac:dyDescent="0.25">
      <c r="A2438" s="40">
        <v>9</v>
      </c>
      <c r="B2438" s="193" t="s">
        <v>176</v>
      </c>
      <c r="C2438" s="194"/>
      <c r="D2438" s="195"/>
      <c r="E2438" s="56" t="s">
        <v>153</v>
      </c>
      <c r="F2438" s="163"/>
      <c r="G2438" s="164"/>
      <c r="H2438" s="120"/>
      <c r="I2438" s="159"/>
      <c r="J2438" s="159"/>
      <c r="K2438" s="99"/>
      <c r="L2438" s="17"/>
      <c r="M2438" s="17"/>
      <c r="N2438" s="17"/>
      <c r="O2438" s="17"/>
      <c r="P2438" s="17"/>
      <c r="Q2438" s="17"/>
      <c r="R2438" s="17"/>
      <c r="S2438" s="17"/>
      <c r="T2438" s="17"/>
    </row>
    <row r="2439" spans="1:27" hidden="1" x14ac:dyDescent="0.25">
      <c r="A2439" s="40">
        <v>10</v>
      </c>
      <c r="B2439" s="193" t="s">
        <v>175</v>
      </c>
      <c r="C2439" s="194"/>
      <c r="D2439" s="195"/>
      <c r="E2439" s="56" t="s">
        <v>35</v>
      </c>
      <c r="F2439" s="196"/>
      <c r="G2439" s="197"/>
      <c r="H2439" s="120"/>
      <c r="I2439" s="159"/>
      <c r="J2439" s="159"/>
      <c r="K2439" s="99"/>
      <c r="L2439" s="17"/>
      <c r="M2439" s="17"/>
      <c r="N2439" s="17"/>
      <c r="O2439" s="17"/>
      <c r="P2439" s="17"/>
      <c r="Q2439" s="17"/>
      <c r="R2439" s="17"/>
      <c r="S2439" s="17"/>
      <c r="T2439" s="17"/>
    </row>
    <row r="2440" spans="1:27" ht="33.75" hidden="1" customHeight="1" x14ac:dyDescent="0.25">
      <c r="A2440" s="40">
        <v>11</v>
      </c>
      <c r="B2440" s="126" t="s">
        <v>156</v>
      </c>
      <c r="C2440" s="127"/>
      <c r="D2440" s="128"/>
      <c r="E2440" s="57" t="s">
        <v>69</v>
      </c>
      <c r="F2440" s="187"/>
      <c r="G2440" s="188"/>
      <c r="H2440" s="120"/>
      <c r="I2440" s="159"/>
      <c r="J2440" s="159"/>
      <c r="K2440" s="100" t="str">
        <f>IF(F2441&gt;F2440,"Wartość kosztów kwalifikowanych przekracza koszt całkowity przedsięwzięcia !!!","")</f>
        <v/>
      </c>
      <c r="L2440" s="17"/>
      <c r="M2440" s="17"/>
      <c r="N2440" s="17"/>
      <c r="O2440" s="17"/>
      <c r="P2440" s="17"/>
      <c r="Q2440" s="17"/>
      <c r="R2440" s="17"/>
      <c r="S2440" s="17"/>
      <c r="T2440" s="17"/>
    </row>
    <row r="2441" spans="1:27" ht="141.75" hidden="1" customHeight="1" x14ac:dyDescent="0.25">
      <c r="A2441" s="40">
        <v>12</v>
      </c>
      <c r="B2441" s="126" t="s">
        <v>167</v>
      </c>
      <c r="C2441" s="127"/>
      <c r="D2441" s="128"/>
      <c r="E2441" s="57" t="s">
        <v>69</v>
      </c>
      <c r="F2441" s="187"/>
      <c r="G2441" s="188"/>
      <c r="H2441" s="120"/>
      <c r="I2441" s="159"/>
      <c r="J2441" s="159"/>
      <c r="K2441" s="105" t="str">
        <f>IF(F2441="","",IF(F2441&lt;100000,"Minimalny koszt kwalifikowany przedsięwzięcia to 100.000,00 zł !!!",""))</f>
        <v/>
      </c>
      <c r="L2441" s="17"/>
      <c r="M2441" s="17"/>
      <c r="N2441" s="17"/>
      <c r="O2441" s="17"/>
      <c r="P2441" s="17"/>
      <c r="Q2441" s="17"/>
      <c r="R2441" s="17"/>
      <c r="S2441" s="17"/>
      <c r="T2441" s="17"/>
    </row>
    <row r="2442" spans="1:27" ht="30.75" hidden="1" customHeight="1" x14ac:dyDescent="0.25">
      <c r="A2442" s="37">
        <v>13</v>
      </c>
      <c r="B2442" s="126" t="s">
        <v>165</v>
      </c>
      <c r="C2442" s="127"/>
      <c r="D2442" s="128"/>
      <c r="E2442" s="57" t="s">
        <v>69</v>
      </c>
      <c r="F2442" s="187"/>
      <c r="G2442" s="188"/>
      <c r="H2442" s="120"/>
      <c r="I2442" s="159"/>
      <c r="J2442" s="159"/>
      <c r="K2442" s="99"/>
      <c r="L2442" s="17"/>
      <c r="M2442" s="17"/>
      <c r="N2442" s="17"/>
      <c r="O2442" s="17"/>
      <c r="P2442" s="17"/>
      <c r="Q2442" s="17"/>
      <c r="R2442" s="17"/>
      <c r="S2442" s="17"/>
      <c r="T2442" s="17"/>
    </row>
    <row r="2443" spans="1:27" ht="30.75" hidden="1" customHeight="1" x14ac:dyDescent="0.25">
      <c r="A2443" s="37">
        <v>14</v>
      </c>
      <c r="B2443" s="126" t="s">
        <v>164</v>
      </c>
      <c r="C2443" s="127"/>
      <c r="D2443" s="128"/>
      <c r="E2443" s="57" t="s">
        <v>69</v>
      </c>
      <c r="F2443" s="187"/>
      <c r="G2443" s="188"/>
      <c r="H2443" s="120"/>
      <c r="I2443" s="159"/>
      <c r="J2443" s="159"/>
      <c r="K2443" s="99"/>
      <c r="L2443" s="17"/>
      <c r="M2443" s="17"/>
      <c r="N2443" s="17"/>
      <c r="O2443" s="17"/>
      <c r="P2443" s="17"/>
      <c r="Q2443" s="17"/>
      <c r="R2443" s="17"/>
      <c r="S2443" s="17"/>
      <c r="T2443" s="17"/>
    </row>
    <row r="2444" spans="1:27" ht="30.75" hidden="1" customHeight="1" x14ac:dyDescent="0.25">
      <c r="A2444" s="37">
        <v>15</v>
      </c>
      <c r="B2444" s="126" t="s">
        <v>170</v>
      </c>
      <c r="C2444" s="127"/>
      <c r="D2444" s="128"/>
      <c r="E2444" s="57" t="s">
        <v>69</v>
      </c>
      <c r="F2444" s="189" t="str">
        <f>IF(OR(F2442="",F2443=""),"",F2442-F2443)</f>
        <v/>
      </c>
      <c r="G2444" s="190"/>
      <c r="H2444" s="120"/>
      <c r="I2444" s="159"/>
      <c r="J2444" s="159"/>
      <c r="K2444" s="99"/>
      <c r="L2444" s="17"/>
      <c r="M2444" s="17"/>
      <c r="N2444" s="17"/>
      <c r="O2444" s="17"/>
      <c r="P2444" s="17"/>
      <c r="Q2444" s="17"/>
      <c r="R2444" s="17"/>
      <c r="S2444" s="17"/>
      <c r="T2444" s="17"/>
    </row>
    <row r="2445" spans="1:27" hidden="1" x14ac:dyDescent="0.25">
      <c r="A2445" s="166">
        <v>16</v>
      </c>
      <c r="B2445" s="145" t="s">
        <v>66</v>
      </c>
      <c r="C2445" s="146"/>
      <c r="D2445" s="147"/>
      <c r="E2445" s="56" t="s">
        <v>93</v>
      </c>
      <c r="F2445" s="191"/>
      <c r="G2445" s="192"/>
      <c r="H2445" s="182"/>
      <c r="I2445" s="183"/>
      <c r="J2445" s="183"/>
      <c r="K2445" s="102"/>
      <c r="L2445" s="17"/>
      <c r="M2445" s="17"/>
      <c r="N2445" s="17"/>
      <c r="O2445" s="17"/>
      <c r="P2445" s="17"/>
      <c r="Q2445" s="17"/>
      <c r="R2445" s="17"/>
      <c r="S2445" s="17"/>
      <c r="T2445" s="17"/>
    </row>
    <row r="2446" spans="1:27" ht="17.25" hidden="1" customHeight="1" x14ac:dyDescent="0.25">
      <c r="A2446" s="167"/>
      <c r="B2446" s="151"/>
      <c r="C2446" s="152"/>
      <c r="D2446" s="153"/>
      <c r="E2446" s="54" t="s">
        <v>22</v>
      </c>
      <c r="F2446" s="114" t="str">
        <f>IF(F2445="","",F2445*0.278)</f>
        <v/>
      </c>
      <c r="G2446" s="114"/>
      <c r="H2446" s="184"/>
      <c r="I2446" s="184"/>
      <c r="J2446" s="182"/>
      <c r="K2446" s="102"/>
      <c r="L2446" s="17"/>
      <c r="M2446" s="17"/>
      <c r="N2446" s="17"/>
      <c r="O2446" s="17"/>
      <c r="P2446" s="17"/>
      <c r="Q2446" s="17"/>
      <c r="R2446" s="17"/>
      <c r="S2446" s="17"/>
      <c r="T2446" s="17"/>
    </row>
    <row r="2447" spans="1:27" hidden="1" x14ac:dyDescent="0.25">
      <c r="A2447" s="166">
        <v>17</v>
      </c>
      <c r="B2447" s="145" t="s">
        <v>67</v>
      </c>
      <c r="C2447" s="146"/>
      <c r="D2447" s="147"/>
      <c r="E2447" s="56" t="s">
        <v>93</v>
      </c>
      <c r="F2447" s="191"/>
      <c r="G2447" s="192"/>
      <c r="H2447" s="182"/>
      <c r="I2447" s="183"/>
      <c r="J2447" s="183"/>
      <c r="K2447" s="102"/>
      <c r="L2447" s="17"/>
      <c r="M2447" s="17"/>
      <c r="N2447" s="17"/>
      <c r="O2447" s="17"/>
      <c r="P2447" s="17"/>
      <c r="Q2447" s="17"/>
      <c r="R2447" s="17"/>
      <c r="S2447" s="17"/>
      <c r="T2447" s="17"/>
    </row>
    <row r="2448" spans="1:27" hidden="1" x14ac:dyDescent="0.25">
      <c r="A2448" s="167"/>
      <c r="B2448" s="151"/>
      <c r="C2448" s="152"/>
      <c r="D2448" s="153"/>
      <c r="E2448" s="54" t="s">
        <v>22</v>
      </c>
      <c r="F2448" s="114" t="str">
        <f>IF(F2447="","",F2447*0.278)</f>
        <v/>
      </c>
      <c r="G2448" s="114"/>
      <c r="H2448" s="184"/>
      <c r="I2448" s="184"/>
      <c r="J2448" s="182"/>
      <c r="K2448" s="102"/>
      <c r="L2448" s="17"/>
      <c r="M2448" s="17"/>
      <c r="N2448" s="17"/>
      <c r="O2448" s="17"/>
      <c r="P2448" s="17"/>
      <c r="Q2448" s="17"/>
      <c r="R2448" s="17"/>
      <c r="S2448" s="17"/>
      <c r="T2448" s="17"/>
    </row>
    <row r="2449" spans="1:20" hidden="1" x14ac:dyDescent="0.25">
      <c r="A2449" s="166">
        <v>18</v>
      </c>
      <c r="B2449" s="145" t="s">
        <v>64</v>
      </c>
      <c r="C2449" s="146"/>
      <c r="D2449" s="147"/>
      <c r="E2449" s="56" t="s">
        <v>93</v>
      </c>
      <c r="F2449" s="181" t="str">
        <f>IF(OR(F2445="",F2447=""),"",F2445-F2447)</f>
        <v/>
      </c>
      <c r="G2449" s="181"/>
      <c r="H2449" s="182"/>
      <c r="I2449" s="183"/>
      <c r="J2449" s="183"/>
      <c r="K2449" s="102"/>
      <c r="L2449" s="17"/>
      <c r="M2449" s="17"/>
      <c r="N2449" s="17"/>
      <c r="O2449" s="17"/>
      <c r="P2449" s="17"/>
      <c r="Q2449" s="17"/>
      <c r="R2449" s="17"/>
      <c r="S2449" s="17"/>
      <c r="T2449" s="17"/>
    </row>
    <row r="2450" spans="1:20" hidden="1" x14ac:dyDescent="0.25">
      <c r="A2450" s="167"/>
      <c r="B2450" s="151"/>
      <c r="C2450" s="152"/>
      <c r="D2450" s="153"/>
      <c r="E2450" s="54" t="s">
        <v>22</v>
      </c>
      <c r="F2450" s="114" t="str">
        <f>IF(OR(F2446="",F2448=""),"",F2446-F2448)</f>
        <v/>
      </c>
      <c r="G2450" s="114"/>
      <c r="H2450" s="184"/>
      <c r="I2450" s="184"/>
      <c r="J2450" s="182"/>
      <c r="K2450" s="102"/>
      <c r="L2450" s="17"/>
      <c r="M2450" s="17"/>
      <c r="N2450" s="17"/>
      <c r="O2450" s="17"/>
      <c r="P2450" s="17"/>
      <c r="Q2450" s="17"/>
      <c r="R2450" s="17"/>
      <c r="S2450" s="17"/>
      <c r="T2450" s="17"/>
    </row>
    <row r="2451" spans="1:20" ht="24" hidden="1" customHeight="1" x14ac:dyDescent="0.25">
      <c r="A2451" s="166">
        <v>19</v>
      </c>
      <c r="B2451" s="168" t="s">
        <v>61</v>
      </c>
      <c r="C2451" s="169"/>
      <c r="D2451" s="170"/>
      <c r="E2451" s="58" t="s">
        <v>93</v>
      </c>
      <c r="F2451" s="163"/>
      <c r="G2451" s="164"/>
      <c r="H2451" s="120"/>
      <c r="I2451" s="159"/>
      <c r="J2451" s="159"/>
      <c r="K2451" s="99"/>
      <c r="L2451" s="17"/>
      <c r="M2451" s="17"/>
      <c r="N2451" s="17"/>
      <c r="O2451" s="17"/>
      <c r="P2451" s="17"/>
      <c r="Q2451" s="17"/>
      <c r="R2451" s="17"/>
      <c r="S2451" s="17"/>
      <c r="T2451" s="17"/>
    </row>
    <row r="2452" spans="1:20" ht="24" hidden="1" customHeight="1" x14ac:dyDescent="0.25">
      <c r="A2452" s="167"/>
      <c r="B2452" s="171"/>
      <c r="C2452" s="172"/>
      <c r="D2452" s="173"/>
      <c r="E2452" s="57" t="s">
        <v>22</v>
      </c>
      <c r="F2452" s="185" t="str">
        <f>IF(F2451="","",F2451*0.278)</f>
        <v/>
      </c>
      <c r="G2452" s="186"/>
      <c r="H2452" s="120"/>
      <c r="I2452" s="159"/>
      <c r="J2452" s="159"/>
      <c r="K2452" s="99"/>
      <c r="L2452" s="17"/>
      <c r="M2452" s="17"/>
      <c r="N2452" s="17"/>
      <c r="O2452" s="17"/>
      <c r="P2452" s="17"/>
      <c r="Q2452" s="17"/>
      <c r="R2452" s="17"/>
      <c r="S2452" s="17"/>
      <c r="T2452" s="17"/>
    </row>
    <row r="2453" spans="1:20" ht="24" hidden="1" customHeight="1" x14ac:dyDescent="0.25">
      <c r="A2453" s="166">
        <v>20</v>
      </c>
      <c r="B2453" s="168" t="s">
        <v>62</v>
      </c>
      <c r="C2453" s="169"/>
      <c r="D2453" s="170"/>
      <c r="E2453" s="58" t="s">
        <v>93</v>
      </c>
      <c r="F2453" s="163"/>
      <c r="G2453" s="164"/>
      <c r="H2453" s="120"/>
      <c r="I2453" s="159"/>
      <c r="J2453" s="159"/>
      <c r="K2453" s="99"/>
      <c r="L2453" s="17"/>
      <c r="M2453" s="17"/>
      <c r="N2453" s="17"/>
      <c r="O2453" s="17"/>
      <c r="P2453" s="17"/>
      <c r="Q2453" s="17"/>
      <c r="R2453" s="17"/>
      <c r="S2453" s="17"/>
      <c r="T2453" s="17"/>
    </row>
    <row r="2454" spans="1:20" ht="24" hidden="1" customHeight="1" x14ac:dyDescent="0.25">
      <c r="A2454" s="167"/>
      <c r="B2454" s="171"/>
      <c r="C2454" s="172"/>
      <c r="D2454" s="173"/>
      <c r="E2454" s="57" t="s">
        <v>22</v>
      </c>
      <c r="F2454" s="185" t="str">
        <f>IF(F2453="","",F2453*0.278)</f>
        <v/>
      </c>
      <c r="G2454" s="186"/>
      <c r="H2454" s="120"/>
      <c r="I2454" s="159"/>
      <c r="J2454" s="159"/>
      <c r="K2454" s="103"/>
      <c r="L2454" s="17"/>
      <c r="M2454" s="17"/>
      <c r="N2454" s="17"/>
      <c r="O2454" s="17"/>
      <c r="P2454" s="17"/>
      <c r="Q2454" s="17"/>
      <c r="R2454" s="17"/>
      <c r="S2454" s="17"/>
      <c r="T2454" s="17"/>
    </row>
    <row r="2455" spans="1:20" ht="23.25" hidden="1" customHeight="1" x14ac:dyDescent="0.25">
      <c r="A2455" s="166">
        <v>21</v>
      </c>
      <c r="B2455" s="168" t="s">
        <v>50</v>
      </c>
      <c r="C2455" s="169"/>
      <c r="D2455" s="170"/>
      <c r="E2455" s="58" t="s">
        <v>93</v>
      </c>
      <c r="F2455" s="174" t="str">
        <f>IF(OR(F2451="",F2453=""),"",F2451-F2453)</f>
        <v/>
      </c>
      <c r="G2455" s="175"/>
      <c r="H2455" s="120"/>
      <c r="I2455" s="159"/>
      <c r="J2455" s="159"/>
      <c r="K2455" s="103"/>
      <c r="L2455" s="17"/>
      <c r="M2455" s="17"/>
      <c r="N2455" s="17"/>
      <c r="O2455" s="17"/>
      <c r="P2455" s="17"/>
      <c r="Q2455" s="17"/>
      <c r="R2455" s="17"/>
      <c r="S2455" s="17"/>
      <c r="T2455" s="17"/>
    </row>
    <row r="2456" spans="1:20" ht="23.25" hidden="1" customHeight="1" x14ac:dyDescent="0.25">
      <c r="A2456" s="167"/>
      <c r="B2456" s="171"/>
      <c r="C2456" s="172"/>
      <c r="D2456" s="173"/>
      <c r="E2456" s="57" t="s">
        <v>22</v>
      </c>
      <c r="F2456" s="174" t="str">
        <f>IF(OR(F2452="",F2454=""),"",F2452-F2454)</f>
        <v/>
      </c>
      <c r="G2456" s="175"/>
      <c r="H2456" s="120"/>
      <c r="I2456" s="159"/>
      <c r="J2456" s="159"/>
      <c r="K2456" s="103"/>
      <c r="L2456" s="17"/>
      <c r="M2456" s="17"/>
      <c r="N2456" s="17"/>
      <c r="O2456" s="17"/>
      <c r="P2456" s="17"/>
      <c r="Q2456" s="17"/>
      <c r="R2456" s="17"/>
      <c r="S2456" s="17"/>
      <c r="T2456" s="17"/>
    </row>
    <row r="2457" spans="1:20" ht="45.75" hidden="1" customHeight="1" x14ac:dyDescent="0.25">
      <c r="A2457" s="38">
        <v>22</v>
      </c>
      <c r="B2457" s="126" t="s">
        <v>161</v>
      </c>
      <c r="C2457" s="127"/>
      <c r="D2457" s="128"/>
      <c r="E2457" s="57" t="s">
        <v>47</v>
      </c>
      <c r="F2457" s="176" t="str">
        <f>IF(OR(F2451="",F2453=""),"",F2455/F2451)</f>
        <v/>
      </c>
      <c r="G2457" s="177"/>
      <c r="H2457" s="120"/>
      <c r="I2457" s="159"/>
      <c r="J2457" s="159"/>
      <c r="K2457" s="103"/>
      <c r="L2457" s="17"/>
      <c r="M2457" s="17"/>
      <c r="N2457" s="17"/>
      <c r="O2457" s="17"/>
      <c r="P2457" s="17"/>
      <c r="Q2457" s="17"/>
      <c r="R2457" s="17"/>
      <c r="S2457" s="17"/>
      <c r="T2457" s="17"/>
    </row>
    <row r="2458" spans="1:20" ht="30.75" hidden="1" customHeight="1" x14ac:dyDescent="0.25">
      <c r="A2458" s="40">
        <v>23</v>
      </c>
      <c r="B2458" s="129" t="s">
        <v>23</v>
      </c>
      <c r="C2458" s="130"/>
      <c r="D2458" s="131"/>
      <c r="E2458" s="54" t="s">
        <v>22</v>
      </c>
      <c r="F2458" s="178"/>
      <c r="G2458" s="178"/>
      <c r="H2458" s="179"/>
      <c r="I2458" s="179"/>
      <c r="J2458" s="120"/>
      <c r="K2458" s="102"/>
      <c r="L2458" s="17"/>
      <c r="M2458" s="17"/>
      <c r="N2458" s="17"/>
      <c r="O2458" s="17"/>
      <c r="P2458" s="17"/>
      <c r="Q2458" s="17"/>
      <c r="R2458" s="17"/>
      <c r="S2458" s="17"/>
      <c r="T2458" s="17"/>
    </row>
    <row r="2459" spans="1:20" ht="30.75" hidden="1" customHeight="1" x14ac:dyDescent="0.25">
      <c r="A2459" s="38">
        <v>24</v>
      </c>
      <c r="B2459" s="129" t="s">
        <v>172</v>
      </c>
      <c r="C2459" s="130"/>
      <c r="D2459" s="131"/>
      <c r="E2459" s="54" t="s">
        <v>22</v>
      </c>
      <c r="F2459" s="178"/>
      <c r="G2459" s="178"/>
      <c r="H2459" s="179"/>
      <c r="I2459" s="179"/>
      <c r="J2459" s="120"/>
      <c r="K2459" s="102"/>
      <c r="L2459" s="17"/>
      <c r="M2459" s="17"/>
      <c r="N2459" s="17"/>
      <c r="O2459" s="17"/>
      <c r="P2459" s="17"/>
      <c r="Q2459" s="17"/>
      <c r="R2459" s="17"/>
      <c r="S2459" s="17"/>
      <c r="T2459" s="17"/>
    </row>
    <row r="2460" spans="1:20" ht="30.75" hidden="1" customHeight="1" x14ac:dyDescent="0.25">
      <c r="A2460" s="38">
        <v>25</v>
      </c>
      <c r="B2460" s="129" t="s">
        <v>173</v>
      </c>
      <c r="C2460" s="130"/>
      <c r="D2460" s="131"/>
      <c r="E2460" s="54" t="s">
        <v>22</v>
      </c>
      <c r="F2460" s="180" t="str">
        <f>IF(OR(F2458="",F2459=""),"",F2458-F2459)</f>
        <v/>
      </c>
      <c r="G2460" s="180"/>
      <c r="H2460" s="120"/>
      <c r="I2460" s="159"/>
      <c r="J2460" s="159"/>
      <c r="K2460" s="102"/>
      <c r="L2460" s="17"/>
      <c r="M2460" s="17"/>
      <c r="N2460" s="17"/>
      <c r="O2460" s="17"/>
      <c r="P2460" s="17"/>
      <c r="Q2460" s="17"/>
      <c r="R2460" s="17"/>
      <c r="S2460" s="17"/>
      <c r="T2460" s="17"/>
    </row>
    <row r="2461" spans="1:20" ht="45.75" hidden="1" customHeight="1" x14ac:dyDescent="0.25">
      <c r="A2461" s="46">
        <v>26</v>
      </c>
      <c r="B2461" s="108" t="s">
        <v>166</v>
      </c>
      <c r="C2461" s="108"/>
      <c r="D2461" s="108"/>
      <c r="E2461" s="57" t="s">
        <v>22</v>
      </c>
      <c r="F2461" s="163"/>
      <c r="G2461" s="164"/>
      <c r="H2461" s="120"/>
      <c r="I2461" s="159"/>
      <c r="J2461" s="159"/>
      <c r="K2461" s="103"/>
      <c r="L2461" s="17"/>
      <c r="M2461" s="17"/>
      <c r="N2461" s="17"/>
      <c r="O2461" s="17"/>
      <c r="P2461" s="17"/>
      <c r="Q2461" s="17"/>
      <c r="R2461" s="17"/>
      <c r="S2461" s="17"/>
      <c r="T2461" s="17"/>
    </row>
    <row r="2462" spans="1:20" ht="45.75" hidden="1" customHeight="1" x14ac:dyDescent="0.25">
      <c r="A2462" s="46">
        <v>27</v>
      </c>
      <c r="B2462" s="108" t="s">
        <v>169</v>
      </c>
      <c r="C2462" s="108"/>
      <c r="D2462" s="108"/>
      <c r="E2462" s="57" t="s">
        <v>22</v>
      </c>
      <c r="F2462" s="163"/>
      <c r="G2462" s="164"/>
      <c r="H2462" s="120"/>
      <c r="I2462" s="159"/>
      <c r="J2462" s="159"/>
      <c r="K2462" s="103"/>
      <c r="L2462" s="17"/>
      <c r="M2462" s="17"/>
      <c r="N2462" s="17"/>
      <c r="O2462" s="17"/>
      <c r="P2462" s="17"/>
      <c r="Q2462" s="17"/>
      <c r="R2462" s="17"/>
      <c r="S2462" s="17"/>
      <c r="T2462" s="17"/>
    </row>
    <row r="2463" spans="1:20" ht="45" hidden="1" customHeight="1" x14ac:dyDescent="0.25">
      <c r="A2463" s="34">
        <v>28</v>
      </c>
      <c r="B2463" s="157" t="s">
        <v>51</v>
      </c>
      <c r="C2463" s="157"/>
      <c r="D2463" s="157"/>
      <c r="E2463" s="54" t="s">
        <v>22</v>
      </c>
      <c r="F2463" s="165" t="str">
        <f>IF(AND(F2461="",F2462=""),"",F2461+F2462)</f>
        <v/>
      </c>
      <c r="G2463" s="165"/>
      <c r="H2463" s="120"/>
      <c r="I2463" s="159"/>
      <c r="J2463" s="159"/>
      <c r="K2463" s="99"/>
      <c r="L2463" s="17"/>
      <c r="M2463" s="17"/>
      <c r="N2463" s="17"/>
      <c r="O2463" s="17"/>
      <c r="P2463" s="17"/>
      <c r="Q2463" s="17"/>
      <c r="R2463" s="17"/>
      <c r="S2463" s="17"/>
      <c r="T2463" s="17"/>
    </row>
    <row r="2464" spans="1:20" ht="30.75" hidden="1" customHeight="1" x14ac:dyDescent="0.25">
      <c r="A2464" s="34">
        <v>29</v>
      </c>
      <c r="B2464" s="129" t="s">
        <v>185</v>
      </c>
      <c r="C2464" s="130"/>
      <c r="D2464" s="131"/>
      <c r="E2464" s="54" t="s">
        <v>24</v>
      </c>
      <c r="F2464" s="163"/>
      <c r="G2464" s="164"/>
      <c r="H2464" s="120"/>
      <c r="I2464" s="159"/>
      <c r="J2464" s="159"/>
      <c r="K2464" s="99"/>
      <c r="L2464" s="17"/>
      <c r="M2464" s="17"/>
      <c r="N2464" s="17"/>
      <c r="O2464" s="17"/>
      <c r="P2464" s="17"/>
      <c r="Q2464" s="17"/>
      <c r="R2464" s="17"/>
      <c r="S2464" s="17"/>
      <c r="T2464" s="17"/>
    </row>
    <row r="2465" spans="1:27" hidden="1" x14ac:dyDescent="0.25">
      <c r="A2465" s="34">
        <v>30</v>
      </c>
      <c r="B2465" s="129" t="s">
        <v>186</v>
      </c>
      <c r="C2465" s="130"/>
      <c r="D2465" s="131"/>
      <c r="E2465" s="54" t="s">
        <v>24</v>
      </c>
      <c r="F2465" s="163"/>
      <c r="G2465" s="164"/>
      <c r="H2465" s="120"/>
      <c r="I2465" s="159"/>
      <c r="J2465" s="159"/>
      <c r="K2465" s="99"/>
      <c r="L2465" s="17"/>
      <c r="M2465" s="17"/>
      <c r="N2465" s="17"/>
      <c r="O2465" s="17"/>
      <c r="P2465" s="17"/>
      <c r="Q2465" s="17"/>
      <c r="R2465" s="17"/>
      <c r="S2465" s="17"/>
      <c r="T2465" s="17"/>
    </row>
    <row r="2466" spans="1:27" ht="31.5" hidden="1" customHeight="1" x14ac:dyDescent="0.25">
      <c r="A2466" s="34">
        <v>31</v>
      </c>
      <c r="B2466" s="157" t="s">
        <v>48</v>
      </c>
      <c r="C2466" s="157"/>
      <c r="D2466" s="157"/>
      <c r="E2466" s="54" t="s">
        <v>24</v>
      </c>
      <c r="F2466" s="165" t="str">
        <f>IF(OR(F2464="",F2465=""),"",F2464-F2465)</f>
        <v/>
      </c>
      <c r="G2466" s="165"/>
      <c r="H2466" s="120"/>
      <c r="I2466" s="159"/>
      <c r="J2466" s="159"/>
      <c r="K2466" s="103"/>
      <c r="L2466" s="17"/>
      <c r="M2466" s="17"/>
      <c r="N2466" s="17"/>
      <c r="O2466" s="17"/>
      <c r="P2466" s="17"/>
      <c r="Q2466" s="17"/>
      <c r="R2466" s="17"/>
      <c r="S2466" s="17"/>
      <c r="T2466" s="17"/>
    </row>
    <row r="2467" spans="1:27" hidden="1" x14ac:dyDescent="0.25">
      <c r="A2467" s="142">
        <v>32</v>
      </c>
      <c r="B2467" s="145" t="s">
        <v>52</v>
      </c>
      <c r="C2467" s="146"/>
      <c r="D2467" s="147"/>
      <c r="E2467" s="154" t="s">
        <v>182</v>
      </c>
      <c r="F2467" s="154"/>
      <c r="G2467" s="154"/>
      <c r="H2467" s="154"/>
      <c r="I2467" s="154"/>
      <c r="J2467" s="86"/>
      <c r="K2467" s="155" t="str">
        <f>IF(AND(J2467="Tak",F2457&lt;0.25),"Nie został spełniony warunek zgodnie z punktem 1 Kryteriów jakościowych dopuszczających","")</f>
        <v/>
      </c>
      <c r="L2467" s="155"/>
      <c r="M2467" s="155"/>
      <c r="N2467" s="155"/>
      <c r="O2467" s="155"/>
      <c r="P2467" s="155"/>
      <c r="Q2467" s="155"/>
      <c r="R2467" s="155"/>
      <c r="S2467" s="155"/>
      <c r="T2467" s="155"/>
      <c r="AA2467">
        <f>IF(J2467="Tak",1,0)</f>
        <v>0</v>
      </c>
    </row>
    <row r="2468" spans="1:27" hidden="1" x14ac:dyDescent="0.25">
      <c r="A2468" s="143"/>
      <c r="B2468" s="148"/>
      <c r="C2468" s="149"/>
      <c r="D2468" s="150"/>
      <c r="E2468" s="156" t="s">
        <v>183</v>
      </c>
      <c r="F2468" s="156"/>
      <c r="G2468" s="156"/>
      <c r="H2468" s="156"/>
      <c r="I2468" s="156"/>
      <c r="J2468" s="86"/>
      <c r="K2468" s="155" t="str">
        <f>IF(AND(J2468="Tak",F2457&lt;0.1),"Nie został spełniony warunek zgodnie z punktem 2 Kryteriów jakościowych dopuszczających","")</f>
        <v/>
      </c>
      <c r="L2468" s="155"/>
      <c r="M2468" s="155"/>
      <c r="N2468" s="155"/>
      <c r="O2468" s="155"/>
      <c r="P2468" s="155"/>
      <c r="Q2468" s="155"/>
      <c r="R2468" s="155"/>
      <c r="S2468" s="155"/>
      <c r="T2468" s="155"/>
      <c r="AA2468">
        <f t="shared" ref="AA2468:AA2469" si="49">IF(J2468="Tak",1,0)</f>
        <v>0</v>
      </c>
    </row>
    <row r="2469" spans="1:27" hidden="1" x14ac:dyDescent="0.25">
      <c r="A2469" s="144"/>
      <c r="B2469" s="151"/>
      <c r="C2469" s="152"/>
      <c r="D2469" s="153"/>
      <c r="E2469" s="156" t="s">
        <v>184</v>
      </c>
      <c r="F2469" s="156"/>
      <c r="G2469" s="156"/>
      <c r="H2469" s="156"/>
      <c r="I2469" s="156"/>
      <c r="J2469" s="86"/>
      <c r="K2469" s="155" t="str">
        <f>IF(AND(J2469="Tak",F2457&lt;0.1),"Nie został spełniony warunek zgodnie z punktem 2 Kryteriów jakościowych dopuszczających","")</f>
        <v/>
      </c>
      <c r="L2469" s="155"/>
      <c r="M2469" s="155"/>
      <c r="N2469" s="155"/>
      <c r="O2469" s="155"/>
      <c r="P2469" s="155"/>
      <c r="Q2469" s="155"/>
      <c r="R2469" s="155"/>
      <c r="S2469" s="155"/>
      <c r="T2469" s="155"/>
      <c r="AA2469">
        <f t="shared" si="49"/>
        <v>0</v>
      </c>
    </row>
    <row r="2470" spans="1:27" ht="62.25" hidden="1" customHeight="1" x14ac:dyDescent="0.25">
      <c r="A2470" s="34">
        <v>33</v>
      </c>
      <c r="B2470" s="157" t="s">
        <v>277</v>
      </c>
      <c r="C2470" s="157"/>
      <c r="D2470" s="157"/>
      <c r="E2470" s="54" t="s">
        <v>19</v>
      </c>
      <c r="F2470" s="158"/>
      <c r="G2470" s="158"/>
      <c r="H2470" s="120"/>
      <c r="I2470" s="159"/>
      <c r="J2470" s="159"/>
      <c r="K2470" s="99"/>
      <c r="L2470" s="17"/>
      <c r="M2470" s="17"/>
      <c r="N2470" s="17"/>
      <c r="O2470" s="17"/>
      <c r="P2470" s="17"/>
      <c r="Q2470" s="17"/>
      <c r="R2470" s="17"/>
      <c r="S2470" s="17"/>
      <c r="T2470" s="17"/>
      <c r="AA2470">
        <f>SUM(AA2467:AA2469)</f>
        <v>0</v>
      </c>
    </row>
    <row r="2471" spans="1:27" ht="41.25" hidden="1" customHeight="1" x14ac:dyDescent="0.25">
      <c r="A2471" s="34">
        <v>34</v>
      </c>
      <c r="B2471" s="108" t="s">
        <v>157</v>
      </c>
      <c r="C2471" s="108"/>
      <c r="D2471" s="108"/>
      <c r="E2471" s="57" t="s">
        <v>158</v>
      </c>
      <c r="F2471" s="160" t="str">
        <f>IF(OR(F2442="",F2443=""),"",F2441/F2455)</f>
        <v/>
      </c>
      <c r="G2471" s="160"/>
      <c r="H2471" s="161"/>
      <c r="I2471" s="161"/>
      <c r="J2471" s="162"/>
      <c r="K2471" s="100"/>
      <c r="L2471" s="17"/>
      <c r="M2471" s="17"/>
      <c r="N2471" s="17"/>
      <c r="O2471" s="17"/>
      <c r="P2471" s="17"/>
      <c r="Q2471" s="17"/>
      <c r="R2471" s="17"/>
      <c r="S2471" s="17"/>
      <c r="T2471" s="17"/>
    </row>
    <row r="2472" spans="1:27" ht="40.5" hidden="1" customHeight="1" x14ac:dyDescent="0.25">
      <c r="A2472" s="34">
        <v>35</v>
      </c>
      <c r="B2472" s="108" t="s">
        <v>159</v>
      </c>
      <c r="C2472" s="108"/>
      <c r="D2472" s="108"/>
      <c r="E2472" s="57" t="s">
        <v>160</v>
      </c>
      <c r="F2472" s="160" t="str">
        <f>IF(OR(F2441="",F2442="",F2451=""),"",F2441/(F2442-F2443))</f>
        <v/>
      </c>
      <c r="G2472" s="160"/>
      <c r="H2472" s="161"/>
      <c r="I2472" s="161"/>
      <c r="J2472" s="162"/>
      <c r="K2472" s="99"/>
      <c r="L2472" s="17"/>
      <c r="M2472" s="17"/>
      <c r="N2472" s="17"/>
      <c r="O2472" s="17"/>
      <c r="P2472" s="17"/>
      <c r="Q2472" s="17"/>
      <c r="R2472" s="17"/>
      <c r="S2472" s="17"/>
      <c r="T2472" s="17"/>
    </row>
    <row r="2473" spans="1:27" ht="30" hidden="1" customHeight="1" x14ac:dyDescent="0.25">
      <c r="A2473" s="34">
        <v>36</v>
      </c>
      <c r="B2473" s="126" t="str">
        <f>CONCATENATE("Maksymalna kwota dofinansowania - ",'0-1'!$B$8)</f>
        <v xml:space="preserve">Maksymalna kwota dofinansowania - </v>
      </c>
      <c r="C2473" s="127"/>
      <c r="D2473" s="128"/>
      <c r="E2473" s="57" t="s">
        <v>69</v>
      </c>
      <c r="F2473" s="135" t="str">
        <f>IF(F2474="","",F2474*F2441)</f>
        <v/>
      </c>
      <c r="G2473" s="136"/>
      <c r="H2473" s="137"/>
      <c r="I2473" s="138"/>
      <c r="J2473" s="138"/>
      <c r="K2473" s="99"/>
      <c r="L2473" s="17"/>
      <c r="M2473" s="17"/>
      <c r="N2473" s="17"/>
      <c r="O2473" s="17"/>
      <c r="P2473" s="17"/>
      <c r="Q2473" s="17"/>
      <c r="R2473" s="17"/>
      <c r="S2473" s="17"/>
      <c r="T2473" s="17"/>
    </row>
    <row r="2474" spans="1:27" ht="45.75" hidden="1" customHeight="1" x14ac:dyDescent="0.25">
      <c r="A2474" s="34">
        <v>37</v>
      </c>
      <c r="B2474" s="126" t="s">
        <v>187</v>
      </c>
      <c r="C2474" s="127"/>
      <c r="D2474" s="128"/>
      <c r="E2474" s="59" t="s">
        <v>47</v>
      </c>
      <c r="F2474" s="139" t="str">
        <f>IF(AA2470=3,0.95,IF(AA2470=2,0.9,IF(AA2470=1,0.85,"")))</f>
        <v/>
      </c>
      <c r="G2474" s="140"/>
      <c r="H2474" s="137"/>
      <c r="I2474" s="138"/>
      <c r="J2474" s="138"/>
      <c r="K2474" s="99"/>
      <c r="L2474" s="17"/>
      <c r="M2474" s="17"/>
      <c r="N2474" s="17"/>
      <c r="O2474" s="17"/>
      <c r="P2474" s="17"/>
      <c r="Q2474" s="17"/>
      <c r="R2474" s="17"/>
      <c r="S2474" s="17"/>
      <c r="T2474" s="17"/>
    </row>
    <row r="2475" spans="1:27" ht="15" hidden="1" customHeight="1" x14ac:dyDescent="0.25">
      <c r="A2475" s="106" t="s">
        <v>205</v>
      </c>
      <c r="B2475" s="106"/>
      <c r="C2475" s="106"/>
      <c r="D2475" s="106"/>
      <c r="E2475" s="106"/>
      <c r="F2475" s="106"/>
      <c r="G2475" s="106"/>
      <c r="H2475" s="106"/>
      <c r="I2475" s="106"/>
      <c r="J2475" s="132"/>
      <c r="K2475" s="98"/>
      <c r="L2475" s="17"/>
      <c r="M2475" s="17"/>
      <c r="N2475" s="17"/>
      <c r="O2475" s="17"/>
      <c r="P2475" s="17"/>
      <c r="Q2475" s="17"/>
      <c r="R2475" s="17"/>
      <c r="S2475" s="17"/>
      <c r="T2475" s="17"/>
    </row>
    <row r="2476" spans="1:27" ht="39.75" hidden="1" customHeight="1" x14ac:dyDescent="0.25">
      <c r="A2476" s="107"/>
      <c r="B2476" s="107"/>
      <c r="C2476" s="107"/>
      <c r="D2476" s="107"/>
      <c r="E2476" s="107"/>
      <c r="F2476" s="107"/>
      <c r="G2476" s="107"/>
      <c r="H2476" s="107"/>
      <c r="I2476" s="107"/>
      <c r="J2476" s="141"/>
      <c r="K2476" s="98"/>
      <c r="L2476" s="17"/>
      <c r="M2476" s="17"/>
      <c r="N2476" s="17"/>
      <c r="O2476" s="17"/>
      <c r="P2476" s="17"/>
      <c r="Q2476" s="17"/>
      <c r="R2476" s="17"/>
      <c r="S2476" s="17"/>
      <c r="T2476" s="17"/>
    </row>
    <row r="2477" spans="1:27" ht="34.5" hidden="1" customHeight="1" x14ac:dyDescent="0.25">
      <c r="K2477" s="98"/>
      <c r="L2477" s="17"/>
      <c r="M2477" s="17"/>
      <c r="N2477" s="17"/>
      <c r="O2477" s="17"/>
      <c r="P2477" s="17"/>
      <c r="Q2477" s="17"/>
      <c r="R2477" s="17"/>
      <c r="S2477" s="17"/>
      <c r="T2477" s="17"/>
    </row>
    <row r="2478" spans="1:27" ht="18.75" hidden="1" x14ac:dyDescent="0.3">
      <c r="B2478" s="207" t="s">
        <v>249</v>
      </c>
      <c r="C2478" s="207"/>
      <c r="D2478" s="207"/>
      <c r="E2478" s="207"/>
      <c r="F2478" s="207"/>
      <c r="G2478" s="207"/>
      <c r="H2478" s="207"/>
      <c r="I2478" s="207"/>
      <c r="J2478" s="207"/>
      <c r="K2478" s="98"/>
      <c r="L2478" s="17"/>
      <c r="M2478" s="17"/>
      <c r="N2478" s="17"/>
      <c r="O2478" s="17"/>
      <c r="P2478" s="17"/>
      <c r="Q2478" s="17"/>
      <c r="R2478" s="17"/>
      <c r="S2478" s="17"/>
      <c r="T2478" s="17"/>
    </row>
    <row r="2479" spans="1:27" ht="45.75" hidden="1" customHeight="1" x14ac:dyDescent="0.25">
      <c r="A2479" s="36" t="s">
        <v>13</v>
      </c>
      <c r="B2479" s="208" t="s">
        <v>33</v>
      </c>
      <c r="C2479" s="208"/>
      <c r="D2479" s="208"/>
      <c r="E2479" s="51" t="s">
        <v>15</v>
      </c>
      <c r="F2479" s="208" t="s">
        <v>36</v>
      </c>
      <c r="G2479" s="208"/>
      <c r="H2479" s="208" t="s">
        <v>49</v>
      </c>
      <c r="I2479" s="208"/>
      <c r="J2479" s="209"/>
      <c r="K2479" s="99"/>
      <c r="L2479" s="17"/>
      <c r="M2479" s="17"/>
      <c r="N2479" s="17"/>
      <c r="O2479" s="17"/>
      <c r="P2479" s="17"/>
      <c r="Q2479" s="17"/>
      <c r="R2479" s="17"/>
      <c r="S2479" s="17"/>
      <c r="T2479" s="17"/>
    </row>
    <row r="2480" spans="1:27" ht="31.5" hidden="1" customHeight="1" x14ac:dyDescent="0.25">
      <c r="A2480" s="40">
        <v>1</v>
      </c>
      <c r="B2480" s="157" t="s">
        <v>43</v>
      </c>
      <c r="C2480" s="157"/>
      <c r="D2480" s="157"/>
      <c r="E2480" s="52" t="s">
        <v>17</v>
      </c>
      <c r="F2480" s="198" t="s">
        <v>17</v>
      </c>
      <c r="G2480" s="199"/>
      <c r="H2480" s="200"/>
      <c r="I2480" s="200"/>
      <c r="J2480" s="201"/>
      <c r="K2480" s="99"/>
      <c r="L2480" s="17"/>
      <c r="M2480" s="17"/>
      <c r="N2480" s="17"/>
      <c r="O2480" s="17"/>
      <c r="P2480" s="17"/>
      <c r="Q2480" s="17"/>
      <c r="R2480" s="17"/>
      <c r="S2480" s="17"/>
      <c r="T2480" s="17"/>
    </row>
    <row r="2481" spans="1:27" ht="30.75" hidden="1" customHeight="1" x14ac:dyDescent="0.25">
      <c r="A2481" s="40">
        <v>2</v>
      </c>
      <c r="B2481" s="157" t="s">
        <v>44</v>
      </c>
      <c r="C2481" s="157"/>
      <c r="D2481" s="157"/>
      <c r="E2481" s="52" t="s">
        <v>17</v>
      </c>
      <c r="F2481" s="198" t="s">
        <v>17</v>
      </c>
      <c r="G2481" s="199"/>
      <c r="H2481" s="120"/>
      <c r="I2481" s="159"/>
      <c r="J2481" s="159"/>
      <c r="K2481" s="101"/>
      <c r="L2481" s="17"/>
      <c r="M2481" s="17"/>
      <c r="N2481" s="17"/>
      <c r="O2481" s="17"/>
      <c r="P2481" s="17"/>
      <c r="Q2481" s="17"/>
      <c r="R2481" s="17"/>
      <c r="S2481" s="17"/>
      <c r="T2481" s="17"/>
    </row>
    <row r="2482" spans="1:27" ht="15.75" hidden="1" x14ac:dyDescent="0.25">
      <c r="A2482" s="40">
        <v>3</v>
      </c>
      <c r="B2482" s="126" t="s">
        <v>152</v>
      </c>
      <c r="C2482" s="127"/>
      <c r="D2482" s="128"/>
      <c r="E2482" s="53" t="s">
        <v>153</v>
      </c>
      <c r="F2482" s="202"/>
      <c r="G2482" s="203"/>
      <c r="H2482" s="120"/>
      <c r="I2482" s="159"/>
      <c r="J2482" s="159"/>
      <c r="K2482" s="101"/>
      <c r="L2482" s="17"/>
      <c r="M2482" s="17"/>
      <c r="N2482" s="17"/>
      <c r="O2482" s="17"/>
      <c r="P2482" s="17"/>
      <c r="Q2482" s="17"/>
      <c r="R2482" s="17"/>
      <c r="S2482" s="17"/>
      <c r="T2482" s="17"/>
      <c r="AA2482" t="s">
        <v>154</v>
      </c>
    </row>
    <row r="2483" spans="1:27" ht="17.25" hidden="1" x14ac:dyDescent="0.25">
      <c r="A2483" s="40">
        <v>4</v>
      </c>
      <c r="B2483" s="157" t="s">
        <v>45</v>
      </c>
      <c r="C2483" s="157"/>
      <c r="D2483" s="157"/>
      <c r="E2483" s="54" t="s">
        <v>21</v>
      </c>
      <c r="F2483" s="158"/>
      <c r="G2483" s="158"/>
      <c r="H2483" s="120"/>
      <c r="I2483" s="159"/>
      <c r="J2483" s="159"/>
      <c r="K2483" s="101"/>
      <c r="L2483" s="17"/>
      <c r="M2483" s="17"/>
      <c r="N2483" s="17"/>
      <c r="O2483" s="17"/>
      <c r="P2483" s="17"/>
      <c r="Q2483" s="17"/>
      <c r="R2483" s="17"/>
      <c r="S2483" s="17"/>
      <c r="T2483" s="17"/>
      <c r="AA2483" t="s">
        <v>155</v>
      </c>
    </row>
    <row r="2484" spans="1:27" ht="18.75" hidden="1" customHeight="1" x14ac:dyDescent="0.25">
      <c r="A2484" s="40">
        <v>5</v>
      </c>
      <c r="B2484" s="157" t="s">
        <v>41</v>
      </c>
      <c r="C2484" s="157"/>
      <c r="D2484" s="157"/>
      <c r="E2484" s="54" t="s">
        <v>21</v>
      </c>
      <c r="F2484" s="204"/>
      <c r="G2484" s="205"/>
      <c r="H2484" s="120"/>
      <c r="I2484" s="159"/>
      <c r="J2484" s="159"/>
      <c r="K2484" s="101"/>
      <c r="L2484" s="17"/>
      <c r="M2484" s="17"/>
      <c r="N2484" s="17"/>
      <c r="O2484" s="17"/>
      <c r="P2484" s="17"/>
      <c r="Q2484" s="17"/>
      <c r="R2484" s="17"/>
      <c r="S2484" s="17"/>
      <c r="T2484" s="17"/>
    </row>
    <row r="2485" spans="1:27" ht="29.25" hidden="1" customHeight="1" x14ac:dyDescent="0.25">
      <c r="A2485" s="34">
        <v>6</v>
      </c>
      <c r="B2485" s="206" t="s">
        <v>163</v>
      </c>
      <c r="C2485" s="206"/>
      <c r="D2485" s="206"/>
      <c r="E2485" s="55" t="s">
        <v>168</v>
      </c>
      <c r="F2485" s="158"/>
      <c r="G2485" s="158"/>
      <c r="H2485" s="120"/>
      <c r="I2485" s="159"/>
      <c r="J2485" s="159"/>
      <c r="K2485" s="101"/>
      <c r="L2485" s="17"/>
      <c r="M2485" s="17"/>
      <c r="N2485" s="17"/>
      <c r="O2485" s="17"/>
      <c r="P2485" s="17"/>
      <c r="Q2485" s="17"/>
      <c r="R2485" s="17"/>
      <c r="S2485" s="17"/>
      <c r="T2485" s="17"/>
    </row>
    <row r="2486" spans="1:27" ht="62.25" hidden="1" customHeight="1" x14ac:dyDescent="0.25">
      <c r="A2486" s="40">
        <v>7</v>
      </c>
      <c r="B2486" s="157" t="s">
        <v>46</v>
      </c>
      <c r="C2486" s="157"/>
      <c r="D2486" s="157"/>
      <c r="E2486" s="54" t="s">
        <v>21</v>
      </c>
      <c r="F2486" s="158"/>
      <c r="G2486" s="158"/>
      <c r="H2486" s="120"/>
      <c r="I2486" s="159"/>
      <c r="J2486" s="159"/>
      <c r="K2486" s="99"/>
      <c r="L2486" s="17"/>
      <c r="M2486" s="17"/>
      <c r="N2486" s="17"/>
      <c r="O2486" s="17"/>
      <c r="P2486" s="17"/>
      <c r="Q2486" s="17"/>
      <c r="R2486" s="17"/>
      <c r="S2486" s="17"/>
      <c r="T2486" s="17"/>
    </row>
    <row r="2487" spans="1:27" ht="28.5" hidden="1" customHeight="1" x14ac:dyDescent="0.25">
      <c r="A2487" s="40">
        <v>8</v>
      </c>
      <c r="B2487" s="193" t="s">
        <v>174</v>
      </c>
      <c r="C2487" s="194"/>
      <c r="D2487" s="195"/>
      <c r="E2487" s="56" t="s">
        <v>35</v>
      </c>
      <c r="F2487" s="196"/>
      <c r="G2487" s="197"/>
      <c r="H2487" s="120"/>
      <c r="I2487" s="159"/>
      <c r="J2487" s="159"/>
      <c r="K2487" s="99"/>
      <c r="L2487" s="17"/>
      <c r="M2487" s="17"/>
      <c r="N2487" s="17"/>
      <c r="O2487" s="17"/>
      <c r="P2487" s="17"/>
      <c r="Q2487" s="17"/>
      <c r="R2487" s="17"/>
      <c r="S2487" s="17"/>
      <c r="T2487" s="17"/>
    </row>
    <row r="2488" spans="1:27" ht="29.25" hidden="1" customHeight="1" x14ac:dyDescent="0.25">
      <c r="A2488" s="40">
        <v>9</v>
      </c>
      <c r="B2488" s="193" t="s">
        <v>176</v>
      </c>
      <c r="C2488" s="194"/>
      <c r="D2488" s="195"/>
      <c r="E2488" s="56" t="s">
        <v>153</v>
      </c>
      <c r="F2488" s="163"/>
      <c r="G2488" s="164"/>
      <c r="H2488" s="120"/>
      <c r="I2488" s="159"/>
      <c r="J2488" s="159"/>
      <c r="K2488" s="99"/>
      <c r="L2488" s="17"/>
      <c r="M2488" s="17"/>
      <c r="N2488" s="17"/>
      <c r="O2488" s="17"/>
      <c r="P2488" s="17"/>
      <c r="Q2488" s="17"/>
      <c r="R2488" s="17"/>
      <c r="S2488" s="17"/>
      <c r="T2488" s="17"/>
    </row>
    <row r="2489" spans="1:27" hidden="1" x14ac:dyDescent="0.25">
      <c r="A2489" s="40">
        <v>10</v>
      </c>
      <c r="B2489" s="193" t="s">
        <v>175</v>
      </c>
      <c r="C2489" s="194"/>
      <c r="D2489" s="195"/>
      <c r="E2489" s="56" t="s">
        <v>35</v>
      </c>
      <c r="F2489" s="196"/>
      <c r="G2489" s="197"/>
      <c r="H2489" s="120"/>
      <c r="I2489" s="159"/>
      <c r="J2489" s="159"/>
      <c r="K2489" s="99"/>
      <c r="L2489" s="17"/>
      <c r="M2489" s="17"/>
      <c r="N2489" s="17"/>
      <c r="O2489" s="17"/>
      <c r="P2489" s="17"/>
      <c r="Q2489" s="17"/>
      <c r="R2489" s="17"/>
      <c r="S2489" s="17"/>
      <c r="T2489" s="17"/>
    </row>
    <row r="2490" spans="1:27" ht="33.75" hidden="1" customHeight="1" x14ac:dyDescent="0.25">
      <c r="A2490" s="40">
        <v>11</v>
      </c>
      <c r="B2490" s="126" t="s">
        <v>156</v>
      </c>
      <c r="C2490" s="127"/>
      <c r="D2490" s="128"/>
      <c r="E2490" s="57" t="s">
        <v>69</v>
      </c>
      <c r="F2490" s="187"/>
      <c r="G2490" s="188"/>
      <c r="H2490" s="120"/>
      <c r="I2490" s="159"/>
      <c r="J2490" s="159"/>
      <c r="K2490" s="100" t="str">
        <f>IF(F2491&gt;F2490,"Wartość kosztów kwalifikowanych przekracza koszt całkowity przedsięwzięcia !!!","")</f>
        <v/>
      </c>
      <c r="L2490" s="17"/>
      <c r="M2490" s="17"/>
      <c r="N2490" s="17"/>
      <c r="O2490" s="17"/>
      <c r="P2490" s="17"/>
      <c r="Q2490" s="17"/>
      <c r="R2490" s="17"/>
      <c r="S2490" s="17"/>
      <c r="T2490" s="17"/>
    </row>
    <row r="2491" spans="1:27" ht="141.75" hidden="1" customHeight="1" x14ac:dyDescent="0.25">
      <c r="A2491" s="40">
        <v>12</v>
      </c>
      <c r="B2491" s="126" t="s">
        <v>167</v>
      </c>
      <c r="C2491" s="127"/>
      <c r="D2491" s="128"/>
      <c r="E2491" s="57" t="s">
        <v>69</v>
      </c>
      <c r="F2491" s="187"/>
      <c r="G2491" s="188"/>
      <c r="H2491" s="120"/>
      <c r="I2491" s="159"/>
      <c r="J2491" s="159"/>
      <c r="K2491" s="105" t="str">
        <f>IF(F2491="","",IF(F2491&lt;100000,"Minimalny koszt kwalifikowany przedsięwzięcia to 100.000,00 zł !!!",""))</f>
        <v/>
      </c>
      <c r="L2491" s="17"/>
      <c r="M2491" s="17"/>
      <c r="N2491" s="17"/>
      <c r="O2491" s="17"/>
      <c r="P2491" s="17"/>
      <c r="Q2491" s="17"/>
      <c r="R2491" s="17"/>
      <c r="S2491" s="17"/>
      <c r="T2491" s="17"/>
    </row>
    <row r="2492" spans="1:27" ht="30.75" hidden="1" customHeight="1" x14ac:dyDescent="0.25">
      <c r="A2492" s="37">
        <v>13</v>
      </c>
      <c r="B2492" s="126" t="s">
        <v>165</v>
      </c>
      <c r="C2492" s="127"/>
      <c r="D2492" s="128"/>
      <c r="E2492" s="57" t="s">
        <v>69</v>
      </c>
      <c r="F2492" s="187"/>
      <c r="G2492" s="188"/>
      <c r="H2492" s="120"/>
      <c r="I2492" s="159"/>
      <c r="J2492" s="159"/>
      <c r="K2492" s="99"/>
      <c r="L2492" s="17"/>
      <c r="M2492" s="17"/>
      <c r="N2492" s="17"/>
      <c r="O2492" s="17"/>
      <c r="P2492" s="17"/>
      <c r="Q2492" s="17"/>
      <c r="R2492" s="17"/>
      <c r="S2492" s="17"/>
      <c r="T2492" s="17"/>
    </row>
    <row r="2493" spans="1:27" ht="30.75" hidden="1" customHeight="1" x14ac:dyDescent="0.25">
      <c r="A2493" s="37">
        <v>14</v>
      </c>
      <c r="B2493" s="126" t="s">
        <v>164</v>
      </c>
      <c r="C2493" s="127"/>
      <c r="D2493" s="128"/>
      <c r="E2493" s="57" t="s">
        <v>69</v>
      </c>
      <c r="F2493" s="187"/>
      <c r="G2493" s="188"/>
      <c r="H2493" s="120"/>
      <c r="I2493" s="159"/>
      <c r="J2493" s="159"/>
      <c r="K2493" s="99"/>
      <c r="L2493" s="17"/>
      <c r="M2493" s="17"/>
      <c r="N2493" s="17"/>
      <c r="O2493" s="17"/>
      <c r="P2493" s="17"/>
      <c r="Q2493" s="17"/>
      <c r="R2493" s="17"/>
      <c r="S2493" s="17"/>
      <c r="T2493" s="17"/>
    </row>
    <row r="2494" spans="1:27" ht="30.75" hidden="1" customHeight="1" x14ac:dyDescent="0.25">
      <c r="A2494" s="37">
        <v>15</v>
      </c>
      <c r="B2494" s="126" t="s">
        <v>170</v>
      </c>
      <c r="C2494" s="127"/>
      <c r="D2494" s="128"/>
      <c r="E2494" s="57" t="s">
        <v>69</v>
      </c>
      <c r="F2494" s="189" t="str">
        <f>IF(OR(F2492="",F2493=""),"",F2492-F2493)</f>
        <v/>
      </c>
      <c r="G2494" s="190"/>
      <c r="H2494" s="120"/>
      <c r="I2494" s="159"/>
      <c r="J2494" s="159"/>
      <c r="K2494" s="99"/>
      <c r="L2494" s="17"/>
      <c r="M2494" s="17"/>
      <c r="N2494" s="17"/>
      <c r="O2494" s="17"/>
      <c r="P2494" s="17"/>
      <c r="Q2494" s="17"/>
      <c r="R2494" s="17"/>
      <c r="S2494" s="17"/>
      <c r="T2494" s="17"/>
    </row>
    <row r="2495" spans="1:27" hidden="1" x14ac:dyDescent="0.25">
      <c r="A2495" s="166">
        <v>16</v>
      </c>
      <c r="B2495" s="145" t="s">
        <v>66</v>
      </c>
      <c r="C2495" s="146"/>
      <c r="D2495" s="147"/>
      <c r="E2495" s="56" t="s">
        <v>93</v>
      </c>
      <c r="F2495" s="191"/>
      <c r="G2495" s="192"/>
      <c r="H2495" s="182"/>
      <c r="I2495" s="183"/>
      <c r="J2495" s="183"/>
      <c r="K2495" s="102"/>
      <c r="L2495" s="17"/>
      <c r="M2495" s="17"/>
      <c r="N2495" s="17"/>
      <c r="O2495" s="17"/>
      <c r="P2495" s="17"/>
      <c r="Q2495" s="17"/>
      <c r="R2495" s="17"/>
      <c r="S2495" s="17"/>
      <c r="T2495" s="17"/>
    </row>
    <row r="2496" spans="1:27" ht="17.25" hidden="1" customHeight="1" x14ac:dyDescent="0.25">
      <c r="A2496" s="167"/>
      <c r="B2496" s="151"/>
      <c r="C2496" s="152"/>
      <c r="D2496" s="153"/>
      <c r="E2496" s="54" t="s">
        <v>22</v>
      </c>
      <c r="F2496" s="114" t="str">
        <f>IF(F2495="","",F2495*0.278)</f>
        <v/>
      </c>
      <c r="G2496" s="114"/>
      <c r="H2496" s="184"/>
      <c r="I2496" s="184"/>
      <c r="J2496" s="182"/>
      <c r="K2496" s="102"/>
      <c r="L2496" s="17"/>
      <c r="M2496" s="17"/>
      <c r="N2496" s="17"/>
      <c r="O2496" s="17"/>
      <c r="P2496" s="17"/>
      <c r="Q2496" s="17"/>
      <c r="R2496" s="17"/>
      <c r="S2496" s="17"/>
      <c r="T2496" s="17"/>
    </row>
    <row r="2497" spans="1:20" hidden="1" x14ac:dyDescent="0.25">
      <c r="A2497" s="166">
        <v>17</v>
      </c>
      <c r="B2497" s="145" t="s">
        <v>67</v>
      </c>
      <c r="C2497" s="146"/>
      <c r="D2497" s="147"/>
      <c r="E2497" s="56" t="s">
        <v>93</v>
      </c>
      <c r="F2497" s="191"/>
      <c r="G2497" s="192"/>
      <c r="H2497" s="182"/>
      <c r="I2497" s="183"/>
      <c r="J2497" s="183"/>
      <c r="K2497" s="102"/>
      <c r="L2497" s="17"/>
      <c r="M2497" s="17"/>
      <c r="N2497" s="17"/>
      <c r="O2497" s="17"/>
      <c r="P2497" s="17"/>
      <c r="Q2497" s="17"/>
      <c r="R2497" s="17"/>
      <c r="S2497" s="17"/>
      <c r="T2497" s="17"/>
    </row>
    <row r="2498" spans="1:20" hidden="1" x14ac:dyDescent="0.25">
      <c r="A2498" s="167"/>
      <c r="B2498" s="151"/>
      <c r="C2498" s="152"/>
      <c r="D2498" s="153"/>
      <c r="E2498" s="54" t="s">
        <v>22</v>
      </c>
      <c r="F2498" s="114" t="str">
        <f>IF(F2497="","",F2497*0.278)</f>
        <v/>
      </c>
      <c r="G2498" s="114"/>
      <c r="H2498" s="184"/>
      <c r="I2498" s="184"/>
      <c r="J2498" s="182"/>
      <c r="K2498" s="102"/>
      <c r="L2498" s="17"/>
      <c r="M2498" s="17"/>
      <c r="N2498" s="17"/>
      <c r="O2498" s="17"/>
      <c r="P2498" s="17"/>
      <c r="Q2498" s="17"/>
      <c r="R2498" s="17"/>
      <c r="S2498" s="17"/>
      <c r="T2498" s="17"/>
    </row>
    <row r="2499" spans="1:20" hidden="1" x14ac:dyDescent="0.25">
      <c r="A2499" s="166">
        <v>18</v>
      </c>
      <c r="B2499" s="145" t="s">
        <v>64</v>
      </c>
      <c r="C2499" s="146"/>
      <c r="D2499" s="147"/>
      <c r="E2499" s="56" t="s">
        <v>93</v>
      </c>
      <c r="F2499" s="181" t="str">
        <f>IF(OR(F2495="",F2497=""),"",F2495-F2497)</f>
        <v/>
      </c>
      <c r="G2499" s="181"/>
      <c r="H2499" s="182"/>
      <c r="I2499" s="183"/>
      <c r="J2499" s="183"/>
      <c r="K2499" s="102"/>
      <c r="L2499" s="17"/>
      <c r="M2499" s="17"/>
      <c r="N2499" s="17"/>
      <c r="O2499" s="17"/>
      <c r="P2499" s="17"/>
      <c r="Q2499" s="17"/>
      <c r="R2499" s="17"/>
      <c r="S2499" s="17"/>
      <c r="T2499" s="17"/>
    </row>
    <row r="2500" spans="1:20" hidden="1" x14ac:dyDescent="0.25">
      <c r="A2500" s="167"/>
      <c r="B2500" s="151"/>
      <c r="C2500" s="152"/>
      <c r="D2500" s="153"/>
      <c r="E2500" s="54" t="s">
        <v>22</v>
      </c>
      <c r="F2500" s="114" t="str">
        <f>IF(OR(F2496="",F2498=""),"",F2496-F2498)</f>
        <v/>
      </c>
      <c r="G2500" s="114"/>
      <c r="H2500" s="184"/>
      <c r="I2500" s="184"/>
      <c r="J2500" s="182"/>
      <c r="K2500" s="102"/>
      <c r="L2500" s="17"/>
      <c r="M2500" s="17"/>
      <c r="N2500" s="17"/>
      <c r="O2500" s="17"/>
      <c r="P2500" s="17"/>
      <c r="Q2500" s="17"/>
      <c r="R2500" s="17"/>
      <c r="S2500" s="17"/>
      <c r="T2500" s="17"/>
    </row>
    <row r="2501" spans="1:20" ht="24" hidden="1" customHeight="1" x14ac:dyDescent="0.25">
      <c r="A2501" s="166">
        <v>19</v>
      </c>
      <c r="B2501" s="168" t="s">
        <v>61</v>
      </c>
      <c r="C2501" s="169"/>
      <c r="D2501" s="170"/>
      <c r="E2501" s="58" t="s">
        <v>93</v>
      </c>
      <c r="F2501" s="163"/>
      <c r="G2501" s="164"/>
      <c r="H2501" s="120"/>
      <c r="I2501" s="159"/>
      <c r="J2501" s="159"/>
      <c r="K2501" s="99"/>
      <c r="L2501" s="17"/>
      <c r="M2501" s="17"/>
      <c r="N2501" s="17"/>
      <c r="O2501" s="17"/>
      <c r="P2501" s="17"/>
      <c r="Q2501" s="17"/>
      <c r="R2501" s="17"/>
      <c r="S2501" s="17"/>
      <c r="T2501" s="17"/>
    </row>
    <row r="2502" spans="1:20" ht="24" hidden="1" customHeight="1" x14ac:dyDescent="0.25">
      <c r="A2502" s="167"/>
      <c r="B2502" s="171"/>
      <c r="C2502" s="172"/>
      <c r="D2502" s="173"/>
      <c r="E2502" s="57" t="s">
        <v>22</v>
      </c>
      <c r="F2502" s="185" t="str">
        <f>IF(F2501="","",F2501*0.278)</f>
        <v/>
      </c>
      <c r="G2502" s="186"/>
      <c r="H2502" s="120"/>
      <c r="I2502" s="159"/>
      <c r="J2502" s="159"/>
      <c r="K2502" s="99"/>
      <c r="L2502" s="17"/>
      <c r="M2502" s="17"/>
      <c r="N2502" s="17"/>
      <c r="O2502" s="17"/>
      <c r="P2502" s="17"/>
      <c r="Q2502" s="17"/>
      <c r="R2502" s="17"/>
      <c r="S2502" s="17"/>
      <c r="T2502" s="17"/>
    </row>
    <row r="2503" spans="1:20" ht="24" hidden="1" customHeight="1" x14ac:dyDescent="0.25">
      <c r="A2503" s="166">
        <v>20</v>
      </c>
      <c r="B2503" s="168" t="s">
        <v>62</v>
      </c>
      <c r="C2503" s="169"/>
      <c r="D2503" s="170"/>
      <c r="E2503" s="58" t="s">
        <v>93</v>
      </c>
      <c r="F2503" s="163"/>
      <c r="G2503" s="164"/>
      <c r="H2503" s="120"/>
      <c r="I2503" s="159"/>
      <c r="J2503" s="159"/>
      <c r="K2503" s="99"/>
      <c r="L2503" s="17"/>
      <c r="M2503" s="17"/>
      <c r="N2503" s="17"/>
      <c r="O2503" s="17"/>
      <c r="P2503" s="17"/>
      <c r="Q2503" s="17"/>
      <c r="R2503" s="17"/>
      <c r="S2503" s="17"/>
      <c r="T2503" s="17"/>
    </row>
    <row r="2504" spans="1:20" ht="24" hidden="1" customHeight="1" x14ac:dyDescent="0.25">
      <c r="A2504" s="167"/>
      <c r="B2504" s="171"/>
      <c r="C2504" s="172"/>
      <c r="D2504" s="173"/>
      <c r="E2504" s="57" t="s">
        <v>22</v>
      </c>
      <c r="F2504" s="185" t="str">
        <f>IF(F2503="","",F2503*0.278)</f>
        <v/>
      </c>
      <c r="G2504" s="186"/>
      <c r="H2504" s="120"/>
      <c r="I2504" s="159"/>
      <c r="J2504" s="159"/>
      <c r="K2504" s="103"/>
      <c r="L2504" s="17"/>
      <c r="M2504" s="17"/>
      <c r="N2504" s="17"/>
      <c r="O2504" s="17"/>
      <c r="P2504" s="17"/>
      <c r="Q2504" s="17"/>
      <c r="R2504" s="17"/>
      <c r="S2504" s="17"/>
      <c r="T2504" s="17"/>
    </row>
    <row r="2505" spans="1:20" ht="23.25" hidden="1" customHeight="1" x14ac:dyDescent="0.25">
      <c r="A2505" s="166">
        <v>21</v>
      </c>
      <c r="B2505" s="168" t="s">
        <v>50</v>
      </c>
      <c r="C2505" s="169"/>
      <c r="D2505" s="170"/>
      <c r="E2505" s="58" t="s">
        <v>93</v>
      </c>
      <c r="F2505" s="174" t="str">
        <f>IF(OR(F2501="",F2503=""),"",F2501-F2503)</f>
        <v/>
      </c>
      <c r="G2505" s="175"/>
      <c r="H2505" s="120"/>
      <c r="I2505" s="159"/>
      <c r="J2505" s="159"/>
      <c r="K2505" s="103"/>
      <c r="L2505" s="17"/>
      <c r="M2505" s="17"/>
      <c r="N2505" s="17"/>
      <c r="O2505" s="17"/>
      <c r="P2505" s="17"/>
      <c r="Q2505" s="17"/>
      <c r="R2505" s="17"/>
      <c r="S2505" s="17"/>
      <c r="T2505" s="17"/>
    </row>
    <row r="2506" spans="1:20" ht="23.25" hidden="1" customHeight="1" x14ac:dyDescent="0.25">
      <c r="A2506" s="167"/>
      <c r="B2506" s="171"/>
      <c r="C2506" s="172"/>
      <c r="D2506" s="173"/>
      <c r="E2506" s="57" t="s">
        <v>22</v>
      </c>
      <c r="F2506" s="174" t="str">
        <f>IF(OR(F2502="",F2504=""),"",F2502-F2504)</f>
        <v/>
      </c>
      <c r="G2506" s="175"/>
      <c r="H2506" s="120"/>
      <c r="I2506" s="159"/>
      <c r="J2506" s="159"/>
      <c r="K2506" s="103"/>
      <c r="L2506" s="17"/>
      <c r="M2506" s="17"/>
      <c r="N2506" s="17"/>
      <c r="O2506" s="17"/>
      <c r="P2506" s="17"/>
      <c r="Q2506" s="17"/>
      <c r="R2506" s="17"/>
      <c r="S2506" s="17"/>
      <c r="T2506" s="17"/>
    </row>
    <row r="2507" spans="1:20" ht="45.75" hidden="1" customHeight="1" x14ac:dyDescent="0.25">
      <c r="A2507" s="38">
        <v>22</v>
      </c>
      <c r="B2507" s="126" t="s">
        <v>161</v>
      </c>
      <c r="C2507" s="127"/>
      <c r="D2507" s="128"/>
      <c r="E2507" s="57" t="s">
        <v>47</v>
      </c>
      <c r="F2507" s="176" t="str">
        <f>IF(OR(F2501="",F2503=""),"",F2505/F2501)</f>
        <v/>
      </c>
      <c r="G2507" s="177"/>
      <c r="H2507" s="120"/>
      <c r="I2507" s="159"/>
      <c r="J2507" s="159"/>
      <c r="K2507" s="103"/>
      <c r="L2507" s="17"/>
      <c r="M2507" s="17"/>
      <c r="N2507" s="17"/>
      <c r="O2507" s="17"/>
      <c r="P2507" s="17"/>
      <c r="Q2507" s="17"/>
      <c r="R2507" s="17"/>
      <c r="S2507" s="17"/>
      <c r="T2507" s="17"/>
    </row>
    <row r="2508" spans="1:20" ht="30.75" hidden="1" customHeight="1" x14ac:dyDescent="0.25">
      <c r="A2508" s="40">
        <v>23</v>
      </c>
      <c r="B2508" s="129" t="s">
        <v>23</v>
      </c>
      <c r="C2508" s="130"/>
      <c r="D2508" s="131"/>
      <c r="E2508" s="54" t="s">
        <v>22</v>
      </c>
      <c r="F2508" s="178"/>
      <c r="G2508" s="178"/>
      <c r="H2508" s="179"/>
      <c r="I2508" s="179"/>
      <c r="J2508" s="120"/>
      <c r="K2508" s="102"/>
      <c r="L2508" s="17"/>
      <c r="M2508" s="17"/>
      <c r="N2508" s="17"/>
      <c r="O2508" s="17"/>
      <c r="P2508" s="17"/>
      <c r="Q2508" s="17"/>
      <c r="R2508" s="17"/>
      <c r="S2508" s="17"/>
      <c r="T2508" s="17"/>
    </row>
    <row r="2509" spans="1:20" ht="30.75" hidden="1" customHeight="1" x14ac:dyDescent="0.25">
      <c r="A2509" s="38">
        <v>24</v>
      </c>
      <c r="B2509" s="129" t="s">
        <v>172</v>
      </c>
      <c r="C2509" s="130"/>
      <c r="D2509" s="131"/>
      <c r="E2509" s="54" t="s">
        <v>22</v>
      </c>
      <c r="F2509" s="178"/>
      <c r="G2509" s="178"/>
      <c r="H2509" s="179"/>
      <c r="I2509" s="179"/>
      <c r="J2509" s="120"/>
      <c r="K2509" s="102"/>
      <c r="L2509" s="17"/>
      <c r="M2509" s="17"/>
      <c r="N2509" s="17"/>
      <c r="O2509" s="17"/>
      <c r="P2509" s="17"/>
      <c r="Q2509" s="17"/>
      <c r="R2509" s="17"/>
      <c r="S2509" s="17"/>
      <c r="T2509" s="17"/>
    </row>
    <row r="2510" spans="1:20" ht="30.75" hidden="1" customHeight="1" x14ac:dyDescent="0.25">
      <c r="A2510" s="38">
        <v>25</v>
      </c>
      <c r="B2510" s="129" t="s">
        <v>173</v>
      </c>
      <c r="C2510" s="130"/>
      <c r="D2510" s="131"/>
      <c r="E2510" s="54" t="s">
        <v>22</v>
      </c>
      <c r="F2510" s="180" t="str">
        <f>IF(OR(F2508="",F2509=""),"",F2508-F2509)</f>
        <v/>
      </c>
      <c r="G2510" s="180"/>
      <c r="H2510" s="120"/>
      <c r="I2510" s="159"/>
      <c r="J2510" s="159"/>
      <c r="K2510" s="102"/>
      <c r="L2510" s="17"/>
      <c r="M2510" s="17"/>
      <c r="N2510" s="17"/>
      <c r="O2510" s="17"/>
      <c r="P2510" s="17"/>
      <c r="Q2510" s="17"/>
      <c r="R2510" s="17"/>
      <c r="S2510" s="17"/>
      <c r="T2510" s="17"/>
    </row>
    <row r="2511" spans="1:20" ht="45.75" hidden="1" customHeight="1" x14ac:dyDescent="0.25">
      <c r="A2511" s="46">
        <v>26</v>
      </c>
      <c r="B2511" s="108" t="s">
        <v>166</v>
      </c>
      <c r="C2511" s="108"/>
      <c r="D2511" s="108"/>
      <c r="E2511" s="57" t="s">
        <v>22</v>
      </c>
      <c r="F2511" s="163"/>
      <c r="G2511" s="164"/>
      <c r="H2511" s="120"/>
      <c r="I2511" s="159"/>
      <c r="J2511" s="159"/>
      <c r="K2511" s="103"/>
      <c r="L2511" s="17"/>
      <c r="M2511" s="17"/>
      <c r="N2511" s="17"/>
      <c r="O2511" s="17"/>
      <c r="P2511" s="17"/>
      <c r="Q2511" s="17"/>
      <c r="R2511" s="17"/>
      <c r="S2511" s="17"/>
      <c r="T2511" s="17"/>
    </row>
    <row r="2512" spans="1:20" ht="45.75" hidden="1" customHeight="1" x14ac:dyDescent="0.25">
      <c r="A2512" s="46">
        <v>27</v>
      </c>
      <c r="B2512" s="108" t="s">
        <v>169</v>
      </c>
      <c r="C2512" s="108"/>
      <c r="D2512" s="108"/>
      <c r="E2512" s="57" t="s">
        <v>22</v>
      </c>
      <c r="F2512" s="163"/>
      <c r="G2512" s="164"/>
      <c r="H2512" s="120"/>
      <c r="I2512" s="159"/>
      <c r="J2512" s="159"/>
      <c r="K2512" s="103"/>
      <c r="L2512" s="17"/>
      <c r="M2512" s="17"/>
      <c r="N2512" s="17"/>
      <c r="O2512" s="17"/>
      <c r="P2512" s="17"/>
      <c r="Q2512" s="17"/>
      <c r="R2512" s="17"/>
      <c r="S2512" s="17"/>
      <c r="T2512" s="17"/>
    </row>
    <row r="2513" spans="1:27" ht="45" hidden="1" customHeight="1" x14ac:dyDescent="0.25">
      <c r="A2513" s="34">
        <v>28</v>
      </c>
      <c r="B2513" s="157" t="s">
        <v>51</v>
      </c>
      <c r="C2513" s="157"/>
      <c r="D2513" s="157"/>
      <c r="E2513" s="54" t="s">
        <v>22</v>
      </c>
      <c r="F2513" s="165" t="str">
        <f>IF(AND(F2511="",F2512=""),"",F2511+F2512)</f>
        <v/>
      </c>
      <c r="G2513" s="165"/>
      <c r="H2513" s="120"/>
      <c r="I2513" s="159"/>
      <c r="J2513" s="159"/>
      <c r="K2513" s="99"/>
      <c r="L2513" s="17"/>
      <c r="M2513" s="17"/>
      <c r="N2513" s="17"/>
      <c r="O2513" s="17"/>
      <c r="P2513" s="17"/>
      <c r="Q2513" s="17"/>
      <c r="R2513" s="17"/>
      <c r="S2513" s="17"/>
      <c r="T2513" s="17"/>
    </row>
    <row r="2514" spans="1:27" ht="30.75" hidden="1" customHeight="1" x14ac:dyDescent="0.25">
      <c r="A2514" s="34">
        <v>29</v>
      </c>
      <c r="B2514" s="129" t="s">
        <v>185</v>
      </c>
      <c r="C2514" s="130"/>
      <c r="D2514" s="131"/>
      <c r="E2514" s="54" t="s">
        <v>24</v>
      </c>
      <c r="F2514" s="163"/>
      <c r="G2514" s="164"/>
      <c r="H2514" s="120"/>
      <c r="I2514" s="159"/>
      <c r="J2514" s="159"/>
      <c r="K2514" s="99"/>
      <c r="L2514" s="17"/>
      <c r="M2514" s="17"/>
      <c r="N2514" s="17"/>
      <c r="O2514" s="17"/>
      <c r="P2514" s="17"/>
      <c r="Q2514" s="17"/>
      <c r="R2514" s="17"/>
      <c r="S2514" s="17"/>
      <c r="T2514" s="17"/>
    </row>
    <row r="2515" spans="1:27" hidden="1" x14ac:dyDescent="0.25">
      <c r="A2515" s="34">
        <v>30</v>
      </c>
      <c r="B2515" s="129" t="s">
        <v>186</v>
      </c>
      <c r="C2515" s="130"/>
      <c r="D2515" s="131"/>
      <c r="E2515" s="54" t="s">
        <v>24</v>
      </c>
      <c r="F2515" s="163"/>
      <c r="G2515" s="164"/>
      <c r="H2515" s="120"/>
      <c r="I2515" s="159"/>
      <c r="J2515" s="159"/>
      <c r="K2515" s="99"/>
      <c r="L2515" s="17"/>
      <c r="M2515" s="17"/>
      <c r="N2515" s="17"/>
      <c r="O2515" s="17"/>
      <c r="P2515" s="17"/>
      <c r="Q2515" s="17"/>
      <c r="R2515" s="17"/>
      <c r="S2515" s="17"/>
      <c r="T2515" s="17"/>
    </row>
    <row r="2516" spans="1:27" ht="31.5" hidden="1" customHeight="1" x14ac:dyDescent="0.25">
      <c r="A2516" s="34">
        <v>31</v>
      </c>
      <c r="B2516" s="157" t="s">
        <v>48</v>
      </c>
      <c r="C2516" s="157"/>
      <c r="D2516" s="157"/>
      <c r="E2516" s="54" t="s">
        <v>24</v>
      </c>
      <c r="F2516" s="165" t="str">
        <f>IF(OR(F2514="",F2515=""),"",F2514-F2515)</f>
        <v/>
      </c>
      <c r="G2516" s="165"/>
      <c r="H2516" s="120"/>
      <c r="I2516" s="159"/>
      <c r="J2516" s="159"/>
      <c r="K2516" s="103"/>
      <c r="L2516" s="17"/>
      <c r="M2516" s="17"/>
      <c r="N2516" s="17"/>
      <c r="O2516" s="17"/>
      <c r="P2516" s="17"/>
      <c r="Q2516" s="17"/>
      <c r="R2516" s="17"/>
      <c r="S2516" s="17"/>
      <c r="T2516" s="17"/>
    </row>
    <row r="2517" spans="1:27" hidden="1" x14ac:dyDescent="0.25">
      <c r="A2517" s="142">
        <v>32</v>
      </c>
      <c r="B2517" s="145" t="s">
        <v>52</v>
      </c>
      <c r="C2517" s="146"/>
      <c r="D2517" s="147"/>
      <c r="E2517" s="154" t="s">
        <v>182</v>
      </c>
      <c r="F2517" s="154"/>
      <c r="G2517" s="154"/>
      <c r="H2517" s="154"/>
      <c r="I2517" s="154"/>
      <c r="J2517" s="86"/>
      <c r="K2517" s="155" t="str">
        <f>IF(AND(J2517="Tak",F2507&lt;0.25),"Nie został spełniony warunek zgodnie z punktem 1 Kryteriów jakościowych dopuszczających","")</f>
        <v/>
      </c>
      <c r="L2517" s="155"/>
      <c r="M2517" s="155"/>
      <c r="N2517" s="155"/>
      <c r="O2517" s="155"/>
      <c r="P2517" s="155"/>
      <c r="Q2517" s="155"/>
      <c r="R2517" s="155"/>
      <c r="S2517" s="155"/>
      <c r="T2517" s="155"/>
      <c r="AA2517">
        <f>IF(J2517="Tak",1,0)</f>
        <v>0</v>
      </c>
    </row>
    <row r="2518" spans="1:27" hidden="1" x14ac:dyDescent="0.25">
      <c r="A2518" s="143"/>
      <c r="B2518" s="148"/>
      <c r="C2518" s="149"/>
      <c r="D2518" s="150"/>
      <c r="E2518" s="156" t="s">
        <v>183</v>
      </c>
      <c r="F2518" s="156"/>
      <c r="G2518" s="156"/>
      <c r="H2518" s="156"/>
      <c r="I2518" s="156"/>
      <c r="J2518" s="86"/>
      <c r="K2518" s="155" t="str">
        <f>IF(AND(J2518="Tak",F2507&lt;0.1),"Nie został spełniony warunek zgodnie z punktem 2 Kryteriów jakościowych dopuszczających","")</f>
        <v/>
      </c>
      <c r="L2518" s="155"/>
      <c r="M2518" s="155"/>
      <c r="N2518" s="155"/>
      <c r="O2518" s="155"/>
      <c r="P2518" s="155"/>
      <c r="Q2518" s="155"/>
      <c r="R2518" s="155"/>
      <c r="S2518" s="155"/>
      <c r="T2518" s="155"/>
      <c r="AA2518">
        <f t="shared" ref="AA2518:AA2519" si="50">IF(J2518="Tak",1,0)</f>
        <v>0</v>
      </c>
    </row>
    <row r="2519" spans="1:27" hidden="1" x14ac:dyDescent="0.25">
      <c r="A2519" s="144"/>
      <c r="B2519" s="151"/>
      <c r="C2519" s="152"/>
      <c r="D2519" s="153"/>
      <c r="E2519" s="156" t="s">
        <v>184</v>
      </c>
      <c r="F2519" s="156"/>
      <c r="G2519" s="156"/>
      <c r="H2519" s="156"/>
      <c r="I2519" s="156"/>
      <c r="J2519" s="86"/>
      <c r="K2519" s="155" t="str">
        <f>IF(AND(J2519="Tak",F2507&lt;0.1),"Nie został spełniony warunek zgodnie z punktem 2 Kryteriów jakościowych dopuszczających","")</f>
        <v/>
      </c>
      <c r="L2519" s="155"/>
      <c r="M2519" s="155"/>
      <c r="N2519" s="155"/>
      <c r="O2519" s="155"/>
      <c r="P2519" s="155"/>
      <c r="Q2519" s="155"/>
      <c r="R2519" s="155"/>
      <c r="S2519" s="155"/>
      <c r="T2519" s="155"/>
      <c r="AA2519">
        <f t="shared" si="50"/>
        <v>0</v>
      </c>
    </row>
    <row r="2520" spans="1:27" ht="60.75" hidden="1" customHeight="1" x14ac:dyDescent="0.25">
      <c r="A2520" s="34">
        <v>33</v>
      </c>
      <c r="B2520" s="157" t="s">
        <v>277</v>
      </c>
      <c r="C2520" s="157"/>
      <c r="D2520" s="157"/>
      <c r="E2520" s="54" t="s">
        <v>19</v>
      </c>
      <c r="F2520" s="158"/>
      <c r="G2520" s="158"/>
      <c r="H2520" s="120"/>
      <c r="I2520" s="159"/>
      <c r="J2520" s="159"/>
      <c r="K2520" s="99"/>
      <c r="L2520" s="17"/>
      <c r="M2520" s="17"/>
      <c r="N2520" s="17"/>
      <c r="O2520" s="17"/>
      <c r="P2520" s="17"/>
      <c r="Q2520" s="17"/>
      <c r="R2520" s="17"/>
      <c r="S2520" s="17"/>
      <c r="T2520" s="17"/>
      <c r="AA2520">
        <f>SUM(AA2517:AA2519)</f>
        <v>0</v>
      </c>
    </row>
    <row r="2521" spans="1:27" ht="41.25" hidden="1" customHeight="1" x14ac:dyDescent="0.25">
      <c r="A2521" s="34">
        <v>34</v>
      </c>
      <c r="B2521" s="108" t="s">
        <v>157</v>
      </c>
      <c r="C2521" s="108"/>
      <c r="D2521" s="108"/>
      <c r="E2521" s="57" t="s">
        <v>158</v>
      </c>
      <c r="F2521" s="160" t="str">
        <f>IF(OR(F2492="",F2493=""),"",F2491/F2505)</f>
        <v/>
      </c>
      <c r="G2521" s="160"/>
      <c r="H2521" s="161"/>
      <c r="I2521" s="161"/>
      <c r="J2521" s="162"/>
      <c r="K2521" s="100"/>
      <c r="L2521" s="17"/>
      <c r="M2521" s="17"/>
      <c r="N2521" s="17"/>
      <c r="O2521" s="17"/>
      <c r="P2521" s="17"/>
      <c r="Q2521" s="17"/>
      <c r="R2521" s="17"/>
      <c r="S2521" s="17"/>
      <c r="T2521" s="17"/>
    </row>
    <row r="2522" spans="1:27" ht="40.5" hidden="1" customHeight="1" x14ac:dyDescent="0.25">
      <c r="A2522" s="34">
        <v>35</v>
      </c>
      <c r="B2522" s="108" t="s">
        <v>159</v>
      </c>
      <c r="C2522" s="108"/>
      <c r="D2522" s="108"/>
      <c r="E2522" s="57" t="s">
        <v>160</v>
      </c>
      <c r="F2522" s="160" t="str">
        <f>IF(OR(F2491="",F2492="",F2501=""),"",F2491/(F2492-F2493))</f>
        <v/>
      </c>
      <c r="G2522" s="160"/>
      <c r="H2522" s="161"/>
      <c r="I2522" s="161"/>
      <c r="J2522" s="162"/>
      <c r="K2522" s="99"/>
      <c r="L2522" s="17"/>
      <c r="M2522" s="17"/>
      <c r="N2522" s="17"/>
      <c r="O2522" s="17"/>
      <c r="P2522" s="17"/>
      <c r="Q2522" s="17"/>
      <c r="R2522" s="17"/>
      <c r="S2522" s="17"/>
      <c r="T2522" s="17"/>
    </row>
    <row r="2523" spans="1:27" ht="30" hidden="1" customHeight="1" x14ac:dyDescent="0.25">
      <c r="A2523" s="34">
        <v>36</v>
      </c>
      <c r="B2523" s="126" t="str">
        <f>CONCATENATE("Maksymalna kwota dofinansowania - ",'0-1'!$B$8)</f>
        <v xml:space="preserve">Maksymalna kwota dofinansowania - </v>
      </c>
      <c r="C2523" s="127"/>
      <c r="D2523" s="128"/>
      <c r="E2523" s="57" t="s">
        <v>69</v>
      </c>
      <c r="F2523" s="135" t="str">
        <f>IF(F2524="","",F2524*F2491)</f>
        <v/>
      </c>
      <c r="G2523" s="136"/>
      <c r="H2523" s="137"/>
      <c r="I2523" s="138"/>
      <c r="J2523" s="138"/>
      <c r="K2523" s="99"/>
      <c r="L2523" s="17"/>
      <c r="M2523" s="17"/>
      <c r="N2523" s="17"/>
      <c r="O2523" s="17"/>
      <c r="P2523" s="17"/>
      <c r="Q2523" s="17"/>
      <c r="R2523" s="17"/>
      <c r="S2523" s="17"/>
      <c r="T2523" s="17"/>
    </row>
    <row r="2524" spans="1:27" ht="45.75" hidden="1" customHeight="1" x14ac:dyDescent="0.25">
      <c r="A2524" s="34">
        <v>37</v>
      </c>
      <c r="B2524" s="126" t="s">
        <v>187</v>
      </c>
      <c r="C2524" s="127"/>
      <c r="D2524" s="128"/>
      <c r="E2524" s="59" t="s">
        <v>47</v>
      </c>
      <c r="F2524" s="139" t="str">
        <f>IF(AA2520=3,0.95,IF(AA2520=2,0.9,IF(AA2520=1,0.85,"")))</f>
        <v/>
      </c>
      <c r="G2524" s="140"/>
      <c r="H2524" s="137"/>
      <c r="I2524" s="138"/>
      <c r="J2524" s="138"/>
      <c r="K2524" s="99"/>
      <c r="L2524" s="17"/>
      <c r="M2524" s="17"/>
      <c r="N2524" s="17"/>
      <c r="O2524" s="17"/>
      <c r="P2524" s="17"/>
      <c r="Q2524" s="17"/>
      <c r="R2524" s="17"/>
      <c r="S2524" s="17"/>
      <c r="T2524" s="17"/>
    </row>
    <row r="2525" spans="1:27" ht="15" hidden="1" customHeight="1" x14ac:dyDescent="0.25">
      <c r="A2525" s="106" t="s">
        <v>205</v>
      </c>
      <c r="B2525" s="106"/>
      <c r="C2525" s="106"/>
      <c r="D2525" s="106"/>
      <c r="E2525" s="106"/>
      <c r="F2525" s="106"/>
      <c r="G2525" s="106"/>
      <c r="H2525" s="106"/>
      <c r="I2525" s="106"/>
      <c r="J2525" s="132"/>
      <c r="K2525" s="98"/>
      <c r="L2525" s="17"/>
      <c r="M2525" s="17"/>
      <c r="N2525" s="17"/>
      <c r="O2525" s="17"/>
      <c r="P2525" s="17"/>
      <c r="Q2525" s="17"/>
      <c r="R2525" s="17"/>
      <c r="S2525" s="17"/>
      <c r="T2525" s="17"/>
    </row>
    <row r="2526" spans="1:27" ht="39.75" hidden="1" customHeight="1" x14ac:dyDescent="0.25">
      <c r="A2526" s="107"/>
      <c r="B2526" s="107"/>
      <c r="C2526" s="107"/>
      <c r="D2526" s="107"/>
      <c r="E2526" s="107"/>
      <c r="F2526" s="107"/>
      <c r="G2526" s="107"/>
      <c r="H2526" s="107"/>
      <c r="I2526" s="107"/>
      <c r="J2526" s="141"/>
      <c r="K2526" s="98"/>
      <c r="L2526" s="17"/>
      <c r="M2526" s="17"/>
      <c r="N2526" s="17"/>
      <c r="O2526" s="17"/>
      <c r="P2526" s="17"/>
      <c r="Q2526" s="17"/>
      <c r="R2526" s="17"/>
      <c r="S2526" s="17"/>
      <c r="T2526" s="17"/>
    </row>
    <row r="2527" spans="1:27" ht="33.75" hidden="1" customHeight="1" x14ac:dyDescent="0.25">
      <c r="K2527" s="98"/>
      <c r="L2527" s="17"/>
      <c r="M2527" s="17"/>
      <c r="N2527" s="17"/>
      <c r="O2527" s="17"/>
      <c r="P2527" s="17"/>
      <c r="Q2527" s="17"/>
      <c r="R2527" s="17"/>
      <c r="S2527" s="17"/>
      <c r="T2527" s="17"/>
    </row>
    <row r="2528" spans="1:27" ht="18.75" hidden="1" x14ac:dyDescent="0.3">
      <c r="B2528" s="207" t="s">
        <v>250</v>
      </c>
      <c r="C2528" s="207"/>
      <c r="D2528" s="207"/>
      <c r="E2528" s="207"/>
      <c r="F2528" s="207"/>
      <c r="G2528" s="207"/>
      <c r="H2528" s="207"/>
      <c r="I2528" s="207"/>
      <c r="J2528" s="207"/>
      <c r="K2528" s="98"/>
      <c r="L2528" s="17"/>
      <c r="M2528" s="17"/>
      <c r="N2528" s="17"/>
      <c r="O2528" s="17"/>
      <c r="P2528" s="17"/>
      <c r="Q2528" s="17"/>
      <c r="R2528" s="17"/>
      <c r="S2528" s="17"/>
      <c r="T2528" s="17"/>
    </row>
    <row r="2529" spans="1:27" ht="45.75" hidden="1" customHeight="1" x14ac:dyDescent="0.25">
      <c r="A2529" s="36" t="s">
        <v>13</v>
      </c>
      <c r="B2529" s="208" t="s">
        <v>33</v>
      </c>
      <c r="C2529" s="208"/>
      <c r="D2529" s="208"/>
      <c r="E2529" s="51" t="s">
        <v>15</v>
      </c>
      <c r="F2529" s="208" t="s">
        <v>36</v>
      </c>
      <c r="G2529" s="208"/>
      <c r="H2529" s="208" t="s">
        <v>49</v>
      </c>
      <c r="I2529" s="208"/>
      <c r="J2529" s="209"/>
      <c r="K2529" s="99"/>
      <c r="L2529" s="17"/>
      <c r="M2529" s="17"/>
      <c r="N2529" s="17"/>
      <c r="O2529" s="17"/>
      <c r="P2529" s="17"/>
      <c r="Q2529" s="17"/>
      <c r="R2529" s="17"/>
      <c r="S2529" s="17"/>
      <c r="T2529" s="17"/>
    </row>
    <row r="2530" spans="1:27" ht="31.5" hidden="1" customHeight="1" x14ac:dyDescent="0.25">
      <c r="A2530" s="40">
        <v>1</v>
      </c>
      <c r="B2530" s="157" t="s">
        <v>43</v>
      </c>
      <c r="C2530" s="157"/>
      <c r="D2530" s="157"/>
      <c r="E2530" s="52" t="s">
        <v>17</v>
      </c>
      <c r="F2530" s="198" t="s">
        <v>17</v>
      </c>
      <c r="G2530" s="199"/>
      <c r="H2530" s="200"/>
      <c r="I2530" s="200"/>
      <c r="J2530" s="201"/>
      <c r="K2530" s="99"/>
      <c r="L2530" s="17"/>
      <c r="M2530" s="17"/>
      <c r="N2530" s="17"/>
      <c r="O2530" s="17"/>
      <c r="P2530" s="17"/>
      <c r="Q2530" s="17"/>
      <c r="R2530" s="17"/>
      <c r="S2530" s="17"/>
      <c r="T2530" s="17"/>
    </row>
    <row r="2531" spans="1:27" ht="30.75" hidden="1" customHeight="1" x14ac:dyDescent="0.25">
      <c r="A2531" s="40">
        <v>2</v>
      </c>
      <c r="B2531" s="157" t="s">
        <v>44</v>
      </c>
      <c r="C2531" s="157"/>
      <c r="D2531" s="157"/>
      <c r="E2531" s="52" t="s">
        <v>17</v>
      </c>
      <c r="F2531" s="198" t="s">
        <v>17</v>
      </c>
      <c r="G2531" s="199"/>
      <c r="H2531" s="120"/>
      <c r="I2531" s="159"/>
      <c r="J2531" s="159"/>
      <c r="K2531" s="101"/>
      <c r="L2531" s="17"/>
      <c r="M2531" s="17"/>
      <c r="N2531" s="17"/>
      <c r="O2531" s="17"/>
      <c r="P2531" s="17"/>
      <c r="Q2531" s="17"/>
      <c r="R2531" s="17"/>
      <c r="S2531" s="17"/>
      <c r="T2531" s="17"/>
    </row>
    <row r="2532" spans="1:27" ht="15.75" hidden="1" x14ac:dyDescent="0.25">
      <c r="A2532" s="40">
        <v>3</v>
      </c>
      <c r="B2532" s="126" t="s">
        <v>152</v>
      </c>
      <c r="C2532" s="127"/>
      <c r="D2532" s="128"/>
      <c r="E2532" s="53" t="s">
        <v>153</v>
      </c>
      <c r="F2532" s="202"/>
      <c r="G2532" s="203"/>
      <c r="H2532" s="120"/>
      <c r="I2532" s="159"/>
      <c r="J2532" s="159"/>
      <c r="K2532" s="101"/>
      <c r="L2532" s="17"/>
      <c r="M2532" s="17"/>
      <c r="N2532" s="17"/>
      <c r="O2532" s="17"/>
      <c r="P2532" s="17"/>
      <c r="Q2532" s="17"/>
      <c r="R2532" s="17"/>
      <c r="S2532" s="17"/>
      <c r="T2532" s="17"/>
      <c r="AA2532" t="s">
        <v>154</v>
      </c>
    </row>
    <row r="2533" spans="1:27" ht="17.25" hidden="1" x14ac:dyDescent="0.25">
      <c r="A2533" s="40">
        <v>4</v>
      </c>
      <c r="B2533" s="157" t="s">
        <v>45</v>
      </c>
      <c r="C2533" s="157"/>
      <c r="D2533" s="157"/>
      <c r="E2533" s="54" t="s">
        <v>21</v>
      </c>
      <c r="F2533" s="158"/>
      <c r="G2533" s="158"/>
      <c r="H2533" s="120"/>
      <c r="I2533" s="159"/>
      <c r="J2533" s="159"/>
      <c r="K2533" s="101"/>
      <c r="L2533" s="17"/>
      <c r="M2533" s="17"/>
      <c r="N2533" s="17"/>
      <c r="O2533" s="17"/>
      <c r="P2533" s="17"/>
      <c r="Q2533" s="17"/>
      <c r="R2533" s="17"/>
      <c r="S2533" s="17"/>
      <c r="T2533" s="17"/>
      <c r="AA2533" t="s">
        <v>155</v>
      </c>
    </row>
    <row r="2534" spans="1:27" ht="18.75" hidden="1" customHeight="1" x14ac:dyDescent="0.25">
      <c r="A2534" s="40">
        <v>5</v>
      </c>
      <c r="B2534" s="157" t="s">
        <v>41</v>
      </c>
      <c r="C2534" s="157"/>
      <c r="D2534" s="157"/>
      <c r="E2534" s="54" t="s">
        <v>21</v>
      </c>
      <c r="F2534" s="204"/>
      <c r="G2534" s="205"/>
      <c r="H2534" s="120"/>
      <c r="I2534" s="159"/>
      <c r="J2534" s="159"/>
      <c r="K2534" s="101"/>
      <c r="L2534" s="17"/>
      <c r="M2534" s="17"/>
      <c r="N2534" s="17"/>
      <c r="O2534" s="17"/>
      <c r="P2534" s="17"/>
      <c r="Q2534" s="17"/>
      <c r="R2534" s="17"/>
      <c r="S2534" s="17"/>
      <c r="T2534" s="17"/>
    </row>
    <row r="2535" spans="1:27" ht="29.25" hidden="1" customHeight="1" x14ac:dyDescent="0.25">
      <c r="A2535" s="34">
        <v>6</v>
      </c>
      <c r="B2535" s="206" t="s">
        <v>163</v>
      </c>
      <c r="C2535" s="206"/>
      <c r="D2535" s="206"/>
      <c r="E2535" s="55" t="s">
        <v>168</v>
      </c>
      <c r="F2535" s="158"/>
      <c r="G2535" s="158"/>
      <c r="H2535" s="120"/>
      <c r="I2535" s="159"/>
      <c r="J2535" s="159"/>
      <c r="K2535" s="101"/>
      <c r="L2535" s="17"/>
      <c r="M2535" s="17"/>
      <c r="N2535" s="17"/>
      <c r="O2535" s="17"/>
      <c r="P2535" s="17"/>
      <c r="Q2535" s="17"/>
      <c r="R2535" s="17"/>
      <c r="S2535" s="17"/>
      <c r="T2535" s="17"/>
    </row>
    <row r="2536" spans="1:27" ht="62.25" hidden="1" customHeight="1" x14ac:dyDescent="0.25">
      <c r="A2536" s="40">
        <v>7</v>
      </c>
      <c r="B2536" s="157" t="s">
        <v>46</v>
      </c>
      <c r="C2536" s="157"/>
      <c r="D2536" s="157"/>
      <c r="E2536" s="54" t="s">
        <v>21</v>
      </c>
      <c r="F2536" s="158"/>
      <c r="G2536" s="158"/>
      <c r="H2536" s="120"/>
      <c r="I2536" s="159"/>
      <c r="J2536" s="159"/>
      <c r="K2536" s="99"/>
      <c r="L2536" s="17"/>
      <c r="M2536" s="17"/>
      <c r="N2536" s="17"/>
      <c r="O2536" s="17"/>
      <c r="P2536" s="17"/>
      <c r="Q2536" s="17"/>
      <c r="R2536" s="17"/>
      <c r="S2536" s="17"/>
      <c r="T2536" s="17"/>
    </row>
    <row r="2537" spans="1:27" ht="28.5" hidden="1" customHeight="1" x14ac:dyDescent="0.25">
      <c r="A2537" s="40">
        <v>8</v>
      </c>
      <c r="B2537" s="193" t="s">
        <v>174</v>
      </c>
      <c r="C2537" s="194"/>
      <c r="D2537" s="195"/>
      <c r="E2537" s="56" t="s">
        <v>35</v>
      </c>
      <c r="F2537" s="196"/>
      <c r="G2537" s="197"/>
      <c r="H2537" s="120"/>
      <c r="I2537" s="159"/>
      <c r="J2537" s="159"/>
      <c r="K2537" s="99"/>
      <c r="L2537" s="17"/>
      <c r="M2537" s="17"/>
      <c r="N2537" s="17"/>
      <c r="O2537" s="17"/>
      <c r="P2537" s="17"/>
      <c r="Q2537" s="17"/>
      <c r="R2537" s="17"/>
      <c r="S2537" s="17"/>
      <c r="T2537" s="17"/>
    </row>
    <row r="2538" spans="1:27" ht="29.25" hidden="1" customHeight="1" x14ac:dyDescent="0.25">
      <c r="A2538" s="40">
        <v>9</v>
      </c>
      <c r="B2538" s="193" t="s">
        <v>176</v>
      </c>
      <c r="C2538" s="194"/>
      <c r="D2538" s="195"/>
      <c r="E2538" s="56" t="s">
        <v>153</v>
      </c>
      <c r="F2538" s="163"/>
      <c r="G2538" s="164"/>
      <c r="H2538" s="120"/>
      <c r="I2538" s="159"/>
      <c r="J2538" s="159"/>
      <c r="K2538" s="99"/>
      <c r="L2538" s="17"/>
      <c r="M2538" s="17"/>
      <c r="N2538" s="17"/>
      <c r="O2538" s="17"/>
      <c r="P2538" s="17"/>
      <c r="Q2538" s="17"/>
      <c r="R2538" s="17"/>
      <c r="S2538" s="17"/>
      <c r="T2538" s="17"/>
    </row>
    <row r="2539" spans="1:27" hidden="1" x14ac:dyDescent="0.25">
      <c r="A2539" s="40">
        <v>10</v>
      </c>
      <c r="B2539" s="193" t="s">
        <v>175</v>
      </c>
      <c r="C2539" s="194"/>
      <c r="D2539" s="195"/>
      <c r="E2539" s="56" t="s">
        <v>35</v>
      </c>
      <c r="F2539" s="196"/>
      <c r="G2539" s="197"/>
      <c r="H2539" s="120"/>
      <c r="I2539" s="159"/>
      <c r="J2539" s="159"/>
      <c r="K2539" s="99"/>
      <c r="L2539" s="17"/>
      <c r="M2539" s="17"/>
      <c r="N2539" s="17"/>
      <c r="O2539" s="17"/>
      <c r="P2539" s="17"/>
      <c r="Q2539" s="17"/>
      <c r="R2539" s="17"/>
      <c r="S2539" s="17"/>
      <c r="T2539" s="17"/>
    </row>
    <row r="2540" spans="1:27" ht="33.75" hidden="1" customHeight="1" x14ac:dyDescent="0.25">
      <c r="A2540" s="40">
        <v>11</v>
      </c>
      <c r="B2540" s="126" t="s">
        <v>156</v>
      </c>
      <c r="C2540" s="127"/>
      <c r="D2540" s="128"/>
      <c r="E2540" s="57" t="s">
        <v>69</v>
      </c>
      <c r="F2540" s="187"/>
      <c r="G2540" s="188"/>
      <c r="H2540" s="120"/>
      <c r="I2540" s="159"/>
      <c r="J2540" s="159"/>
      <c r="K2540" s="100" t="str">
        <f>IF(F2541&gt;F2540,"Wartość kosztów kwalifikowanych przekracza koszt całkowity przedsięwzięcia !!!","")</f>
        <v/>
      </c>
      <c r="L2540" s="17"/>
      <c r="M2540" s="17"/>
      <c r="N2540" s="17"/>
      <c r="O2540" s="17"/>
      <c r="P2540" s="17"/>
      <c r="Q2540" s="17"/>
      <c r="R2540" s="17"/>
      <c r="S2540" s="17"/>
      <c r="T2540" s="17"/>
    </row>
    <row r="2541" spans="1:27" ht="141.75" hidden="1" customHeight="1" x14ac:dyDescent="0.25">
      <c r="A2541" s="40">
        <v>12</v>
      </c>
      <c r="B2541" s="126" t="s">
        <v>167</v>
      </c>
      <c r="C2541" s="127"/>
      <c r="D2541" s="128"/>
      <c r="E2541" s="57" t="s">
        <v>69</v>
      </c>
      <c r="F2541" s="187"/>
      <c r="G2541" s="188"/>
      <c r="H2541" s="120"/>
      <c r="I2541" s="159"/>
      <c r="J2541" s="159"/>
      <c r="K2541" s="105" t="str">
        <f>IF(F2541="","",IF(F2541&lt;100000,"Minimalny koszt kwalifikowany przedsięwzięcia to 100.000,00 zł !!!",""))</f>
        <v/>
      </c>
      <c r="L2541" s="17"/>
      <c r="M2541" s="17"/>
      <c r="N2541" s="17"/>
      <c r="O2541" s="17"/>
      <c r="P2541" s="17"/>
      <c r="Q2541" s="17"/>
      <c r="R2541" s="17"/>
      <c r="S2541" s="17"/>
      <c r="T2541" s="17"/>
    </row>
    <row r="2542" spans="1:27" ht="30.75" hidden="1" customHeight="1" x14ac:dyDescent="0.25">
      <c r="A2542" s="37">
        <v>13</v>
      </c>
      <c r="B2542" s="126" t="s">
        <v>165</v>
      </c>
      <c r="C2542" s="127"/>
      <c r="D2542" s="128"/>
      <c r="E2542" s="57" t="s">
        <v>69</v>
      </c>
      <c r="F2542" s="187"/>
      <c r="G2542" s="188"/>
      <c r="H2542" s="120"/>
      <c r="I2542" s="159"/>
      <c r="J2542" s="159"/>
      <c r="K2542" s="99"/>
      <c r="L2542" s="17"/>
      <c r="M2542" s="17"/>
      <c r="N2542" s="17"/>
      <c r="O2542" s="17"/>
      <c r="P2542" s="17"/>
      <c r="Q2542" s="17"/>
      <c r="R2542" s="17"/>
      <c r="S2542" s="17"/>
      <c r="T2542" s="17"/>
    </row>
    <row r="2543" spans="1:27" ht="30.75" hidden="1" customHeight="1" x14ac:dyDescent="0.25">
      <c r="A2543" s="37">
        <v>14</v>
      </c>
      <c r="B2543" s="126" t="s">
        <v>164</v>
      </c>
      <c r="C2543" s="127"/>
      <c r="D2543" s="128"/>
      <c r="E2543" s="57" t="s">
        <v>69</v>
      </c>
      <c r="F2543" s="187"/>
      <c r="G2543" s="188"/>
      <c r="H2543" s="120"/>
      <c r="I2543" s="159"/>
      <c r="J2543" s="159"/>
      <c r="K2543" s="99"/>
      <c r="L2543" s="17"/>
      <c r="M2543" s="17"/>
      <c r="N2543" s="17"/>
      <c r="O2543" s="17"/>
      <c r="P2543" s="17"/>
      <c r="Q2543" s="17"/>
      <c r="R2543" s="17"/>
      <c r="S2543" s="17"/>
      <c r="T2543" s="17"/>
    </row>
    <row r="2544" spans="1:27" ht="30.75" hidden="1" customHeight="1" x14ac:dyDescent="0.25">
      <c r="A2544" s="37">
        <v>15</v>
      </c>
      <c r="B2544" s="126" t="s">
        <v>170</v>
      </c>
      <c r="C2544" s="127"/>
      <c r="D2544" s="128"/>
      <c r="E2544" s="57" t="s">
        <v>69</v>
      </c>
      <c r="F2544" s="189" t="str">
        <f>IF(OR(F2542="",F2543=""),"",F2542-F2543)</f>
        <v/>
      </c>
      <c r="G2544" s="190"/>
      <c r="H2544" s="120"/>
      <c r="I2544" s="159"/>
      <c r="J2544" s="159"/>
      <c r="K2544" s="99"/>
      <c r="L2544" s="17"/>
      <c r="M2544" s="17"/>
      <c r="N2544" s="17"/>
      <c r="O2544" s="17"/>
      <c r="P2544" s="17"/>
      <c r="Q2544" s="17"/>
      <c r="R2544" s="17"/>
      <c r="S2544" s="17"/>
      <c r="T2544" s="17"/>
    </row>
    <row r="2545" spans="1:20" hidden="1" x14ac:dyDescent="0.25">
      <c r="A2545" s="166">
        <v>16</v>
      </c>
      <c r="B2545" s="145" t="s">
        <v>66</v>
      </c>
      <c r="C2545" s="146"/>
      <c r="D2545" s="147"/>
      <c r="E2545" s="56" t="s">
        <v>93</v>
      </c>
      <c r="F2545" s="191"/>
      <c r="G2545" s="192"/>
      <c r="H2545" s="182"/>
      <c r="I2545" s="183"/>
      <c r="J2545" s="183"/>
      <c r="K2545" s="102"/>
      <c r="L2545" s="17"/>
      <c r="M2545" s="17"/>
      <c r="N2545" s="17"/>
      <c r="O2545" s="17"/>
      <c r="P2545" s="17"/>
      <c r="Q2545" s="17"/>
      <c r="R2545" s="17"/>
      <c r="S2545" s="17"/>
      <c r="T2545" s="17"/>
    </row>
    <row r="2546" spans="1:20" ht="17.25" hidden="1" customHeight="1" x14ac:dyDescent="0.25">
      <c r="A2546" s="167"/>
      <c r="B2546" s="151"/>
      <c r="C2546" s="152"/>
      <c r="D2546" s="153"/>
      <c r="E2546" s="54" t="s">
        <v>22</v>
      </c>
      <c r="F2546" s="114" t="str">
        <f>IF(F2545="","",F2545*0.278)</f>
        <v/>
      </c>
      <c r="G2546" s="114"/>
      <c r="H2546" s="184"/>
      <c r="I2546" s="184"/>
      <c r="J2546" s="182"/>
      <c r="K2546" s="102"/>
      <c r="L2546" s="17"/>
      <c r="M2546" s="17"/>
      <c r="N2546" s="17"/>
      <c r="O2546" s="17"/>
      <c r="P2546" s="17"/>
      <c r="Q2546" s="17"/>
      <c r="R2546" s="17"/>
      <c r="S2546" s="17"/>
      <c r="T2546" s="17"/>
    </row>
    <row r="2547" spans="1:20" hidden="1" x14ac:dyDescent="0.25">
      <c r="A2547" s="166">
        <v>17</v>
      </c>
      <c r="B2547" s="145" t="s">
        <v>67</v>
      </c>
      <c r="C2547" s="146"/>
      <c r="D2547" s="147"/>
      <c r="E2547" s="56" t="s">
        <v>93</v>
      </c>
      <c r="F2547" s="191"/>
      <c r="G2547" s="192"/>
      <c r="H2547" s="182"/>
      <c r="I2547" s="183"/>
      <c r="J2547" s="183"/>
      <c r="K2547" s="102"/>
      <c r="L2547" s="17"/>
      <c r="M2547" s="17"/>
      <c r="N2547" s="17"/>
      <c r="O2547" s="17"/>
      <c r="P2547" s="17"/>
      <c r="Q2547" s="17"/>
      <c r="R2547" s="17"/>
      <c r="S2547" s="17"/>
      <c r="T2547" s="17"/>
    </row>
    <row r="2548" spans="1:20" hidden="1" x14ac:dyDescent="0.25">
      <c r="A2548" s="167"/>
      <c r="B2548" s="151"/>
      <c r="C2548" s="152"/>
      <c r="D2548" s="153"/>
      <c r="E2548" s="54" t="s">
        <v>22</v>
      </c>
      <c r="F2548" s="114" t="str">
        <f>IF(F2547="","",F2547*0.278)</f>
        <v/>
      </c>
      <c r="G2548" s="114"/>
      <c r="H2548" s="184"/>
      <c r="I2548" s="184"/>
      <c r="J2548" s="182"/>
      <c r="K2548" s="102"/>
      <c r="L2548" s="17"/>
      <c r="M2548" s="17"/>
      <c r="N2548" s="17"/>
      <c r="O2548" s="17"/>
      <c r="P2548" s="17"/>
      <c r="Q2548" s="17"/>
      <c r="R2548" s="17"/>
      <c r="S2548" s="17"/>
      <c r="T2548" s="17"/>
    </row>
    <row r="2549" spans="1:20" hidden="1" x14ac:dyDescent="0.25">
      <c r="A2549" s="166">
        <v>18</v>
      </c>
      <c r="B2549" s="145" t="s">
        <v>64</v>
      </c>
      <c r="C2549" s="146"/>
      <c r="D2549" s="147"/>
      <c r="E2549" s="56" t="s">
        <v>93</v>
      </c>
      <c r="F2549" s="181" t="str">
        <f>IF(OR(F2545="",F2547=""),"",F2545-F2547)</f>
        <v/>
      </c>
      <c r="G2549" s="181"/>
      <c r="H2549" s="182"/>
      <c r="I2549" s="183"/>
      <c r="J2549" s="183"/>
      <c r="K2549" s="102"/>
      <c r="L2549" s="17"/>
      <c r="M2549" s="17"/>
      <c r="N2549" s="17"/>
      <c r="O2549" s="17"/>
      <c r="P2549" s="17"/>
      <c r="Q2549" s="17"/>
      <c r="R2549" s="17"/>
      <c r="S2549" s="17"/>
      <c r="T2549" s="17"/>
    </row>
    <row r="2550" spans="1:20" hidden="1" x14ac:dyDescent="0.25">
      <c r="A2550" s="167"/>
      <c r="B2550" s="151"/>
      <c r="C2550" s="152"/>
      <c r="D2550" s="153"/>
      <c r="E2550" s="54" t="s">
        <v>22</v>
      </c>
      <c r="F2550" s="114" t="str">
        <f>IF(OR(F2546="",F2548=""),"",F2546-F2548)</f>
        <v/>
      </c>
      <c r="G2550" s="114"/>
      <c r="H2550" s="184"/>
      <c r="I2550" s="184"/>
      <c r="J2550" s="182"/>
      <c r="K2550" s="102"/>
      <c r="L2550" s="17"/>
      <c r="M2550" s="17"/>
      <c r="N2550" s="17"/>
      <c r="O2550" s="17"/>
      <c r="P2550" s="17"/>
      <c r="Q2550" s="17"/>
      <c r="R2550" s="17"/>
      <c r="S2550" s="17"/>
      <c r="T2550" s="17"/>
    </row>
    <row r="2551" spans="1:20" ht="24" hidden="1" customHeight="1" x14ac:dyDescent="0.25">
      <c r="A2551" s="166">
        <v>19</v>
      </c>
      <c r="B2551" s="168" t="s">
        <v>61</v>
      </c>
      <c r="C2551" s="169"/>
      <c r="D2551" s="170"/>
      <c r="E2551" s="58" t="s">
        <v>93</v>
      </c>
      <c r="F2551" s="163"/>
      <c r="G2551" s="164"/>
      <c r="H2551" s="120"/>
      <c r="I2551" s="159"/>
      <c r="J2551" s="159"/>
      <c r="K2551" s="99"/>
      <c r="L2551" s="17"/>
      <c r="M2551" s="17"/>
      <c r="N2551" s="17"/>
      <c r="O2551" s="17"/>
      <c r="P2551" s="17"/>
      <c r="Q2551" s="17"/>
      <c r="R2551" s="17"/>
      <c r="S2551" s="17"/>
      <c r="T2551" s="17"/>
    </row>
    <row r="2552" spans="1:20" ht="24" hidden="1" customHeight="1" x14ac:dyDescent="0.25">
      <c r="A2552" s="167"/>
      <c r="B2552" s="171"/>
      <c r="C2552" s="172"/>
      <c r="D2552" s="173"/>
      <c r="E2552" s="57" t="s">
        <v>22</v>
      </c>
      <c r="F2552" s="185" t="str">
        <f>IF(F2551="","",F2551*0.278)</f>
        <v/>
      </c>
      <c r="G2552" s="186"/>
      <c r="H2552" s="120"/>
      <c r="I2552" s="159"/>
      <c r="J2552" s="159"/>
      <c r="K2552" s="99"/>
      <c r="L2552" s="17"/>
      <c r="M2552" s="17"/>
      <c r="N2552" s="17"/>
      <c r="O2552" s="17"/>
      <c r="P2552" s="17"/>
      <c r="Q2552" s="17"/>
      <c r="R2552" s="17"/>
      <c r="S2552" s="17"/>
      <c r="T2552" s="17"/>
    </row>
    <row r="2553" spans="1:20" ht="24" hidden="1" customHeight="1" x14ac:dyDescent="0.25">
      <c r="A2553" s="166">
        <v>20</v>
      </c>
      <c r="B2553" s="168" t="s">
        <v>62</v>
      </c>
      <c r="C2553" s="169"/>
      <c r="D2553" s="170"/>
      <c r="E2553" s="58" t="s">
        <v>93</v>
      </c>
      <c r="F2553" s="163"/>
      <c r="G2553" s="164"/>
      <c r="H2553" s="120"/>
      <c r="I2553" s="159"/>
      <c r="J2553" s="159"/>
      <c r="K2553" s="99"/>
      <c r="L2553" s="17"/>
      <c r="M2553" s="17"/>
      <c r="N2553" s="17"/>
      <c r="O2553" s="17"/>
      <c r="P2553" s="17"/>
      <c r="Q2553" s="17"/>
      <c r="R2553" s="17"/>
      <c r="S2553" s="17"/>
      <c r="T2553" s="17"/>
    </row>
    <row r="2554" spans="1:20" ht="24" hidden="1" customHeight="1" x14ac:dyDescent="0.25">
      <c r="A2554" s="167"/>
      <c r="B2554" s="171"/>
      <c r="C2554" s="172"/>
      <c r="D2554" s="173"/>
      <c r="E2554" s="57" t="s">
        <v>22</v>
      </c>
      <c r="F2554" s="185" t="str">
        <f>IF(F2553="","",F2553*0.278)</f>
        <v/>
      </c>
      <c r="G2554" s="186"/>
      <c r="H2554" s="120"/>
      <c r="I2554" s="159"/>
      <c r="J2554" s="159"/>
      <c r="K2554" s="103"/>
      <c r="L2554" s="17"/>
      <c r="M2554" s="17"/>
      <c r="N2554" s="17"/>
      <c r="O2554" s="17"/>
      <c r="P2554" s="17"/>
      <c r="Q2554" s="17"/>
      <c r="R2554" s="17"/>
      <c r="S2554" s="17"/>
      <c r="T2554" s="17"/>
    </row>
    <row r="2555" spans="1:20" ht="23.25" hidden="1" customHeight="1" x14ac:dyDescent="0.25">
      <c r="A2555" s="166">
        <v>21</v>
      </c>
      <c r="B2555" s="168" t="s">
        <v>50</v>
      </c>
      <c r="C2555" s="169"/>
      <c r="D2555" s="170"/>
      <c r="E2555" s="58" t="s">
        <v>93</v>
      </c>
      <c r="F2555" s="174" t="str">
        <f>IF(OR(F2551="",F2553=""),"",F2551-F2553)</f>
        <v/>
      </c>
      <c r="G2555" s="175"/>
      <c r="H2555" s="120"/>
      <c r="I2555" s="159"/>
      <c r="J2555" s="159"/>
      <c r="K2555" s="103"/>
      <c r="L2555" s="17"/>
      <c r="M2555" s="17"/>
      <c r="N2555" s="17"/>
      <c r="O2555" s="17"/>
      <c r="P2555" s="17"/>
      <c r="Q2555" s="17"/>
      <c r="R2555" s="17"/>
      <c r="S2555" s="17"/>
      <c r="T2555" s="17"/>
    </row>
    <row r="2556" spans="1:20" ht="23.25" hidden="1" customHeight="1" x14ac:dyDescent="0.25">
      <c r="A2556" s="167"/>
      <c r="B2556" s="171"/>
      <c r="C2556" s="172"/>
      <c r="D2556" s="173"/>
      <c r="E2556" s="57" t="s">
        <v>22</v>
      </c>
      <c r="F2556" s="174" t="str">
        <f>IF(OR(F2552="",F2554=""),"",F2552-F2554)</f>
        <v/>
      </c>
      <c r="G2556" s="175"/>
      <c r="H2556" s="120"/>
      <c r="I2556" s="159"/>
      <c r="J2556" s="159"/>
      <c r="K2556" s="103"/>
      <c r="L2556" s="17"/>
      <c r="M2556" s="17"/>
      <c r="N2556" s="17"/>
      <c r="O2556" s="17"/>
      <c r="P2556" s="17"/>
      <c r="Q2556" s="17"/>
      <c r="R2556" s="17"/>
      <c r="S2556" s="17"/>
      <c r="T2556" s="17"/>
    </row>
    <row r="2557" spans="1:20" ht="45.75" hidden="1" customHeight="1" x14ac:dyDescent="0.25">
      <c r="A2557" s="38">
        <v>22</v>
      </c>
      <c r="B2557" s="126" t="s">
        <v>161</v>
      </c>
      <c r="C2557" s="127"/>
      <c r="D2557" s="128"/>
      <c r="E2557" s="57" t="s">
        <v>47</v>
      </c>
      <c r="F2557" s="176" t="str">
        <f>IF(OR(F2551="",F2553=""),"",F2555/F2551)</f>
        <v/>
      </c>
      <c r="G2557" s="177"/>
      <c r="H2557" s="120"/>
      <c r="I2557" s="159"/>
      <c r="J2557" s="159"/>
      <c r="K2557" s="103"/>
      <c r="L2557" s="17"/>
      <c r="M2557" s="17"/>
      <c r="N2557" s="17"/>
      <c r="O2557" s="17"/>
      <c r="P2557" s="17"/>
      <c r="Q2557" s="17"/>
      <c r="R2557" s="17"/>
      <c r="S2557" s="17"/>
      <c r="T2557" s="17"/>
    </row>
    <row r="2558" spans="1:20" ht="30.75" hidden="1" customHeight="1" x14ac:dyDescent="0.25">
      <c r="A2558" s="40">
        <v>23</v>
      </c>
      <c r="B2558" s="129" t="s">
        <v>23</v>
      </c>
      <c r="C2558" s="130"/>
      <c r="D2558" s="131"/>
      <c r="E2558" s="54" t="s">
        <v>22</v>
      </c>
      <c r="F2558" s="178"/>
      <c r="G2558" s="178"/>
      <c r="H2558" s="179"/>
      <c r="I2558" s="179"/>
      <c r="J2558" s="120"/>
      <c r="K2558" s="102"/>
      <c r="L2558" s="17"/>
      <c r="M2558" s="17"/>
      <c r="N2558" s="17"/>
      <c r="O2558" s="17"/>
      <c r="P2558" s="17"/>
      <c r="Q2558" s="17"/>
      <c r="R2558" s="17"/>
      <c r="S2558" s="17"/>
      <c r="T2558" s="17"/>
    </row>
    <row r="2559" spans="1:20" ht="30.75" hidden="1" customHeight="1" x14ac:dyDescent="0.25">
      <c r="A2559" s="38">
        <v>24</v>
      </c>
      <c r="B2559" s="129" t="s">
        <v>172</v>
      </c>
      <c r="C2559" s="130"/>
      <c r="D2559" s="131"/>
      <c r="E2559" s="54" t="s">
        <v>22</v>
      </c>
      <c r="F2559" s="178"/>
      <c r="G2559" s="178"/>
      <c r="H2559" s="179"/>
      <c r="I2559" s="179"/>
      <c r="J2559" s="120"/>
      <c r="K2559" s="102"/>
      <c r="L2559" s="17"/>
      <c r="M2559" s="17"/>
      <c r="N2559" s="17"/>
      <c r="O2559" s="17"/>
      <c r="P2559" s="17"/>
      <c r="Q2559" s="17"/>
      <c r="R2559" s="17"/>
      <c r="S2559" s="17"/>
      <c r="T2559" s="17"/>
    </row>
    <row r="2560" spans="1:20" ht="30.75" hidden="1" customHeight="1" x14ac:dyDescent="0.25">
      <c r="A2560" s="38">
        <v>25</v>
      </c>
      <c r="B2560" s="129" t="s">
        <v>173</v>
      </c>
      <c r="C2560" s="130"/>
      <c r="D2560" s="131"/>
      <c r="E2560" s="54" t="s">
        <v>22</v>
      </c>
      <c r="F2560" s="180" t="str">
        <f>IF(OR(F2558="",F2559=""),"",F2558-F2559)</f>
        <v/>
      </c>
      <c r="G2560" s="180"/>
      <c r="H2560" s="120"/>
      <c r="I2560" s="159"/>
      <c r="J2560" s="159"/>
      <c r="K2560" s="102"/>
      <c r="L2560" s="17"/>
      <c r="M2560" s="17"/>
      <c r="N2560" s="17"/>
      <c r="O2560" s="17"/>
      <c r="P2560" s="17"/>
      <c r="Q2560" s="17"/>
      <c r="R2560" s="17"/>
      <c r="S2560" s="17"/>
      <c r="T2560" s="17"/>
    </row>
    <row r="2561" spans="1:27" ht="45.75" hidden="1" customHeight="1" x14ac:dyDescent="0.25">
      <c r="A2561" s="46">
        <v>26</v>
      </c>
      <c r="B2561" s="108" t="s">
        <v>166</v>
      </c>
      <c r="C2561" s="108"/>
      <c r="D2561" s="108"/>
      <c r="E2561" s="57" t="s">
        <v>22</v>
      </c>
      <c r="F2561" s="163"/>
      <c r="G2561" s="164"/>
      <c r="H2561" s="120"/>
      <c r="I2561" s="159"/>
      <c r="J2561" s="159"/>
      <c r="K2561" s="103"/>
      <c r="L2561" s="17"/>
      <c r="M2561" s="17"/>
      <c r="N2561" s="17"/>
      <c r="O2561" s="17"/>
      <c r="P2561" s="17"/>
      <c r="Q2561" s="17"/>
      <c r="R2561" s="17"/>
      <c r="S2561" s="17"/>
      <c r="T2561" s="17"/>
    </row>
    <row r="2562" spans="1:27" ht="45.75" hidden="1" customHeight="1" x14ac:dyDescent="0.25">
      <c r="A2562" s="46">
        <v>27</v>
      </c>
      <c r="B2562" s="108" t="s">
        <v>169</v>
      </c>
      <c r="C2562" s="108"/>
      <c r="D2562" s="108"/>
      <c r="E2562" s="57" t="s">
        <v>22</v>
      </c>
      <c r="F2562" s="163"/>
      <c r="G2562" s="164"/>
      <c r="H2562" s="120"/>
      <c r="I2562" s="159"/>
      <c r="J2562" s="159"/>
      <c r="K2562" s="103"/>
      <c r="L2562" s="17"/>
      <c r="M2562" s="17"/>
      <c r="N2562" s="17"/>
      <c r="O2562" s="17"/>
      <c r="P2562" s="17"/>
      <c r="Q2562" s="17"/>
      <c r="R2562" s="17"/>
      <c r="S2562" s="17"/>
      <c r="T2562" s="17"/>
    </row>
    <row r="2563" spans="1:27" ht="45" hidden="1" customHeight="1" x14ac:dyDescent="0.25">
      <c r="A2563" s="34">
        <v>28</v>
      </c>
      <c r="B2563" s="157" t="s">
        <v>51</v>
      </c>
      <c r="C2563" s="157"/>
      <c r="D2563" s="157"/>
      <c r="E2563" s="54" t="s">
        <v>22</v>
      </c>
      <c r="F2563" s="165" t="str">
        <f>IF(AND(F2561="",F2562=""),"",F2561+F2562)</f>
        <v/>
      </c>
      <c r="G2563" s="165"/>
      <c r="H2563" s="120"/>
      <c r="I2563" s="159"/>
      <c r="J2563" s="159"/>
      <c r="K2563" s="99"/>
      <c r="L2563" s="17"/>
      <c r="M2563" s="17"/>
      <c r="N2563" s="17"/>
      <c r="O2563" s="17"/>
      <c r="P2563" s="17"/>
      <c r="Q2563" s="17"/>
      <c r="R2563" s="17"/>
      <c r="S2563" s="17"/>
      <c r="T2563" s="17"/>
    </row>
    <row r="2564" spans="1:27" ht="30.75" hidden="1" customHeight="1" x14ac:dyDescent="0.25">
      <c r="A2564" s="34">
        <v>29</v>
      </c>
      <c r="B2564" s="129" t="s">
        <v>185</v>
      </c>
      <c r="C2564" s="130"/>
      <c r="D2564" s="131"/>
      <c r="E2564" s="54" t="s">
        <v>24</v>
      </c>
      <c r="F2564" s="163"/>
      <c r="G2564" s="164"/>
      <c r="H2564" s="120"/>
      <c r="I2564" s="159"/>
      <c r="J2564" s="159"/>
      <c r="K2564" s="99"/>
      <c r="L2564" s="17"/>
      <c r="M2564" s="17"/>
      <c r="N2564" s="17"/>
      <c r="O2564" s="17"/>
      <c r="P2564" s="17"/>
      <c r="Q2564" s="17"/>
      <c r="R2564" s="17"/>
      <c r="S2564" s="17"/>
      <c r="T2564" s="17"/>
    </row>
    <row r="2565" spans="1:27" hidden="1" x14ac:dyDescent="0.25">
      <c r="A2565" s="34">
        <v>30</v>
      </c>
      <c r="B2565" s="129" t="s">
        <v>186</v>
      </c>
      <c r="C2565" s="130"/>
      <c r="D2565" s="131"/>
      <c r="E2565" s="54" t="s">
        <v>24</v>
      </c>
      <c r="F2565" s="163"/>
      <c r="G2565" s="164"/>
      <c r="H2565" s="120"/>
      <c r="I2565" s="159"/>
      <c r="J2565" s="159"/>
      <c r="K2565" s="99"/>
      <c r="L2565" s="17"/>
      <c r="M2565" s="17"/>
      <c r="N2565" s="17"/>
      <c r="O2565" s="17"/>
      <c r="P2565" s="17"/>
      <c r="Q2565" s="17"/>
      <c r="R2565" s="17"/>
      <c r="S2565" s="17"/>
      <c r="T2565" s="17"/>
    </row>
    <row r="2566" spans="1:27" ht="31.5" hidden="1" customHeight="1" x14ac:dyDescent="0.25">
      <c r="A2566" s="34">
        <v>31</v>
      </c>
      <c r="B2566" s="157" t="s">
        <v>48</v>
      </c>
      <c r="C2566" s="157"/>
      <c r="D2566" s="157"/>
      <c r="E2566" s="54" t="s">
        <v>24</v>
      </c>
      <c r="F2566" s="165" t="str">
        <f>IF(OR(F2564="",F2565=""),"",F2564-F2565)</f>
        <v/>
      </c>
      <c r="G2566" s="165"/>
      <c r="H2566" s="120"/>
      <c r="I2566" s="159"/>
      <c r="J2566" s="159"/>
      <c r="K2566" s="103"/>
      <c r="L2566" s="17"/>
      <c r="M2566" s="17"/>
      <c r="N2566" s="17"/>
      <c r="O2566" s="17"/>
      <c r="P2566" s="17"/>
      <c r="Q2566" s="17"/>
      <c r="R2566" s="17"/>
      <c r="S2566" s="17"/>
      <c r="T2566" s="17"/>
    </row>
    <row r="2567" spans="1:27" hidden="1" x14ac:dyDescent="0.25">
      <c r="A2567" s="142">
        <v>32</v>
      </c>
      <c r="B2567" s="145" t="s">
        <v>52</v>
      </c>
      <c r="C2567" s="146"/>
      <c r="D2567" s="147"/>
      <c r="E2567" s="154" t="s">
        <v>182</v>
      </c>
      <c r="F2567" s="154"/>
      <c r="G2567" s="154"/>
      <c r="H2567" s="154"/>
      <c r="I2567" s="154"/>
      <c r="J2567" s="86"/>
      <c r="K2567" s="155" t="str">
        <f>IF(AND(J2567="Tak",F2557&lt;0.25),"Nie został spełniony warunek zgodnie z punktem 1 Kryteriów jakościowych dopuszczających","")</f>
        <v/>
      </c>
      <c r="L2567" s="155"/>
      <c r="M2567" s="155"/>
      <c r="N2567" s="155"/>
      <c r="O2567" s="155"/>
      <c r="P2567" s="155"/>
      <c r="Q2567" s="155"/>
      <c r="R2567" s="155"/>
      <c r="S2567" s="155"/>
      <c r="T2567" s="155"/>
      <c r="AA2567">
        <f>IF(J2567="Tak",1,0)</f>
        <v>0</v>
      </c>
    </row>
    <row r="2568" spans="1:27" hidden="1" x14ac:dyDescent="0.25">
      <c r="A2568" s="143"/>
      <c r="B2568" s="148"/>
      <c r="C2568" s="149"/>
      <c r="D2568" s="150"/>
      <c r="E2568" s="156" t="s">
        <v>183</v>
      </c>
      <c r="F2568" s="156"/>
      <c r="G2568" s="156"/>
      <c r="H2568" s="156"/>
      <c r="I2568" s="156"/>
      <c r="J2568" s="86"/>
      <c r="K2568" s="155" t="str">
        <f>IF(AND(J2568="Tak",F2557&lt;0.1),"Nie został spełniony warunek zgodnie z punktem 2 Kryteriów jakościowych dopuszczających","")</f>
        <v/>
      </c>
      <c r="L2568" s="155"/>
      <c r="M2568" s="155"/>
      <c r="N2568" s="155"/>
      <c r="O2568" s="155"/>
      <c r="P2568" s="155"/>
      <c r="Q2568" s="155"/>
      <c r="R2568" s="155"/>
      <c r="S2568" s="155"/>
      <c r="T2568" s="155"/>
      <c r="AA2568">
        <f t="shared" ref="AA2568:AA2569" si="51">IF(J2568="Tak",1,0)</f>
        <v>0</v>
      </c>
    </row>
    <row r="2569" spans="1:27" hidden="1" x14ac:dyDescent="0.25">
      <c r="A2569" s="144"/>
      <c r="B2569" s="151"/>
      <c r="C2569" s="152"/>
      <c r="D2569" s="153"/>
      <c r="E2569" s="156" t="s">
        <v>184</v>
      </c>
      <c r="F2569" s="156"/>
      <c r="G2569" s="156"/>
      <c r="H2569" s="156"/>
      <c r="I2569" s="156"/>
      <c r="J2569" s="86"/>
      <c r="K2569" s="155" t="str">
        <f>IF(AND(J2569="Tak",F2557&lt;0.1),"Nie został spełniony warunek zgodnie z punktem 2 Kryteriów jakościowych dopuszczających","")</f>
        <v/>
      </c>
      <c r="L2569" s="155"/>
      <c r="M2569" s="155"/>
      <c r="N2569" s="155"/>
      <c r="O2569" s="155"/>
      <c r="P2569" s="155"/>
      <c r="Q2569" s="155"/>
      <c r="R2569" s="155"/>
      <c r="S2569" s="155"/>
      <c r="T2569" s="155"/>
      <c r="AA2569">
        <f t="shared" si="51"/>
        <v>0</v>
      </c>
    </row>
    <row r="2570" spans="1:27" ht="59.25" hidden="1" customHeight="1" x14ac:dyDescent="0.25">
      <c r="A2570" s="34">
        <v>33</v>
      </c>
      <c r="B2570" s="157" t="s">
        <v>277</v>
      </c>
      <c r="C2570" s="157"/>
      <c r="D2570" s="157"/>
      <c r="E2570" s="54" t="s">
        <v>19</v>
      </c>
      <c r="F2570" s="158"/>
      <c r="G2570" s="158"/>
      <c r="H2570" s="120"/>
      <c r="I2570" s="159"/>
      <c r="J2570" s="159"/>
      <c r="K2570" s="99"/>
      <c r="L2570" s="17"/>
      <c r="M2570" s="17"/>
      <c r="N2570" s="17"/>
      <c r="O2570" s="17"/>
      <c r="P2570" s="17"/>
      <c r="Q2570" s="17"/>
      <c r="R2570" s="17"/>
      <c r="S2570" s="17"/>
      <c r="T2570" s="17"/>
      <c r="AA2570">
        <f>SUM(AA2567:AA2569)</f>
        <v>0</v>
      </c>
    </row>
    <row r="2571" spans="1:27" ht="41.25" hidden="1" customHeight="1" x14ac:dyDescent="0.25">
      <c r="A2571" s="34">
        <v>34</v>
      </c>
      <c r="B2571" s="108" t="s">
        <v>157</v>
      </c>
      <c r="C2571" s="108"/>
      <c r="D2571" s="108"/>
      <c r="E2571" s="57" t="s">
        <v>158</v>
      </c>
      <c r="F2571" s="160" t="str">
        <f>IF(OR(F2542="",F2543=""),"",F2541/F2555)</f>
        <v/>
      </c>
      <c r="G2571" s="160"/>
      <c r="H2571" s="161"/>
      <c r="I2571" s="161"/>
      <c r="J2571" s="162"/>
      <c r="K2571" s="100"/>
      <c r="L2571" s="17"/>
      <c r="M2571" s="17"/>
      <c r="N2571" s="17"/>
      <c r="O2571" s="17"/>
      <c r="P2571" s="17"/>
      <c r="Q2571" s="17"/>
      <c r="R2571" s="17"/>
      <c r="S2571" s="17"/>
      <c r="T2571" s="17"/>
    </row>
    <row r="2572" spans="1:27" ht="40.5" hidden="1" customHeight="1" x14ac:dyDescent="0.25">
      <c r="A2572" s="34">
        <v>35</v>
      </c>
      <c r="B2572" s="108" t="s">
        <v>159</v>
      </c>
      <c r="C2572" s="108"/>
      <c r="D2572" s="108"/>
      <c r="E2572" s="57" t="s">
        <v>160</v>
      </c>
      <c r="F2572" s="160" t="str">
        <f>IF(OR(F2541="",F2542="",F2551=""),"",F2541/(F2542-F2543))</f>
        <v/>
      </c>
      <c r="G2572" s="160"/>
      <c r="H2572" s="161"/>
      <c r="I2572" s="161"/>
      <c r="J2572" s="162"/>
      <c r="K2572" s="99"/>
      <c r="L2572" s="17"/>
      <c r="M2572" s="17"/>
      <c r="N2572" s="17"/>
      <c r="O2572" s="17"/>
      <c r="P2572" s="17"/>
      <c r="Q2572" s="17"/>
      <c r="R2572" s="17"/>
      <c r="S2572" s="17"/>
      <c r="T2572" s="17"/>
    </row>
    <row r="2573" spans="1:27" ht="30" hidden="1" customHeight="1" x14ac:dyDescent="0.25">
      <c r="A2573" s="34">
        <v>36</v>
      </c>
      <c r="B2573" s="126" t="str">
        <f>CONCATENATE("Maksymalna kwota dofinansowania - ",'0-1'!$B$8)</f>
        <v xml:space="preserve">Maksymalna kwota dofinansowania - </v>
      </c>
      <c r="C2573" s="127"/>
      <c r="D2573" s="128"/>
      <c r="E2573" s="57" t="s">
        <v>69</v>
      </c>
      <c r="F2573" s="135" t="str">
        <f>IF(F2574="","",F2574*F2541)</f>
        <v/>
      </c>
      <c r="G2573" s="136"/>
      <c r="H2573" s="137"/>
      <c r="I2573" s="138"/>
      <c r="J2573" s="138"/>
      <c r="K2573" s="99"/>
      <c r="L2573" s="17"/>
      <c r="M2573" s="17"/>
      <c r="N2573" s="17"/>
      <c r="O2573" s="17"/>
      <c r="P2573" s="17"/>
      <c r="Q2573" s="17"/>
      <c r="R2573" s="17"/>
      <c r="S2573" s="17"/>
      <c r="T2573" s="17"/>
    </row>
    <row r="2574" spans="1:27" ht="45.75" hidden="1" customHeight="1" x14ac:dyDescent="0.25">
      <c r="A2574" s="34">
        <v>37</v>
      </c>
      <c r="B2574" s="126" t="s">
        <v>187</v>
      </c>
      <c r="C2574" s="127"/>
      <c r="D2574" s="128"/>
      <c r="E2574" s="59" t="s">
        <v>47</v>
      </c>
      <c r="F2574" s="139" t="str">
        <f>IF(AA2570=3,0.95,IF(AA2570=2,0.9,IF(AA2570=1,0.85,"")))</f>
        <v/>
      </c>
      <c r="G2574" s="140"/>
      <c r="H2574" s="137"/>
      <c r="I2574" s="138"/>
      <c r="J2574" s="138"/>
      <c r="K2574" s="99"/>
      <c r="L2574" s="17"/>
      <c r="M2574" s="17"/>
      <c r="N2574" s="17"/>
      <c r="O2574" s="17"/>
      <c r="P2574" s="17"/>
      <c r="Q2574" s="17"/>
      <c r="R2574" s="17"/>
      <c r="S2574" s="17"/>
      <c r="T2574" s="17"/>
    </row>
    <row r="2575" spans="1:27" ht="15" hidden="1" customHeight="1" x14ac:dyDescent="0.25">
      <c r="A2575" s="106" t="s">
        <v>205</v>
      </c>
      <c r="B2575" s="106"/>
      <c r="C2575" s="106"/>
      <c r="D2575" s="106"/>
      <c r="E2575" s="106"/>
      <c r="F2575" s="106"/>
      <c r="G2575" s="106"/>
      <c r="H2575" s="106"/>
      <c r="I2575" s="106"/>
      <c r="J2575" s="132"/>
      <c r="K2575" s="98"/>
      <c r="L2575" s="17"/>
      <c r="M2575" s="17"/>
      <c r="N2575" s="17"/>
      <c r="O2575" s="17"/>
      <c r="P2575" s="17"/>
      <c r="Q2575" s="17"/>
      <c r="R2575" s="17"/>
      <c r="S2575" s="17"/>
      <c r="T2575" s="17"/>
    </row>
    <row r="2576" spans="1:27" ht="39.75" hidden="1" customHeight="1" x14ac:dyDescent="0.25">
      <c r="A2576" s="107"/>
      <c r="B2576" s="107"/>
      <c r="C2576" s="107"/>
      <c r="D2576" s="107"/>
      <c r="E2576" s="107"/>
      <c r="F2576" s="107"/>
      <c r="G2576" s="107"/>
      <c r="H2576" s="107"/>
      <c r="I2576" s="107"/>
      <c r="J2576" s="141"/>
      <c r="K2576" s="98"/>
      <c r="L2576" s="17"/>
      <c r="M2576" s="17"/>
      <c r="N2576" s="17"/>
      <c r="O2576" s="17"/>
      <c r="P2576" s="17"/>
      <c r="Q2576" s="17"/>
      <c r="R2576" s="17"/>
      <c r="S2576" s="17"/>
      <c r="T2576" s="17"/>
    </row>
    <row r="2577" spans="1:27" ht="33.75" hidden="1" customHeight="1" x14ac:dyDescent="0.25">
      <c r="K2577" s="98"/>
      <c r="L2577" s="17"/>
      <c r="M2577" s="17"/>
      <c r="N2577" s="17"/>
      <c r="O2577" s="17"/>
      <c r="P2577" s="17"/>
      <c r="Q2577" s="17"/>
      <c r="R2577" s="17"/>
      <c r="S2577" s="17"/>
      <c r="T2577" s="17"/>
    </row>
    <row r="2578" spans="1:27" ht="18.75" hidden="1" x14ac:dyDescent="0.3">
      <c r="B2578" s="207" t="s">
        <v>251</v>
      </c>
      <c r="C2578" s="207"/>
      <c r="D2578" s="207"/>
      <c r="E2578" s="207"/>
      <c r="F2578" s="207"/>
      <c r="G2578" s="207"/>
      <c r="H2578" s="207"/>
      <c r="I2578" s="207"/>
      <c r="J2578" s="207"/>
      <c r="K2578" s="98"/>
      <c r="L2578" s="17"/>
      <c r="M2578" s="17"/>
      <c r="N2578" s="17"/>
      <c r="O2578" s="17"/>
      <c r="P2578" s="17"/>
      <c r="Q2578" s="17"/>
      <c r="R2578" s="17"/>
      <c r="S2578" s="17"/>
      <c r="T2578" s="17"/>
    </row>
    <row r="2579" spans="1:27" ht="45.75" hidden="1" customHeight="1" x14ac:dyDescent="0.25">
      <c r="A2579" s="36" t="s">
        <v>13</v>
      </c>
      <c r="B2579" s="208" t="s">
        <v>33</v>
      </c>
      <c r="C2579" s="208"/>
      <c r="D2579" s="208"/>
      <c r="E2579" s="51" t="s">
        <v>15</v>
      </c>
      <c r="F2579" s="208" t="s">
        <v>36</v>
      </c>
      <c r="G2579" s="208"/>
      <c r="H2579" s="208" t="s">
        <v>49</v>
      </c>
      <c r="I2579" s="208"/>
      <c r="J2579" s="209"/>
      <c r="K2579" s="99"/>
      <c r="L2579" s="17"/>
      <c r="M2579" s="17"/>
      <c r="N2579" s="17"/>
      <c r="O2579" s="17"/>
      <c r="P2579" s="17"/>
      <c r="Q2579" s="17"/>
      <c r="R2579" s="17"/>
      <c r="S2579" s="17"/>
      <c r="T2579" s="17"/>
    </row>
    <row r="2580" spans="1:27" ht="31.5" hidden="1" customHeight="1" x14ac:dyDescent="0.25">
      <c r="A2580" s="40">
        <v>1</v>
      </c>
      <c r="B2580" s="157" t="s">
        <v>43</v>
      </c>
      <c r="C2580" s="157"/>
      <c r="D2580" s="157"/>
      <c r="E2580" s="52" t="s">
        <v>17</v>
      </c>
      <c r="F2580" s="198" t="s">
        <v>17</v>
      </c>
      <c r="G2580" s="199"/>
      <c r="H2580" s="200"/>
      <c r="I2580" s="200"/>
      <c r="J2580" s="201"/>
      <c r="K2580" s="99"/>
      <c r="L2580" s="17"/>
      <c r="M2580" s="17"/>
      <c r="N2580" s="17"/>
      <c r="O2580" s="17"/>
      <c r="P2580" s="17"/>
      <c r="Q2580" s="17"/>
      <c r="R2580" s="17"/>
      <c r="S2580" s="17"/>
      <c r="T2580" s="17"/>
    </row>
    <row r="2581" spans="1:27" ht="30.75" hidden="1" customHeight="1" x14ac:dyDescent="0.25">
      <c r="A2581" s="40">
        <v>2</v>
      </c>
      <c r="B2581" s="157" t="s">
        <v>44</v>
      </c>
      <c r="C2581" s="157"/>
      <c r="D2581" s="157"/>
      <c r="E2581" s="52" t="s">
        <v>17</v>
      </c>
      <c r="F2581" s="198" t="s">
        <v>17</v>
      </c>
      <c r="G2581" s="199"/>
      <c r="H2581" s="120"/>
      <c r="I2581" s="159"/>
      <c r="J2581" s="159"/>
      <c r="K2581" s="101"/>
      <c r="L2581" s="17"/>
      <c r="M2581" s="17"/>
      <c r="N2581" s="17"/>
      <c r="O2581" s="17"/>
      <c r="P2581" s="17"/>
      <c r="Q2581" s="17"/>
      <c r="R2581" s="17"/>
      <c r="S2581" s="17"/>
      <c r="T2581" s="17"/>
    </row>
    <row r="2582" spans="1:27" ht="15.75" hidden="1" x14ac:dyDescent="0.25">
      <c r="A2582" s="40">
        <v>3</v>
      </c>
      <c r="B2582" s="126" t="s">
        <v>152</v>
      </c>
      <c r="C2582" s="127"/>
      <c r="D2582" s="128"/>
      <c r="E2582" s="53" t="s">
        <v>153</v>
      </c>
      <c r="F2582" s="202"/>
      <c r="G2582" s="203"/>
      <c r="H2582" s="120"/>
      <c r="I2582" s="159"/>
      <c r="J2582" s="159"/>
      <c r="K2582" s="101"/>
      <c r="L2582" s="17"/>
      <c r="M2582" s="17"/>
      <c r="N2582" s="17"/>
      <c r="O2582" s="17"/>
      <c r="P2582" s="17"/>
      <c r="Q2582" s="17"/>
      <c r="R2582" s="17"/>
      <c r="S2582" s="17"/>
      <c r="T2582" s="17"/>
      <c r="AA2582" t="s">
        <v>154</v>
      </c>
    </row>
    <row r="2583" spans="1:27" ht="17.25" hidden="1" x14ac:dyDescent="0.25">
      <c r="A2583" s="40">
        <v>4</v>
      </c>
      <c r="B2583" s="157" t="s">
        <v>45</v>
      </c>
      <c r="C2583" s="157"/>
      <c r="D2583" s="157"/>
      <c r="E2583" s="54" t="s">
        <v>21</v>
      </c>
      <c r="F2583" s="158"/>
      <c r="G2583" s="158"/>
      <c r="H2583" s="120"/>
      <c r="I2583" s="159"/>
      <c r="J2583" s="159"/>
      <c r="K2583" s="101"/>
      <c r="L2583" s="17"/>
      <c r="M2583" s="17"/>
      <c r="N2583" s="17"/>
      <c r="O2583" s="17"/>
      <c r="P2583" s="17"/>
      <c r="Q2583" s="17"/>
      <c r="R2583" s="17"/>
      <c r="S2583" s="17"/>
      <c r="T2583" s="17"/>
      <c r="AA2583" t="s">
        <v>155</v>
      </c>
    </row>
    <row r="2584" spans="1:27" ht="18.75" hidden="1" customHeight="1" x14ac:dyDescent="0.25">
      <c r="A2584" s="40">
        <v>5</v>
      </c>
      <c r="B2584" s="157" t="s">
        <v>41</v>
      </c>
      <c r="C2584" s="157"/>
      <c r="D2584" s="157"/>
      <c r="E2584" s="54" t="s">
        <v>21</v>
      </c>
      <c r="F2584" s="204"/>
      <c r="G2584" s="205"/>
      <c r="H2584" s="120"/>
      <c r="I2584" s="159"/>
      <c r="J2584" s="159"/>
      <c r="K2584" s="101"/>
      <c r="L2584" s="17"/>
      <c r="M2584" s="17"/>
      <c r="N2584" s="17"/>
      <c r="O2584" s="17"/>
      <c r="P2584" s="17"/>
      <c r="Q2584" s="17"/>
      <c r="R2584" s="17"/>
      <c r="S2584" s="17"/>
      <c r="T2584" s="17"/>
    </row>
    <row r="2585" spans="1:27" ht="29.25" hidden="1" customHeight="1" x14ac:dyDescent="0.25">
      <c r="A2585" s="34">
        <v>6</v>
      </c>
      <c r="B2585" s="206" t="s">
        <v>163</v>
      </c>
      <c r="C2585" s="206"/>
      <c r="D2585" s="206"/>
      <c r="E2585" s="55" t="s">
        <v>168</v>
      </c>
      <c r="F2585" s="158"/>
      <c r="G2585" s="158"/>
      <c r="H2585" s="120"/>
      <c r="I2585" s="159"/>
      <c r="J2585" s="159"/>
      <c r="K2585" s="101"/>
      <c r="L2585" s="17"/>
      <c r="M2585" s="17"/>
      <c r="N2585" s="17"/>
      <c r="O2585" s="17"/>
      <c r="P2585" s="17"/>
      <c r="Q2585" s="17"/>
      <c r="R2585" s="17"/>
      <c r="S2585" s="17"/>
      <c r="T2585" s="17"/>
    </row>
    <row r="2586" spans="1:27" ht="62.25" hidden="1" customHeight="1" x14ac:dyDescent="0.25">
      <c r="A2586" s="40">
        <v>7</v>
      </c>
      <c r="B2586" s="157" t="s">
        <v>46</v>
      </c>
      <c r="C2586" s="157"/>
      <c r="D2586" s="157"/>
      <c r="E2586" s="54" t="s">
        <v>21</v>
      </c>
      <c r="F2586" s="158"/>
      <c r="G2586" s="158"/>
      <c r="H2586" s="120"/>
      <c r="I2586" s="159"/>
      <c r="J2586" s="159"/>
      <c r="K2586" s="99"/>
      <c r="L2586" s="17"/>
      <c r="M2586" s="17"/>
      <c r="N2586" s="17"/>
      <c r="O2586" s="17"/>
      <c r="P2586" s="17"/>
      <c r="Q2586" s="17"/>
      <c r="R2586" s="17"/>
      <c r="S2586" s="17"/>
      <c r="T2586" s="17"/>
    </row>
    <row r="2587" spans="1:27" ht="28.5" hidden="1" customHeight="1" x14ac:dyDescent="0.25">
      <c r="A2587" s="40">
        <v>8</v>
      </c>
      <c r="B2587" s="193" t="s">
        <v>174</v>
      </c>
      <c r="C2587" s="194"/>
      <c r="D2587" s="195"/>
      <c r="E2587" s="56" t="s">
        <v>35</v>
      </c>
      <c r="F2587" s="196"/>
      <c r="G2587" s="197"/>
      <c r="H2587" s="120"/>
      <c r="I2587" s="159"/>
      <c r="J2587" s="159"/>
      <c r="K2587" s="99"/>
      <c r="L2587" s="17"/>
      <c r="M2587" s="17"/>
      <c r="N2587" s="17"/>
      <c r="O2587" s="17"/>
      <c r="P2587" s="17"/>
      <c r="Q2587" s="17"/>
      <c r="R2587" s="17"/>
      <c r="S2587" s="17"/>
      <c r="T2587" s="17"/>
    </row>
    <row r="2588" spans="1:27" ht="29.25" hidden="1" customHeight="1" x14ac:dyDescent="0.25">
      <c r="A2588" s="40">
        <v>9</v>
      </c>
      <c r="B2588" s="193" t="s">
        <v>176</v>
      </c>
      <c r="C2588" s="194"/>
      <c r="D2588" s="195"/>
      <c r="E2588" s="56" t="s">
        <v>153</v>
      </c>
      <c r="F2588" s="163"/>
      <c r="G2588" s="164"/>
      <c r="H2588" s="120"/>
      <c r="I2588" s="159"/>
      <c r="J2588" s="159"/>
      <c r="K2588" s="99"/>
      <c r="L2588" s="17"/>
      <c r="M2588" s="17"/>
      <c r="N2588" s="17"/>
      <c r="O2588" s="17"/>
      <c r="P2588" s="17"/>
      <c r="Q2588" s="17"/>
      <c r="R2588" s="17"/>
      <c r="S2588" s="17"/>
      <c r="T2588" s="17"/>
    </row>
    <row r="2589" spans="1:27" hidden="1" x14ac:dyDescent="0.25">
      <c r="A2589" s="40">
        <v>10</v>
      </c>
      <c r="B2589" s="193" t="s">
        <v>175</v>
      </c>
      <c r="C2589" s="194"/>
      <c r="D2589" s="195"/>
      <c r="E2589" s="56" t="s">
        <v>35</v>
      </c>
      <c r="F2589" s="196"/>
      <c r="G2589" s="197"/>
      <c r="H2589" s="120"/>
      <c r="I2589" s="159"/>
      <c r="J2589" s="159"/>
      <c r="K2589" s="99"/>
      <c r="L2589" s="17"/>
      <c r="M2589" s="17"/>
      <c r="N2589" s="17"/>
      <c r="O2589" s="17"/>
      <c r="P2589" s="17"/>
      <c r="Q2589" s="17"/>
      <c r="R2589" s="17"/>
      <c r="S2589" s="17"/>
      <c r="T2589" s="17"/>
    </row>
    <row r="2590" spans="1:27" ht="33.75" hidden="1" customHeight="1" x14ac:dyDescent="0.25">
      <c r="A2590" s="40">
        <v>11</v>
      </c>
      <c r="B2590" s="126" t="s">
        <v>156</v>
      </c>
      <c r="C2590" s="127"/>
      <c r="D2590" s="128"/>
      <c r="E2590" s="57" t="s">
        <v>69</v>
      </c>
      <c r="F2590" s="187"/>
      <c r="G2590" s="188"/>
      <c r="H2590" s="120"/>
      <c r="I2590" s="159"/>
      <c r="J2590" s="159"/>
      <c r="K2590" s="100" t="str">
        <f>IF(F2591&gt;F2590,"Wartość kosztów kwalifikowanych przekracza koszt całkowity przedsięwzięcia !!!","")</f>
        <v/>
      </c>
      <c r="L2590" s="17"/>
      <c r="M2590" s="17"/>
      <c r="N2590" s="17"/>
      <c r="O2590" s="17"/>
      <c r="P2590" s="17"/>
      <c r="Q2590" s="17"/>
      <c r="R2590" s="17"/>
      <c r="S2590" s="17"/>
      <c r="T2590" s="17"/>
    </row>
    <row r="2591" spans="1:27" ht="141.75" hidden="1" customHeight="1" x14ac:dyDescent="0.25">
      <c r="A2591" s="40">
        <v>12</v>
      </c>
      <c r="B2591" s="126" t="s">
        <v>167</v>
      </c>
      <c r="C2591" s="127"/>
      <c r="D2591" s="128"/>
      <c r="E2591" s="57" t="s">
        <v>69</v>
      </c>
      <c r="F2591" s="187"/>
      <c r="G2591" s="188"/>
      <c r="H2591" s="120"/>
      <c r="I2591" s="159"/>
      <c r="J2591" s="159"/>
      <c r="K2591" s="105" t="str">
        <f>IF(F2591="","",IF(F2591&lt;100000,"Minimalny koszt kwalifikowany przedsięwzięcia to 100.000,00 zł !!!",""))</f>
        <v/>
      </c>
      <c r="L2591" s="17"/>
      <c r="M2591" s="17"/>
      <c r="N2591" s="17"/>
      <c r="O2591" s="17"/>
      <c r="P2591" s="17"/>
      <c r="Q2591" s="17"/>
      <c r="R2591" s="17"/>
      <c r="S2591" s="17"/>
      <c r="T2591" s="17"/>
    </row>
    <row r="2592" spans="1:27" ht="30.75" hidden="1" customHeight="1" x14ac:dyDescent="0.25">
      <c r="A2592" s="37">
        <v>13</v>
      </c>
      <c r="B2592" s="126" t="s">
        <v>165</v>
      </c>
      <c r="C2592" s="127"/>
      <c r="D2592" s="128"/>
      <c r="E2592" s="57" t="s">
        <v>69</v>
      </c>
      <c r="F2592" s="187"/>
      <c r="G2592" s="188"/>
      <c r="H2592" s="120"/>
      <c r="I2592" s="159"/>
      <c r="J2592" s="159"/>
      <c r="K2592" s="99"/>
      <c r="L2592" s="17"/>
      <c r="M2592" s="17"/>
      <c r="N2592" s="17"/>
      <c r="O2592" s="17"/>
      <c r="P2592" s="17"/>
      <c r="Q2592" s="17"/>
      <c r="R2592" s="17"/>
      <c r="S2592" s="17"/>
      <c r="T2592" s="17"/>
    </row>
    <row r="2593" spans="1:20" ht="30.75" hidden="1" customHeight="1" x14ac:dyDescent="0.25">
      <c r="A2593" s="37">
        <v>14</v>
      </c>
      <c r="B2593" s="126" t="s">
        <v>164</v>
      </c>
      <c r="C2593" s="127"/>
      <c r="D2593" s="128"/>
      <c r="E2593" s="57" t="s">
        <v>69</v>
      </c>
      <c r="F2593" s="187"/>
      <c r="G2593" s="188"/>
      <c r="H2593" s="120"/>
      <c r="I2593" s="159"/>
      <c r="J2593" s="159"/>
      <c r="K2593" s="99"/>
      <c r="L2593" s="17"/>
      <c r="M2593" s="17"/>
      <c r="N2593" s="17"/>
      <c r="O2593" s="17"/>
      <c r="P2593" s="17"/>
      <c r="Q2593" s="17"/>
      <c r="R2593" s="17"/>
      <c r="S2593" s="17"/>
      <c r="T2593" s="17"/>
    </row>
    <row r="2594" spans="1:20" ht="30.75" hidden="1" customHeight="1" x14ac:dyDescent="0.25">
      <c r="A2594" s="37">
        <v>15</v>
      </c>
      <c r="B2594" s="126" t="s">
        <v>170</v>
      </c>
      <c r="C2594" s="127"/>
      <c r="D2594" s="128"/>
      <c r="E2594" s="57" t="s">
        <v>69</v>
      </c>
      <c r="F2594" s="189" t="str">
        <f>IF(OR(F2592="",F2593=""),"",F2592-F2593)</f>
        <v/>
      </c>
      <c r="G2594" s="190"/>
      <c r="H2594" s="120"/>
      <c r="I2594" s="159"/>
      <c r="J2594" s="159"/>
      <c r="K2594" s="99"/>
      <c r="L2594" s="17"/>
      <c r="M2594" s="17"/>
      <c r="N2594" s="17"/>
      <c r="O2594" s="17"/>
      <c r="P2594" s="17"/>
      <c r="Q2594" s="17"/>
      <c r="R2594" s="17"/>
      <c r="S2594" s="17"/>
      <c r="T2594" s="17"/>
    </row>
    <row r="2595" spans="1:20" hidden="1" x14ac:dyDescent="0.25">
      <c r="A2595" s="166">
        <v>16</v>
      </c>
      <c r="B2595" s="145" t="s">
        <v>66</v>
      </c>
      <c r="C2595" s="146"/>
      <c r="D2595" s="147"/>
      <c r="E2595" s="56" t="s">
        <v>93</v>
      </c>
      <c r="F2595" s="191"/>
      <c r="G2595" s="192"/>
      <c r="H2595" s="182"/>
      <c r="I2595" s="183"/>
      <c r="J2595" s="183"/>
      <c r="K2595" s="102"/>
      <c r="L2595" s="17"/>
      <c r="M2595" s="17"/>
      <c r="N2595" s="17"/>
      <c r="O2595" s="17"/>
      <c r="P2595" s="17"/>
      <c r="Q2595" s="17"/>
      <c r="R2595" s="17"/>
      <c r="S2595" s="17"/>
      <c r="T2595" s="17"/>
    </row>
    <row r="2596" spans="1:20" ht="17.25" hidden="1" customHeight="1" x14ac:dyDescent="0.25">
      <c r="A2596" s="167"/>
      <c r="B2596" s="151"/>
      <c r="C2596" s="152"/>
      <c r="D2596" s="153"/>
      <c r="E2596" s="54" t="s">
        <v>22</v>
      </c>
      <c r="F2596" s="114" t="str">
        <f>IF(F2595="","",F2595*0.278)</f>
        <v/>
      </c>
      <c r="G2596" s="114"/>
      <c r="H2596" s="184"/>
      <c r="I2596" s="184"/>
      <c r="J2596" s="182"/>
      <c r="K2596" s="102"/>
      <c r="L2596" s="17"/>
      <c r="M2596" s="17"/>
      <c r="N2596" s="17"/>
      <c r="O2596" s="17"/>
      <c r="P2596" s="17"/>
      <c r="Q2596" s="17"/>
      <c r="R2596" s="17"/>
      <c r="S2596" s="17"/>
      <c r="T2596" s="17"/>
    </row>
    <row r="2597" spans="1:20" hidden="1" x14ac:dyDescent="0.25">
      <c r="A2597" s="166">
        <v>17</v>
      </c>
      <c r="B2597" s="145" t="s">
        <v>67</v>
      </c>
      <c r="C2597" s="146"/>
      <c r="D2597" s="147"/>
      <c r="E2597" s="56" t="s">
        <v>93</v>
      </c>
      <c r="F2597" s="191"/>
      <c r="G2597" s="192"/>
      <c r="H2597" s="182"/>
      <c r="I2597" s="183"/>
      <c r="J2597" s="183"/>
      <c r="K2597" s="102"/>
      <c r="L2597" s="17"/>
      <c r="M2597" s="17"/>
      <c r="N2597" s="17"/>
      <c r="O2597" s="17"/>
      <c r="P2597" s="17"/>
      <c r="Q2597" s="17"/>
      <c r="R2597" s="17"/>
      <c r="S2597" s="17"/>
      <c r="T2597" s="17"/>
    </row>
    <row r="2598" spans="1:20" hidden="1" x14ac:dyDescent="0.25">
      <c r="A2598" s="167"/>
      <c r="B2598" s="151"/>
      <c r="C2598" s="152"/>
      <c r="D2598" s="153"/>
      <c r="E2598" s="54" t="s">
        <v>22</v>
      </c>
      <c r="F2598" s="114" t="str">
        <f>IF(F2597="","",F2597*0.278)</f>
        <v/>
      </c>
      <c r="G2598" s="114"/>
      <c r="H2598" s="184"/>
      <c r="I2598" s="184"/>
      <c r="J2598" s="182"/>
      <c r="K2598" s="102"/>
      <c r="L2598" s="17"/>
      <c r="M2598" s="17"/>
      <c r="N2598" s="17"/>
      <c r="O2598" s="17"/>
      <c r="P2598" s="17"/>
      <c r="Q2598" s="17"/>
      <c r="R2598" s="17"/>
      <c r="S2598" s="17"/>
      <c r="T2598" s="17"/>
    </row>
    <row r="2599" spans="1:20" hidden="1" x14ac:dyDescent="0.25">
      <c r="A2599" s="166">
        <v>18</v>
      </c>
      <c r="B2599" s="145" t="s">
        <v>64</v>
      </c>
      <c r="C2599" s="146"/>
      <c r="D2599" s="147"/>
      <c r="E2599" s="56" t="s">
        <v>93</v>
      </c>
      <c r="F2599" s="181" t="str">
        <f>IF(OR(F2595="",F2597=""),"",F2595-F2597)</f>
        <v/>
      </c>
      <c r="G2599" s="181"/>
      <c r="H2599" s="182"/>
      <c r="I2599" s="183"/>
      <c r="J2599" s="183"/>
      <c r="K2599" s="102"/>
      <c r="L2599" s="17"/>
      <c r="M2599" s="17"/>
      <c r="N2599" s="17"/>
      <c r="O2599" s="17"/>
      <c r="P2599" s="17"/>
      <c r="Q2599" s="17"/>
      <c r="R2599" s="17"/>
      <c r="S2599" s="17"/>
      <c r="T2599" s="17"/>
    </row>
    <row r="2600" spans="1:20" hidden="1" x14ac:dyDescent="0.25">
      <c r="A2600" s="167"/>
      <c r="B2600" s="151"/>
      <c r="C2600" s="152"/>
      <c r="D2600" s="153"/>
      <c r="E2600" s="54" t="s">
        <v>22</v>
      </c>
      <c r="F2600" s="114" t="str">
        <f>IF(OR(F2596="",F2598=""),"",F2596-F2598)</f>
        <v/>
      </c>
      <c r="G2600" s="114"/>
      <c r="H2600" s="184"/>
      <c r="I2600" s="184"/>
      <c r="J2600" s="182"/>
      <c r="K2600" s="102"/>
      <c r="L2600" s="17"/>
      <c r="M2600" s="17"/>
      <c r="N2600" s="17"/>
      <c r="O2600" s="17"/>
      <c r="P2600" s="17"/>
      <c r="Q2600" s="17"/>
      <c r="R2600" s="17"/>
      <c r="S2600" s="17"/>
      <c r="T2600" s="17"/>
    </row>
    <row r="2601" spans="1:20" ht="24" hidden="1" customHeight="1" x14ac:dyDescent="0.25">
      <c r="A2601" s="166">
        <v>19</v>
      </c>
      <c r="B2601" s="168" t="s">
        <v>61</v>
      </c>
      <c r="C2601" s="169"/>
      <c r="D2601" s="170"/>
      <c r="E2601" s="58" t="s">
        <v>93</v>
      </c>
      <c r="F2601" s="163"/>
      <c r="G2601" s="164"/>
      <c r="H2601" s="120"/>
      <c r="I2601" s="159"/>
      <c r="J2601" s="159"/>
      <c r="K2601" s="99"/>
      <c r="L2601" s="17"/>
      <c r="M2601" s="17"/>
      <c r="N2601" s="17"/>
      <c r="O2601" s="17"/>
      <c r="P2601" s="17"/>
      <c r="Q2601" s="17"/>
      <c r="R2601" s="17"/>
      <c r="S2601" s="17"/>
      <c r="T2601" s="17"/>
    </row>
    <row r="2602" spans="1:20" ht="24" hidden="1" customHeight="1" x14ac:dyDescent="0.25">
      <c r="A2602" s="167"/>
      <c r="B2602" s="171"/>
      <c r="C2602" s="172"/>
      <c r="D2602" s="173"/>
      <c r="E2602" s="57" t="s">
        <v>22</v>
      </c>
      <c r="F2602" s="185" t="str">
        <f>IF(F2601="","",F2601*0.278)</f>
        <v/>
      </c>
      <c r="G2602" s="186"/>
      <c r="H2602" s="120"/>
      <c r="I2602" s="159"/>
      <c r="J2602" s="159"/>
      <c r="K2602" s="99"/>
      <c r="L2602" s="17"/>
      <c r="M2602" s="17"/>
      <c r="N2602" s="17"/>
      <c r="O2602" s="17"/>
      <c r="P2602" s="17"/>
      <c r="Q2602" s="17"/>
      <c r="R2602" s="17"/>
      <c r="S2602" s="17"/>
      <c r="T2602" s="17"/>
    </row>
    <row r="2603" spans="1:20" ht="24" hidden="1" customHeight="1" x14ac:dyDescent="0.25">
      <c r="A2603" s="166">
        <v>20</v>
      </c>
      <c r="B2603" s="168" t="s">
        <v>62</v>
      </c>
      <c r="C2603" s="169"/>
      <c r="D2603" s="170"/>
      <c r="E2603" s="58" t="s">
        <v>93</v>
      </c>
      <c r="F2603" s="163"/>
      <c r="G2603" s="164"/>
      <c r="H2603" s="120"/>
      <c r="I2603" s="159"/>
      <c r="J2603" s="159"/>
      <c r="K2603" s="99"/>
      <c r="L2603" s="17"/>
      <c r="M2603" s="17"/>
      <c r="N2603" s="17"/>
      <c r="O2603" s="17"/>
      <c r="P2603" s="17"/>
      <c r="Q2603" s="17"/>
      <c r="R2603" s="17"/>
      <c r="S2603" s="17"/>
      <c r="T2603" s="17"/>
    </row>
    <row r="2604" spans="1:20" ht="24" hidden="1" customHeight="1" x14ac:dyDescent="0.25">
      <c r="A2604" s="167"/>
      <c r="B2604" s="171"/>
      <c r="C2604" s="172"/>
      <c r="D2604" s="173"/>
      <c r="E2604" s="57" t="s">
        <v>22</v>
      </c>
      <c r="F2604" s="185" t="str">
        <f>IF(F2603="","",F2603*0.278)</f>
        <v/>
      </c>
      <c r="G2604" s="186"/>
      <c r="H2604" s="120"/>
      <c r="I2604" s="159"/>
      <c r="J2604" s="159"/>
      <c r="K2604" s="103"/>
      <c r="L2604" s="17"/>
      <c r="M2604" s="17"/>
      <c r="N2604" s="17"/>
      <c r="O2604" s="17"/>
      <c r="P2604" s="17"/>
      <c r="Q2604" s="17"/>
      <c r="R2604" s="17"/>
      <c r="S2604" s="17"/>
      <c r="T2604" s="17"/>
    </row>
    <row r="2605" spans="1:20" ht="23.25" hidden="1" customHeight="1" x14ac:dyDescent="0.25">
      <c r="A2605" s="166">
        <v>21</v>
      </c>
      <c r="B2605" s="168" t="s">
        <v>50</v>
      </c>
      <c r="C2605" s="169"/>
      <c r="D2605" s="170"/>
      <c r="E2605" s="58" t="s">
        <v>93</v>
      </c>
      <c r="F2605" s="174" t="str">
        <f>IF(OR(F2601="",F2603=""),"",F2601-F2603)</f>
        <v/>
      </c>
      <c r="G2605" s="175"/>
      <c r="H2605" s="120"/>
      <c r="I2605" s="159"/>
      <c r="J2605" s="159"/>
      <c r="K2605" s="103"/>
      <c r="L2605" s="17"/>
      <c r="M2605" s="17"/>
      <c r="N2605" s="17"/>
      <c r="O2605" s="17"/>
      <c r="P2605" s="17"/>
      <c r="Q2605" s="17"/>
      <c r="R2605" s="17"/>
      <c r="S2605" s="17"/>
      <c r="T2605" s="17"/>
    </row>
    <row r="2606" spans="1:20" ht="23.25" hidden="1" customHeight="1" x14ac:dyDescent="0.25">
      <c r="A2606" s="167"/>
      <c r="B2606" s="171"/>
      <c r="C2606" s="172"/>
      <c r="D2606" s="173"/>
      <c r="E2606" s="57" t="s">
        <v>22</v>
      </c>
      <c r="F2606" s="174" t="str">
        <f>IF(OR(F2602="",F2604=""),"",F2602-F2604)</f>
        <v/>
      </c>
      <c r="G2606" s="175"/>
      <c r="H2606" s="120"/>
      <c r="I2606" s="159"/>
      <c r="J2606" s="159"/>
      <c r="K2606" s="103"/>
      <c r="L2606" s="17"/>
      <c r="M2606" s="17"/>
      <c r="N2606" s="17"/>
      <c r="O2606" s="17"/>
      <c r="P2606" s="17"/>
      <c r="Q2606" s="17"/>
      <c r="R2606" s="17"/>
      <c r="S2606" s="17"/>
      <c r="T2606" s="17"/>
    </row>
    <row r="2607" spans="1:20" ht="45.75" hidden="1" customHeight="1" x14ac:dyDescent="0.25">
      <c r="A2607" s="38">
        <v>22</v>
      </c>
      <c r="B2607" s="126" t="s">
        <v>161</v>
      </c>
      <c r="C2607" s="127"/>
      <c r="D2607" s="128"/>
      <c r="E2607" s="57" t="s">
        <v>47</v>
      </c>
      <c r="F2607" s="176" t="str">
        <f>IF(OR(F2601="",F2603=""),"",F2605/F2601)</f>
        <v/>
      </c>
      <c r="G2607" s="177"/>
      <c r="H2607" s="120"/>
      <c r="I2607" s="159"/>
      <c r="J2607" s="159"/>
      <c r="K2607" s="103"/>
      <c r="L2607" s="17"/>
      <c r="M2607" s="17"/>
      <c r="N2607" s="17"/>
      <c r="O2607" s="17"/>
      <c r="P2607" s="17"/>
      <c r="Q2607" s="17"/>
      <c r="R2607" s="17"/>
      <c r="S2607" s="17"/>
      <c r="T2607" s="17"/>
    </row>
    <row r="2608" spans="1:20" ht="30.75" hidden="1" customHeight="1" x14ac:dyDescent="0.25">
      <c r="A2608" s="40">
        <v>23</v>
      </c>
      <c r="B2608" s="129" t="s">
        <v>23</v>
      </c>
      <c r="C2608" s="130"/>
      <c r="D2608" s="131"/>
      <c r="E2608" s="54" t="s">
        <v>22</v>
      </c>
      <c r="F2608" s="178"/>
      <c r="G2608" s="178"/>
      <c r="H2608" s="179"/>
      <c r="I2608" s="179"/>
      <c r="J2608" s="120"/>
      <c r="K2608" s="102"/>
      <c r="L2608" s="17"/>
      <c r="M2608" s="17"/>
      <c r="N2608" s="17"/>
      <c r="O2608" s="17"/>
      <c r="P2608" s="17"/>
      <c r="Q2608" s="17"/>
      <c r="R2608" s="17"/>
      <c r="S2608" s="17"/>
      <c r="T2608" s="17"/>
    </row>
    <row r="2609" spans="1:27" ht="30.75" hidden="1" customHeight="1" x14ac:dyDescent="0.25">
      <c r="A2609" s="38">
        <v>24</v>
      </c>
      <c r="B2609" s="129" t="s">
        <v>172</v>
      </c>
      <c r="C2609" s="130"/>
      <c r="D2609" s="131"/>
      <c r="E2609" s="54" t="s">
        <v>22</v>
      </c>
      <c r="F2609" s="178"/>
      <c r="G2609" s="178"/>
      <c r="H2609" s="179"/>
      <c r="I2609" s="179"/>
      <c r="J2609" s="120"/>
      <c r="K2609" s="102"/>
      <c r="L2609" s="17"/>
      <c r="M2609" s="17"/>
      <c r="N2609" s="17"/>
      <c r="O2609" s="17"/>
      <c r="P2609" s="17"/>
      <c r="Q2609" s="17"/>
      <c r="R2609" s="17"/>
      <c r="S2609" s="17"/>
      <c r="T2609" s="17"/>
    </row>
    <row r="2610" spans="1:27" ht="30.75" hidden="1" customHeight="1" x14ac:dyDescent="0.25">
      <c r="A2610" s="38">
        <v>25</v>
      </c>
      <c r="B2610" s="129" t="s">
        <v>173</v>
      </c>
      <c r="C2610" s="130"/>
      <c r="D2610" s="131"/>
      <c r="E2610" s="54" t="s">
        <v>22</v>
      </c>
      <c r="F2610" s="180" t="str">
        <f>IF(OR(F2608="",F2609=""),"",F2608-F2609)</f>
        <v/>
      </c>
      <c r="G2610" s="180"/>
      <c r="H2610" s="120"/>
      <c r="I2610" s="159"/>
      <c r="J2610" s="159"/>
      <c r="K2610" s="102"/>
      <c r="L2610" s="17"/>
      <c r="M2610" s="17"/>
      <c r="N2610" s="17"/>
      <c r="O2610" s="17"/>
      <c r="P2610" s="17"/>
      <c r="Q2610" s="17"/>
      <c r="R2610" s="17"/>
      <c r="S2610" s="17"/>
      <c r="T2610" s="17"/>
    </row>
    <row r="2611" spans="1:27" ht="45.75" hidden="1" customHeight="1" x14ac:dyDescent="0.25">
      <c r="A2611" s="46">
        <v>26</v>
      </c>
      <c r="B2611" s="108" t="s">
        <v>166</v>
      </c>
      <c r="C2611" s="108"/>
      <c r="D2611" s="108"/>
      <c r="E2611" s="57" t="s">
        <v>22</v>
      </c>
      <c r="F2611" s="163"/>
      <c r="G2611" s="164"/>
      <c r="H2611" s="120"/>
      <c r="I2611" s="159"/>
      <c r="J2611" s="159"/>
      <c r="K2611" s="103"/>
      <c r="L2611" s="17"/>
      <c r="M2611" s="17"/>
      <c r="N2611" s="17"/>
      <c r="O2611" s="17"/>
      <c r="P2611" s="17"/>
      <c r="Q2611" s="17"/>
      <c r="R2611" s="17"/>
      <c r="S2611" s="17"/>
      <c r="T2611" s="17"/>
    </row>
    <row r="2612" spans="1:27" ht="45.75" hidden="1" customHeight="1" x14ac:dyDescent="0.25">
      <c r="A2612" s="46">
        <v>27</v>
      </c>
      <c r="B2612" s="108" t="s">
        <v>169</v>
      </c>
      <c r="C2612" s="108"/>
      <c r="D2612" s="108"/>
      <c r="E2612" s="57" t="s">
        <v>22</v>
      </c>
      <c r="F2612" s="163"/>
      <c r="G2612" s="164"/>
      <c r="H2612" s="120"/>
      <c r="I2612" s="159"/>
      <c r="J2612" s="159"/>
      <c r="K2612" s="103"/>
      <c r="L2612" s="17"/>
      <c r="M2612" s="17"/>
      <c r="N2612" s="17"/>
      <c r="O2612" s="17"/>
      <c r="P2612" s="17"/>
      <c r="Q2612" s="17"/>
      <c r="R2612" s="17"/>
      <c r="S2612" s="17"/>
      <c r="T2612" s="17"/>
    </row>
    <row r="2613" spans="1:27" ht="45" hidden="1" customHeight="1" x14ac:dyDescent="0.25">
      <c r="A2613" s="34">
        <v>28</v>
      </c>
      <c r="B2613" s="157" t="s">
        <v>51</v>
      </c>
      <c r="C2613" s="157"/>
      <c r="D2613" s="157"/>
      <c r="E2613" s="54" t="s">
        <v>22</v>
      </c>
      <c r="F2613" s="165" t="str">
        <f>IF(AND(F2611="",F2612=""),"",F2611+F2612)</f>
        <v/>
      </c>
      <c r="G2613" s="165"/>
      <c r="H2613" s="120"/>
      <c r="I2613" s="159"/>
      <c r="J2613" s="159"/>
      <c r="K2613" s="99"/>
      <c r="L2613" s="17"/>
      <c r="M2613" s="17"/>
      <c r="N2613" s="17"/>
      <c r="O2613" s="17"/>
      <c r="P2613" s="17"/>
      <c r="Q2613" s="17"/>
      <c r="R2613" s="17"/>
      <c r="S2613" s="17"/>
      <c r="T2613" s="17"/>
    </row>
    <row r="2614" spans="1:27" ht="30.75" hidden="1" customHeight="1" x14ac:dyDescent="0.25">
      <c r="A2614" s="34">
        <v>29</v>
      </c>
      <c r="B2614" s="129" t="s">
        <v>185</v>
      </c>
      <c r="C2614" s="130"/>
      <c r="D2614" s="131"/>
      <c r="E2614" s="54" t="s">
        <v>24</v>
      </c>
      <c r="F2614" s="163"/>
      <c r="G2614" s="164"/>
      <c r="H2614" s="120"/>
      <c r="I2614" s="159"/>
      <c r="J2614" s="159"/>
      <c r="K2614" s="99"/>
      <c r="L2614" s="17"/>
      <c r="M2614" s="17"/>
      <c r="N2614" s="17"/>
      <c r="O2614" s="17"/>
      <c r="P2614" s="17"/>
      <c r="Q2614" s="17"/>
      <c r="R2614" s="17"/>
      <c r="S2614" s="17"/>
      <c r="T2614" s="17"/>
    </row>
    <row r="2615" spans="1:27" hidden="1" x14ac:dyDescent="0.25">
      <c r="A2615" s="34">
        <v>30</v>
      </c>
      <c r="B2615" s="129" t="s">
        <v>186</v>
      </c>
      <c r="C2615" s="130"/>
      <c r="D2615" s="131"/>
      <c r="E2615" s="54" t="s">
        <v>24</v>
      </c>
      <c r="F2615" s="163"/>
      <c r="G2615" s="164"/>
      <c r="H2615" s="120"/>
      <c r="I2615" s="159"/>
      <c r="J2615" s="159"/>
      <c r="K2615" s="99"/>
      <c r="L2615" s="17"/>
      <c r="M2615" s="17"/>
      <c r="N2615" s="17"/>
      <c r="O2615" s="17"/>
      <c r="P2615" s="17"/>
      <c r="Q2615" s="17"/>
      <c r="R2615" s="17"/>
      <c r="S2615" s="17"/>
      <c r="T2615" s="17"/>
    </row>
    <row r="2616" spans="1:27" ht="31.5" hidden="1" customHeight="1" x14ac:dyDescent="0.25">
      <c r="A2616" s="34">
        <v>31</v>
      </c>
      <c r="B2616" s="157" t="s">
        <v>48</v>
      </c>
      <c r="C2616" s="157"/>
      <c r="D2616" s="157"/>
      <c r="E2616" s="54" t="s">
        <v>24</v>
      </c>
      <c r="F2616" s="165" t="str">
        <f>IF(OR(F2614="",F2615=""),"",F2614-F2615)</f>
        <v/>
      </c>
      <c r="G2616" s="165"/>
      <c r="H2616" s="120"/>
      <c r="I2616" s="159"/>
      <c r="J2616" s="159"/>
      <c r="K2616" s="103"/>
      <c r="L2616" s="17"/>
      <c r="M2616" s="17"/>
      <c r="N2616" s="17"/>
      <c r="O2616" s="17"/>
      <c r="P2616" s="17"/>
      <c r="Q2616" s="17"/>
      <c r="R2616" s="17"/>
      <c r="S2616" s="17"/>
      <c r="T2616" s="17"/>
    </row>
    <row r="2617" spans="1:27" hidden="1" x14ac:dyDescent="0.25">
      <c r="A2617" s="142">
        <v>32</v>
      </c>
      <c r="B2617" s="145" t="s">
        <v>52</v>
      </c>
      <c r="C2617" s="146"/>
      <c r="D2617" s="147"/>
      <c r="E2617" s="154" t="s">
        <v>182</v>
      </c>
      <c r="F2617" s="154"/>
      <c r="G2617" s="154"/>
      <c r="H2617" s="154"/>
      <c r="I2617" s="154"/>
      <c r="J2617" s="86"/>
      <c r="K2617" s="155" t="str">
        <f>IF(AND(J2617="Tak",F2607&lt;0.25),"Nie został spełniony warunek zgodnie z punktem 1 Kryteriów jakościowych dopuszczających","")</f>
        <v/>
      </c>
      <c r="L2617" s="155"/>
      <c r="M2617" s="155"/>
      <c r="N2617" s="155"/>
      <c r="O2617" s="155"/>
      <c r="P2617" s="155"/>
      <c r="Q2617" s="155"/>
      <c r="R2617" s="155"/>
      <c r="S2617" s="155"/>
      <c r="T2617" s="155"/>
      <c r="AA2617">
        <f>IF(J2617="Tak",1,0)</f>
        <v>0</v>
      </c>
    </row>
    <row r="2618" spans="1:27" hidden="1" x14ac:dyDescent="0.25">
      <c r="A2618" s="143"/>
      <c r="B2618" s="148"/>
      <c r="C2618" s="149"/>
      <c r="D2618" s="150"/>
      <c r="E2618" s="156" t="s">
        <v>183</v>
      </c>
      <c r="F2618" s="156"/>
      <c r="G2618" s="156"/>
      <c r="H2618" s="156"/>
      <c r="I2618" s="156"/>
      <c r="J2618" s="86"/>
      <c r="K2618" s="155" t="str">
        <f>IF(AND(J2618="Tak",F2607&lt;0.1),"Nie został spełniony warunek zgodnie z punktem 2 Kryteriów jakościowych dopuszczających","")</f>
        <v/>
      </c>
      <c r="L2618" s="155"/>
      <c r="M2618" s="155"/>
      <c r="N2618" s="155"/>
      <c r="O2618" s="155"/>
      <c r="P2618" s="155"/>
      <c r="Q2618" s="155"/>
      <c r="R2618" s="155"/>
      <c r="S2618" s="155"/>
      <c r="T2618" s="155"/>
      <c r="AA2618">
        <f t="shared" ref="AA2618:AA2619" si="52">IF(J2618="Tak",1,0)</f>
        <v>0</v>
      </c>
    </row>
    <row r="2619" spans="1:27" hidden="1" x14ac:dyDescent="0.25">
      <c r="A2619" s="144"/>
      <c r="B2619" s="151"/>
      <c r="C2619" s="152"/>
      <c r="D2619" s="153"/>
      <c r="E2619" s="156" t="s">
        <v>184</v>
      </c>
      <c r="F2619" s="156"/>
      <c r="G2619" s="156"/>
      <c r="H2619" s="156"/>
      <c r="I2619" s="156"/>
      <c r="J2619" s="86"/>
      <c r="K2619" s="155" t="str">
        <f>IF(AND(J2619="Tak",F2607&lt;0.1),"Nie został spełniony warunek zgodnie z punktem 2 Kryteriów jakościowych dopuszczających","")</f>
        <v/>
      </c>
      <c r="L2619" s="155"/>
      <c r="M2619" s="155"/>
      <c r="N2619" s="155"/>
      <c r="O2619" s="155"/>
      <c r="P2619" s="155"/>
      <c r="Q2619" s="155"/>
      <c r="R2619" s="155"/>
      <c r="S2619" s="155"/>
      <c r="T2619" s="155"/>
      <c r="AA2619">
        <f t="shared" si="52"/>
        <v>0</v>
      </c>
    </row>
    <row r="2620" spans="1:27" ht="63.75" hidden="1" customHeight="1" x14ac:dyDescent="0.25">
      <c r="A2620" s="34">
        <v>33</v>
      </c>
      <c r="B2620" s="157" t="s">
        <v>277</v>
      </c>
      <c r="C2620" s="157"/>
      <c r="D2620" s="157"/>
      <c r="E2620" s="54" t="s">
        <v>19</v>
      </c>
      <c r="F2620" s="158"/>
      <c r="G2620" s="158"/>
      <c r="H2620" s="120"/>
      <c r="I2620" s="159"/>
      <c r="J2620" s="159"/>
      <c r="K2620" s="99"/>
      <c r="L2620" s="17"/>
      <c r="M2620" s="17"/>
      <c r="N2620" s="17"/>
      <c r="O2620" s="17"/>
      <c r="P2620" s="17"/>
      <c r="Q2620" s="17"/>
      <c r="R2620" s="17"/>
      <c r="S2620" s="17"/>
      <c r="T2620" s="17"/>
      <c r="AA2620">
        <f>SUM(AA2617:AA2619)</f>
        <v>0</v>
      </c>
    </row>
    <row r="2621" spans="1:27" ht="41.25" hidden="1" customHeight="1" x14ac:dyDescent="0.25">
      <c r="A2621" s="34">
        <v>34</v>
      </c>
      <c r="B2621" s="108" t="s">
        <v>157</v>
      </c>
      <c r="C2621" s="108"/>
      <c r="D2621" s="108"/>
      <c r="E2621" s="57" t="s">
        <v>158</v>
      </c>
      <c r="F2621" s="160" t="str">
        <f>IF(OR(F2592="",F2593=""),"",F2591/F2605)</f>
        <v/>
      </c>
      <c r="G2621" s="160"/>
      <c r="H2621" s="161"/>
      <c r="I2621" s="161"/>
      <c r="J2621" s="162"/>
      <c r="K2621" s="100"/>
      <c r="L2621" s="17"/>
      <c r="M2621" s="17"/>
      <c r="N2621" s="17"/>
      <c r="O2621" s="17"/>
      <c r="P2621" s="17"/>
      <c r="Q2621" s="17"/>
      <c r="R2621" s="17"/>
      <c r="S2621" s="17"/>
      <c r="T2621" s="17"/>
    </row>
    <row r="2622" spans="1:27" ht="40.5" hidden="1" customHeight="1" x14ac:dyDescent="0.25">
      <c r="A2622" s="34">
        <v>35</v>
      </c>
      <c r="B2622" s="108" t="s">
        <v>159</v>
      </c>
      <c r="C2622" s="108"/>
      <c r="D2622" s="108"/>
      <c r="E2622" s="57" t="s">
        <v>160</v>
      </c>
      <c r="F2622" s="160" t="str">
        <f>IF(OR(F2591="",F2592="",F2601=""),"",F2591/(F2592-F2593))</f>
        <v/>
      </c>
      <c r="G2622" s="160"/>
      <c r="H2622" s="161"/>
      <c r="I2622" s="161"/>
      <c r="J2622" s="162"/>
      <c r="K2622" s="99"/>
      <c r="L2622" s="17"/>
      <c r="M2622" s="17"/>
      <c r="N2622" s="17"/>
      <c r="O2622" s="17"/>
      <c r="P2622" s="17"/>
      <c r="Q2622" s="17"/>
      <c r="R2622" s="17"/>
      <c r="S2622" s="17"/>
      <c r="T2622" s="17"/>
    </row>
    <row r="2623" spans="1:27" ht="30" hidden="1" customHeight="1" x14ac:dyDescent="0.25">
      <c r="A2623" s="34">
        <v>36</v>
      </c>
      <c r="B2623" s="126" t="str">
        <f>CONCATENATE("Maksymalna kwota dofinansowania - ",'0-1'!$B$8)</f>
        <v xml:space="preserve">Maksymalna kwota dofinansowania - </v>
      </c>
      <c r="C2623" s="127"/>
      <c r="D2623" s="128"/>
      <c r="E2623" s="57" t="s">
        <v>69</v>
      </c>
      <c r="F2623" s="135" t="str">
        <f>IF(F2624="","",F2624*F2591)</f>
        <v/>
      </c>
      <c r="G2623" s="136"/>
      <c r="H2623" s="137"/>
      <c r="I2623" s="138"/>
      <c r="J2623" s="138"/>
      <c r="K2623" s="99"/>
      <c r="L2623" s="17"/>
      <c r="M2623" s="17"/>
      <c r="N2623" s="17"/>
      <c r="O2623" s="17"/>
      <c r="P2623" s="17"/>
      <c r="Q2623" s="17"/>
      <c r="R2623" s="17"/>
      <c r="S2623" s="17"/>
      <c r="T2623" s="17"/>
    </row>
    <row r="2624" spans="1:27" ht="45.75" hidden="1" customHeight="1" x14ac:dyDescent="0.25">
      <c r="A2624" s="34">
        <v>37</v>
      </c>
      <c r="B2624" s="126" t="s">
        <v>187</v>
      </c>
      <c r="C2624" s="127"/>
      <c r="D2624" s="128"/>
      <c r="E2624" s="59" t="s">
        <v>47</v>
      </c>
      <c r="F2624" s="139" t="str">
        <f>IF(AA2620=3,0.95,IF(AA2620=2,0.9,IF(AA2620=1,0.85,"")))</f>
        <v/>
      </c>
      <c r="G2624" s="140"/>
      <c r="H2624" s="137"/>
      <c r="I2624" s="138"/>
      <c r="J2624" s="138"/>
      <c r="K2624" s="99"/>
      <c r="L2624" s="17"/>
      <c r="M2624" s="17"/>
      <c r="N2624" s="17"/>
      <c r="O2624" s="17"/>
      <c r="P2624" s="17"/>
      <c r="Q2624" s="17"/>
      <c r="R2624" s="17"/>
      <c r="S2624" s="17"/>
      <c r="T2624" s="17"/>
    </row>
    <row r="2625" spans="1:27" ht="15" hidden="1" customHeight="1" x14ac:dyDescent="0.25">
      <c r="A2625" s="106" t="s">
        <v>205</v>
      </c>
      <c r="B2625" s="106"/>
      <c r="C2625" s="106"/>
      <c r="D2625" s="106"/>
      <c r="E2625" s="106"/>
      <c r="F2625" s="106"/>
      <c r="G2625" s="106"/>
      <c r="H2625" s="106"/>
      <c r="I2625" s="106"/>
      <c r="J2625" s="132"/>
      <c r="K2625" s="98"/>
      <c r="L2625" s="17"/>
      <c r="M2625" s="17"/>
      <c r="N2625" s="17"/>
      <c r="O2625" s="17"/>
      <c r="P2625" s="17"/>
      <c r="Q2625" s="17"/>
      <c r="R2625" s="17"/>
      <c r="S2625" s="17"/>
      <c r="T2625" s="17"/>
    </row>
    <row r="2626" spans="1:27" ht="39.75" hidden="1" customHeight="1" x14ac:dyDescent="0.25">
      <c r="A2626" s="107"/>
      <c r="B2626" s="107"/>
      <c r="C2626" s="107"/>
      <c r="D2626" s="107"/>
      <c r="E2626" s="107"/>
      <c r="F2626" s="107"/>
      <c r="G2626" s="107"/>
      <c r="H2626" s="107"/>
      <c r="I2626" s="107"/>
      <c r="J2626" s="141"/>
      <c r="K2626" s="98"/>
      <c r="L2626" s="17"/>
      <c r="M2626" s="17"/>
      <c r="N2626" s="17"/>
      <c r="O2626" s="17"/>
      <c r="P2626" s="17"/>
      <c r="Q2626" s="17"/>
      <c r="R2626" s="17"/>
      <c r="S2626" s="17"/>
      <c r="T2626" s="17"/>
    </row>
    <row r="2627" spans="1:27" ht="33" hidden="1" customHeight="1" x14ac:dyDescent="0.25">
      <c r="K2627" s="98"/>
      <c r="L2627" s="17"/>
      <c r="M2627" s="17"/>
      <c r="N2627" s="17"/>
      <c r="O2627" s="17"/>
      <c r="P2627" s="17"/>
      <c r="Q2627" s="17"/>
      <c r="R2627" s="17"/>
      <c r="S2627" s="17"/>
      <c r="T2627" s="17"/>
    </row>
    <row r="2628" spans="1:27" ht="18.75" hidden="1" x14ac:dyDescent="0.3">
      <c r="B2628" s="207" t="s">
        <v>252</v>
      </c>
      <c r="C2628" s="207"/>
      <c r="D2628" s="207"/>
      <c r="E2628" s="207"/>
      <c r="F2628" s="207"/>
      <c r="G2628" s="207"/>
      <c r="H2628" s="207"/>
      <c r="I2628" s="207"/>
      <c r="J2628" s="207"/>
      <c r="K2628" s="98"/>
      <c r="L2628" s="17"/>
      <c r="M2628" s="17"/>
      <c r="N2628" s="17"/>
      <c r="O2628" s="17"/>
      <c r="P2628" s="17"/>
      <c r="Q2628" s="17"/>
      <c r="R2628" s="17"/>
      <c r="S2628" s="17"/>
      <c r="T2628" s="17"/>
    </row>
    <row r="2629" spans="1:27" ht="45.75" hidden="1" customHeight="1" x14ac:dyDescent="0.25">
      <c r="A2629" s="36" t="s">
        <v>13</v>
      </c>
      <c r="B2629" s="208" t="s">
        <v>33</v>
      </c>
      <c r="C2629" s="208"/>
      <c r="D2629" s="208"/>
      <c r="E2629" s="51" t="s">
        <v>15</v>
      </c>
      <c r="F2629" s="208" t="s">
        <v>36</v>
      </c>
      <c r="G2629" s="208"/>
      <c r="H2629" s="208" t="s">
        <v>49</v>
      </c>
      <c r="I2629" s="208"/>
      <c r="J2629" s="209"/>
      <c r="K2629" s="99"/>
      <c r="L2629" s="17"/>
      <c r="M2629" s="17"/>
      <c r="N2629" s="17"/>
      <c r="O2629" s="17"/>
      <c r="P2629" s="17"/>
      <c r="Q2629" s="17"/>
      <c r="R2629" s="17"/>
      <c r="S2629" s="17"/>
      <c r="T2629" s="17"/>
    </row>
    <row r="2630" spans="1:27" ht="31.5" hidden="1" customHeight="1" x14ac:dyDescent="0.25">
      <c r="A2630" s="40">
        <v>1</v>
      </c>
      <c r="B2630" s="157" t="s">
        <v>43</v>
      </c>
      <c r="C2630" s="157"/>
      <c r="D2630" s="157"/>
      <c r="E2630" s="52" t="s">
        <v>17</v>
      </c>
      <c r="F2630" s="198" t="s">
        <v>17</v>
      </c>
      <c r="G2630" s="199"/>
      <c r="H2630" s="200"/>
      <c r="I2630" s="200"/>
      <c r="J2630" s="201"/>
      <c r="K2630" s="99"/>
      <c r="L2630" s="17"/>
      <c r="M2630" s="17"/>
      <c r="N2630" s="17"/>
      <c r="O2630" s="17"/>
      <c r="P2630" s="17"/>
      <c r="Q2630" s="17"/>
      <c r="R2630" s="17"/>
      <c r="S2630" s="17"/>
      <c r="T2630" s="17"/>
    </row>
    <row r="2631" spans="1:27" ht="30.75" hidden="1" customHeight="1" x14ac:dyDescent="0.25">
      <c r="A2631" s="40">
        <v>2</v>
      </c>
      <c r="B2631" s="157" t="s">
        <v>44</v>
      </c>
      <c r="C2631" s="157"/>
      <c r="D2631" s="157"/>
      <c r="E2631" s="52" t="s">
        <v>17</v>
      </c>
      <c r="F2631" s="198" t="s">
        <v>17</v>
      </c>
      <c r="G2631" s="199"/>
      <c r="H2631" s="120"/>
      <c r="I2631" s="159"/>
      <c r="J2631" s="159"/>
      <c r="K2631" s="101"/>
      <c r="L2631" s="17"/>
      <c r="M2631" s="17"/>
      <c r="N2631" s="17"/>
      <c r="O2631" s="17"/>
      <c r="P2631" s="17"/>
      <c r="Q2631" s="17"/>
      <c r="R2631" s="17"/>
      <c r="S2631" s="17"/>
      <c r="T2631" s="17"/>
    </row>
    <row r="2632" spans="1:27" ht="15.75" hidden="1" x14ac:dyDescent="0.25">
      <c r="A2632" s="40">
        <v>3</v>
      </c>
      <c r="B2632" s="126" t="s">
        <v>152</v>
      </c>
      <c r="C2632" s="127"/>
      <c r="D2632" s="128"/>
      <c r="E2632" s="53" t="s">
        <v>153</v>
      </c>
      <c r="F2632" s="202"/>
      <c r="G2632" s="203"/>
      <c r="H2632" s="120"/>
      <c r="I2632" s="159"/>
      <c r="J2632" s="159"/>
      <c r="K2632" s="101"/>
      <c r="L2632" s="17"/>
      <c r="M2632" s="17"/>
      <c r="N2632" s="17"/>
      <c r="O2632" s="17"/>
      <c r="P2632" s="17"/>
      <c r="Q2632" s="17"/>
      <c r="R2632" s="17"/>
      <c r="S2632" s="17"/>
      <c r="T2632" s="17"/>
      <c r="AA2632" t="s">
        <v>154</v>
      </c>
    </row>
    <row r="2633" spans="1:27" ht="17.25" hidden="1" x14ac:dyDescent="0.25">
      <c r="A2633" s="40">
        <v>4</v>
      </c>
      <c r="B2633" s="157" t="s">
        <v>45</v>
      </c>
      <c r="C2633" s="157"/>
      <c r="D2633" s="157"/>
      <c r="E2633" s="54" t="s">
        <v>21</v>
      </c>
      <c r="F2633" s="158"/>
      <c r="G2633" s="158"/>
      <c r="H2633" s="120"/>
      <c r="I2633" s="159"/>
      <c r="J2633" s="159"/>
      <c r="K2633" s="101"/>
      <c r="L2633" s="17"/>
      <c r="M2633" s="17"/>
      <c r="N2633" s="17"/>
      <c r="O2633" s="17"/>
      <c r="P2633" s="17"/>
      <c r="Q2633" s="17"/>
      <c r="R2633" s="17"/>
      <c r="S2633" s="17"/>
      <c r="T2633" s="17"/>
      <c r="AA2633" t="s">
        <v>155</v>
      </c>
    </row>
    <row r="2634" spans="1:27" ht="18.75" hidden="1" customHeight="1" x14ac:dyDescent="0.25">
      <c r="A2634" s="40">
        <v>5</v>
      </c>
      <c r="B2634" s="157" t="s">
        <v>41</v>
      </c>
      <c r="C2634" s="157"/>
      <c r="D2634" s="157"/>
      <c r="E2634" s="54" t="s">
        <v>21</v>
      </c>
      <c r="F2634" s="204"/>
      <c r="G2634" s="205"/>
      <c r="H2634" s="120"/>
      <c r="I2634" s="159"/>
      <c r="J2634" s="159"/>
      <c r="K2634" s="101"/>
      <c r="L2634" s="17"/>
      <c r="M2634" s="17"/>
      <c r="N2634" s="17"/>
      <c r="O2634" s="17"/>
      <c r="P2634" s="17"/>
      <c r="Q2634" s="17"/>
      <c r="R2634" s="17"/>
      <c r="S2634" s="17"/>
      <c r="T2634" s="17"/>
    </row>
    <row r="2635" spans="1:27" ht="29.25" hidden="1" customHeight="1" x14ac:dyDescent="0.25">
      <c r="A2635" s="34">
        <v>6</v>
      </c>
      <c r="B2635" s="206" t="s">
        <v>163</v>
      </c>
      <c r="C2635" s="206"/>
      <c r="D2635" s="206"/>
      <c r="E2635" s="55" t="s">
        <v>168</v>
      </c>
      <c r="F2635" s="158"/>
      <c r="G2635" s="158"/>
      <c r="H2635" s="120"/>
      <c r="I2635" s="159"/>
      <c r="J2635" s="159"/>
      <c r="K2635" s="101"/>
      <c r="L2635" s="17"/>
      <c r="M2635" s="17"/>
      <c r="N2635" s="17"/>
      <c r="O2635" s="17"/>
      <c r="P2635" s="17"/>
      <c r="Q2635" s="17"/>
      <c r="R2635" s="17"/>
      <c r="S2635" s="17"/>
      <c r="T2635" s="17"/>
    </row>
    <row r="2636" spans="1:27" ht="62.25" hidden="1" customHeight="1" x14ac:dyDescent="0.25">
      <c r="A2636" s="40">
        <v>7</v>
      </c>
      <c r="B2636" s="157" t="s">
        <v>46</v>
      </c>
      <c r="C2636" s="157"/>
      <c r="D2636" s="157"/>
      <c r="E2636" s="54" t="s">
        <v>21</v>
      </c>
      <c r="F2636" s="158"/>
      <c r="G2636" s="158"/>
      <c r="H2636" s="120"/>
      <c r="I2636" s="159"/>
      <c r="J2636" s="159"/>
      <c r="K2636" s="99"/>
      <c r="L2636" s="17"/>
      <c r="M2636" s="17"/>
      <c r="N2636" s="17"/>
      <c r="O2636" s="17"/>
      <c r="P2636" s="17"/>
      <c r="Q2636" s="17"/>
      <c r="R2636" s="17"/>
      <c r="S2636" s="17"/>
      <c r="T2636" s="17"/>
    </row>
    <row r="2637" spans="1:27" ht="28.5" hidden="1" customHeight="1" x14ac:dyDescent="0.25">
      <c r="A2637" s="40">
        <v>8</v>
      </c>
      <c r="B2637" s="193" t="s">
        <v>174</v>
      </c>
      <c r="C2637" s="194"/>
      <c r="D2637" s="195"/>
      <c r="E2637" s="56" t="s">
        <v>35</v>
      </c>
      <c r="F2637" s="196"/>
      <c r="G2637" s="197"/>
      <c r="H2637" s="120"/>
      <c r="I2637" s="159"/>
      <c r="J2637" s="159"/>
      <c r="K2637" s="99"/>
      <c r="L2637" s="17"/>
      <c r="M2637" s="17"/>
      <c r="N2637" s="17"/>
      <c r="O2637" s="17"/>
      <c r="P2637" s="17"/>
      <c r="Q2637" s="17"/>
      <c r="R2637" s="17"/>
      <c r="S2637" s="17"/>
      <c r="T2637" s="17"/>
    </row>
    <row r="2638" spans="1:27" ht="29.25" hidden="1" customHeight="1" x14ac:dyDescent="0.25">
      <c r="A2638" s="40">
        <v>9</v>
      </c>
      <c r="B2638" s="193" t="s">
        <v>176</v>
      </c>
      <c r="C2638" s="194"/>
      <c r="D2638" s="195"/>
      <c r="E2638" s="56" t="s">
        <v>153</v>
      </c>
      <c r="F2638" s="163"/>
      <c r="G2638" s="164"/>
      <c r="H2638" s="120"/>
      <c r="I2638" s="159"/>
      <c r="J2638" s="159"/>
      <c r="K2638" s="99"/>
      <c r="L2638" s="17"/>
      <c r="M2638" s="17"/>
      <c r="N2638" s="17"/>
      <c r="O2638" s="17"/>
      <c r="P2638" s="17"/>
      <c r="Q2638" s="17"/>
      <c r="R2638" s="17"/>
      <c r="S2638" s="17"/>
      <c r="T2638" s="17"/>
    </row>
    <row r="2639" spans="1:27" hidden="1" x14ac:dyDescent="0.25">
      <c r="A2639" s="40">
        <v>10</v>
      </c>
      <c r="B2639" s="193" t="s">
        <v>175</v>
      </c>
      <c r="C2639" s="194"/>
      <c r="D2639" s="195"/>
      <c r="E2639" s="56" t="s">
        <v>35</v>
      </c>
      <c r="F2639" s="196"/>
      <c r="G2639" s="197"/>
      <c r="H2639" s="120"/>
      <c r="I2639" s="159"/>
      <c r="J2639" s="159"/>
      <c r="K2639" s="99"/>
      <c r="L2639" s="17"/>
      <c r="M2639" s="17"/>
      <c r="N2639" s="17"/>
      <c r="O2639" s="17"/>
      <c r="P2639" s="17"/>
      <c r="Q2639" s="17"/>
      <c r="R2639" s="17"/>
      <c r="S2639" s="17"/>
      <c r="T2639" s="17"/>
    </row>
    <row r="2640" spans="1:27" ht="33.75" hidden="1" customHeight="1" x14ac:dyDescent="0.25">
      <c r="A2640" s="40">
        <v>11</v>
      </c>
      <c r="B2640" s="126" t="s">
        <v>156</v>
      </c>
      <c r="C2640" s="127"/>
      <c r="D2640" s="128"/>
      <c r="E2640" s="57" t="s">
        <v>69</v>
      </c>
      <c r="F2640" s="187"/>
      <c r="G2640" s="188"/>
      <c r="H2640" s="120"/>
      <c r="I2640" s="159"/>
      <c r="J2640" s="159"/>
      <c r="K2640" s="100" t="str">
        <f>IF(F2641&gt;F2640,"Wartość kosztów kwalifikowanych przekracza koszt całkowity przedsięwzięcia !!!","")</f>
        <v/>
      </c>
      <c r="L2640" s="17"/>
      <c r="M2640" s="17"/>
      <c r="N2640" s="17"/>
      <c r="O2640" s="17"/>
      <c r="P2640" s="17"/>
      <c r="Q2640" s="17"/>
      <c r="R2640" s="17"/>
      <c r="S2640" s="17"/>
      <c r="T2640" s="17"/>
    </row>
    <row r="2641" spans="1:20" ht="141.75" hidden="1" customHeight="1" x14ac:dyDescent="0.25">
      <c r="A2641" s="40">
        <v>12</v>
      </c>
      <c r="B2641" s="126" t="s">
        <v>167</v>
      </c>
      <c r="C2641" s="127"/>
      <c r="D2641" s="128"/>
      <c r="E2641" s="57" t="s">
        <v>69</v>
      </c>
      <c r="F2641" s="187"/>
      <c r="G2641" s="188"/>
      <c r="H2641" s="120"/>
      <c r="I2641" s="159"/>
      <c r="J2641" s="159"/>
      <c r="K2641" s="105" t="str">
        <f>IF(F2641="","",IF(F2641&lt;100000,"Minimalny koszt kwalifikowany przedsięwzięcia to 100.000,00 zł !!!",""))</f>
        <v/>
      </c>
      <c r="L2641" s="17"/>
      <c r="M2641" s="17"/>
      <c r="N2641" s="17"/>
      <c r="O2641" s="17"/>
      <c r="P2641" s="17"/>
      <c r="Q2641" s="17"/>
      <c r="R2641" s="17"/>
      <c r="S2641" s="17"/>
      <c r="T2641" s="17"/>
    </row>
    <row r="2642" spans="1:20" ht="30.75" hidden="1" customHeight="1" x14ac:dyDescent="0.25">
      <c r="A2642" s="37">
        <v>13</v>
      </c>
      <c r="B2642" s="126" t="s">
        <v>165</v>
      </c>
      <c r="C2642" s="127"/>
      <c r="D2642" s="128"/>
      <c r="E2642" s="57" t="s">
        <v>69</v>
      </c>
      <c r="F2642" s="187"/>
      <c r="G2642" s="188"/>
      <c r="H2642" s="120"/>
      <c r="I2642" s="159"/>
      <c r="J2642" s="159"/>
      <c r="K2642" s="99"/>
      <c r="L2642" s="17"/>
      <c r="M2642" s="17"/>
      <c r="N2642" s="17"/>
      <c r="O2642" s="17"/>
      <c r="P2642" s="17"/>
      <c r="Q2642" s="17"/>
      <c r="R2642" s="17"/>
      <c r="S2642" s="17"/>
      <c r="T2642" s="17"/>
    </row>
    <row r="2643" spans="1:20" ht="30.75" hidden="1" customHeight="1" x14ac:dyDescent="0.25">
      <c r="A2643" s="37">
        <v>14</v>
      </c>
      <c r="B2643" s="126" t="s">
        <v>164</v>
      </c>
      <c r="C2643" s="127"/>
      <c r="D2643" s="128"/>
      <c r="E2643" s="57" t="s">
        <v>69</v>
      </c>
      <c r="F2643" s="187"/>
      <c r="G2643" s="188"/>
      <c r="H2643" s="120"/>
      <c r="I2643" s="159"/>
      <c r="J2643" s="159"/>
      <c r="K2643" s="99"/>
      <c r="L2643" s="17"/>
      <c r="M2643" s="17"/>
      <c r="N2643" s="17"/>
      <c r="O2643" s="17"/>
      <c r="P2643" s="17"/>
      <c r="Q2643" s="17"/>
      <c r="R2643" s="17"/>
      <c r="S2643" s="17"/>
      <c r="T2643" s="17"/>
    </row>
    <row r="2644" spans="1:20" ht="30.75" hidden="1" customHeight="1" x14ac:dyDescent="0.25">
      <c r="A2644" s="37">
        <v>15</v>
      </c>
      <c r="B2644" s="126" t="s">
        <v>170</v>
      </c>
      <c r="C2644" s="127"/>
      <c r="D2644" s="128"/>
      <c r="E2644" s="57" t="s">
        <v>69</v>
      </c>
      <c r="F2644" s="189" t="str">
        <f>IF(OR(F2642="",F2643=""),"",F2642-F2643)</f>
        <v/>
      </c>
      <c r="G2644" s="190"/>
      <c r="H2644" s="120"/>
      <c r="I2644" s="159"/>
      <c r="J2644" s="159"/>
      <c r="K2644" s="99"/>
      <c r="L2644" s="17"/>
      <c r="M2644" s="17"/>
      <c r="N2644" s="17"/>
      <c r="O2644" s="17"/>
      <c r="P2644" s="17"/>
      <c r="Q2644" s="17"/>
      <c r="R2644" s="17"/>
      <c r="S2644" s="17"/>
      <c r="T2644" s="17"/>
    </row>
    <row r="2645" spans="1:20" hidden="1" x14ac:dyDescent="0.25">
      <c r="A2645" s="166">
        <v>16</v>
      </c>
      <c r="B2645" s="145" t="s">
        <v>66</v>
      </c>
      <c r="C2645" s="146"/>
      <c r="D2645" s="147"/>
      <c r="E2645" s="56" t="s">
        <v>93</v>
      </c>
      <c r="F2645" s="191"/>
      <c r="G2645" s="192"/>
      <c r="H2645" s="182"/>
      <c r="I2645" s="183"/>
      <c r="J2645" s="183"/>
      <c r="K2645" s="102"/>
      <c r="L2645" s="17"/>
      <c r="M2645" s="17"/>
      <c r="N2645" s="17"/>
      <c r="O2645" s="17"/>
      <c r="P2645" s="17"/>
      <c r="Q2645" s="17"/>
      <c r="R2645" s="17"/>
      <c r="S2645" s="17"/>
      <c r="T2645" s="17"/>
    </row>
    <row r="2646" spans="1:20" ht="17.25" hidden="1" customHeight="1" x14ac:dyDescent="0.25">
      <c r="A2646" s="167"/>
      <c r="B2646" s="151"/>
      <c r="C2646" s="152"/>
      <c r="D2646" s="153"/>
      <c r="E2646" s="54" t="s">
        <v>22</v>
      </c>
      <c r="F2646" s="114" t="str">
        <f>IF(F2645="","",F2645*0.278)</f>
        <v/>
      </c>
      <c r="G2646" s="114"/>
      <c r="H2646" s="184"/>
      <c r="I2646" s="184"/>
      <c r="J2646" s="182"/>
      <c r="K2646" s="102"/>
      <c r="L2646" s="17"/>
      <c r="M2646" s="17"/>
      <c r="N2646" s="17"/>
      <c r="O2646" s="17"/>
      <c r="P2646" s="17"/>
      <c r="Q2646" s="17"/>
      <c r="R2646" s="17"/>
      <c r="S2646" s="17"/>
      <c r="T2646" s="17"/>
    </row>
    <row r="2647" spans="1:20" hidden="1" x14ac:dyDescent="0.25">
      <c r="A2647" s="166">
        <v>17</v>
      </c>
      <c r="B2647" s="145" t="s">
        <v>67</v>
      </c>
      <c r="C2647" s="146"/>
      <c r="D2647" s="147"/>
      <c r="E2647" s="56" t="s">
        <v>93</v>
      </c>
      <c r="F2647" s="191"/>
      <c r="G2647" s="192"/>
      <c r="H2647" s="182"/>
      <c r="I2647" s="183"/>
      <c r="J2647" s="183"/>
      <c r="K2647" s="102"/>
      <c r="L2647" s="17"/>
      <c r="M2647" s="17"/>
      <c r="N2647" s="17"/>
      <c r="O2647" s="17"/>
      <c r="P2647" s="17"/>
      <c r="Q2647" s="17"/>
      <c r="R2647" s="17"/>
      <c r="S2647" s="17"/>
      <c r="T2647" s="17"/>
    </row>
    <row r="2648" spans="1:20" hidden="1" x14ac:dyDescent="0.25">
      <c r="A2648" s="167"/>
      <c r="B2648" s="151"/>
      <c r="C2648" s="152"/>
      <c r="D2648" s="153"/>
      <c r="E2648" s="54" t="s">
        <v>22</v>
      </c>
      <c r="F2648" s="114" t="str">
        <f>IF(F2647="","",F2647*0.278)</f>
        <v/>
      </c>
      <c r="G2648" s="114"/>
      <c r="H2648" s="184"/>
      <c r="I2648" s="184"/>
      <c r="J2648" s="182"/>
      <c r="K2648" s="102"/>
      <c r="L2648" s="17"/>
      <c r="M2648" s="17"/>
      <c r="N2648" s="17"/>
      <c r="O2648" s="17"/>
      <c r="P2648" s="17"/>
      <c r="Q2648" s="17"/>
      <c r="R2648" s="17"/>
      <c r="S2648" s="17"/>
      <c r="T2648" s="17"/>
    </row>
    <row r="2649" spans="1:20" hidden="1" x14ac:dyDescent="0.25">
      <c r="A2649" s="166">
        <v>18</v>
      </c>
      <c r="B2649" s="145" t="s">
        <v>64</v>
      </c>
      <c r="C2649" s="146"/>
      <c r="D2649" s="147"/>
      <c r="E2649" s="56" t="s">
        <v>93</v>
      </c>
      <c r="F2649" s="181" t="str">
        <f>IF(OR(F2645="",F2647=""),"",F2645-F2647)</f>
        <v/>
      </c>
      <c r="G2649" s="181"/>
      <c r="H2649" s="182"/>
      <c r="I2649" s="183"/>
      <c r="J2649" s="183"/>
      <c r="K2649" s="102"/>
      <c r="L2649" s="17"/>
      <c r="M2649" s="17"/>
      <c r="N2649" s="17"/>
      <c r="O2649" s="17"/>
      <c r="P2649" s="17"/>
      <c r="Q2649" s="17"/>
      <c r="R2649" s="17"/>
      <c r="S2649" s="17"/>
      <c r="T2649" s="17"/>
    </row>
    <row r="2650" spans="1:20" hidden="1" x14ac:dyDescent="0.25">
      <c r="A2650" s="167"/>
      <c r="B2650" s="151"/>
      <c r="C2650" s="152"/>
      <c r="D2650" s="153"/>
      <c r="E2650" s="54" t="s">
        <v>22</v>
      </c>
      <c r="F2650" s="114" t="str">
        <f>IF(OR(F2646="",F2648=""),"",F2646-F2648)</f>
        <v/>
      </c>
      <c r="G2650" s="114"/>
      <c r="H2650" s="184"/>
      <c r="I2650" s="184"/>
      <c r="J2650" s="182"/>
      <c r="K2650" s="102"/>
      <c r="L2650" s="17"/>
      <c r="M2650" s="17"/>
      <c r="N2650" s="17"/>
      <c r="O2650" s="17"/>
      <c r="P2650" s="17"/>
      <c r="Q2650" s="17"/>
      <c r="R2650" s="17"/>
      <c r="S2650" s="17"/>
      <c r="T2650" s="17"/>
    </row>
    <row r="2651" spans="1:20" ht="24" hidden="1" customHeight="1" x14ac:dyDescent="0.25">
      <c r="A2651" s="166">
        <v>19</v>
      </c>
      <c r="B2651" s="168" t="s">
        <v>61</v>
      </c>
      <c r="C2651" s="169"/>
      <c r="D2651" s="170"/>
      <c r="E2651" s="58" t="s">
        <v>93</v>
      </c>
      <c r="F2651" s="163"/>
      <c r="G2651" s="164"/>
      <c r="H2651" s="120"/>
      <c r="I2651" s="159"/>
      <c r="J2651" s="159"/>
      <c r="K2651" s="99"/>
      <c r="L2651" s="17"/>
      <c r="M2651" s="17"/>
      <c r="N2651" s="17"/>
      <c r="O2651" s="17"/>
      <c r="P2651" s="17"/>
      <c r="Q2651" s="17"/>
      <c r="R2651" s="17"/>
      <c r="S2651" s="17"/>
      <c r="T2651" s="17"/>
    </row>
    <row r="2652" spans="1:20" ht="24" hidden="1" customHeight="1" x14ac:dyDescent="0.25">
      <c r="A2652" s="167"/>
      <c r="B2652" s="171"/>
      <c r="C2652" s="172"/>
      <c r="D2652" s="173"/>
      <c r="E2652" s="57" t="s">
        <v>22</v>
      </c>
      <c r="F2652" s="185" t="str">
        <f>IF(F2651="","",F2651*0.278)</f>
        <v/>
      </c>
      <c r="G2652" s="186"/>
      <c r="H2652" s="120"/>
      <c r="I2652" s="159"/>
      <c r="J2652" s="159"/>
      <c r="K2652" s="99"/>
      <c r="L2652" s="17"/>
      <c r="M2652" s="17"/>
      <c r="N2652" s="17"/>
      <c r="O2652" s="17"/>
      <c r="P2652" s="17"/>
      <c r="Q2652" s="17"/>
      <c r="R2652" s="17"/>
      <c r="S2652" s="17"/>
      <c r="T2652" s="17"/>
    </row>
    <row r="2653" spans="1:20" ht="24" hidden="1" customHeight="1" x14ac:dyDescent="0.25">
      <c r="A2653" s="166">
        <v>20</v>
      </c>
      <c r="B2653" s="168" t="s">
        <v>62</v>
      </c>
      <c r="C2653" s="169"/>
      <c r="D2653" s="170"/>
      <c r="E2653" s="58" t="s">
        <v>93</v>
      </c>
      <c r="F2653" s="163"/>
      <c r="G2653" s="164"/>
      <c r="H2653" s="120"/>
      <c r="I2653" s="159"/>
      <c r="J2653" s="159"/>
      <c r="K2653" s="99"/>
      <c r="L2653" s="17"/>
      <c r="M2653" s="17"/>
      <c r="N2653" s="17"/>
      <c r="O2653" s="17"/>
      <c r="P2653" s="17"/>
      <c r="Q2653" s="17"/>
      <c r="R2653" s="17"/>
      <c r="S2653" s="17"/>
      <c r="T2653" s="17"/>
    </row>
    <row r="2654" spans="1:20" ht="24" hidden="1" customHeight="1" x14ac:dyDescent="0.25">
      <c r="A2654" s="167"/>
      <c r="B2654" s="171"/>
      <c r="C2654" s="172"/>
      <c r="D2654" s="173"/>
      <c r="E2654" s="57" t="s">
        <v>22</v>
      </c>
      <c r="F2654" s="185" t="str">
        <f>IF(F2653="","",F2653*0.278)</f>
        <v/>
      </c>
      <c r="G2654" s="186"/>
      <c r="H2654" s="120"/>
      <c r="I2654" s="159"/>
      <c r="J2654" s="159"/>
      <c r="K2654" s="103"/>
      <c r="L2654" s="17"/>
      <c r="M2654" s="17"/>
      <c r="N2654" s="17"/>
      <c r="O2654" s="17"/>
      <c r="P2654" s="17"/>
      <c r="Q2654" s="17"/>
      <c r="R2654" s="17"/>
      <c r="S2654" s="17"/>
      <c r="T2654" s="17"/>
    </row>
    <row r="2655" spans="1:20" ht="23.25" hidden="1" customHeight="1" x14ac:dyDescent="0.25">
      <c r="A2655" s="166">
        <v>21</v>
      </c>
      <c r="B2655" s="168" t="s">
        <v>50</v>
      </c>
      <c r="C2655" s="169"/>
      <c r="D2655" s="170"/>
      <c r="E2655" s="58" t="s">
        <v>93</v>
      </c>
      <c r="F2655" s="174" t="str">
        <f>IF(OR(F2651="",F2653=""),"",F2651-F2653)</f>
        <v/>
      </c>
      <c r="G2655" s="175"/>
      <c r="H2655" s="120"/>
      <c r="I2655" s="159"/>
      <c r="J2655" s="159"/>
      <c r="K2655" s="103"/>
      <c r="L2655" s="17"/>
      <c r="M2655" s="17"/>
      <c r="N2655" s="17"/>
      <c r="O2655" s="17"/>
      <c r="P2655" s="17"/>
      <c r="Q2655" s="17"/>
      <c r="R2655" s="17"/>
      <c r="S2655" s="17"/>
      <c r="T2655" s="17"/>
    </row>
    <row r="2656" spans="1:20" ht="23.25" hidden="1" customHeight="1" x14ac:dyDescent="0.25">
      <c r="A2656" s="167"/>
      <c r="B2656" s="171"/>
      <c r="C2656" s="172"/>
      <c r="D2656" s="173"/>
      <c r="E2656" s="57" t="s">
        <v>22</v>
      </c>
      <c r="F2656" s="174" t="str">
        <f>IF(OR(F2652="",F2654=""),"",F2652-F2654)</f>
        <v/>
      </c>
      <c r="G2656" s="175"/>
      <c r="H2656" s="120"/>
      <c r="I2656" s="159"/>
      <c r="J2656" s="159"/>
      <c r="K2656" s="103"/>
      <c r="L2656" s="17"/>
      <c r="M2656" s="17"/>
      <c r="N2656" s="17"/>
      <c r="O2656" s="17"/>
      <c r="P2656" s="17"/>
      <c r="Q2656" s="17"/>
      <c r="R2656" s="17"/>
      <c r="S2656" s="17"/>
      <c r="T2656" s="17"/>
    </row>
    <row r="2657" spans="1:27" ht="45.75" hidden="1" customHeight="1" x14ac:dyDescent="0.25">
      <c r="A2657" s="38">
        <v>22</v>
      </c>
      <c r="B2657" s="126" t="s">
        <v>161</v>
      </c>
      <c r="C2657" s="127"/>
      <c r="D2657" s="128"/>
      <c r="E2657" s="57" t="s">
        <v>47</v>
      </c>
      <c r="F2657" s="176" t="str">
        <f>IF(OR(F2651="",F2653=""),"",F2655/F2651)</f>
        <v/>
      </c>
      <c r="G2657" s="177"/>
      <c r="H2657" s="120"/>
      <c r="I2657" s="159"/>
      <c r="J2657" s="159"/>
      <c r="K2657" s="103"/>
      <c r="L2657" s="17"/>
      <c r="M2657" s="17"/>
      <c r="N2657" s="17"/>
      <c r="O2657" s="17"/>
      <c r="P2657" s="17"/>
      <c r="Q2657" s="17"/>
      <c r="R2657" s="17"/>
      <c r="S2657" s="17"/>
      <c r="T2657" s="17"/>
    </row>
    <row r="2658" spans="1:27" ht="30.75" hidden="1" customHeight="1" x14ac:dyDescent="0.25">
      <c r="A2658" s="40">
        <v>23</v>
      </c>
      <c r="B2658" s="129" t="s">
        <v>23</v>
      </c>
      <c r="C2658" s="130"/>
      <c r="D2658" s="131"/>
      <c r="E2658" s="54" t="s">
        <v>22</v>
      </c>
      <c r="F2658" s="178"/>
      <c r="G2658" s="178"/>
      <c r="H2658" s="179"/>
      <c r="I2658" s="179"/>
      <c r="J2658" s="120"/>
      <c r="K2658" s="102"/>
      <c r="L2658" s="17"/>
      <c r="M2658" s="17"/>
      <c r="N2658" s="17"/>
      <c r="O2658" s="17"/>
      <c r="P2658" s="17"/>
      <c r="Q2658" s="17"/>
      <c r="R2658" s="17"/>
      <c r="S2658" s="17"/>
      <c r="T2658" s="17"/>
    </row>
    <row r="2659" spans="1:27" ht="30.75" hidden="1" customHeight="1" x14ac:dyDescent="0.25">
      <c r="A2659" s="38">
        <v>24</v>
      </c>
      <c r="B2659" s="129" t="s">
        <v>172</v>
      </c>
      <c r="C2659" s="130"/>
      <c r="D2659" s="131"/>
      <c r="E2659" s="54" t="s">
        <v>22</v>
      </c>
      <c r="F2659" s="178"/>
      <c r="G2659" s="178"/>
      <c r="H2659" s="179"/>
      <c r="I2659" s="179"/>
      <c r="J2659" s="120"/>
      <c r="K2659" s="102"/>
      <c r="L2659" s="17"/>
      <c r="M2659" s="17"/>
      <c r="N2659" s="17"/>
      <c r="O2659" s="17"/>
      <c r="P2659" s="17"/>
      <c r="Q2659" s="17"/>
      <c r="R2659" s="17"/>
      <c r="S2659" s="17"/>
      <c r="T2659" s="17"/>
    </row>
    <row r="2660" spans="1:27" ht="30.75" hidden="1" customHeight="1" x14ac:dyDescent="0.25">
      <c r="A2660" s="38">
        <v>25</v>
      </c>
      <c r="B2660" s="129" t="s">
        <v>173</v>
      </c>
      <c r="C2660" s="130"/>
      <c r="D2660" s="131"/>
      <c r="E2660" s="54" t="s">
        <v>22</v>
      </c>
      <c r="F2660" s="180" t="str">
        <f>IF(OR(F2658="",F2659=""),"",F2658-F2659)</f>
        <v/>
      </c>
      <c r="G2660" s="180"/>
      <c r="H2660" s="120"/>
      <c r="I2660" s="159"/>
      <c r="J2660" s="159"/>
      <c r="K2660" s="102"/>
      <c r="L2660" s="17"/>
      <c r="M2660" s="17"/>
      <c r="N2660" s="17"/>
      <c r="O2660" s="17"/>
      <c r="P2660" s="17"/>
      <c r="Q2660" s="17"/>
      <c r="R2660" s="17"/>
      <c r="S2660" s="17"/>
      <c r="T2660" s="17"/>
    </row>
    <row r="2661" spans="1:27" ht="45.75" hidden="1" customHeight="1" x14ac:dyDescent="0.25">
      <c r="A2661" s="46">
        <v>26</v>
      </c>
      <c r="B2661" s="108" t="s">
        <v>166</v>
      </c>
      <c r="C2661" s="108"/>
      <c r="D2661" s="108"/>
      <c r="E2661" s="57" t="s">
        <v>22</v>
      </c>
      <c r="F2661" s="163"/>
      <c r="G2661" s="164"/>
      <c r="H2661" s="120"/>
      <c r="I2661" s="159"/>
      <c r="J2661" s="159"/>
      <c r="K2661" s="103"/>
      <c r="L2661" s="17"/>
      <c r="M2661" s="17"/>
      <c r="N2661" s="17"/>
      <c r="O2661" s="17"/>
      <c r="P2661" s="17"/>
      <c r="Q2661" s="17"/>
      <c r="R2661" s="17"/>
      <c r="S2661" s="17"/>
      <c r="T2661" s="17"/>
    </row>
    <row r="2662" spans="1:27" ht="45.75" hidden="1" customHeight="1" x14ac:dyDescent="0.25">
      <c r="A2662" s="46">
        <v>27</v>
      </c>
      <c r="B2662" s="108" t="s">
        <v>169</v>
      </c>
      <c r="C2662" s="108"/>
      <c r="D2662" s="108"/>
      <c r="E2662" s="57" t="s">
        <v>22</v>
      </c>
      <c r="F2662" s="163"/>
      <c r="G2662" s="164"/>
      <c r="H2662" s="120"/>
      <c r="I2662" s="159"/>
      <c r="J2662" s="159"/>
      <c r="K2662" s="103"/>
      <c r="L2662" s="17"/>
      <c r="M2662" s="17"/>
      <c r="N2662" s="17"/>
      <c r="O2662" s="17"/>
      <c r="P2662" s="17"/>
      <c r="Q2662" s="17"/>
      <c r="R2662" s="17"/>
      <c r="S2662" s="17"/>
      <c r="T2662" s="17"/>
    </row>
    <row r="2663" spans="1:27" ht="45" hidden="1" customHeight="1" x14ac:dyDescent="0.25">
      <c r="A2663" s="34">
        <v>28</v>
      </c>
      <c r="B2663" s="157" t="s">
        <v>51</v>
      </c>
      <c r="C2663" s="157"/>
      <c r="D2663" s="157"/>
      <c r="E2663" s="54" t="s">
        <v>22</v>
      </c>
      <c r="F2663" s="165" t="str">
        <f>IF(AND(F2661="",F2662=""),"",F2661+F2662)</f>
        <v/>
      </c>
      <c r="G2663" s="165"/>
      <c r="H2663" s="120"/>
      <c r="I2663" s="159"/>
      <c r="J2663" s="159"/>
      <c r="K2663" s="99"/>
      <c r="L2663" s="17"/>
      <c r="M2663" s="17"/>
      <c r="N2663" s="17"/>
      <c r="O2663" s="17"/>
      <c r="P2663" s="17"/>
      <c r="Q2663" s="17"/>
      <c r="R2663" s="17"/>
      <c r="S2663" s="17"/>
      <c r="T2663" s="17"/>
    </row>
    <row r="2664" spans="1:27" ht="30.75" hidden="1" customHeight="1" x14ac:dyDescent="0.25">
      <c r="A2664" s="34">
        <v>29</v>
      </c>
      <c r="B2664" s="129" t="s">
        <v>185</v>
      </c>
      <c r="C2664" s="130"/>
      <c r="D2664" s="131"/>
      <c r="E2664" s="54" t="s">
        <v>24</v>
      </c>
      <c r="F2664" s="163"/>
      <c r="G2664" s="164"/>
      <c r="H2664" s="120"/>
      <c r="I2664" s="159"/>
      <c r="J2664" s="159"/>
      <c r="K2664" s="99"/>
      <c r="L2664" s="17"/>
      <c r="M2664" s="17"/>
      <c r="N2664" s="17"/>
      <c r="O2664" s="17"/>
      <c r="P2664" s="17"/>
      <c r="Q2664" s="17"/>
      <c r="R2664" s="17"/>
      <c r="S2664" s="17"/>
      <c r="T2664" s="17"/>
    </row>
    <row r="2665" spans="1:27" hidden="1" x14ac:dyDescent="0.25">
      <c r="A2665" s="34">
        <v>30</v>
      </c>
      <c r="B2665" s="129" t="s">
        <v>186</v>
      </c>
      <c r="C2665" s="130"/>
      <c r="D2665" s="131"/>
      <c r="E2665" s="54" t="s">
        <v>24</v>
      </c>
      <c r="F2665" s="163"/>
      <c r="G2665" s="164"/>
      <c r="H2665" s="120"/>
      <c r="I2665" s="159"/>
      <c r="J2665" s="159"/>
      <c r="K2665" s="99"/>
      <c r="L2665" s="17"/>
      <c r="M2665" s="17"/>
      <c r="N2665" s="17"/>
      <c r="O2665" s="17"/>
      <c r="P2665" s="17"/>
      <c r="Q2665" s="17"/>
      <c r="R2665" s="17"/>
      <c r="S2665" s="17"/>
      <c r="T2665" s="17"/>
    </row>
    <row r="2666" spans="1:27" ht="31.5" hidden="1" customHeight="1" x14ac:dyDescent="0.25">
      <c r="A2666" s="34">
        <v>31</v>
      </c>
      <c r="B2666" s="157" t="s">
        <v>48</v>
      </c>
      <c r="C2666" s="157"/>
      <c r="D2666" s="157"/>
      <c r="E2666" s="54" t="s">
        <v>24</v>
      </c>
      <c r="F2666" s="165" t="str">
        <f>IF(OR(F2664="",F2665=""),"",F2664-F2665)</f>
        <v/>
      </c>
      <c r="G2666" s="165"/>
      <c r="H2666" s="120"/>
      <c r="I2666" s="159"/>
      <c r="J2666" s="159"/>
      <c r="K2666" s="103"/>
      <c r="L2666" s="17"/>
      <c r="M2666" s="17"/>
      <c r="N2666" s="17"/>
      <c r="O2666" s="17"/>
      <c r="P2666" s="17"/>
      <c r="Q2666" s="17"/>
      <c r="R2666" s="17"/>
      <c r="S2666" s="17"/>
      <c r="T2666" s="17"/>
    </row>
    <row r="2667" spans="1:27" hidden="1" x14ac:dyDescent="0.25">
      <c r="A2667" s="142">
        <v>32</v>
      </c>
      <c r="B2667" s="145" t="s">
        <v>52</v>
      </c>
      <c r="C2667" s="146"/>
      <c r="D2667" s="147"/>
      <c r="E2667" s="154" t="s">
        <v>182</v>
      </c>
      <c r="F2667" s="154"/>
      <c r="G2667" s="154"/>
      <c r="H2667" s="154"/>
      <c r="I2667" s="154"/>
      <c r="J2667" s="86"/>
      <c r="K2667" s="155" t="str">
        <f>IF(AND(J2667="Tak",F2657&lt;0.25),"Nie został spełniony warunek zgodnie z punktem 1 Kryteriów jakościowych dopuszczających","")</f>
        <v/>
      </c>
      <c r="L2667" s="155"/>
      <c r="M2667" s="155"/>
      <c r="N2667" s="155"/>
      <c r="O2667" s="155"/>
      <c r="P2667" s="155"/>
      <c r="Q2667" s="155"/>
      <c r="R2667" s="155"/>
      <c r="S2667" s="155"/>
      <c r="T2667" s="155"/>
      <c r="AA2667">
        <f>IF(J2667="Tak",1,0)</f>
        <v>0</v>
      </c>
    </row>
    <row r="2668" spans="1:27" hidden="1" x14ac:dyDescent="0.25">
      <c r="A2668" s="143"/>
      <c r="B2668" s="148"/>
      <c r="C2668" s="149"/>
      <c r="D2668" s="150"/>
      <c r="E2668" s="156" t="s">
        <v>183</v>
      </c>
      <c r="F2668" s="156"/>
      <c r="G2668" s="156"/>
      <c r="H2668" s="156"/>
      <c r="I2668" s="156"/>
      <c r="J2668" s="86"/>
      <c r="K2668" s="155" t="str">
        <f>IF(AND(J2668="Tak",F2657&lt;0.1),"Nie został spełniony warunek zgodnie z punktem 2 Kryteriów jakościowych dopuszczających","")</f>
        <v/>
      </c>
      <c r="L2668" s="155"/>
      <c r="M2668" s="155"/>
      <c r="N2668" s="155"/>
      <c r="O2668" s="155"/>
      <c r="P2668" s="155"/>
      <c r="Q2668" s="155"/>
      <c r="R2668" s="155"/>
      <c r="S2668" s="155"/>
      <c r="T2668" s="155"/>
      <c r="AA2668">
        <f t="shared" ref="AA2668:AA2669" si="53">IF(J2668="Tak",1,0)</f>
        <v>0</v>
      </c>
    </row>
    <row r="2669" spans="1:27" hidden="1" x14ac:dyDescent="0.25">
      <c r="A2669" s="144"/>
      <c r="B2669" s="151"/>
      <c r="C2669" s="152"/>
      <c r="D2669" s="153"/>
      <c r="E2669" s="156" t="s">
        <v>184</v>
      </c>
      <c r="F2669" s="156"/>
      <c r="G2669" s="156"/>
      <c r="H2669" s="156"/>
      <c r="I2669" s="156"/>
      <c r="J2669" s="86"/>
      <c r="K2669" s="155" t="str">
        <f>IF(AND(J2669="Tak",F2657&lt;0.1),"Nie został spełniony warunek zgodnie z punktem 2 Kryteriów jakościowych dopuszczających","")</f>
        <v/>
      </c>
      <c r="L2669" s="155"/>
      <c r="M2669" s="155"/>
      <c r="N2669" s="155"/>
      <c r="O2669" s="155"/>
      <c r="P2669" s="155"/>
      <c r="Q2669" s="155"/>
      <c r="R2669" s="155"/>
      <c r="S2669" s="155"/>
      <c r="T2669" s="155"/>
      <c r="AA2669">
        <f t="shared" si="53"/>
        <v>0</v>
      </c>
    </row>
    <row r="2670" spans="1:27" ht="61.5" hidden="1" customHeight="1" x14ac:dyDescent="0.25">
      <c r="A2670" s="34">
        <v>33</v>
      </c>
      <c r="B2670" s="157" t="s">
        <v>277</v>
      </c>
      <c r="C2670" s="157"/>
      <c r="D2670" s="157"/>
      <c r="E2670" s="54" t="s">
        <v>19</v>
      </c>
      <c r="F2670" s="158"/>
      <c r="G2670" s="158"/>
      <c r="H2670" s="120"/>
      <c r="I2670" s="159"/>
      <c r="J2670" s="159"/>
      <c r="K2670" s="99"/>
      <c r="L2670" s="17"/>
      <c r="M2670" s="17"/>
      <c r="N2670" s="17"/>
      <c r="O2670" s="17"/>
      <c r="P2670" s="17"/>
      <c r="Q2670" s="17"/>
      <c r="R2670" s="17"/>
      <c r="S2670" s="17"/>
      <c r="T2670" s="17"/>
      <c r="AA2670">
        <f>SUM(AA2667:AA2669)</f>
        <v>0</v>
      </c>
    </row>
    <row r="2671" spans="1:27" ht="41.25" hidden="1" customHeight="1" x14ac:dyDescent="0.25">
      <c r="A2671" s="34">
        <v>34</v>
      </c>
      <c r="B2671" s="108" t="s">
        <v>157</v>
      </c>
      <c r="C2671" s="108"/>
      <c r="D2671" s="108"/>
      <c r="E2671" s="57" t="s">
        <v>158</v>
      </c>
      <c r="F2671" s="160" t="str">
        <f>IF(OR(F2642="",F2643=""),"",F2641/F2655)</f>
        <v/>
      </c>
      <c r="G2671" s="160"/>
      <c r="H2671" s="161"/>
      <c r="I2671" s="161"/>
      <c r="J2671" s="162"/>
      <c r="K2671" s="100"/>
      <c r="L2671" s="17"/>
      <c r="M2671" s="17"/>
      <c r="N2671" s="17"/>
      <c r="O2671" s="17"/>
      <c r="P2671" s="17"/>
      <c r="Q2671" s="17"/>
      <c r="R2671" s="17"/>
      <c r="S2671" s="17"/>
      <c r="T2671" s="17"/>
    </row>
    <row r="2672" spans="1:27" ht="40.5" hidden="1" customHeight="1" x14ac:dyDescent="0.25">
      <c r="A2672" s="34">
        <v>35</v>
      </c>
      <c r="B2672" s="108" t="s">
        <v>159</v>
      </c>
      <c r="C2672" s="108"/>
      <c r="D2672" s="108"/>
      <c r="E2672" s="57" t="s">
        <v>160</v>
      </c>
      <c r="F2672" s="160" t="str">
        <f>IF(OR(F2641="",F2642="",F2651=""),"",F2641/(F2642-F2643))</f>
        <v/>
      </c>
      <c r="G2672" s="160"/>
      <c r="H2672" s="161"/>
      <c r="I2672" s="161"/>
      <c r="J2672" s="162"/>
      <c r="K2672" s="99"/>
      <c r="L2672" s="17"/>
      <c r="M2672" s="17"/>
      <c r="N2672" s="17"/>
      <c r="O2672" s="17"/>
      <c r="P2672" s="17"/>
      <c r="Q2672" s="17"/>
      <c r="R2672" s="17"/>
      <c r="S2672" s="17"/>
      <c r="T2672" s="17"/>
    </row>
    <row r="2673" spans="1:27" ht="30" hidden="1" customHeight="1" x14ac:dyDescent="0.25">
      <c r="A2673" s="34">
        <v>36</v>
      </c>
      <c r="B2673" s="126" t="str">
        <f>CONCATENATE("Maksymalna kwota dofinansowania - ",'0-1'!$B$8)</f>
        <v xml:space="preserve">Maksymalna kwota dofinansowania - </v>
      </c>
      <c r="C2673" s="127"/>
      <c r="D2673" s="128"/>
      <c r="E2673" s="57" t="s">
        <v>69</v>
      </c>
      <c r="F2673" s="135" t="str">
        <f>IF(F2674="","",F2674*F2641)</f>
        <v/>
      </c>
      <c r="G2673" s="136"/>
      <c r="H2673" s="137"/>
      <c r="I2673" s="138"/>
      <c r="J2673" s="138"/>
      <c r="K2673" s="99"/>
      <c r="L2673" s="17"/>
      <c r="M2673" s="17"/>
      <c r="N2673" s="17"/>
      <c r="O2673" s="17"/>
      <c r="P2673" s="17"/>
      <c r="Q2673" s="17"/>
      <c r="R2673" s="17"/>
      <c r="S2673" s="17"/>
      <c r="T2673" s="17"/>
    </row>
    <row r="2674" spans="1:27" ht="45.75" hidden="1" customHeight="1" x14ac:dyDescent="0.25">
      <c r="A2674" s="34">
        <v>37</v>
      </c>
      <c r="B2674" s="126" t="s">
        <v>187</v>
      </c>
      <c r="C2674" s="127"/>
      <c r="D2674" s="128"/>
      <c r="E2674" s="59" t="s">
        <v>47</v>
      </c>
      <c r="F2674" s="139" t="str">
        <f>IF(AA2670=3,0.95,IF(AA2670=2,0.9,IF(AA2670=1,0.85,"")))</f>
        <v/>
      </c>
      <c r="G2674" s="140"/>
      <c r="H2674" s="137"/>
      <c r="I2674" s="138"/>
      <c r="J2674" s="138"/>
      <c r="K2674" s="99"/>
      <c r="L2674" s="17"/>
      <c r="M2674" s="17"/>
      <c r="N2674" s="17"/>
      <c r="O2674" s="17"/>
      <c r="P2674" s="17"/>
      <c r="Q2674" s="17"/>
      <c r="R2674" s="17"/>
      <c r="S2674" s="17"/>
      <c r="T2674" s="17"/>
    </row>
    <row r="2675" spans="1:27" ht="15" hidden="1" customHeight="1" x14ac:dyDescent="0.25">
      <c r="A2675" s="106" t="s">
        <v>205</v>
      </c>
      <c r="B2675" s="106"/>
      <c r="C2675" s="106"/>
      <c r="D2675" s="106"/>
      <c r="E2675" s="106"/>
      <c r="F2675" s="106"/>
      <c r="G2675" s="106"/>
      <c r="H2675" s="106"/>
      <c r="I2675" s="106"/>
      <c r="J2675" s="132"/>
      <c r="K2675" s="98"/>
      <c r="L2675" s="17"/>
      <c r="M2675" s="17"/>
      <c r="N2675" s="17"/>
      <c r="O2675" s="17"/>
      <c r="P2675" s="17"/>
      <c r="Q2675" s="17"/>
      <c r="R2675" s="17"/>
      <c r="S2675" s="17"/>
      <c r="T2675" s="17"/>
    </row>
    <row r="2676" spans="1:27" ht="39.75" hidden="1" customHeight="1" x14ac:dyDescent="0.25">
      <c r="A2676" s="107"/>
      <c r="B2676" s="107"/>
      <c r="C2676" s="107"/>
      <c r="D2676" s="107"/>
      <c r="E2676" s="107"/>
      <c r="F2676" s="107"/>
      <c r="G2676" s="107"/>
      <c r="H2676" s="107"/>
      <c r="I2676" s="107"/>
      <c r="J2676" s="141"/>
      <c r="K2676" s="98"/>
      <c r="L2676" s="17"/>
      <c r="M2676" s="17"/>
      <c r="N2676" s="17"/>
      <c r="O2676" s="17"/>
      <c r="P2676" s="17"/>
      <c r="Q2676" s="17"/>
      <c r="R2676" s="17"/>
      <c r="S2676" s="17"/>
      <c r="T2676" s="17"/>
    </row>
    <row r="2677" spans="1:27" ht="33" hidden="1" customHeight="1" x14ac:dyDescent="0.25">
      <c r="K2677" s="98"/>
      <c r="L2677" s="17"/>
      <c r="M2677" s="17"/>
      <c r="N2677" s="17"/>
      <c r="O2677" s="17"/>
      <c r="P2677" s="17"/>
      <c r="Q2677" s="17"/>
      <c r="R2677" s="17"/>
      <c r="S2677" s="17"/>
      <c r="T2677" s="17"/>
    </row>
    <row r="2678" spans="1:27" ht="18.75" hidden="1" x14ac:dyDescent="0.3">
      <c r="B2678" s="207" t="s">
        <v>253</v>
      </c>
      <c r="C2678" s="207"/>
      <c r="D2678" s="207"/>
      <c r="E2678" s="207"/>
      <c r="F2678" s="207"/>
      <c r="G2678" s="207"/>
      <c r="H2678" s="207"/>
      <c r="I2678" s="207"/>
      <c r="J2678" s="207"/>
      <c r="K2678" s="98"/>
      <c r="L2678" s="17"/>
      <c r="M2678" s="17"/>
      <c r="N2678" s="17"/>
      <c r="O2678" s="17"/>
      <c r="P2678" s="17"/>
      <c r="Q2678" s="17"/>
      <c r="R2678" s="17"/>
      <c r="S2678" s="17"/>
      <c r="T2678" s="17"/>
    </row>
    <row r="2679" spans="1:27" ht="45.75" hidden="1" customHeight="1" x14ac:dyDescent="0.25">
      <c r="A2679" s="36" t="s">
        <v>13</v>
      </c>
      <c r="B2679" s="208" t="s">
        <v>33</v>
      </c>
      <c r="C2679" s="208"/>
      <c r="D2679" s="208"/>
      <c r="E2679" s="51" t="s">
        <v>15</v>
      </c>
      <c r="F2679" s="208" t="s">
        <v>36</v>
      </c>
      <c r="G2679" s="208"/>
      <c r="H2679" s="208" t="s">
        <v>49</v>
      </c>
      <c r="I2679" s="208"/>
      <c r="J2679" s="209"/>
      <c r="K2679" s="99"/>
      <c r="L2679" s="17"/>
      <c r="M2679" s="17"/>
      <c r="N2679" s="17"/>
      <c r="O2679" s="17"/>
      <c r="P2679" s="17"/>
      <c r="Q2679" s="17"/>
      <c r="R2679" s="17"/>
      <c r="S2679" s="17"/>
      <c r="T2679" s="17"/>
    </row>
    <row r="2680" spans="1:27" ht="31.5" hidden="1" customHeight="1" x14ac:dyDescent="0.25">
      <c r="A2680" s="40">
        <v>1</v>
      </c>
      <c r="B2680" s="157" t="s">
        <v>43</v>
      </c>
      <c r="C2680" s="157"/>
      <c r="D2680" s="157"/>
      <c r="E2680" s="52" t="s">
        <v>17</v>
      </c>
      <c r="F2680" s="198" t="s">
        <v>17</v>
      </c>
      <c r="G2680" s="199"/>
      <c r="H2680" s="200"/>
      <c r="I2680" s="200"/>
      <c r="J2680" s="201"/>
      <c r="K2680" s="99"/>
      <c r="L2680" s="17"/>
      <c r="M2680" s="17"/>
      <c r="N2680" s="17"/>
      <c r="O2680" s="17"/>
      <c r="P2680" s="17"/>
      <c r="Q2680" s="17"/>
      <c r="R2680" s="17"/>
      <c r="S2680" s="17"/>
      <c r="T2680" s="17"/>
    </row>
    <row r="2681" spans="1:27" ht="30.75" hidden="1" customHeight="1" x14ac:dyDescent="0.25">
      <c r="A2681" s="40">
        <v>2</v>
      </c>
      <c r="B2681" s="157" t="s">
        <v>44</v>
      </c>
      <c r="C2681" s="157"/>
      <c r="D2681" s="157"/>
      <c r="E2681" s="52" t="s">
        <v>17</v>
      </c>
      <c r="F2681" s="198" t="s">
        <v>17</v>
      </c>
      <c r="G2681" s="199"/>
      <c r="H2681" s="120"/>
      <c r="I2681" s="159"/>
      <c r="J2681" s="159"/>
      <c r="K2681" s="101"/>
      <c r="L2681" s="17"/>
      <c r="M2681" s="17"/>
      <c r="N2681" s="17"/>
      <c r="O2681" s="17"/>
      <c r="P2681" s="17"/>
      <c r="Q2681" s="17"/>
      <c r="R2681" s="17"/>
      <c r="S2681" s="17"/>
      <c r="T2681" s="17"/>
    </row>
    <row r="2682" spans="1:27" ht="15.75" hidden="1" x14ac:dyDescent="0.25">
      <c r="A2682" s="40">
        <v>3</v>
      </c>
      <c r="B2682" s="126" t="s">
        <v>152</v>
      </c>
      <c r="C2682" s="127"/>
      <c r="D2682" s="128"/>
      <c r="E2682" s="53" t="s">
        <v>153</v>
      </c>
      <c r="F2682" s="202"/>
      <c r="G2682" s="203"/>
      <c r="H2682" s="120"/>
      <c r="I2682" s="159"/>
      <c r="J2682" s="159"/>
      <c r="K2682" s="101"/>
      <c r="L2682" s="17"/>
      <c r="M2682" s="17"/>
      <c r="N2682" s="17"/>
      <c r="O2682" s="17"/>
      <c r="P2682" s="17"/>
      <c r="Q2682" s="17"/>
      <c r="R2682" s="17"/>
      <c r="S2682" s="17"/>
      <c r="T2682" s="17"/>
      <c r="AA2682" t="s">
        <v>154</v>
      </c>
    </row>
    <row r="2683" spans="1:27" ht="17.25" hidden="1" x14ac:dyDescent="0.25">
      <c r="A2683" s="40">
        <v>4</v>
      </c>
      <c r="B2683" s="157" t="s">
        <v>45</v>
      </c>
      <c r="C2683" s="157"/>
      <c r="D2683" s="157"/>
      <c r="E2683" s="54" t="s">
        <v>21</v>
      </c>
      <c r="F2683" s="158"/>
      <c r="G2683" s="158"/>
      <c r="H2683" s="120"/>
      <c r="I2683" s="159"/>
      <c r="J2683" s="159"/>
      <c r="K2683" s="101"/>
      <c r="L2683" s="17"/>
      <c r="M2683" s="17"/>
      <c r="N2683" s="17"/>
      <c r="O2683" s="17"/>
      <c r="P2683" s="17"/>
      <c r="Q2683" s="17"/>
      <c r="R2683" s="17"/>
      <c r="S2683" s="17"/>
      <c r="T2683" s="17"/>
      <c r="AA2683" t="s">
        <v>155</v>
      </c>
    </row>
    <row r="2684" spans="1:27" ht="18.75" hidden="1" customHeight="1" x14ac:dyDescent="0.25">
      <c r="A2684" s="40">
        <v>5</v>
      </c>
      <c r="B2684" s="157" t="s">
        <v>41</v>
      </c>
      <c r="C2684" s="157"/>
      <c r="D2684" s="157"/>
      <c r="E2684" s="54" t="s">
        <v>21</v>
      </c>
      <c r="F2684" s="204"/>
      <c r="G2684" s="205"/>
      <c r="H2684" s="120"/>
      <c r="I2684" s="159"/>
      <c r="J2684" s="159"/>
      <c r="K2684" s="101"/>
      <c r="L2684" s="17"/>
      <c r="M2684" s="17"/>
      <c r="N2684" s="17"/>
      <c r="O2684" s="17"/>
      <c r="P2684" s="17"/>
      <c r="Q2684" s="17"/>
      <c r="R2684" s="17"/>
      <c r="S2684" s="17"/>
      <c r="T2684" s="17"/>
    </row>
    <row r="2685" spans="1:27" ht="29.25" hidden="1" customHeight="1" x14ac:dyDescent="0.25">
      <c r="A2685" s="34">
        <v>6</v>
      </c>
      <c r="B2685" s="206" t="s">
        <v>163</v>
      </c>
      <c r="C2685" s="206"/>
      <c r="D2685" s="206"/>
      <c r="E2685" s="55" t="s">
        <v>168</v>
      </c>
      <c r="F2685" s="158"/>
      <c r="G2685" s="158"/>
      <c r="H2685" s="120"/>
      <c r="I2685" s="159"/>
      <c r="J2685" s="159"/>
      <c r="K2685" s="101"/>
      <c r="L2685" s="17"/>
      <c r="M2685" s="17"/>
      <c r="N2685" s="17"/>
      <c r="O2685" s="17"/>
      <c r="P2685" s="17"/>
      <c r="Q2685" s="17"/>
      <c r="R2685" s="17"/>
      <c r="S2685" s="17"/>
      <c r="T2685" s="17"/>
    </row>
    <row r="2686" spans="1:27" ht="62.25" hidden="1" customHeight="1" x14ac:dyDescent="0.25">
      <c r="A2686" s="40">
        <v>7</v>
      </c>
      <c r="B2686" s="157" t="s">
        <v>46</v>
      </c>
      <c r="C2686" s="157"/>
      <c r="D2686" s="157"/>
      <c r="E2686" s="54" t="s">
        <v>21</v>
      </c>
      <c r="F2686" s="158"/>
      <c r="G2686" s="158"/>
      <c r="H2686" s="120"/>
      <c r="I2686" s="159"/>
      <c r="J2686" s="159"/>
      <c r="K2686" s="99"/>
      <c r="L2686" s="17"/>
      <c r="M2686" s="17"/>
      <c r="N2686" s="17"/>
      <c r="O2686" s="17"/>
      <c r="P2686" s="17"/>
      <c r="Q2686" s="17"/>
      <c r="R2686" s="17"/>
      <c r="S2686" s="17"/>
      <c r="T2686" s="17"/>
    </row>
    <row r="2687" spans="1:27" ht="28.5" hidden="1" customHeight="1" x14ac:dyDescent="0.25">
      <c r="A2687" s="40">
        <v>8</v>
      </c>
      <c r="B2687" s="193" t="s">
        <v>174</v>
      </c>
      <c r="C2687" s="194"/>
      <c r="D2687" s="195"/>
      <c r="E2687" s="56" t="s">
        <v>35</v>
      </c>
      <c r="F2687" s="196"/>
      <c r="G2687" s="197"/>
      <c r="H2687" s="120"/>
      <c r="I2687" s="159"/>
      <c r="J2687" s="159"/>
      <c r="K2687" s="99"/>
      <c r="L2687" s="17"/>
      <c r="M2687" s="17"/>
      <c r="N2687" s="17"/>
      <c r="O2687" s="17"/>
      <c r="P2687" s="17"/>
      <c r="Q2687" s="17"/>
      <c r="R2687" s="17"/>
      <c r="S2687" s="17"/>
      <c r="T2687" s="17"/>
    </row>
    <row r="2688" spans="1:27" ht="29.25" hidden="1" customHeight="1" x14ac:dyDescent="0.25">
      <c r="A2688" s="40">
        <v>9</v>
      </c>
      <c r="B2688" s="193" t="s">
        <v>176</v>
      </c>
      <c r="C2688" s="194"/>
      <c r="D2688" s="195"/>
      <c r="E2688" s="56" t="s">
        <v>153</v>
      </c>
      <c r="F2688" s="163"/>
      <c r="G2688" s="164"/>
      <c r="H2688" s="120"/>
      <c r="I2688" s="159"/>
      <c r="J2688" s="159"/>
      <c r="K2688" s="99"/>
      <c r="L2688" s="17"/>
      <c r="M2688" s="17"/>
      <c r="N2688" s="17"/>
      <c r="O2688" s="17"/>
      <c r="P2688" s="17"/>
      <c r="Q2688" s="17"/>
      <c r="R2688" s="17"/>
      <c r="S2688" s="17"/>
      <c r="T2688" s="17"/>
    </row>
    <row r="2689" spans="1:20" hidden="1" x14ac:dyDescent="0.25">
      <c r="A2689" s="40">
        <v>10</v>
      </c>
      <c r="B2689" s="193" t="s">
        <v>175</v>
      </c>
      <c r="C2689" s="194"/>
      <c r="D2689" s="195"/>
      <c r="E2689" s="56" t="s">
        <v>35</v>
      </c>
      <c r="F2689" s="196"/>
      <c r="G2689" s="197"/>
      <c r="H2689" s="120"/>
      <c r="I2689" s="159"/>
      <c r="J2689" s="159"/>
      <c r="K2689" s="99"/>
      <c r="L2689" s="17"/>
      <c r="M2689" s="17"/>
      <c r="N2689" s="17"/>
      <c r="O2689" s="17"/>
      <c r="P2689" s="17"/>
      <c r="Q2689" s="17"/>
      <c r="R2689" s="17"/>
      <c r="S2689" s="17"/>
      <c r="T2689" s="17"/>
    </row>
    <row r="2690" spans="1:20" ht="33.75" hidden="1" customHeight="1" x14ac:dyDescent="0.25">
      <c r="A2690" s="40">
        <v>11</v>
      </c>
      <c r="B2690" s="126" t="s">
        <v>156</v>
      </c>
      <c r="C2690" s="127"/>
      <c r="D2690" s="128"/>
      <c r="E2690" s="57" t="s">
        <v>69</v>
      </c>
      <c r="F2690" s="187"/>
      <c r="G2690" s="188"/>
      <c r="H2690" s="120"/>
      <c r="I2690" s="159"/>
      <c r="J2690" s="159"/>
      <c r="K2690" s="100" t="str">
        <f>IF(F2691&gt;F2690,"Wartość kosztów kwalifikowanych przekracza koszt całkowity przedsięwzięcia !!!","")</f>
        <v/>
      </c>
      <c r="L2690" s="17"/>
      <c r="M2690" s="17"/>
      <c r="N2690" s="17"/>
      <c r="O2690" s="17"/>
      <c r="P2690" s="17"/>
      <c r="Q2690" s="17"/>
      <c r="R2690" s="17"/>
      <c r="S2690" s="17"/>
      <c r="T2690" s="17"/>
    </row>
    <row r="2691" spans="1:20" ht="141.75" hidden="1" customHeight="1" x14ac:dyDescent="0.25">
      <c r="A2691" s="40">
        <v>12</v>
      </c>
      <c r="B2691" s="126" t="s">
        <v>167</v>
      </c>
      <c r="C2691" s="127"/>
      <c r="D2691" s="128"/>
      <c r="E2691" s="57" t="s">
        <v>69</v>
      </c>
      <c r="F2691" s="187"/>
      <c r="G2691" s="188"/>
      <c r="H2691" s="120"/>
      <c r="I2691" s="159"/>
      <c r="J2691" s="159"/>
      <c r="K2691" s="105" t="str">
        <f>IF(F2691="","",IF(F2691&lt;100000,"Minimalny koszt kwalifikowany przedsięwzięcia to 100.000,00 zł !!!",""))</f>
        <v/>
      </c>
      <c r="L2691" s="17"/>
      <c r="M2691" s="17"/>
      <c r="N2691" s="17"/>
      <c r="O2691" s="17"/>
      <c r="P2691" s="17"/>
      <c r="Q2691" s="17"/>
      <c r="R2691" s="17"/>
      <c r="S2691" s="17"/>
      <c r="T2691" s="17"/>
    </row>
    <row r="2692" spans="1:20" ht="30.75" hidden="1" customHeight="1" x14ac:dyDescent="0.25">
      <c r="A2692" s="37">
        <v>13</v>
      </c>
      <c r="B2692" s="126" t="s">
        <v>165</v>
      </c>
      <c r="C2692" s="127"/>
      <c r="D2692" s="128"/>
      <c r="E2692" s="57" t="s">
        <v>69</v>
      </c>
      <c r="F2692" s="187"/>
      <c r="G2692" s="188"/>
      <c r="H2692" s="120"/>
      <c r="I2692" s="159"/>
      <c r="J2692" s="159"/>
      <c r="K2692" s="99"/>
      <c r="L2692" s="17"/>
      <c r="M2692" s="17"/>
      <c r="N2692" s="17"/>
      <c r="O2692" s="17"/>
      <c r="P2692" s="17"/>
      <c r="Q2692" s="17"/>
      <c r="R2692" s="17"/>
      <c r="S2692" s="17"/>
      <c r="T2692" s="17"/>
    </row>
    <row r="2693" spans="1:20" ht="30.75" hidden="1" customHeight="1" x14ac:dyDescent="0.25">
      <c r="A2693" s="37">
        <v>14</v>
      </c>
      <c r="B2693" s="126" t="s">
        <v>164</v>
      </c>
      <c r="C2693" s="127"/>
      <c r="D2693" s="128"/>
      <c r="E2693" s="57" t="s">
        <v>69</v>
      </c>
      <c r="F2693" s="187"/>
      <c r="G2693" s="188"/>
      <c r="H2693" s="120"/>
      <c r="I2693" s="159"/>
      <c r="J2693" s="159"/>
      <c r="K2693" s="99"/>
      <c r="L2693" s="17"/>
      <c r="M2693" s="17"/>
      <c r="N2693" s="17"/>
      <c r="O2693" s="17"/>
      <c r="P2693" s="17"/>
      <c r="Q2693" s="17"/>
      <c r="R2693" s="17"/>
      <c r="S2693" s="17"/>
      <c r="T2693" s="17"/>
    </row>
    <row r="2694" spans="1:20" ht="30.75" hidden="1" customHeight="1" x14ac:dyDescent="0.25">
      <c r="A2694" s="37">
        <v>15</v>
      </c>
      <c r="B2694" s="126" t="s">
        <v>170</v>
      </c>
      <c r="C2694" s="127"/>
      <c r="D2694" s="128"/>
      <c r="E2694" s="57" t="s">
        <v>69</v>
      </c>
      <c r="F2694" s="189" t="str">
        <f>IF(OR(F2692="",F2693=""),"",F2692-F2693)</f>
        <v/>
      </c>
      <c r="G2694" s="190"/>
      <c r="H2694" s="120"/>
      <c r="I2694" s="159"/>
      <c r="J2694" s="159"/>
      <c r="K2694" s="99"/>
      <c r="L2694" s="17"/>
      <c r="M2694" s="17"/>
      <c r="N2694" s="17"/>
      <c r="O2694" s="17"/>
      <c r="P2694" s="17"/>
      <c r="Q2694" s="17"/>
      <c r="R2694" s="17"/>
      <c r="S2694" s="17"/>
      <c r="T2694" s="17"/>
    </row>
    <row r="2695" spans="1:20" hidden="1" x14ac:dyDescent="0.25">
      <c r="A2695" s="166">
        <v>16</v>
      </c>
      <c r="B2695" s="145" t="s">
        <v>66</v>
      </c>
      <c r="C2695" s="146"/>
      <c r="D2695" s="147"/>
      <c r="E2695" s="56" t="s">
        <v>93</v>
      </c>
      <c r="F2695" s="191"/>
      <c r="G2695" s="192"/>
      <c r="H2695" s="182"/>
      <c r="I2695" s="183"/>
      <c r="J2695" s="183"/>
      <c r="K2695" s="102"/>
      <c r="L2695" s="17"/>
      <c r="M2695" s="17"/>
      <c r="N2695" s="17"/>
      <c r="O2695" s="17"/>
      <c r="P2695" s="17"/>
      <c r="Q2695" s="17"/>
      <c r="R2695" s="17"/>
      <c r="S2695" s="17"/>
      <c r="T2695" s="17"/>
    </row>
    <row r="2696" spans="1:20" ht="17.25" hidden="1" customHeight="1" x14ac:dyDescent="0.25">
      <c r="A2696" s="167"/>
      <c r="B2696" s="151"/>
      <c r="C2696" s="152"/>
      <c r="D2696" s="153"/>
      <c r="E2696" s="54" t="s">
        <v>22</v>
      </c>
      <c r="F2696" s="114" t="str">
        <f>IF(F2695="","",F2695*0.278)</f>
        <v/>
      </c>
      <c r="G2696" s="114"/>
      <c r="H2696" s="184"/>
      <c r="I2696" s="184"/>
      <c r="J2696" s="182"/>
      <c r="K2696" s="102"/>
      <c r="L2696" s="17"/>
      <c r="M2696" s="17"/>
      <c r="N2696" s="17"/>
      <c r="O2696" s="17"/>
      <c r="P2696" s="17"/>
      <c r="Q2696" s="17"/>
      <c r="R2696" s="17"/>
      <c r="S2696" s="17"/>
      <c r="T2696" s="17"/>
    </row>
    <row r="2697" spans="1:20" hidden="1" x14ac:dyDescent="0.25">
      <c r="A2697" s="166">
        <v>17</v>
      </c>
      <c r="B2697" s="145" t="s">
        <v>67</v>
      </c>
      <c r="C2697" s="146"/>
      <c r="D2697" s="147"/>
      <c r="E2697" s="56" t="s">
        <v>93</v>
      </c>
      <c r="F2697" s="191"/>
      <c r="G2697" s="192"/>
      <c r="H2697" s="182"/>
      <c r="I2697" s="183"/>
      <c r="J2697" s="183"/>
      <c r="K2697" s="102"/>
      <c r="L2697" s="17"/>
      <c r="M2697" s="17"/>
      <c r="N2697" s="17"/>
      <c r="O2697" s="17"/>
      <c r="P2697" s="17"/>
      <c r="Q2697" s="17"/>
      <c r="R2697" s="17"/>
      <c r="S2697" s="17"/>
      <c r="T2697" s="17"/>
    </row>
    <row r="2698" spans="1:20" hidden="1" x14ac:dyDescent="0.25">
      <c r="A2698" s="167"/>
      <c r="B2698" s="151"/>
      <c r="C2698" s="152"/>
      <c r="D2698" s="153"/>
      <c r="E2698" s="54" t="s">
        <v>22</v>
      </c>
      <c r="F2698" s="114" t="str">
        <f>IF(F2697="","",F2697*0.278)</f>
        <v/>
      </c>
      <c r="G2698" s="114"/>
      <c r="H2698" s="184"/>
      <c r="I2698" s="184"/>
      <c r="J2698" s="182"/>
      <c r="K2698" s="102"/>
      <c r="L2698" s="17"/>
      <c r="M2698" s="17"/>
      <c r="N2698" s="17"/>
      <c r="O2698" s="17"/>
      <c r="P2698" s="17"/>
      <c r="Q2698" s="17"/>
      <c r="R2698" s="17"/>
      <c r="S2698" s="17"/>
      <c r="T2698" s="17"/>
    </row>
    <row r="2699" spans="1:20" hidden="1" x14ac:dyDescent="0.25">
      <c r="A2699" s="166">
        <v>18</v>
      </c>
      <c r="B2699" s="145" t="s">
        <v>64</v>
      </c>
      <c r="C2699" s="146"/>
      <c r="D2699" s="147"/>
      <c r="E2699" s="56" t="s">
        <v>93</v>
      </c>
      <c r="F2699" s="181" t="str">
        <f>IF(OR(F2695="",F2697=""),"",F2695-F2697)</f>
        <v/>
      </c>
      <c r="G2699" s="181"/>
      <c r="H2699" s="182"/>
      <c r="I2699" s="183"/>
      <c r="J2699" s="183"/>
      <c r="K2699" s="102"/>
      <c r="L2699" s="17"/>
      <c r="M2699" s="17"/>
      <c r="N2699" s="17"/>
      <c r="O2699" s="17"/>
      <c r="P2699" s="17"/>
      <c r="Q2699" s="17"/>
      <c r="R2699" s="17"/>
      <c r="S2699" s="17"/>
      <c r="T2699" s="17"/>
    </row>
    <row r="2700" spans="1:20" hidden="1" x14ac:dyDescent="0.25">
      <c r="A2700" s="167"/>
      <c r="B2700" s="151"/>
      <c r="C2700" s="152"/>
      <c r="D2700" s="153"/>
      <c r="E2700" s="54" t="s">
        <v>22</v>
      </c>
      <c r="F2700" s="114" t="str">
        <f>IF(OR(F2696="",F2698=""),"",F2696-F2698)</f>
        <v/>
      </c>
      <c r="G2700" s="114"/>
      <c r="H2700" s="184"/>
      <c r="I2700" s="184"/>
      <c r="J2700" s="182"/>
      <c r="K2700" s="102"/>
      <c r="L2700" s="17"/>
      <c r="M2700" s="17"/>
      <c r="N2700" s="17"/>
      <c r="O2700" s="17"/>
      <c r="P2700" s="17"/>
      <c r="Q2700" s="17"/>
      <c r="R2700" s="17"/>
      <c r="S2700" s="17"/>
      <c r="T2700" s="17"/>
    </row>
    <row r="2701" spans="1:20" ht="24" hidden="1" customHeight="1" x14ac:dyDescent="0.25">
      <c r="A2701" s="166">
        <v>19</v>
      </c>
      <c r="B2701" s="168" t="s">
        <v>61</v>
      </c>
      <c r="C2701" s="169"/>
      <c r="D2701" s="170"/>
      <c r="E2701" s="58" t="s">
        <v>93</v>
      </c>
      <c r="F2701" s="163"/>
      <c r="G2701" s="164"/>
      <c r="H2701" s="120"/>
      <c r="I2701" s="159"/>
      <c r="J2701" s="159"/>
      <c r="K2701" s="99"/>
      <c r="L2701" s="17"/>
      <c r="M2701" s="17"/>
      <c r="N2701" s="17"/>
      <c r="O2701" s="17"/>
      <c r="P2701" s="17"/>
      <c r="Q2701" s="17"/>
      <c r="R2701" s="17"/>
      <c r="S2701" s="17"/>
      <c r="T2701" s="17"/>
    </row>
    <row r="2702" spans="1:20" ht="24" hidden="1" customHeight="1" x14ac:dyDescent="0.25">
      <c r="A2702" s="167"/>
      <c r="B2702" s="171"/>
      <c r="C2702" s="172"/>
      <c r="D2702" s="173"/>
      <c r="E2702" s="57" t="s">
        <v>22</v>
      </c>
      <c r="F2702" s="185" t="str">
        <f>IF(F2701="","",F2701*0.278)</f>
        <v/>
      </c>
      <c r="G2702" s="186"/>
      <c r="H2702" s="120"/>
      <c r="I2702" s="159"/>
      <c r="J2702" s="159"/>
      <c r="K2702" s="99"/>
      <c r="L2702" s="17"/>
      <c r="M2702" s="17"/>
      <c r="N2702" s="17"/>
      <c r="O2702" s="17"/>
      <c r="P2702" s="17"/>
      <c r="Q2702" s="17"/>
      <c r="R2702" s="17"/>
      <c r="S2702" s="17"/>
      <c r="T2702" s="17"/>
    </row>
    <row r="2703" spans="1:20" ht="24" hidden="1" customHeight="1" x14ac:dyDescent="0.25">
      <c r="A2703" s="166">
        <v>20</v>
      </c>
      <c r="B2703" s="168" t="s">
        <v>62</v>
      </c>
      <c r="C2703" s="169"/>
      <c r="D2703" s="170"/>
      <c r="E2703" s="58" t="s">
        <v>93</v>
      </c>
      <c r="F2703" s="163"/>
      <c r="G2703" s="164"/>
      <c r="H2703" s="120"/>
      <c r="I2703" s="159"/>
      <c r="J2703" s="159"/>
      <c r="K2703" s="99"/>
      <c r="L2703" s="17"/>
      <c r="M2703" s="17"/>
      <c r="N2703" s="17"/>
      <c r="O2703" s="17"/>
      <c r="P2703" s="17"/>
      <c r="Q2703" s="17"/>
      <c r="R2703" s="17"/>
      <c r="S2703" s="17"/>
      <c r="T2703" s="17"/>
    </row>
    <row r="2704" spans="1:20" ht="24" hidden="1" customHeight="1" x14ac:dyDescent="0.25">
      <c r="A2704" s="167"/>
      <c r="B2704" s="171"/>
      <c r="C2704" s="172"/>
      <c r="D2704" s="173"/>
      <c r="E2704" s="57" t="s">
        <v>22</v>
      </c>
      <c r="F2704" s="185" t="str">
        <f>IF(F2703="","",F2703*0.278)</f>
        <v/>
      </c>
      <c r="G2704" s="186"/>
      <c r="H2704" s="120"/>
      <c r="I2704" s="159"/>
      <c r="J2704" s="159"/>
      <c r="K2704" s="103"/>
      <c r="L2704" s="17"/>
      <c r="M2704" s="17"/>
      <c r="N2704" s="17"/>
      <c r="O2704" s="17"/>
      <c r="P2704" s="17"/>
      <c r="Q2704" s="17"/>
      <c r="R2704" s="17"/>
      <c r="S2704" s="17"/>
      <c r="T2704" s="17"/>
    </row>
    <row r="2705" spans="1:27" ht="23.25" hidden="1" customHeight="1" x14ac:dyDescent="0.25">
      <c r="A2705" s="166">
        <v>21</v>
      </c>
      <c r="B2705" s="168" t="s">
        <v>50</v>
      </c>
      <c r="C2705" s="169"/>
      <c r="D2705" s="170"/>
      <c r="E2705" s="58" t="s">
        <v>93</v>
      </c>
      <c r="F2705" s="174" t="str">
        <f>IF(OR(F2701="",F2703=""),"",F2701-F2703)</f>
        <v/>
      </c>
      <c r="G2705" s="175"/>
      <c r="H2705" s="120"/>
      <c r="I2705" s="159"/>
      <c r="J2705" s="159"/>
      <c r="K2705" s="103"/>
      <c r="L2705" s="17"/>
      <c r="M2705" s="17"/>
      <c r="N2705" s="17"/>
      <c r="O2705" s="17"/>
      <c r="P2705" s="17"/>
      <c r="Q2705" s="17"/>
      <c r="R2705" s="17"/>
      <c r="S2705" s="17"/>
      <c r="T2705" s="17"/>
    </row>
    <row r="2706" spans="1:27" ht="23.25" hidden="1" customHeight="1" x14ac:dyDescent="0.25">
      <c r="A2706" s="167"/>
      <c r="B2706" s="171"/>
      <c r="C2706" s="172"/>
      <c r="D2706" s="173"/>
      <c r="E2706" s="57" t="s">
        <v>22</v>
      </c>
      <c r="F2706" s="174" t="str">
        <f>IF(OR(F2702="",F2704=""),"",F2702-F2704)</f>
        <v/>
      </c>
      <c r="G2706" s="175"/>
      <c r="H2706" s="120"/>
      <c r="I2706" s="159"/>
      <c r="J2706" s="159"/>
      <c r="K2706" s="103"/>
      <c r="L2706" s="17"/>
      <c r="M2706" s="17"/>
      <c r="N2706" s="17"/>
      <c r="O2706" s="17"/>
      <c r="P2706" s="17"/>
      <c r="Q2706" s="17"/>
      <c r="R2706" s="17"/>
      <c r="S2706" s="17"/>
      <c r="T2706" s="17"/>
    </row>
    <row r="2707" spans="1:27" ht="45.75" hidden="1" customHeight="1" x14ac:dyDescent="0.25">
      <c r="A2707" s="38">
        <v>22</v>
      </c>
      <c r="B2707" s="126" t="s">
        <v>161</v>
      </c>
      <c r="C2707" s="127"/>
      <c r="D2707" s="128"/>
      <c r="E2707" s="57" t="s">
        <v>47</v>
      </c>
      <c r="F2707" s="176" t="str">
        <f>IF(OR(F2701="",F2703=""),"",F2705/F2701)</f>
        <v/>
      </c>
      <c r="G2707" s="177"/>
      <c r="H2707" s="120"/>
      <c r="I2707" s="159"/>
      <c r="J2707" s="159"/>
      <c r="K2707" s="103"/>
      <c r="L2707" s="17"/>
      <c r="M2707" s="17"/>
      <c r="N2707" s="17"/>
      <c r="O2707" s="17"/>
      <c r="P2707" s="17"/>
      <c r="Q2707" s="17"/>
      <c r="R2707" s="17"/>
      <c r="S2707" s="17"/>
      <c r="T2707" s="17"/>
    </row>
    <row r="2708" spans="1:27" ht="30.75" hidden="1" customHeight="1" x14ac:dyDescent="0.25">
      <c r="A2708" s="40">
        <v>23</v>
      </c>
      <c r="B2708" s="129" t="s">
        <v>23</v>
      </c>
      <c r="C2708" s="130"/>
      <c r="D2708" s="131"/>
      <c r="E2708" s="54" t="s">
        <v>22</v>
      </c>
      <c r="F2708" s="178"/>
      <c r="G2708" s="178"/>
      <c r="H2708" s="179"/>
      <c r="I2708" s="179"/>
      <c r="J2708" s="120"/>
      <c r="K2708" s="102"/>
      <c r="L2708" s="17"/>
      <c r="M2708" s="17"/>
      <c r="N2708" s="17"/>
      <c r="O2708" s="17"/>
      <c r="P2708" s="17"/>
      <c r="Q2708" s="17"/>
      <c r="R2708" s="17"/>
      <c r="S2708" s="17"/>
      <c r="T2708" s="17"/>
    </row>
    <row r="2709" spans="1:27" ht="30.75" hidden="1" customHeight="1" x14ac:dyDescent="0.25">
      <c r="A2709" s="38">
        <v>24</v>
      </c>
      <c r="B2709" s="129" t="s">
        <v>172</v>
      </c>
      <c r="C2709" s="130"/>
      <c r="D2709" s="131"/>
      <c r="E2709" s="54" t="s">
        <v>22</v>
      </c>
      <c r="F2709" s="178"/>
      <c r="G2709" s="178"/>
      <c r="H2709" s="179"/>
      <c r="I2709" s="179"/>
      <c r="J2709" s="120"/>
      <c r="K2709" s="102"/>
      <c r="L2709" s="17"/>
      <c r="M2709" s="17"/>
      <c r="N2709" s="17"/>
      <c r="O2709" s="17"/>
      <c r="P2709" s="17"/>
      <c r="Q2709" s="17"/>
      <c r="R2709" s="17"/>
      <c r="S2709" s="17"/>
      <c r="T2709" s="17"/>
    </row>
    <row r="2710" spans="1:27" ht="30.75" hidden="1" customHeight="1" x14ac:dyDescent="0.25">
      <c r="A2710" s="38">
        <v>25</v>
      </c>
      <c r="B2710" s="129" t="s">
        <v>173</v>
      </c>
      <c r="C2710" s="130"/>
      <c r="D2710" s="131"/>
      <c r="E2710" s="54" t="s">
        <v>22</v>
      </c>
      <c r="F2710" s="180" t="str">
        <f>IF(OR(F2708="",F2709=""),"",F2708-F2709)</f>
        <v/>
      </c>
      <c r="G2710" s="180"/>
      <c r="H2710" s="120"/>
      <c r="I2710" s="159"/>
      <c r="J2710" s="159"/>
      <c r="K2710" s="102"/>
      <c r="L2710" s="17"/>
      <c r="M2710" s="17"/>
      <c r="N2710" s="17"/>
      <c r="O2710" s="17"/>
      <c r="P2710" s="17"/>
      <c r="Q2710" s="17"/>
      <c r="R2710" s="17"/>
      <c r="S2710" s="17"/>
      <c r="T2710" s="17"/>
    </row>
    <row r="2711" spans="1:27" ht="45.75" hidden="1" customHeight="1" x14ac:dyDescent="0.25">
      <c r="A2711" s="46">
        <v>26</v>
      </c>
      <c r="B2711" s="108" t="s">
        <v>166</v>
      </c>
      <c r="C2711" s="108"/>
      <c r="D2711" s="108"/>
      <c r="E2711" s="57" t="s">
        <v>22</v>
      </c>
      <c r="F2711" s="163"/>
      <c r="G2711" s="164"/>
      <c r="H2711" s="120"/>
      <c r="I2711" s="159"/>
      <c r="J2711" s="159"/>
      <c r="K2711" s="103"/>
      <c r="L2711" s="17"/>
      <c r="M2711" s="17"/>
      <c r="N2711" s="17"/>
      <c r="O2711" s="17"/>
      <c r="P2711" s="17"/>
      <c r="Q2711" s="17"/>
      <c r="R2711" s="17"/>
      <c r="S2711" s="17"/>
      <c r="T2711" s="17"/>
    </row>
    <row r="2712" spans="1:27" ht="45.75" hidden="1" customHeight="1" x14ac:dyDescent="0.25">
      <c r="A2712" s="46">
        <v>27</v>
      </c>
      <c r="B2712" s="108" t="s">
        <v>169</v>
      </c>
      <c r="C2712" s="108"/>
      <c r="D2712" s="108"/>
      <c r="E2712" s="57" t="s">
        <v>22</v>
      </c>
      <c r="F2712" s="163"/>
      <c r="G2712" s="164"/>
      <c r="H2712" s="120"/>
      <c r="I2712" s="159"/>
      <c r="J2712" s="159"/>
      <c r="K2712" s="103"/>
      <c r="L2712" s="17"/>
      <c r="M2712" s="17"/>
      <c r="N2712" s="17"/>
      <c r="O2712" s="17"/>
      <c r="P2712" s="17"/>
      <c r="Q2712" s="17"/>
      <c r="R2712" s="17"/>
      <c r="S2712" s="17"/>
      <c r="T2712" s="17"/>
    </row>
    <row r="2713" spans="1:27" ht="45" hidden="1" customHeight="1" x14ac:dyDescent="0.25">
      <c r="A2713" s="34">
        <v>28</v>
      </c>
      <c r="B2713" s="157" t="s">
        <v>51</v>
      </c>
      <c r="C2713" s="157"/>
      <c r="D2713" s="157"/>
      <c r="E2713" s="54" t="s">
        <v>22</v>
      </c>
      <c r="F2713" s="165" t="str">
        <f>IF(AND(F2711="",F2712=""),"",F2711+F2712)</f>
        <v/>
      </c>
      <c r="G2713" s="165"/>
      <c r="H2713" s="120"/>
      <c r="I2713" s="159"/>
      <c r="J2713" s="159"/>
      <c r="K2713" s="99"/>
      <c r="L2713" s="17"/>
      <c r="M2713" s="17"/>
      <c r="N2713" s="17"/>
      <c r="O2713" s="17"/>
      <c r="P2713" s="17"/>
      <c r="Q2713" s="17"/>
      <c r="R2713" s="17"/>
      <c r="S2713" s="17"/>
      <c r="T2713" s="17"/>
    </row>
    <row r="2714" spans="1:27" ht="30.75" hidden="1" customHeight="1" x14ac:dyDescent="0.25">
      <c r="A2714" s="34">
        <v>29</v>
      </c>
      <c r="B2714" s="129" t="s">
        <v>185</v>
      </c>
      <c r="C2714" s="130"/>
      <c r="D2714" s="131"/>
      <c r="E2714" s="54" t="s">
        <v>24</v>
      </c>
      <c r="F2714" s="163"/>
      <c r="G2714" s="164"/>
      <c r="H2714" s="120"/>
      <c r="I2714" s="159"/>
      <c r="J2714" s="159"/>
      <c r="K2714" s="99"/>
      <c r="L2714" s="17"/>
      <c r="M2714" s="17"/>
      <c r="N2714" s="17"/>
      <c r="O2714" s="17"/>
      <c r="P2714" s="17"/>
      <c r="Q2714" s="17"/>
      <c r="R2714" s="17"/>
      <c r="S2714" s="17"/>
      <c r="T2714" s="17"/>
    </row>
    <row r="2715" spans="1:27" hidden="1" x14ac:dyDescent="0.25">
      <c r="A2715" s="34">
        <v>30</v>
      </c>
      <c r="B2715" s="129" t="s">
        <v>186</v>
      </c>
      <c r="C2715" s="130"/>
      <c r="D2715" s="131"/>
      <c r="E2715" s="54" t="s">
        <v>24</v>
      </c>
      <c r="F2715" s="163"/>
      <c r="G2715" s="164"/>
      <c r="H2715" s="120"/>
      <c r="I2715" s="159"/>
      <c r="J2715" s="159"/>
      <c r="K2715" s="99"/>
      <c r="L2715" s="17"/>
      <c r="M2715" s="17"/>
      <c r="N2715" s="17"/>
      <c r="O2715" s="17"/>
      <c r="P2715" s="17"/>
      <c r="Q2715" s="17"/>
      <c r="R2715" s="17"/>
      <c r="S2715" s="17"/>
      <c r="T2715" s="17"/>
    </row>
    <row r="2716" spans="1:27" ht="31.5" hidden="1" customHeight="1" x14ac:dyDescent="0.25">
      <c r="A2716" s="34">
        <v>31</v>
      </c>
      <c r="B2716" s="157" t="s">
        <v>48</v>
      </c>
      <c r="C2716" s="157"/>
      <c r="D2716" s="157"/>
      <c r="E2716" s="54" t="s">
        <v>24</v>
      </c>
      <c r="F2716" s="165" t="str">
        <f>IF(OR(F2714="",F2715=""),"",F2714-F2715)</f>
        <v/>
      </c>
      <c r="G2716" s="165"/>
      <c r="H2716" s="120"/>
      <c r="I2716" s="159"/>
      <c r="J2716" s="159"/>
      <c r="K2716" s="103"/>
      <c r="L2716" s="17"/>
      <c r="M2716" s="17"/>
      <c r="N2716" s="17"/>
      <c r="O2716" s="17"/>
      <c r="P2716" s="17"/>
      <c r="Q2716" s="17"/>
      <c r="R2716" s="17"/>
      <c r="S2716" s="17"/>
      <c r="T2716" s="17"/>
    </row>
    <row r="2717" spans="1:27" hidden="1" x14ac:dyDescent="0.25">
      <c r="A2717" s="142">
        <v>32</v>
      </c>
      <c r="B2717" s="145" t="s">
        <v>52</v>
      </c>
      <c r="C2717" s="146"/>
      <c r="D2717" s="147"/>
      <c r="E2717" s="154" t="s">
        <v>182</v>
      </c>
      <c r="F2717" s="154"/>
      <c r="G2717" s="154"/>
      <c r="H2717" s="154"/>
      <c r="I2717" s="154"/>
      <c r="J2717" s="86"/>
      <c r="K2717" s="155" t="str">
        <f>IF(AND(J2717="Tak",F2707&lt;0.25),"Nie został spełniony warunek zgodnie z punktem 1 Kryteriów jakościowych dopuszczających","")</f>
        <v/>
      </c>
      <c r="L2717" s="155"/>
      <c r="M2717" s="155"/>
      <c r="N2717" s="155"/>
      <c r="O2717" s="155"/>
      <c r="P2717" s="155"/>
      <c r="Q2717" s="155"/>
      <c r="R2717" s="155"/>
      <c r="S2717" s="155"/>
      <c r="T2717" s="155"/>
      <c r="AA2717">
        <f>IF(J2717="Tak",1,0)</f>
        <v>0</v>
      </c>
    </row>
    <row r="2718" spans="1:27" hidden="1" x14ac:dyDescent="0.25">
      <c r="A2718" s="143"/>
      <c r="B2718" s="148"/>
      <c r="C2718" s="149"/>
      <c r="D2718" s="150"/>
      <c r="E2718" s="156" t="s">
        <v>183</v>
      </c>
      <c r="F2718" s="156"/>
      <c r="G2718" s="156"/>
      <c r="H2718" s="156"/>
      <c r="I2718" s="156"/>
      <c r="J2718" s="86"/>
      <c r="K2718" s="155" t="str">
        <f>IF(AND(J2718="Tak",F2707&lt;0.1),"Nie został spełniony warunek zgodnie z punktem 2 Kryteriów jakościowych dopuszczających","")</f>
        <v/>
      </c>
      <c r="L2718" s="155"/>
      <c r="M2718" s="155"/>
      <c r="N2718" s="155"/>
      <c r="O2718" s="155"/>
      <c r="P2718" s="155"/>
      <c r="Q2718" s="155"/>
      <c r="R2718" s="155"/>
      <c r="S2718" s="155"/>
      <c r="T2718" s="155"/>
      <c r="AA2718">
        <f t="shared" ref="AA2718:AA2719" si="54">IF(J2718="Tak",1,0)</f>
        <v>0</v>
      </c>
    </row>
    <row r="2719" spans="1:27" hidden="1" x14ac:dyDescent="0.25">
      <c r="A2719" s="144"/>
      <c r="B2719" s="151"/>
      <c r="C2719" s="152"/>
      <c r="D2719" s="153"/>
      <c r="E2719" s="156" t="s">
        <v>184</v>
      </c>
      <c r="F2719" s="156"/>
      <c r="G2719" s="156"/>
      <c r="H2719" s="156"/>
      <c r="I2719" s="156"/>
      <c r="J2719" s="86"/>
      <c r="K2719" s="155" t="str">
        <f>IF(AND(J2719="Tak",F2707&lt;0.1),"Nie został spełniony warunek zgodnie z punktem 2 Kryteriów jakościowych dopuszczających","")</f>
        <v/>
      </c>
      <c r="L2719" s="155"/>
      <c r="M2719" s="155"/>
      <c r="N2719" s="155"/>
      <c r="O2719" s="155"/>
      <c r="P2719" s="155"/>
      <c r="Q2719" s="155"/>
      <c r="R2719" s="155"/>
      <c r="S2719" s="155"/>
      <c r="T2719" s="155"/>
      <c r="AA2719">
        <f t="shared" si="54"/>
        <v>0</v>
      </c>
    </row>
    <row r="2720" spans="1:27" ht="60.75" hidden="1" customHeight="1" x14ac:dyDescent="0.25">
      <c r="A2720" s="34">
        <v>33</v>
      </c>
      <c r="B2720" s="157" t="s">
        <v>277</v>
      </c>
      <c r="C2720" s="157"/>
      <c r="D2720" s="157"/>
      <c r="E2720" s="54" t="s">
        <v>19</v>
      </c>
      <c r="F2720" s="158"/>
      <c r="G2720" s="158"/>
      <c r="H2720" s="120"/>
      <c r="I2720" s="159"/>
      <c r="J2720" s="159"/>
      <c r="K2720" s="99"/>
      <c r="L2720" s="17"/>
      <c r="M2720" s="17"/>
      <c r="N2720" s="17"/>
      <c r="O2720" s="17"/>
      <c r="P2720" s="17"/>
      <c r="Q2720" s="17"/>
      <c r="R2720" s="17"/>
      <c r="S2720" s="17"/>
      <c r="T2720" s="17"/>
      <c r="AA2720">
        <f>SUM(AA2717:AA2719)</f>
        <v>0</v>
      </c>
    </row>
    <row r="2721" spans="1:27" ht="41.25" hidden="1" customHeight="1" x14ac:dyDescent="0.25">
      <c r="A2721" s="34">
        <v>34</v>
      </c>
      <c r="B2721" s="108" t="s">
        <v>157</v>
      </c>
      <c r="C2721" s="108"/>
      <c r="D2721" s="108"/>
      <c r="E2721" s="57" t="s">
        <v>158</v>
      </c>
      <c r="F2721" s="160" t="str">
        <f>IF(OR(F2692="",F2693=""),"",F2691/F2705)</f>
        <v/>
      </c>
      <c r="G2721" s="160"/>
      <c r="H2721" s="161"/>
      <c r="I2721" s="161"/>
      <c r="J2721" s="162"/>
      <c r="K2721" s="100"/>
      <c r="L2721" s="17"/>
      <c r="M2721" s="17"/>
      <c r="N2721" s="17"/>
      <c r="O2721" s="17"/>
      <c r="P2721" s="17"/>
      <c r="Q2721" s="17"/>
      <c r="R2721" s="17"/>
      <c r="S2721" s="17"/>
      <c r="T2721" s="17"/>
    </row>
    <row r="2722" spans="1:27" ht="40.5" hidden="1" customHeight="1" x14ac:dyDescent="0.25">
      <c r="A2722" s="34">
        <v>35</v>
      </c>
      <c r="B2722" s="108" t="s">
        <v>159</v>
      </c>
      <c r="C2722" s="108"/>
      <c r="D2722" s="108"/>
      <c r="E2722" s="57" t="s">
        <v>160</v>
      </c>
      <c r="F2722" s="160" t="str">
        <f>IF(OR(F2691="",F2692="",F2701=""),"",F2691/(F2692-F2693))</f>
        <v/>
      </c>
      <c r="G2722" s="160"/>
      <c r="H2722" s="161"/>
      <c r="I2722" s="161"/>
      <c r="J2722" s="162"/>
      <c r="K2722" s="99"/>
      <c r="L2722" s="17"/>
      <c r="M2722" s="17"/>
      <c r="N2722" s="17"/>
      <c r="O2722" s="17"/>
      <c r="P2722" s="17"/>
      <c r="Q2722" s="17"/>
      <c r="R2722" s="17"/>
      <c r="S2722" s="17"/>
      <c r="T2722" s="17"/>
    </row>
    <row r="2723" spans="1:27" ht="30" hidden="1" customHeight="1" x14ac:dyDescent="0.25">
      <c r="A2723" s="34">
        <v>36</v>
      </c>
      <c r="B2723" s="126" t="str">
        <f>CONCATENATE("Maksymalna kwota dofinansowania - ",'0-1'!$B$8)</f>
        <v xml:space="preserve">Maksymalna kwota dofinansowania - </v>
      </c>
      <c r="C2723" s="127"/>
      <c r="D2723" s="128"/>
      <c r="E2723" s="57" t="s">
        <v>69</v>
      </c>
      <c r="F2723" s="135" t="str">
        <f>IF(F2724="","",F2724*F2691)</f>
        <v/>
      </c>
      <c r="G2723" s="136"/>
      <c r="H2723" s="137"/>
      <c r="I2723" s="138"/>
      <c r="J2723" s="138"/>
      <c r="K2723" s="99"/>
      <c r="L2723" s="17"/>
      <c r="M2723" s="17"/>
      <c r="N2723" s="17"/>
      <c r="O2723" s="17"/>
      <c r="P2723" s="17"/>
      <c r="Q2723" s="17"/>
      <c r="R2723" s="17"/>
      <c r="S2723" s="17"/>
      <c r="T2723" s="17"/>
    </row>
    <row r="2724" spans="1:27" ht="45.75" hidden="1" customHeight="1" x14ac:dyDescent="0.25">
      <c r="A2724" s="34">
        <v>37</v>
      </c>
      <c r="B2724" s="126" t="s">
        <v>187</v>
      </c>
      <c r="C2724" s="127"/>
      <c r="D2724" s="128"/>
      <c r="E2724" s="59" t="s">
        <v>47</v>
      </c>
      <c r="F2724" s="139" t="str">
        <f>IF(AA2720=3,0.95,IF(AA2720=2,0.9,IF(AA2720=1,0.85,"")))</f>
        <v/>
      </c>
      <c r="G2724" s="140"/>
      <c r="H2724" s="137"/>
      <c r="I2724" s="138"/>
      <c r="J2724" s="138"/>
      <c r="K2724" s="99"/>
      <c r="L2724" s="17"/>
      <c r="M2724" s="17"/>
      <c r="N2724" s="17"/>
      <c r="O2724" s="17"/>
      <c r="P2724" s="17"/>
      <c r="Q2724" s="17"/>
      <c r="R2724" s="17"/>
      <c r="S2724" s="17"/>
      <c r="T2724" s="17"/>
    </row>
    <row r="2725" spans="1:27" ht="15" hidden="1" customHeight="1" x14ac:dyDescent="0.25">
      <c r="A2725" s="106" t="s">
        <v>205</v>
      </c>
      <c r="B2725" s="106"/>
      <c r="C2725" s="106"/>
      <c r="D2725" s="106"/>
      <c r="E2725" s="106"/>
      <c r="F2725" s="106"/>
      <c r="G2725" s="106"/>
      <c r="H2725" s="106"/>
      <c r="I2725" s="106"/>
      <c r="J2725" s="132"/>
      <c r="K2725" s="98"/>
      <c r="L2725" s="17"/>
      <c r="M2725" s="17"/>
      <c r="N2725" s="17"/>
      <c r="O2725" s="17"/>
      <c r="P2725" s="17"/>
      <c r="Q2725" s="17"/>
      <c r="R2725" s="17"/>
      <c r="S2725" s="17"/>
      <c r="T2725" s="17"/>
    </row>
    <row r="2726" spans="1:27" ht="39.75" hidden="1" customHeight="1" x14ac:dyDescent="0.25">
      <c r="A2726" s="107"/>
      <c r="B2726" s="107"/>
      <c r="C2726" s="107"/>
      <c r="D2726" s="107"/>
      <c r="E2726" s="107"/>
      <c r="F2726" s="107"/>
      <c r="G2726" s="107"/>
      <c r="H2726" s="107"/>
      <c r="I2726" s="107"/>
      <c r="J2726" s="141"/>
      <c r="K2726" s="98"/>
      <c r="L2726" s="17"/>
      <c r="M2726" s="17"/>
      <c r="N2726" s="17"/>
      <c r="O2726" s="17"/>
      <c r="P2726" s="17"/>
      <c r="Q2726" s="17"/>
      <c r="R2726" s="17"/>
      <c r="S2726" s="17"/>
      <c r="T2726" s="17"/>
    </row>
    <row r="2727" spans="1:27" ht="33.75" hidden="1" customHeight="1" x14ac:dyDescent="0.25">
      <c r="K2727" s="98"/>
      <c r="L2727" s="17"/>
      <c r="M2727" s="17"/>
      <c r="N2727" s="17"/>
      <c r="O2727" s="17"/>
      <c r="P2727" s="17"/>
      <c r="Q2727" s="17"/>
      <c r="R2727" s="17"/>
      <c r="S2727" s="17"/>
      <c r="T2727" s="17"/>
    </row>
    <row r="2728" spans="1:27" ht="18.75" hidden="1" x14ac:dyDescent="0.3">
      <c r="B2728" s="207" t="s">
        <v>254</v>
      </c>
      <c r="C2728" s="207"/>
      <c r="D2728" s="207"/>
      <c r="E2728" s="207"/>
      <c r="F2728" s="207"/>
      <c r="G2728" s="207"/>
      <c r="H2728" s="207"/>
      <c r="I2728" s="207"/>
      <c r="J2728" s="207"/>
      <c r="K2728" s="98"/>
      <c r="L2728" s="17"/>
      <c r="M2728" s="17"/>
      <c r="N2728" s="17"/>
      <c r="O2728" s="17"/>
      <c r="P2728" s="17"/>
      <c r="Q2728" s="17"/>
      <c r="R2728" s="17"/>
      <c r="S2728" s="17"/>
      <c r="T2728" s="17"/>
    </row>
    <row r="2729" spans="1:27" ht="45.75" hidden="1" customHeight="1" x14ac:dyDescent="0.25">
      <c r="A2729" s="36" t="s">
        <v>13</v>
      </c>
      <c r="B2729" s="208" t="s">
        <v>33</v>
      </c>
      <c r="C2729" s="208"/>
      <c r="D2729" s="208"/>
      <c r="E2729" s="51" t="s">
        <v>15</v>
      </c>
      <c r="F2729" s="208" t="s">
        <v>36</v>
      </c>
      <c r="G2729" s="208"/>
      <c r="H2729" s="208" t="s">
        <v>49</v>
      </c>
      <c r="I2729" s="208"/>
      <c r="J2729" s="209"/>
      <c r="K2729" s="99"/>
      <c r="L2729" s="17"/>
      <c r="M2729" s="17"/>
      <c r="N2729" s="17"/>
      <c r="O2729" s="17"/>
      <c r="P2729" s="17"/>
      <c r="Q2729" s="17"/>
      <c r="R2729" s="17"/>
      <c r="S2729" s="17"/>
      <c r="T2729" s="17"/>
    </row>
    <row r="2730" spans="1:27" ht="31.5" hidden="1" customHeight="1" x14ac:dyDescent="0.25">
      <c r="A2730" s="40">
        <v>1</v>
      </c>
      <c r="B2730" s="157" t="s">
        <v>43</v>
      </c>
      <c r="C2730" s="157"/>
      <c r="D2730" s="157"/>
      <c r="E2730" s="52" t="s">
        <v>17</v>
      </c>
      <c r="F2730" s="198" t="s">
        <v>17</v>
      </c>
      <c r="G2730" s="199"/>
      <c r="H2730" s="200"/>
      <c r="I2730" s="200"/>
      <c r="J2730" s="201"/>
      <c r="K2730" s="99"/>
      <c r="L2730" s="17"/>
      <c r="M2730" s="17"/>
      <c r="N2730" s="17"/>
      <c r="O2730" s="17"/>
      <c r="P2730" s="17"/>
      <c r="Q2730" s="17"/>
      <c r="R2730" s="17"/>
      <c r="S2730" s="17"/>
      <c r="T2730" s="17"/>
    </row>
    <row r="2731" spans="1:27" ht="30.75" hidden="1" customHeight="1" x14ac:dyDescent="0.25">
      <c r="A2731" s="40">
        <v>2</v>
      </c>
      <c r="B2731" s="157" t="s">
        <v>44</v>
      </c>
      <c r="C2731" s="157"/>
      <c r="D2731" s="157"/>
      <c r="E2731" s="52" t="s">
        <v>17</v>
      </c>
      <c r="F2731" s="198" t="s">
        <v>17</v>
      </c>
      <c r="G2731" s="199"/>
      <c r="H2731" s="120"/>
      <c r="I2731" s="159"/>
      <c r="J2731" s="159"/>
      <c r="K2731" s="101"/>
      <c r="L2731" s="17"/>
      <c r="M2731" s="17"/>
      <c r="N2731" s="17"/>
      <c r="O2731" s="17"/>
      <c r="P2731" s="17"/>
      <c r="Q2731" s="17"/>
      <c r="R2731" s="17"/>
      <c r="S2731" s="17"/>
      <c r="T2731" s="17"/>
    </row>
    <row r="2732" spans="1:27" ht="15.75" hidden="1" x14ac:dyDescent="0.25">
      <c r="A2732" s="40">
        <v>3</v>
      </c>
      <c r="B2732" s="126" t="s">
        <v>152</v>
      </c>
      <c r="C2732" s="127"/>
      <c r="D2732" s="128"/>
      <c r="E2732" s="53" t="s">
        <v>153</v>
      </c>
      <c r="F2732" s="202"/>
      <c r="G2732" s="203"/>
      <c r="H2732" s="120"/>
      <c r="I2732" s="159"/>
      <c r="J2732" s="159"/>
      <c r="K2732" s="101"/>
      <c r="L2732" s="17"/>
      <c r="M2732" s="17"/>
      <c r="N2732" s="17"/>
      <c r="O2732" s="17"/>
      <c r="P2732" s="17"/>
      <c r="Q2732" s="17"/>
      <c r="R2732" s="17"/>
      <c r="S2732" s="17"/>
      <c r="T2732" s="17"/>
      <c r="AA2732" t="s">
        <v>154</v>
      </c>
    </row>
    <row r="2733" spans="1:27" ht="17.25" hidden="1" x14ac:dyDescent="0.25">
      <c r="A2733" s="40">
        <v>4</v>
      </c>
      <c r="B2733" s="157" t="s">
        <v>45</v>
      </c>
      <c r="C2733" s="157"/>
      <c r="D2733" s="157"/>
      <c r="E2733" s="54" t="s">
        <v>21</v>
      </c>
      <c r="F2733" s="158"/>
      <c r="G2733" s="158"/>
      <c r="H2733" s="120"/>
      <c r="I2733" s="159"/>
      <c r="J2733" s="159"/>
      <c r="K2733" s="101"/>
      <c r="L2733" s="17"/>
      <c r="M2733" s="17"/>
      <c r="N2733" s="17"/>
      <c r="O2733" s="17"/>
      <c r="P2733" s="17"/>
      <c r="Q2733" s="17"/>
      <c r="R2733" s="17"/>
      <c r="S2733" s="17"/>
      <c r="T2733" s="17"/>
      <c r="AA2733" t="s">
        <v>155</v>
      </c>
    </row>
    <row r="2734" spans="1:27" ht="18.75" hidden="1" customHeight="1" x14ac:dyDescent="0.25">
      <c r="A2734" s="40">
        <v>5</v>
      </c>
      <c r="B2734" s="157" t="s">
        <v>41</v>
      </c>
      <c r="C2734" s="157"/>
      <c r="D2734" s="157"/>
      <c r="E2734" s="54" t="s">
        <v>21</v>
      </c>
      <c r="F2734" s="204"/>
      <c r="G2734" s="205"/>
      <c r="H2734" s="120"/>
      <c r="I2734" s="159"/>
      <c r="J2734" s="159"/>
      <c r="K2734" s="101"/>
      <c r="L2734" s="17"/>
      <c r="M2734" s="17"/>
      <c r="N2734" s="17"/>
      <c r="O2734" s="17"/>
      <c r="P2734" s="17"/>
      <c r="Q2734" s="17"/>
      <c r="R2734" s="17"/>
      <c r="S2734" s="17"/>
      <c r="T2734" s="17"/>
    </row>
    <row r="2735" spans="1:27" ht="29.25" hidden="1" customHeight="1" x14ac:dyDescent="0.25">
      <c r="A2735" s="34">
        <v>6</v>
      </c>
      <c r="B2735" s="206" t="s">
        <v>163</v>
      </c>
      <c r="C2735" s="206"/>
      <c r="D2735" s="206"/>
      <c r="E2735" s="55" t="s">
        <v>168</v>
      </c>
      <c r="F2735" s="158"/>
      <c r="G2735" s="158"/>
      <c r="H2735" s="120"/>
      <c r="I2735" s="159"/>
      <c r="J2735" s="159"/>
      <c r="K2735" s="101"/>
      <c r="L2735" s="17"/>
      <c r="M2735" s="17"/>
      <c r="N2735" s="17"/>
      <c r="O2735" s="17"/>
      <c r="P2735" s="17"/>
      <c r="Q2735" s="17"/>
      <c r="R2735" s="17"/>
      <c r="S2735" s="17"/>
      <c r="T2735" s="17"/>
    </row>
    <row r="2736" spans="1:27" ht="62.25" hidden="1" customHeight="1" x14ac:dyDescent="0.25">
      <c r="A2736" s="40">
        <v>7</v>
      </c>
      <c r="B2736" s="157" t="s">
        <v>46</v>
      </c>
      <c r="C2736" s="157"/>
      <c r="D2736" s="157"/>
      <c r="E2736" s="54" t="s">
        <v>21</v>
      </c>
      <c r="F2736" s="158"/>
      <c r="G2736" s="158"/>
      <c r="H2736" s="120"/>
      <c r="I2736" s="159"/>
      <c r="J2736" s="159"/>
      <c r="K2736" s="99"/>
      <c r="L2736" s="17"/>
      <c r="M2736" s="17"/>
      <c r="N2736" s="17"/>
      <c r="O2736" s="17"/>
      <c r="P2736" s="17"/>
      <c r="Q2736" s="17"/>
      <c r="R2736" s="17"/>
      <c r="S2736" s="17"/>
      <c r="T2736" s="17"/>
    </row>
    <row r="2737" spans="1:20" ht="28.5" hidden="1" customHeight="1" x14ac:dyDescent="0.25">
      <c r="A2737" s="40">
        <v>8</v>
      </c>
      <c r="B2737" s="193" t="s">
        <v>174</v>
      </c>
      <c r="C2737" s="194"/>
      <c r="D2737" s="195"/>
      <c r="E2737" s="56" t="s">
        <v>35</v>
      </c>
      <c r="F2737" s="196"/>
      <c r="G2737" s="197"/>
      <c r="H2737" s="120"/>
      <c r="I2737" s="159"/>
      <c r="J2737" s="159"/>
      <c r="K2737" s="99"/>
      <c r="L2737" s="17"/>
      <c r="M2737" s="17"/>
      <c r="N2737" s="17"/>
      <c r="O2737" s="17"/>
      <c r="P2737" s="17"/>
      <c r="Q2737" s="17"/>
      <c r="R2737" s="17"/>
      <c r="S2737" s="17"/>
      <c r="T2737" s="17"/>
    </row>
    <row r="2738" spans="1:20" ht="29.25" hidden="1" customHeight="1" x14ac:dyDescent="0.25">
      <c r="A2738" s="40">
        <v>9</v>
      </c>
      <c r="B2738" s="193" t="s">
        <v>176</v>
      </c>
      <c r="C2738" s="194"/>
      <c r="D2738" s="195"/>
      <c r="E2738" s="56" t="s">
        <v>153</v>
      </c>
      <c r="F2738" s="163"/>
      <c r="G2738" s="164"/>
      <c r="H2738" s="120"/>
      <c r="I2738" s="159"/>
      <c r="J2738" s="159"/>
      <c r="K2738" s="99"/>
      <c r="L2738" s="17"/>
      <c r="M2738" s="17"/>
      <c r="N2738" s="17"/>
      <c r="O2738" s="17"/>
      <c r="P2738" s="17"/>
      <c r="Q2738" s="17"/>
      <c r="R2738" s="17"/>
      <c r="S2738" s="17"/>
      <c r="T2738" s="17"/>
    </row>
    <row r="2739" spans="1:20" hidden="1" x14ac:dyDescent="0.25">
      <c r="A2739" s="40">
        <v>10</v>
      </c>
      <c r="B2739" s="193" t="s">
        <v>175</v>
      </c>
      <c r="C2739" s="194"/>
      <c r="D2739" s="195"/>
      <c r="E2739" s="56" t="s">
        <v>35</v>
      </c>
      <c r="F2739" s="196"/>
      <c r="G2739" s="197"/>
      <c r="H2739" s="120"/>
      <c r="I2739" s="159"/>
      <c r="J2739" s="159"/>
      <c r="K2739" s="99"/>
      <c r="L2739" s="17"/>
      <c r="M2739" s="17"/>
      <c r="N2739" s="17"/>
      <c r="O2739" s="17"/>
      <c r="P2739" s="17"/>
      <c r="Q2739" s="17"/>
      <c r="R2739" s="17"/>
      <c r="S2739" s="17"/>
      <c r="T2739" s="17"/>
    </row>
    <row r="2740" spans="1:20" ht="33.75" hidden="1" customHeight="1" x14ac:dyDescent="0.25">
      <c r="A2740" s="40">
        <v>11</v>
      </c>
      <c r="B2740" s="126" t="s">
        <v>156</v>
      </c>
      <c r="C2740" s="127"/>
      <c r="D2740" s="128"/>
      <c r="E2740" s="57" t="s">
        <v>69</v>
      </c>
      <c r="F2740" s="187"/>
      <c r="G2740" s="188"/>
      <c r="H2740" s="120"/>
      <c r="I2740" s="159"/>
      <c r="J2740" s="159"/>
      <c r="K2740" s="100" t="str">
        <f>IF(F2741&gt;F2740,"Wartość kosztów kwalifikowanych przekracza koszt całkowity przedsięwzięcia !!!","")</f>
        <v/>
      </c>
      <c r="L2740" s="17"/>
      <c r="M2740" s="17"/>
      <c r="N2740" s="17"/>
      <c r="O2740" s="17"/>
      <c r="P2740" s="17"/>
      <c r="Q2740" s="17"/>
      <c r="R2740" s="17"/>
      <c r="S2740" s="17"/>
      <c r="T2740" s="17"/>
    </row>
    <row r="2741" spans="1:20" ht="141.75" hidden="1" customHeight="1" x14ac:dyDescent="0.25">
      <c r="A2741" s="40">
        <v>12</v>
      </c>
      <c r="B2741" s="126" t="s">
        <v>167</v>
      </c>
      <c r="C2741" s="127"/>
      <c r="D2741" s="128"/>
      <c r="E2741" s="57" t="s">
        <v>69</v>
      </c>
      <c r="F2741" s="187"/>
      <c r="G2741" s="188"/>
      <c r="H2741" s="120"/>
      <c r="I2741" s="159"/>
      <c r="J2741" s="159"/>
      <c r="K2741" s="105" t="str">
        <f>IF(F2741="","",IF(F2741&lt;100000,"Minimalny koszt kwalifikowany przedsięwzięcia to 100.000,00 zł !!!",""))</f>
        <v/>
      </c>
      <c r="L2741" s="17"/>
      <c r="M2741" s="17"/>
      <c r="N2741" s="17"/>
      <c r="O2741" s="17"/>
      <c r="P2741" s="17"/>
      <c r="Q2741" s="17"/>
      <c r="R2741" s="17"/>
      <c r="S2741" s="17"/>
      <c r="T2741" s="17"/>
    </row>
    <row r="2742" spans="1:20" ht="30.75" hidden="1" customHeight="1" x14ac:dyDescent="0.25">
      <c r="A2742" s="37">
        <v>13</v>
      </c>
      <c r="B2742" s="126" t="s">
        <v>165</v>
      </c>
      <c r="C2742" s="127"/>
      <c r="D2742" s="128"/>
      <c r="E2742" s="57" t="s">
        <v>69</v>
      </c>
      <c r="F2742" s="187"/>
      <c r="G2742" s="188"/>
      <c r="H2742" s="120"/>
      <c r="I2742" s="159"/>
      <c r="J2742" s="159"/>
      <c r="K2742" s="99"/>
      <c r="L2742" s="17"/>
      <c r="M2742" s="17"/>
      <c r="N2742" s="17"/>
      <c r="O2742" s="17"/>
      <c r="P2742" s="17"/>
      <c r="Q2742" s="17"/>
      <c r="R2742" s="17"/>
      <c r="S2742" s="17"/>
      <c r="T2742" s="17"/>
    </row>
    <row r="2743" spans="1:20" ht="30.75" hidden="1" customHeight="1" x14ac:dyDescent="0.25">
      <c r="A2743" s="37">
        <v>14</v>
      </c>
      <c r="B2743" s="126" t="s">
        <v>164</v>
      </c>
      <c r="C2743" s="127"/>
      <c r="D2743" s="128"/>
      <c r="E2743" s="57" t="s">
        <v>69</v>
      </c>
      <c r="F2743" s="187"/>
      <c r="G2743" s="188"/>
      <c r="H2743" s="120"/>
      <c r="I2743" s="159"/>
      <c r="J2743" s="159"/>
      <c r="K2743" s="99"/>
      <c r="L2743" s="17"/>
      <c r="M2743" s="17"/>
      <c r="N2743" s="17"/>
      <c r="O2743" s="17"/>
      <c r="P2743" s="17"/>
      <c r="Q2743" s="17"/>
      <c r="R2743" s="17"/>
      <c r="S2743" s="17"/>
      <c r="T2743" s="17"/>
    </row>
    <row r="2744" spans="1:20" ht="30.75" hidden="1" customHeight="1" x14ac:dyDescent="0.25">
      <c r="A2744" s="37">
        <v>15</v>
      </c>
      <c r="B2744" s="126" t="s">
        <v>170</v>
      </c>
      <c r="C2744" s="127"/>
      <c r="D2744" s="128"/>
      <c r="E2744" s="57" t="s">
        <v>69</v>
      </c>
      <c r="F2744" s="189" t="str">
        <f>IF(OR(F2742="",F2743=""),"",F2742-F2743)</f>
        <v/>
      </c>
      <c r="G2744" s="190"/>
      <c r="H2744" s="120"/>
      <c r="I2744" s="159"/>
      <c r="J2744" s="159"/>
      <c r="K2744" s="99"/>
      <c r="L2744" s="17"/>
      <c r="M2744" s="17"/>
      <c r="N2744" s="17"/>
      <c r="O2744" s="17"/>
      <c r="P2744" s="17"/>
      <c r="Q2744" s="17"/>
      <c r="R2744" s="17"/>
      <c r="S2744" s="17"/>
      <c r="T2744" s="17"/>
    </row>
    <row r="2745" spans="1:20" hidden="1" x14ac:dyDescent="0.25">
      <c r="A2745" s="166">
        <v>16</v>
      </c>
      <c r="B2745" s="145" t="s">
        <v>66</v>
      </c>
      <c r="C2745" s="146"/>
      <c r="D2745" s="147"/>
      <c r="E2745" s="56" t="s">
        <v>93</v>
      </c>
      <c r="F2745" s="191"/>
      <c r="G2745" s="192"/>
      <c r="H2745" s="182"/>
      <c r="I2745" s="183"/>
      <c r="J2745" s="183"/>
      <c r="K2745" s="102"/>
      <c r="L2745" s="17"/>
      <c r="M2745" s="17"/>
      <c r="N2745" s="17"/>
      <c r="O2745" s="17"/>
      <c r="P2745" s="17"/>
      <c r="Q2745" s="17"/>
      <c r="R2745" s="17"/>
      <c r="S2745" s="17"/>
      <c r="T2745" s="17"/>
    </row>
    <row r="2746" spans="1:20" ht="17.25" hidden="1" customHeight="1" x14ac:dyDescent="0.25">
      <c r="A2746" s="167"/>
      <c r="B2746" s="151"/>
      <c r="C2746" s="152"/>
      <c r="D2746" s="153"/>
      <c r="E2746" s="54" t="s">
        <v>22</v>
      </c>
      <c r="F2746" s="114" t="str">
        <f>IF(F2745="","",F2745*0.278)</f>
        <v/>
      </c>
      <c r="G2746" s="114"/>
      <c r="H2746" s="184"/>
      <c r="I2746" s="184"/>
      <c r="J2746" s="182"/>
      <c r="K2746" s="102"/>
      <c r="L2746" s="17"/>
      <c r="M2746" s="17"/>
      <c r="N2746" s="17"/>
      <c r="O2746" s="17"/>
      <c r="P2746" s="17"/>
      <c r="Q2746" s="17"/>
      <c r="R2746" s="17"/>
      <c r="S2746" s="17"/>
      <c r="T2746" s="17"/>
    </row>
    <row r="2747" spans="1:20" hidden="1" x14ac:dyDescent="0.25">
      <c r="A2747" s="166">
        <v>17</v>
      </c>
      <c r="B2747" s="145" t="s">
        <v>67</v>
      </c>
      <c r="C2747" s="146"/>
      <c r="D2747" s="147"/>
      <c r="E2747" s="56" t="s">
        <v>93</v>
      </c>
      <c r="F2747" s="191"/>
      <c r="G2747" s="192"/>
      <c r="H2747" s="182"/>
      <c r="I2747" s="183"/>
      <c r="J2747" s="183"/>
      <c r="K2747" s="102"/>
      <c r="L2747" s="17"/>
      <c r="M2747" s="17"/>
      <c r="N2747" s="17"/>
      <c r="O2747" s="17"/>
      <c r="P2747" s="17"/>
      <c r="Q2747" s="17"/>
      <c r="R2747" s="17"/>
      <c r="S2747" s="17"/>
      <c r="T2747" s="17"/>
    </row>
    <row r="2748" spans="1:20" hidden="1" x14ac:dyDescent="0.25">
      <c r="A2748" s="167"/>
      <c r="B2748" s="151"/>
      <c r="C2748" s="152"/>
      <c r="D2748" s="153"/>
      <c r="E2748" s="54" t="s">
        <v>22</v>
      </c>
      <c r="F2748" s="114" t="str">
        <f>IF(F2747="","",F2747*0.278)</f>
        <v/>
      </c>
      <c r="G2748" s="114"/>
      <c r="H2748" s="184"/>
      <c r="I2748" s="184"/>
      <c r="J2748" s="182"/>
      <c r="K2748" s="102"/>
      <c r="L2748" s="17"/>
      <c r="M2748" s="17"/>
      <c r="N2748" s="17"/>
      <c r="O2748" s="17"/>
      <c r="P2748" s="17"/>
      <c r="Q2748" s="17"/>
      <c r="R2748" s="17"/>
      <c r="S2748" s="17"/>
      <c r="T2748" s="17"/>
    </row>
    <row r="2749" spans="1:20" hidden="1" x14ac:dyDescent="0.25">
      <c r="A2749" s="166">
        <v>18</v>
      </c>
      <c r="B2749" s="145" t="s">
        <v>64</v>
      </c>
      <c r="C2749" s="146"/>
      <c r="D2749" s="147"/>
      <c r="E2749" s="56" t="s">
        <v>93</v>
      </c>
      <c r="F2749" s="181" t="str">
        <f>IF(OR(F2745="",F2747=""),"",F2745-F2747)</f>
        <v/>
      </c>
      <c r="G2749" s="181"/>
      <c r="H2749" s="182"/>
      <c r="I2749" s="183"/>
      <c r="J2749" s="183"/>
      <c r="K2749" s="102"/>
      <c r="L2749" s="17"/>
      <c r="M2749" s="17"/>
      <c r="N2749" s="17"/>
      <c r="O2749" s="17"/>
      <c r="P2749" s="17"/>
      <c r="Q2749" s="17"/>
      <c r="R2749" s="17"/>
      <c r="S2749" s="17"/>
      <c r="T2749" s="17"/>
    </row>
    <row r="2750" spans="1:20" hidden="1" x14ac:dyDescent="0.25">
      <c r="A2750" s="167"/>
      <c r="B2750" s="151"/>
      <c r="C2750" s="152"/>
      <c r="D2750" s="153"/>
      <c r="E2750" s="54" t="s">
        <v>22</v>
      </c>
      <c r="F2750" s="114" t="str">
        <f>IF(OR(F2746="",F2748=""),"",F2746-F2748)</f>
        <v/>
      </c>
      <c r="G2750" s="114"/>
      <c r="H2750" s="184"/>
      <c r="I2750" s="184"/>
      <c r="J2750" s="182"/>
      <c r="K2750" s="102"/>
      <c r="L2750" s="17"/>
      <c r="M2750" s="17"/>
      <c r="N2750" s="17"/>
      <c r="O2750" s="17"/>
      <c r="P2750" s="17"/>
      <c r="Q2750" s="17"/>
      <c r="R2750" s="17"/>
      <c r="S2750" s="17"/>
      <c r="T2750" s="17"/>
    </row>
    <row r="2751" spans="1:20" ht="24" hidden="1" customHeight="1" x14ac:dyDescent="0.25">
      <c r="A2751" s="166">
        <v>19</v>
      </c>
      <c r="B2751" s="168" t="s">
        <v>61</v>
      </c>
      <c r="C2751" s="169"/>
      <c r="D2751" s="170"/>
      <c r="E2751" s="58" t="s">
        <v>93</v>
      </c>
      <c r="F2751" s="163"/>
      <c r="G2751" s="164"/>
      <c r="H2751" s="120"/>
      <c r="I2751" s="159"/>
      <c r="J2751" s="159"/>
      <c r="K2751" s="99"/>
      <c r="L2751" s="17"/>
      <c r="M2751" s="17"/>
      <c r="N2751" s="17"/>
      <c r="O2751" s="17"/>
      <c r="P2751" s="17"/>
      <c r="Q2751" s="17"/>
      <c r="R2751" s="17"/>
      <c r="S2751" s="17"/>
      <c r="T2751" s="17"/>
    </row>
    <row r="2752" spans="1:20" ht="24" hidden="1" customHeight="1" x14ac:dyDescent="0.25">
      <c r="A2752" s="167"/>
      <c r="B2752" s="171"/>
      <c r="C2752" s="172"/>
      <c r="D2752" s="173"/>
      <c r="E2752" s="57" t="s">
        <v>22</v>
      </c>
      <c r="F2752" s="185" t="str">
        <f>IF(F2751="","",F2751*0.278)</f>
        <v/>
      </c>
      <c r="G2752" s="186"/>
      <c r="H2752" s="120"/>
      <c r="I2752" s="159"/>
      <c r="J2752" s="159"/>
      <c r="K2752" s="99"/>
      <c r="L2752" s="17"/>
      <c r="M2752" s="17"/>
      <c r="N2752" s="17"/>
      <c r="O2752" s="17"/>
      <c r="P2752" s="17"/>
      <c r="Q2752" s="17"/>
      <c r="R2752" s="17"/>
      <c r="S2752" s="17"/>
      <c r="T2752" s="17"/>
    </row>
    <row r="2753" spans="1:27" ht="24" hidden="1" customHeight="1" x14ac:dyDescent="0.25">
      <c r="A2753" s="166">
        <v>20</v>
      </c>
      <c r="B2753" s="168" t="s">
        <v>62</v>
      </c>
      <c r="C2753" s="169"/>
      <c r="D2753" s="170"/>
      <c r="E2753" s="58" t="s">
        <v>93</v>
      </c>
      <c r="F2753" s="163"/>
      <c r="G2753" s="164"/>
      <c r="H2753" s="120"/>
      <c r="I2753" s="159"/>
      <c r="J2753" s="159"/>
      <c r="K2753" s="99"/>
      <c r="L2753" s="17"/>
      <c r="M2753" s="17"/>
      <c r="N2753" s="17"/>
      <c r="O2753" s="17"/>
      <c r="P2753" s="17"/>
      <c r="Q2753" s="17"/>
      <c r="R2753" s="17"/>
      <c r="S2753" s="17"/>
      <c r="T2753" s="17"/>
    </row>
    <row r="2754" spans="1:27" ht="24" hidden="1" customHeight="1" x14ac:dyDescent="0.25">
      <c r="A2754" s="167"/>
      <c r="B2754" s="171"/>
      <c r="C2754" s="172"/>
      <c r="D2754" s="173"/>
      <c r="E2754" s="57" t="s">
        <v>22</v>
      </c>
      <c r="F2754" s="185" t="str">
        <f>IF(F2753="","",F2753*0.278)</f>
        <v/>
      </c>
      <c r="G2754" s="186"/>
      <c r="H2754" s="120"/>
      <c r="I2754" s="159"/>
      <c r="J2754" s="159"/>
      <c r="K2754" s="103"/>
      <c r="L2754" s="17"/>
      <c r="M2754" s="17"/>
      <c r="N2754" s="17"/>
      <c r="O2754" s="17"/>
      <c r="P2754" s="17"/>
      <c r="Q2754" s="17"/>
      <c r="R2754" s="17"/>
      <c r="S2754" s="17"/>
      <c r="T2754" s="17"/>
    </row>
    <row r="2755" spans="1:27" ht="23.25" hidden="1" customHeight="1" x14ac:dyDescent="0.25">
      <c r="A2755" s="166">
        <v>21</v>
      </c>
      <c r="B2755" s="168" t="s">
        <v>50</v>
      </c>
      <c r="C2755" s="169"/>
      <c r="D2755" s="170"/>
      <c r="E2755" s="58" t="s">
        <v>93</v>
      </c>
      <c r="F2755" s="174" t="str">
        <f>IF(OR(F2751="",F2753=""),"",F2751-F2753)</f>
        <v/>
      </c>
      <c r="G2755" s="175"/>
      <c r="H2755" s="120"/>
      <c r="I2755" s="159"/>
      <c r="J2755" s="159"/>
      <c r="K2755" s="103"/>
      <c r="L2755" s="17"/>
      <c r="M2755" s="17"/>
      <c r="N2755" s="17"/>
      <c r="O2755" s="17"/>
      <c r="P2755" s="17"/>
      <c r="Q2755" s="17"/>
      <c r="R2755" s="17"/>
      <c r="S2755" s="17"/>
      <c r="T2755" s="17"/>
    </row>
    <row r="2756" spans="1:27" ht="23.25" hidden="1" customHeight="1" x14ac:dyDescent="0.25">
      <c r="A2756" s="167"/>
      <c r="B2756" s="171"/>
      <c r="C2756" s="172"/>
      <c r="D2756" s="173"/>
      <c r="E2756" s="57" t="s">
        <v>22</v>
      </c>
      <c r="F2756" s="174" t="str">
        <f>IF(OR(F2752="",F2754=""),"",F2752-F2754)</f>
        <v/>
      </c>
      <c r="G2756" s="175"/>
      <c r="H2756" s="120"/>
      <c r="I2756" s="159"/>
      <c r="J2756" s="159"/>
      <c r="K2756" s="103"/>
      <c r="L2756" s="17"/>
      <c r="M2756" s="17"/>
      <c r="N2756" s="17"/>
      <c r="O2756" s="17"/>
      <c r="P2756" s="17"/>
      <c r="Q2756" s="17"/>
      <c r="R2756" s="17"/>
      <c r="S2756" s="17"/>
      <c r="T2756" s="17"/>
    </row>
    <row r="2757" spans="1:27" ht="45.75" hidden="1" customHeight="1" x14ac:dyDescent="0.25">
      <c r="A2757" s="38">
        <v>22</v>
      </c>
      <c r="B2757" s="126" t="s">
        <v>161</v>
      </c>
      <c r="C2757" s="127"/>
      <c r="D2757" s="128"/>
      <c r="E2757" s="57" t="s">
        <v>47</v>
      </c>
      <c r="F2757" s="176" t="str">
        <f>IF(OR(F2751="",F2753=""),"",F2755/F2751)</f>
        <v/>
      </c>
      <c r="G2757" s="177"/>
      <c r="H2757" s="120"/>
      <c r="I2757" s="159"/>
      <c r="J2757" s="159"/>
      <c r="K2757" s="103"/>
      <c r="L2757" s="17"/>
      <c r="M2757" s="17"/>
      <c r="N2757" s="17"/>
      <c r="O2757" s="17"/>
      <c r="P2757" s="17"/>
      <c r="Q2757" s="17"/>
      <c r="R2757" s="17"/>
      <c r="S2757" s="17"/>
      <c r="T2757" s="17"/>
    </row>
    <row r="2758" spans="1:27" ht="30.75" hidden="1" customHeight="1" x14ac:dyDescent="0.25">
      <c r="A2758" s="40">
        <v>23</v>
      </c>
      <c r="B2758" s="129" t="s">
        <v>23</v>
      </c>
      <c r="C2758" s="130"/>
      <c r="D2758" s="131"/>
      <c r="E2758" s="54" t="s">
        <v>22</v>
      </c>
      <c r="F2758" s="178"/>
      <c r="G2758" s="178"/>
      <c r="H2758" s="179"/>
      <c r="I2758" s="179"/>
      <c r="J2758" s="120"/>
      <c r="K2758" s="102"/>
      <c r="L2758" s="17"/>
      <c r="M2758" s="17"/>
      <c r="N2758" s="17"/>
      <c r="O2758" s="17"/>
      <c r="P2758" s="17"/>
      <c r="Q2758" s="17"/>
      <c r="R2758" s="17"/>
      <c r="S2758" s="17"/>
      <c r="T2758" s="17"/>
    </row>
    <row r="2759" spans="1:27" ht="30.75" hidden="1" customHeight="1" x14ac:dyDescent="0.25">
      <c r="A2759" s="38">
        <v>24</v>
      </c>
      <c r="B2759" s="129" t="s">
        <v>172</v>
      </c>
      <c r="C2759" s="130"/>
      <c r="D2759" s="131"/>
      <c r="E2759" s="54" t="s">
        <v>22</v>
      </c>
      <c r="F2759" s="178"/>
      <c r="G2759" s="178"/>
      <c r="H2759" s="179"/>
      <c r="I2759" s="179"/>
      <c r="J2759" s="120"/>
      <c r="K2759" s="102"/>
      <c r="L2759" s="17"/>
      <c r="M2759" s="17"/>
      <c r="N2759" s="17"/>
      <c r="O2759" s="17"/>
      <c r="P2759" s="17"/>
      <c r="Q2759" s="17"/>
      <c r="R2759" s="17"/>
      <c r="S2759" s="17"/>
      <c r="T2759" s="17"/>
    </row>
    <row r="2760" spans="1:27" ht="30.75" hidden="1" customHeight="1" x14ac:dyDescent="0.25">
      <c r="A2760" s="38">
        <v>25</v>
      </c>
      <c r="B2760" s="129" t="s">
        <v>173</v>
      </c>
      <c r="C2760" s="130"/>
      <c r="D2760" s="131"/>
      <c r="E2760" s="54" t="s">
        <v>22</v>
      </c>
      <c r="F2760" s="180" t="str">
        <f>IF(OR(F2758="",F2759=""),"",F2758-F2759)</f>
        <v/>
      </c>
      <c r="G2760" s="180"/>
      <c r="H2760" s="120"/>
      <c r="I2760" s="159"/>
      <c r="J2760" s="159"/>
      <c r="K2760" s="102"/>
      <c r="L2760" s="17"/>
      <c r="M2760" s="17"/>
      <c r="N2760" s="17"/>
      <c r="O2760" s="17"/>
      <c r="P2760" s="17"/>
      <c r="Q2760" s="17"/>
      <c r="R2760" s="17"/>
      <c r="S2760" s="17"/>
      <c r="T2760" s="17"/>
    </row>
    <row r="2761" spans="1:27" ht="45.75" hidden="1" customHeight="1" x14ac:dyDescent="0.25">
      <c r="A2761" s="46">
        <v>26</v>
      </c>
      <c r="B2761" s="108" t="s">
        <v>166</v>
      </c>
      <c r="C2761" s="108"/>
      <c r="D2761" s="108"/>
      <c r="E2761" s="57" t="s">
        <v>22</v>
      </c>
      <c r="F2761" s="163"/>
      <c r="G2761" s="164"/>
      <c r="H2761" s="120"/>
      <c r="I2761" s="159"/>
      <c r="J2761" s="159"/>
      <c r="K2761" s="103"/>
      <c r="L2761" s="17"/>
      <c r="M2761" s="17"/>
      <c r="N2761" s="17"/>
      <c r="O2761" s="17"/>
      <c r="P2761" s="17"/>
      <c r="Q2761" s="17"/>
      <c r="R2761" s="17"/>
      <c r="S2761" s="17"/>
      <c r="T2761" s="17"/>
    </row>
    <row r="2762" spans="1:27" ht="45.75" hidden="1" customHeight="1" x14ac:dyDescent="0.25">
      <c r="A2762" s="46">
        <v>27</v>
      </c>
      <c r="B2762" s="108" t="s">
        <v>169</v>
      </c>
      <c r="C2762" s="108"/>
      <c r="D2762" s="108"/>
      <c r="E2762" s="57" t="s">
        <v>22</v>
      </c>
      <c r="F2762" s="163"/>
      <c r="G2762" s="164"/>
      <c r="H2762" s="120"/>
      <c r="I2762" s="159"/>
      <c r="J2762" s="159"/>
      <c r="K2762" s="103"/>
      <c r="L2762" s="17"/>
      <c r="M2762" s="17"/>
      <c r="N2762" s="17"/>
      <c r="O2762" s="17"/>
      <c r="P2762" s="17"/>
      <c r="Q2762" s="17"/>
      <c r="R2762" s="17"/>
      <c r="S2762" s="17"/>
      <c r="T2762" s="17"/>
    </row>
    <row r="2763" spans="1:27" ht="45" hidden="1" customHeight="1" x14ac:dyDescent="0.25">
      <c r="A2763" s="34">
        <v>28</v>
      </c>
      <c r="B2763" s="157" t="s">
        <v>51</v>
      </c>
      <c r="C2763" s="157"/>
      <c r="D2763" s="157"/>
      <c r="E2763" s="54" t="s">
        <v>22</v>
      </c>
      <c r="F2763" s="165" t="str">
        <f>IF(AND(F2761="",F2762=""),"",F2761+F2762)</f>
        <v/>
      </c>
      <c r="G2763" s="165"/>
      <c r="H2763" s="120"/>
      <c r="I2763" s="159"/>
      <c r="J2763" s="159"/>
      <c r="K2763" s="99"/>
      <c r="L2763" s="17"/>
      <c r="M2763" s="17"/>
      <c r="N2763" s="17"/>
      <c r="O2763" s="17"/>
      <c r="P2763" s="17"/>
      <c r="Q2763" s="17"/>
      <c r="R2763" s="17"/>
      <c r="S2763" s="17"/>
      <c r="T2763" s="17"/>
    </row>
    <row r="2764" spans="1:27" ht="30.75" hidden="1" customHeight="1" x14ac:dyDescent="0.25">
      <c r="A2764" s="34">
        <v>29</v>
      </c>
      <c r="B2764" s="129" t="s">
        <v>185</v>
      </c>
      <c r="C2764" s="130"/>
      <c r="D2764" s="131"/>
      <c r="E2764" s="54" t="s">
        <v>24</v>
      </c>
      <c r="F2764" s="163"/>
      <c r="G2764" s="164"/>
      <c r="H2764" s="120"/>
      <c r="I2764" s="159"/>
      <c r="J2764" s="159"/>
      <c r="K2764" s="99"/>
      <c r="L2764" s="17"/>
      <c r="M2764" s="17"/>
      <c r="N2764" s="17"/>
      <c r="O2764" s="17"/>
      <c r="P2764" s="17"/>
      <c r="Q2764" s="17"/>
      <c r="R2764" s="17"/>
      <c r="S2764" s="17"/>
      <c r="T2764" s="17"/>
    </row>
    <row r="2765" spans="1:27" hidden="1" x14ac:dyDescent="0.25">
      <c r="A2765" s="34">
        <v>30</v>
      </c>
      <c r="B2765" s="129" t="s">
        <v>186</v>
      </c>
      <c r="C2765" s="130"/>
      <c r="D2765" s="131"/>
      <c r="E2765" s="54" t="s">
        <v>24</v>
      </c>
      <c r="F2765" s="163"/>
      <c r="G2765" s="164"/>
      <c r="H2765" s="120"/>
      <c r="I2765" s="159"/>
      <c r="J2765" s="159"/>
      <c r="K2765" s="99"/>
      <c r="L2765" s="17"/>
      <c r="M2765" s="17"/>
      <c r="N2765" s="17"/>
      <c r="O2765" s="17"/>
      <c r="P2765" s="17"/>
      <c r="Q2765" s="17"/>
      <c r="R2765" s="17"/>
      <c r="S2765" s="17"/>
      <c r="T2765" s="17"/>
    </row>
    <row r="2766" spans="1:27" ht="31.5" hidden="1" customHeight="1" x14ac:dyDescent="0.25">
      <c r="A2766" s="34">
        <v>31</v>
      </c>
      <c r="B2766" s="157" t="s">
        <v>48</v>
      </c>
      <c r="C2766" s="157"/>
      <c r="D2766" s="157"/>
      <c r="E2766" s="54" t="s">
        <v>24</v>
      </c>
      <c r="F2766" s="165" t="str">
        <f>IF(OR(F2764="",F2765=""),"",F2764-F2765)</f>
        <v/>
      </c>
      <c r="G2766" s="165"/>
      <c r="H2766" s="120"/>
      <c r="I2766" s="159"/>
      <c r="J2766" s="159"/>
      <c r="K2766" s="103"/>
      <c r="L2766" s="17"/>
      <c r="M2766" s="17"/>
      <c r="N2766" s="17"/>
      <c r="O2766" s="17"/>
      <c r="P2766" s="17"/>
      <c r="Q2766" s="17"/>
      <c r="R2766" s="17"/>
      <c r="S2766" s="17"/>
      <c r="T2766" s="17"/>
    </row>
    <row r="2767" spans="1:27" hidden="1" x14ac:dyDescent="0.25">
      <c r="A2767" s="142">
        <v>32</v>
      </c>
      <c r="B2767" s="145" t="s">
        <v>52</v>
      </c>
      <c r="C2767" s="146"/>
      <c r="D2767" s="147"/>
      <c r="E2767" s="154" t="s">
        <v>182</v>
      </c>
      <c r="F2767" s="154"/>
      <c r="G2767" s="154"/>
      <c r="H2767" s="154"/>
      <c r="I2767" s="154"/>
      <c r="J2767" s="86"/>
      <c r="K2767" s="155" t="str">
        <f>IF(AND(J2767="Tak",F2757&lt;0.25),"Nie został spełniony warunek zgodnie z punktem 1 Kryteriów jakościowych dopuszczających","")</f>
        <v/>
      </c>
      <c r="L2767" s="155"/>
      <c r="M2767" s="155"/>
      <c r="N2767" s="155"/>
      <c r="O2767" s="155"/>
      <c r="P2767" s="155"/>
      <c r="Q2767" s="155"/>
      <c r="R2767" s="155"/>
      <c r="S2767" s="155"/>
      <c r="T2767" s="155"/>
      <c r="AA2767">
        <f>IF(J2767="Tak",1,0)</f>
        <v>0</v>
      </c>
    </row>
    <row r="2768" spans="1:27" hidden="1" x14ac:dyDescent="0.25">
      <c r="A2768" s="143"/>
      <c r="B2768" s="148"/>
      <c r="C2768" s="149"/>
      <c r="D2768" s="150"/>
      <c r="E2768" s="156" t="s">
        <v>183</v>
      </c>
      <c r="F2768" s="156"/>
      <c r="G2768" s="156"/>
      <c r="H2768" s="156"/>
      <c r="I2768" s="156"/>
      <c r="J2768" s="86"/>
      <c r="K2768" s="155" t="str">
        <f>IF(AND(J2768="Tak",F2757&lt;0.1),"Nie został spełniony warunek zgodnie z punktem 2 Kryteriów jakościowych dopuszczających","")</f>
        <v/>
      </c>
      <c r="L2768" s="155"/>
      <c r="M2768" s="155"/>
      <c r="N2768" s="155"/>
      <c r="O2768" s="155"/>
      <c r="P2768" s="155"/>
      <c r="Q2768" s="155"/>
      <c r="R2768" s="155"/>
      <c r="S2768" s="155"/>
      <c r="T2768" s="155"/>
      <c r="AA2768">
        <f t="shared" ref="AA2768:AA2769" si="55">IF(J2768="Tak",1,0)</f>
        <v>0</v>
      </c>
    </row>
    <row r="2769" spans="1:27" hidden="1" x14ac:dyDescent="0.25">
      <c r="A2769" s="144"/>
      <c r="B2769" s="151"/>
      <c r="C2769" s="152"/>
      <c r="D2769" s="153"/>
      <c r="E2769" s="156" t="s">
        <v>184</v>
      </c>
      <c r="F2769" s="156"/>
      <c r="G2769" s="156"/>
      <c r="H2769" s="156"/>
      <c r="I2769" s="156"/>
      <c r="J2769" s="86"/>
      <c r="K2769" s="155" t="str">
        <f>IF(AND(J2769="Tak",F2757&lt;0.1),"Nie został spełniony warunek zgodnie z punktem 2 Kryteriów jakościowych dopuszczających","")</f>
        <v/>
      </c>
      <c r="L2769" s="155"/>
      <c r="M2769" s="155"/>
      <c r="N2769" s="155"/>
      <c r="O2769" s="155"/>
      <c r="P2769" s="155"/>
      <c r="Q2769" s="155"/>
      <c r="R2769" s="155"/>
      <c r="S2769" s="155"/>
      <c r="T2769" s="155"/>
      <c r="AA2769">
        <f t="shared" si="55"/>
        <v>0</v>
      </c>
    </row>
    <row r="2770" spans="1:27" ht="60.75" hidden="1" customHeight="1" x14ac:dyDescent="0.25">
      <c r="A2770" s="34">
        <v>33</v>
      </c>
      <c r="B2770" s="157" t="s">
        <v>277</v>
      </c>
      <c r="C2770" s="157"/>
      <c r="D2770" s="157"/>
      <c r="E2770" s="54" t="s">
        <v>19</v>
      </c>
      <c r="F2770" s="158"/>
      <c r="G2770" s="158"/>
      <c r="H2770" s="120"/>
      <c r="I2770" s="159"/>
      <c r="J2770" s="159"/>
      <c r="K2770" s="99"/>
      <c r="L2770" s="17"/>
      <c r="M2770" s="17"/>
      <c r="N2770" s="17"/>
      <c r="O2770" s="17"/>
      <c r="P2770" s="17"/>
      <c r="Q2770" s="17"/>
      <c r="R2770" s="17"/>
      <c r="S2770" s="17"/>
      <c r="T2770" s="17"/>
      <c r="AA2770">
        <f>SUM(AA2767:AA2769)</f>
        <v>0</v>
      </c>
    </row>
    <row r="2771" spans="1:27" ht="41.25" hidden="1" customHeight="1" x14ac:dyDescent="0.25">
      <c r="A2771" s="34">
        <v>34</v>
      </c>
      <c r="B2771" s="108" t="s">
        <v>157</v>
      </c>
      <c r="C2771" s="108"/>
      <c r="D2771" s="108"/>
      <c r="E2771" s="57" t="s">
        <v>158</v>
      </c>
      <c r="F2771" s="160" t="str">
        <f>IF(OR(F2742="",F2743=""),"",F2741/F2755)</f>
        <v/>
      </c>
      <c r="G2771" s="160"/>
      <c r="H2771" s="161"/>
      <c r="I2771" s="161"/>
      <c r="J2771" s="162"/>
      <c r="K2771" s="100"/>
      <c r="L2771" s="17"/>
      <c r="M2771" s="17"/>
      <c r="N2771" s="17"/>
      <c r="O2771" s="17"/>
      <c r="P2771" s="17"/>
      <c r="Q2771" s="17"/>
      <c r="R2771" s="17"/>
      <c r="S2771" s="17"/>
      <c r="T2771" s="17"/>
    </row>
    <row r="2772" spans="1:27" ht="40.5" hidden="1" customHeight="1" x14ac:dyDescent="0.25">
      <c r="A2772" s="34">
        <v>35</v>
      </c>
      <c r="B2772" s="108" t="s">
        <v>159</v>
      </c>
      <c r="C2772" s="108"/>
      <c r="D2772" s="108"/>
      <c r="E2772" s="57" t="s">
        <v>160</v>
      </c>
      <c r="F2772" s="160" t="str">
        <f>IF(OR(F2741="",F2742="",F2751=""),"",F2741/(F2742-F2743))</f>
        <v/>
      </c>
      <c r="G2772" s="160"/>
      <c r="H2772" s="161"/>
      <c r="I2772" s="161"/>
      <c r="J2772" s="162"/>
      <c r="K2772" s="99"/>
      <c r="L2772" s="17"/>
      <c r="M2772" s="17"/>
      <c r="N2772" s="17"/>
      <c r="O2772" s="17"/>
      <c r="P2772" s="17"/>
      <c r="Q2772" s="17"/>
      <c r="R2772" s="17"/>
      <c r="S2772" s="17"/>
      <c r="T2772" s="17"/>
    </row>
    <row r="2773" spans="1:27" ht="30" hidden="1" customHeight="1" x14ac:dyDescent="0.25">
      <c r="A2773" s="34">
        <v>36</v>
      </c>
      <c r="B2773" s="126" t="str">
        <f>CONCATENATE("Maksymalna kwota dofinansowania - ",'0-1'!$B$8)</f>
        <v xml:space="preserve">Maksymalna kwota dofinansowania - </v>
      </c>
      <c r="C2773" s="127"/>
      <c r="D2773" s="128"/>
      <c r="E2773" s="57" t="s">
        <v>69</v>
      </c>
      <c r="F2773" s="135" t="str">
        <f>IF(F2774="","",F2774*F2741)</f>
        <v/>
      </c>
      <c r="G2773" s="136"/>
      <c r="H2773" s="137"/>
      <c r="I2773" s="138"/>
      <c r="J2773" s="138"/>
      <c r="K2773" s="99"/>
      <c r="L2773" s="17"/>
      <c r="M2773" s="17"/>
      <c r="N2773" s="17"/>
      <c r="O2773" s="17"/>
      <c r="P2773" s="17"/>
      <c r="Q2773" s="17"/>
      <c r="R2773" s="17"/>
      <c r="S2773" s="17"/>
      <c r="T2773" s="17"/>
    </row>
    <row r="2774" spans="1:27" ht="45.75" hidden="1" customHeight="1" x14ac:dyDescent="0.25">
      <c r="A2774" s="34">
        <v>37</v>
      </c>
      <c r="B2774" s="126" t="s">
        <v>187</v>
      </c>
      <c r="C2774" s="127"/>
      <c r="D2774" s="128"/>
      <c r="E2774" s="59" t="s">
        <v>47</v>
      </c>
      <c r="F2774" s="139" t="str">
        <f>IF(AA2770=3,0.95,IF(AA2770=2,0.9,IF(AA2770=1,0.85,"")))</f>
        <v/>
      </c>
      <c r="G2774" s="140"/>
      <c r="H2774" s="137"/>
      <c r="I2774" s="138"/>
      <c r="J2774" s="138"/>
      <c r="K2774" s="99"/>
      <c r="L2774" s="17"/>
      <c r="M2774" s="17"/>
      <c r="N2774" s="17"/>
      <c r="O2774" s="17"/>
      <c r="P2774" s="17"/>
      <c r="Q2774" s="17"/>
      <c r="R2774" s="17"/>
      <c r="S2774" s="17"/>
      <c r="T2774" s="17"/>
    </row>
    <row r="2775" spans="1:27" ht="15" hidden="1" customHeight="1" x14ac:dyDescent="0.25">
      <c r="A2775" s="106" t="s">
        <v>205</v>
      </c>
      <c r="B2775" s="106"/>
      <c r="C2775" s="106"/>
      <c r="D2775" s="106"/>
      <c r="E2775" s="106"/>
      <c r="F2775" s="106"/>
      <c r="G2775" s="106"/>
      <c r="H2775" s="106"/>
      <c r="I2775" s="106"/>
      <c r="J2775" s="132"/>
      <c r="K2775" s="98"/>
      <c r="L2775" s="17"/>
      <c r="M2775" s="17"/>
      <c r="N2775" s="17"/>
      <c r="O2775" s="17"/>
      <c r="P2775" s="17"/>
      <c r="Q2775" s="17"/>
      <c r="R2775" s="17"/>
      <c r="S2775" s="17"/>
      <c r="T2775" s="17"/>
    </row>
    <row r="2776" spans="1:27" ht="39.75" hidden="1" customHeight="1" x14ac:dyDescent="0.25">
      <c r="A2776" s="107"/>
      <c r="B2776" s="107"/>
      <c r="C2776" s="107"/>
      <c r="D2776" s="107"/>
      <c r="E2776" s="107"/>
      <c r="F2776" s="107"/>
      <c r="G2776" s="107"/>
      <c r="H2776" s="107"/>
      <c r="I2776" s="107"/>
      <c r="J2776" s="141"/>
      <c r="K2776" s="98"/>
      <c r="L2776" s="17"/>
      <c r="M2776" s="17"/>
      <c r="N2776" s="17"/>
      <c r="O2776" s="17"/>
      <c r="P2776" s="17"/>
      <c r="Q2776" s="17"/>
      <c r="R2776" s="17"/>
      <c r="S2776" s="17"/>
      <c r="T2776" s="17"/>
    </row>
    <row r="2777" spans="1:27" ht="34.5" hidden="1" customHeight="1" x14ac:dyDescent="0.25">
      <c r="K2777" s="98"/>
      <c r="L2777" s="17"/>
      <c r="M2777" s="17"/>
      <c r="N2777" s="17"/>
      <c r="O2777" s="17"/>
      <c r="P2777" s="17"/>
      <c r="Q2777" s="17"/>
      <c r="R2777" s="17"/>
      <c r="S2777" s="17"/>
      <c r="T2777" s="17"/>
    </row>
    <row r="2778" spans="1:27" ht="18.75" hidden="1" x14ac:dyDescent="0.3">
      <c r="B2778" s="207" t="s">
        <v>255</v>
      </c>
      <c r="C2778" s="207"/>
      <c r="D2778" s="207"/>
      <c r="E2778" s="207"/>
      <c r="F2778" s="207"/>
      <c r="G2778" s="207"/>
      <c r="H2778" s="207"/>
      <c r="I2778" s="207"/>
      <c r="J2778" s="207"/>
      <c r="K2778" s="98"/>
      <c r="L2778" s="17"/>
      <c r="M2778" s="17"/>
      <c r="N2778" s="17"/>
      <c r="O2778" s="17"/>
      <c r="P2778" s="17"/>
      <c r="Q2778" s="17"/>
      <c r="R2778" s="17"/>
      <c r="S2778" s="17"/>
      <c r="T2778" s="17"/>
    </row>
    <row r="2779" spans="1:27" ht="45.75" hidden="1" customHeight="1" x14ac:dyDescent="0.25">
      <c r="A2779" s="36" t="s">
        <v>13</v>
      </c>
      <c r="B2779" s="208" t="s">
        <v>33</v>
      </c>
      <c r="C2779" s="208"/>
      <c r="D2779" s="208"/>
      <c r="E2779" s="51" t="s">
        <v>15</v>
      </c>
      <c r="F2779" s="208" t="s">
        <v>36</v>
      </c>
      <c r="G2779" s="208"/>
      <c r="H2779" s="208" t="s">
        <v>49</v>
      </c>
      <c r="I2779" s="208"/>
      <c r="J2779" s="209"/>
      <c r="K2779" s="99"/>
      <c r="L2779" s="17"/>
      <c r="M2779" s="17"/>
      <c r="N2779" s="17"/>
      <c r="O2779" s="17"/>
      <c r="P2779" s="17"/>
      <c r="Q2779" s="17"/>
      <c r="R2779" s="17"/>
      <c r="S2779" s="17"/>
      <c r="T2779" s="17"/>
    </row>
    <row r="2780" spans="1:27" ht="31.5" hidden="1" customHeight="1" x14ac:dyDescent="0.25">
      <c r="A2780" s="40">
        <v>1</v>
      </c>
      <c r="B2780" s="157" t="s">
        <v>43</v>
      </c>
      <c r="C2780" s="157"/>
      <c r="D2780" s="157"/>
      <c r="E2780" s="52" t="s">
        <v>17</v>
      </c>
      <c r="F2780" s="198" t="s">
        <v>17</v>
      </c>
      <c r="G2780" s="199"/>
      <c r="H2780" s="200"/>
      <c r="I2780" s="200"/>
      <c r="J2780" s="201"/>
      <c r="K2780" s="99"/>
      <c r="L2780" s="17"/>
      <c r="M2780" s="17"/>
      <c r="N2780" s="17"/>
      <c r="O2780" s="17"/>
      <c r="P2780" s="17"/>
      <c r="Q2780" s="17"/>
      <c r="R2780" s="17"/>
      <c r="S2780" s="17"/>
      <c r="T2780" s="17"/>
    </row>
    <row r="2781" spans="1:27" ht="30.75" hidden="1" customHeight="1" x14ac:dyDescent="0.25">
      <c r="A2781" s="40">
        <v>2</v>
      </c>
      <c r="B2781" s="157" t="s">
        <v>44</v>
      </c>
      <c r="C2781" s="157"/>
      <c r="D2781" s="157"/>
      <c r="E2781" s="52" t="s">
        <v>17</v>
      </c>
      <c r="F2781" s="198" t="s">
        <v>17</v>
      </c>
      <c r="G2781" s="199"/>
      <c r="H2781" s="120"/>
      <c r="I2781" s="159"/>
      <c r="J2781" s="159"/>
      <c r="K2781" s="101"/>
      <c r="L2781" s="17"/>
      <c r="M2781" s="17"/>
      <c r="N2781" s="17"/>
      <c r="O2781" s="17"/>
      <c r="P2781" s="17"/>
      <c r="Q2781" s="17"/>
      <c r="R2781" s="17"/>
      <c r="S2781" s="17"/>
      <c r="T2781" s="17"/>
    </row>
    <row r="2782" spans="1:27" ht="15.75" hidden="1" x14ac:dyDescent="0.25">
      <c r="A2782" s="40">
        <v>3</v>
      </c>
      <c r="B2782" s="126" t="s">
        <v>152</v>
      </c>
      <c r="C2782" s="127"/>
      <c r="D2782" s="128"/>
      <c r="E2782" s="53" t="s">
        <v>153</v>
      </c>
      <c r="F2782" s="202"/>
      <c r="G2782" s="203"/>
      <c r="H2782" s="120"/>
      <c r="I2782" s="159"/>
      <c r="J2782" s="159"/>
      <c r="K2782" s="101"/>
      <c r="L2782" s="17"/>
      <c r="M2782" s="17"/>
      <c r="N2782" s="17"/>
      <c r="O2782" s="17"/>
      <c r="P2782" s="17"/>
      <c r="Q2782" s="17"/>
      <c r="R2782" s="17"/>
      <c r="S2782" s="17"/>
      <c r="T2782" s="17"/>
      <c r="AA2782" t="s">
        <v>154</v>
      </c>
    </row>
    <row r="2783" spans="1:27" ht="17.25" hidden="1" x14ac:dyDescent="0.25">
      <c r="A2783" s="40">
        <v>4</v>
      </c>
      <c r="B2783" s="157" t="s">
        <v>45</v>
      </c>
      <c r="C2783" s="157"/>
      <c r="D2783" s="157"/>
      <c r="E2783" s="54" t="s">
        <v>21</v>
      </c>
      <c r="F2783" s="158"/>
      <c r="G2783" s="158"/>
      <c r="H2783" s="120"/>
      <c r="I2783" s="159"/>
      <c r="J2783" s="159"/>
      <c r="K2783" s="101"/>
      <c r="L2783" s="17"/>
      <c r="M2783" s="17"/>
      <c r="N2783" s="17"/>
      <c r="O2783" s="17"/>
      <c r="P2783" s="17"/>
      <c r="Q2783" s="17"/>
      <c r="R2783" s="17"/>
      <c r="S2783" s="17"/>
      <c r="T2783" s="17"/>
      <c r="AA2783" t="s">
        <v>155</v>
      </c>
    </row>
    <row r="2784" spans="1:27" ht="18.75" hidden="1" customHeight="1" x14ac:dyDescent="0.25">
      <c r="A2784" s="40">
        <v>5</v>
      </c>
      <c r="B2784" s="157" t="s">
        <v>41</v>
      </c>
      <c r="C2784" s="157"/>
      <c r="D2784" s="157"/>
      <c r="E2784" s="54" t="s">
        <v>21</v>
      </c>
      <c r="F2784" s="204"/>
      <c r="G2784" s="205"/>
      <c r="H2784" s="120"/>
      <c r="I2784" s="159"/>
      <c r="J2784" s="159"/>
      <c r="K2784" s="101"/>
      <c r="L2784" s="17"/>
      <c r="M2784" s="17"/>
      <c r="N2784" s="17"/>
      <c r="O2784" s="17"/>
      <c r="P2784" s="17"/>
      <c r="Q2784" s="17"/>
      <c r="R2784" s="17"/>
      <c r="S2784" s="17"/>
      <c r="T2784" s="17"/>
    </row>
    <row r="2785" spans="1:20" ht="29.25" hidden="1" customHeight="1" x14ac:dyDescent="0.25">
      <c r="A2785" s="34">
        <v>6</v>
      </c>
      <c r="B2785" s="206" t="s">
        <v>163</v>
      </c>
      <c r="C2785" s="206"/>
      <c r="D2785" s="206"/>
      <c r="E2785" s="55" t="s">
        <v>168</v>
      </c>
      <c r="F2785" s="158"/>
      <c r="G2785" s="158"/>
      <c r="H2785" s="120"/>
      <c r="I2785" s="159"/>
      <c r="J2785" s="159"/>
      <c r="K2785" s="101"/>
      <c r="L2785" s="17"/>
      <c r="M2785" s="17"/>
      <c r="N2785" s="17"/>
      <c r="O2785" s="17"/>
      <c r="P2785" s="17"/>
      <c r="Q2785" s="17"/>
      <c r="R2785" s="17"/>
      <c r="S2785" s="17"/>
      <c r="T2785" s="17"/>
    </row>
    <row r="2786" spans="1:20" ht="62.25" hidden="1" customHeight="1" x14ac:dyDescent="0.25">
      <c r="A2786" s="40">
        <v>7</v>
      </c>
      <c r="B2786" s="157" t="s">
        <v>46</v>
      </c>
      <c r="C2786" s="157"/>
      <c r="D2786" s="157"/>
      <c r="E2786" s="54" t="s">
        <v>21</v>
      </c>
      <c r="F2786" s="158"/>
      <c r="G2786" s="158"/>
      <c r="H2786" s="120"/>
      <c r="I2786" s="159"/>
      <c r="J2786" s="159"/>
      <c r="K2786" s="99"/>
      <c r="L2786" s="17"/>
      <c r="M2786" s="17"/>
      <c r="N2786" s="17"/>
      <c r="O2786" s="17"/>
      <c r="P2786" s="17"/>
      <c r="Q2786" s="17"/>
      <c r="R2786" s="17"/>
      <c r="S2786" s="17"/>
      <c r="T2786" s="17"/>
    </row>
    <row r="2787" spans="1:20" ht="28.5" hidden="1" customHeight="1" x14ac:dyDescent="0.25">
      <c r="A2787" s="40">
        <v>8</v>
      </c>
      <c r="B2787" s="193" t="s">
        <v>174</v>
      </c>
      <c r="C2787" s="194"/>
      <c r="D2787" s="195"/>
      <c r="E2787" s="56" t="s">
        <v>35</v>
      </c>
      <c r="F2787" s="196"/>
      <c r="G2787" s="197"/>
      <c r="H2787" s="120"/>
      <c r="I2787" s="159"/>
      <c r="J2787" s="159"/>
      <c r="K2787" s="99"/>
      <c r="L2787" s="17"/>
      <c r="M2787" s="17"/>
      <c r="N2787" s="17"/>
      <c r="O2787" s="17"/>
      <c r="P2787" s="17"/>
      <c r="Q2787" s="17"/>
      <c r="R2787" s="17"/>
      <c r="S2787" s="17"/>
      <c r="T2787" s="17"/>
    </row>
    <row r="2788" spans="1:20" ht="29.25" hidden="1" customHeight="1" x14ac:dyDescent="0.25">
      <c r="A2788" s="40">
        <v>9</v>
      </c>
      <c r="B2788" s="193" t="s">
        <v>176</v>
      </c>
      <c r="C2788" s="194"/>
      <c r="D2788" s="195"/>
      <c r="E2788" s="56" t="s">
        <v>153</v>
      </c>
      <c r="F2788" s="163"/>
      <c r="G2788" s="164"/>
      <c r="H2788" s="120"/>
      <c r="I2788" s="159"/>
      <c r="J2788" s="159"/>
      <c r="K2788" s="99"/>
      <c r="L2788" s="17"/>
      <c r="M2788" s="17"/>
      <c r="N2788" s="17"/>
      <c r="O2788" s="17"/>
      <c r="P2788" s="17"/>
      <c r="Q2788" s="17"/>
      <c r="R2788" s="17"/>
      <c r="S2788" s="17"/>
      <c r="T2788" s="17"/>
    </row>
    <row r="2789" spans="1:20" hidden="1" x14ac:dyDescent="0.25">
      <c r="A2789" s="40">
        <v>10</v>
      </c>
      <c r="B2789" s="193" t="s">
        <v>175</v>
      </c>
      <c r="C2789" s="194"/>
      <c r="D2789" s="195"/>
      <c r="E2789" s="56" t="s">
        <v>35</v>
      </c>
      <c r="F2789" s="196"/>
      <c r="G2789" s="197"/>
      <c r="H2789" s="120"/>
      <c r="I2789" s="159"/>
      <c r="J2789" s="159"/>
      <c r="K2789" s="99"/>
      <c r="L2789" s="17"/>
      <c r="M2789" s="17"/>
      <c r="N2789" s="17"/>
      <c r="O2789" s="17"/>
      <c r="P2789" s="17"/>
      <c r="Q2789" s="17"/>
      <c r="R2789" s="17"/>
      <c r="S2789" s="17"/>
      <c r="T2789" s="17"/>
    </row>
    <row r="2790" spans="1:20" ht="33.75" hidden="1" customHeight="1" x14ac:dyDescent="0.25">
      <c r="A2790" s="40">
        <v>11</v>
      </c>
      <c r="B2790" s="126" t="s">
        <v>156</v>
      </c>
      <c r="C2790" s="127"/>
      <c r="D2790" s="128"/>
      <c r="E2790" s="57" t="s">
        <v>69</v>
      </c>
      <c r="F2790" s="187"/>
      <c r="G2790" s="188"/>
      <c r="H2790" s="120"/>
      <c r="I2790" s="159"/>
      <c r="J2790" s="159"/>
      <c r="K2790" s="100" t="str">
        <f>IF(F2791&gt;F2790,"Wartość kosztów kwalifikowanych przekracza koszt całkowity przedsięwzięcia !!!","")</f>
        <v/>
      </c>
      <c r="L2790" s="17"/>
      <c r="M2790" s="17"/>
      <c r="N2790" s="17"/>
      <c r="O2790" s="17"/>
      <c r="P2790" s="17"/>
      <c r="Q2790" s="17"/>
      <c r="R2790" s="17"/>
      <c r="S2790" s="17"/>
      <c r="T2790" s="17"/>
    </row>
    <row r="2791" spans="1:20" ht="141.75" hidden="1" customHeight="1" x14ac:dyDescent="0.25">
      <c r="A2791" s="40">
        <v>12</v>
      </c>
      <c r="B2791" s="126" t="s">
        <v>167</v>
      </c>
      <c r="C2791" s="127"/>
      <c r="D2791" s="128"/>
      <c r="E2791" s="57" t="s">
        <v>69</v>
      </c>
      <c r="F2791" s="187"/>
      <c r="G2791" s="188"/>
      <c r="H2791" s="120"/>
      <c r="I2791" s="159"/>
      <c r="J2791" s="159"/>
      <c r="K2791" s="105" t="str">
        <f>IF(F2791="","",IF(F2791&lt;100000,"Minimalny koszt kwalifikowany przedsięwzięcia to 100.000,00 zł !!!",""))</f>
        <v/>
      </c>
      <c r="L2791" s="17"/>
      <c r="M2791" s="17"/>
      <c r="N2791" s="17"/>
      <c r="O2791" s="17"/>
      <c r="P2791" s="17"/>
      <c r="Q2791" s="17"/>
      <c r="R2791" s="17"/>
      <c r="S2791" s="17"/>
      <c r="T2791" s="17"/>
    </row>
    <row r="2792" spans="1:20" ht="30.75" hidden="1" customHeight="1" x14ac:dyDescent="0.25">
      <c r="A2792" s="37">
        <v>13</v>
      </c>
      <c r="B2792" s="126" t="s">
        <v>165</v>
      </c>
      <c r="C2792" s="127"/>
      <c r="D2792" s="128"/>
      <c r="E2792" s="57" t="s">
        <v>69</v>
      </c>
      <c r="F2792" s="187"/>
      <c r="G2792" s="188"/>
      <c r="H2792" s="120"/>
      <c r="I2792" s="159"/>
      <c r="J2792" s="159"/>
      <c r="K2792" s="99"/>
      <c r="L2792" s="17"/>
      <c r="M2792" s="17"/>
      <c r="N2792" s="17"/>
      <c r="O2792" s="17"/>
      <c r="P2792" s="17"/>
      <c r="Q2792" s="17"/>
      <c r="R2792" s="17"/>
      <c r="S2792" s="17"/>
      <c r="T2792" s="17"/>
    </row>
    <row r="2793" spans="1:20" ht="30.75" hidden="1" customHeight="1" x14ac:dyDescent="0.25">
      <c r="A2793" s="37">
        <v>14</v>
      </c>
      <c r="B2793" s="126" t="s">
        <v>164</v>
      </c>
      <c r="C2793" s="127"/>
      <c r="D2793" s="128"/>
      <c r="E2793" s="57" t="s">
        <v>69</v>
      </c>
      <c r="F2793" s="187"/>
      <c r="G2793" s="188"/>
      <c r="H2793" s="120"/>
      <c r="I2793" s="159"/>
      <c r="J2793" s="159"/>
      <c r="K2793" s="99"/>
      <c r="L2793" s="17"/>
      <c r="M2793" s="17"/>
      <c r="N2793" s="17"/>
      <c r="O2793" s="17"/>
      <c r="P2793" s="17"/>
      <c r="Q2793" s="17"/>
      <c r="R2793" s="17"/>
      <c r="S2793" s="17"/>
      <c r="T2793" s="17"/>
    </row>
    <row r="2794" spans="1:20" ht="30.75" hidden="1" customHeight="1" x14ac:dyDescent="0.25">
      <c r="A2794" s="37">
        <v>15</v>
      </c>
      <c r="B2794" s="126" t="s">
        <v>170</v>
      </c>
      <c r="C2794" s="127"/>
      <c r="D2794" s="128"/>
      <c r="E2794" s="57" t="s">
        <v>69</v>
      </c>
      <c r="F2794" s="189" t="str">
        <f>IF(OR(F2792="",F2793=""),"",F2792-F2793)</f>
        <v/>
      </c>
      <c r="G2794" s="190"/>
      <c r="H2794" s="120"/>
      <c r="I2794" s="159"/>
      <c r="J2794" s="159"/>
      <c r="K2794" s="99"/>
      <c r="L2794" s="17"/>
      <c r="M2794" s="17"/>
      <c r="N2794" s="17"/>
      <c r="O2794" s="17"/>
      <c r="P2794" s="17"/>
      <c r="Q2794" s="17"/>
      <c r="R2794" s="17"/>
      <c r="S2794" s="17"/>
      <c r="T2794" s="17"/>
    </row>
    <row r="2795" spans="1:20" hidden="1" x14ac:dyDescent="0.25">
      <c r="A2795" s="166">
        <v>16</v>
      </c>
      <c r="B2795" s="145" t="s">
        <v>66</v>
      </c>
      <c r="C2795" s="146"/>
      <c r="D2795" s="147"/>
      <c r="E2795" s="56" t="s">
        <v>93</v>
      </c>
      <c r="F2795" s="191"/>
      <c r="G2795" s="192"/>
      <c r="H2795" s="182"/>
      <c r="I2795" s="183"/>
      <c r="J2795" s="183"/>
      <c r="K2795" s="102"/>
      <c r="L2795" s="17"/>
      <c r="M2795" s="17"/>
      <c r="N2795" s="17"/>
      <c r="O2795" s="17"/>
      <c r="P2795" s="17"/>
      <c r="Q2795" s="17"/>
      <c r="R2795" s="17"/>
      <c r="S2795" s="17"/>
      <c r="T2795" s="17"/>
    </row>
    <row r="2796" spans="1:20" ht="17.25" hidden="1" customHeight="1" x14ac:dyDescent="0.25">
      <c r="A2796" s="167"/>
      <c r="B2796" s="151"/>
      <c r="C2796" s="152"/>
      <c r="D2796" s="153"/>
      <c r="E2796" s="54" t="s">
        <v>22</v>
      </c>
      <c r="F2796" s="114" t="str">
        <f>IF(F2795="","",F2795*0.278)</f>
        <v/>
      </c>
      <c r="G2796" s="114"/>
      <c r="H2796" s="184"/>
      <c r="I2796" s="184"/>
      <c r="J2796" s="182"/>
      <c r="K2796" s="102"/>
      <c r="L2796" s="17"/>
      <c r="M2796" s="17"/>
      <c r="N2796" s="17"/>
      <c r="O2796" s="17"/>
      <c r="P2796" s="17"/>
      <c r="Q2796" s="17"/>
      <c r="R2796" s="17"/>
      <c r="S2796" s="17"/>
      <c r="T2796" s="17"/>
    </row>
    <row r="2797" spans="1:20" hidden="1" x14ac:dyDescent="0.25">
      <c r="A2797" s="166">
        <v>17</v>
      </c>
      <c r="B2797" s="145" t="s">
        <v>67</v>
      </c>
      <c r="C2797" s="146"/>
      <c r="D2797" s="147"/>
      <c r="E2797" s="56" t="s">
        <v>93</v>
      </c>
      <c r="F2797" s="191"/>
      <c r="G2797" s="192"/>
      <c r="H2797" s="182"/>
      <c r="I2797" s="183"/>
      <c r="J2797" s="183"/>
      <c r="K2797" s="102"/>
      <c r="L2797" s="17"/>
      <c r="M2797" s="17"/>
      <c r="N2797" s="17"/>
      <c r="O2797" s="17"/>
      <c r="P2797" s="17"/>
      <c r="Q2797" s="17"/>
      <c r="R2797" s="17"/>
      <c r="S2797" s="17"/>
      <c r="T2797" s="17"/>
    </row>
    <row r="2798" spans="1:20" hidden="1" x14ac:dyDescent="0.25">
      <c r="A2798" s="167"/>
      <c r="B2798" s="151"/>
      <c r="C2798" s="152"/>
      <c r="D2798" s="153"/>
      <c r="E2798" s="54" t="s">
        <v>22</v>
      </c>
      <c r="F2798" s="114" t="str">
        <f>IF(F2797="","",F2797*0.278)</f>
        <v/>
      </c>
      <c r="G2798" s="114"/>
      <c r="H2798" s="184"/>
      <c r="I2798" s="184"/>
      <c r="J2798" s="182"/>
      <c r="K2798" s="102"/>
      <c r="L2798" s="17"/>
      <c r="M2798" s="17"/>
      <c r="N2798" s="17"/>
      <c r="O2798" s="17"/>
      <c r="P2798" s="17"/>
      <c r="Q2798" s="17"/>
      <c r="R2798" s="17"/>
      <c r="S2798" s="17"/>
      <c r="T2798" s="17"/>
    </row>
    <row r="2799" spans="1:20" hidden="1" x14ac:dyDescent="0.25">
      <c r="A2799" s="166">
        <v>18</v>
      </c>
      <c r="B2799" s="145" t="s">
        <v>64</v>
      </c>
      <c r="C2799" s="146"/>
      <c r="D2799" s="147"/>
      <c r="E2799" s="56" t="s">
        <v>93</v>
      </c>
      <c r="F2799" s="181" t="str">
        <f>IF(OR(F2795="",F2797=""),"",F2795-F2797)</f>
        <v/>
      </c>
      <c r="G2799" s="181"/>
      <c r="H2799" s="182"/>
      <c r="I2799" s="183"/>
      <c r="J2799" s="183"/>
      <c r="K2799" s="102"/>
      <c r="L2799" s="17"/>
      <c r="M2799" s="17"/>
      <c r="N2799" s="17"/>
      <c r="O2799" s="17"/>
      <c r="P2799" s="17"/>
      <c r="Q2799" s="17"/>
      <c r="R2799" s="17"/>
      <c r="S2799" s="17"/>
      <c r="T2799" s="17"/>
    </row>
    <row r="2800" spans="1:20" hidden="1" x14ac:dyDescent="0.25">
      <c r="A2800" s="167"/>
      <c r="B2800" s="151"/>
      <c r="C2800" s="152"/>
      <c r="D2800" s="153"/>
      <c r="E2800" s="54" t="s">
        <v>22</v>
      </c>
      <c r="F2800" s="114" t="str">
        <f>IF(OR(F2796="",F2798=""),"",F2796-F2798)</f>
        <v/>
      </c>
      <c r="G2800" s="114"/>
      <c r="H2800" s="184"/>
      <c r="I2800" s="184"/>
      <c r="J2800" s="182"/>
      <c r="K2800" s="102"/>
      <c r="L2800" s="17"/>
      <c r="M2800" s="17"/>
      <c r="N2800" s="17"/>
      <c r="O2800" s="17"/>
      <c r="P2800" s="17"/>
      <c r="Q2800" s="17"/>
      <c r="R2800" s="17"/>
      <c r="S2800" s="17"/>
      <c r="T2800" s="17"/>
    </row>
    <row r="2801" spans="1:20" ht="24" hidden="1" customHeight="1" x14ac:dyDescent="0.25">
      <c r="A2801" s="166">
        <v>19</v>
      </c>
      <c r="B2801" s="168" t="s">
        <v>61</v>
      </c>
      <c r="C2801" s="169"/>
      <c r="D2801" s="170"/>
      <c r="E2801" s="58" t="s">
        <v>93</v>
      </c>
      <c r="F2801" s="163"/>
      <c r="G2801" s="164"/>
      <c r="H2801" s="120"/>
      <c r="I2801" s="159"/>
      <c r="J2801" s="159"/>
      <c r="K2801" s="99"/>
      <c r="L2801" s="17"/>
      <c r="M2801" s="17"/>
      <c r="N2801" s="17"/>
      <c r="O2801" s="17"/>
      <c r="P2801" s="17"/>
      <c r="Q2801" s="17"/>
      <c r="R2801" s="17"/>
      <c r="S2801" s="17"/>
      <c r="T2801" s="17"/>
    </row>
    <row r="2802" spans="1:20" ht="24" hidden="1" customHeight="1" x14ac:dyDescent="0.25">
      <c r="A2802" s="167"/>
      <c r="B2802" s="171"/>
      <c r="C2802" s="172"/>
      <c r="D2802" s="173"/>
      <c r="E2802" s="57" t="s">
        <v>22</v>
      </c>
      <c r="F2802" s="185" t="str">
        <f>IF(F2801="","",F2801*0.278)</f>
        <v/>
      </c>
      <c r="G2802" s="186"/>
      <c r="H2802" s="120"/>
      <c r="I2802" s="159"/>
      <c r="J2802" s="159"/>
      <c r="K2802" s="99"/>
      <c r="L2802" s="17"/>
      <c r="M2802" s="17"/>
      <c r="N2802" s="17"/>
      <c r="O2802" s="17"/>
      <c r="P2802" s="17"/>
      <c r="Q2802" s="17"/>
      <c r="R2802" s="17"/>
      <c r="S2802" s="17"/>
      <c r="T2802" s="17"/>
    </row>
    <row r="2803" spans="1:20" ht="24" hidden="1" customHeight="1" x14ac:dyDescent="0.25">
      <c r="A2803" s="166">
        <v>20</v>
      </c>
      <c r="B2803" s="168" t="s">
        <v>62</v>
      </c>
      <c r="C2803" s="169"/>
      <c r="D2803" s="170"/>
      <c r="E2803" s="58" t="s">
        <v>93</v>
      </c>
      <c r="F2803" s="163"/>
      <c r="G2803" s="164"/>
      <c r="H2803" s="120"/>
      <c r="I2803" s="159"/>
      <c r="J2803" s="159"/>
      <c r="K2803" s="99"/>
      <c r="L2803" s="17"/>
      <c r="M2803" s="17"/>
      <c r="N2803" s="17"/>
      <c r="O2803" s="17"/>
      <c r="P2803" s="17"/>
      <c r="Q2803" s="17"/>
      <c r="R2803" s="17"/>
      <c r="S2803" s="17"/>
      <c r="T2803" s="17"/>
    </row>
    <row r="2804" spans="1:20" ht="24" hidden="1" customHeight="1" x14ac:dyDescent="0.25">
      <c r="A2804" s="167"/>
      <c r="B2804" s="171"/>
      <c r="C2804" s="172"/>
      <c r="D2804" s="173"/>
      <c r="E2804" s="57" t="s">
        <v>22</v>
      </c>
      <c r="F2804" s="185" t="str">
        <f>IF(F2803="","",F2803*0.278)</f>
        <v/>
      </c>
      <c r="G2804" s="186"/>
      <c r="H2804" s="120"/>
      <c r="I2804" s="159"/>
      <c r="J2804" s="159"/>
      <c r="K2804" s="103"/>
      <c r="L2804" s="17"/>
      <c r="M2804" s="17"/>
      <c r="N2804" s="17"/>
      <c r="O2804" s="17"/>
      <c r="P2804" s="17"/>
      <c r="Q2804" s="17"/>
      <c r="R2804" s="17"/>
      <c r="S2804" s="17"/>
      <c r="T2804" s="17"/>
    </row>
    <row r="2805" spans="1:20" ht="23.25" hidden="1" customHeight="1" x14ac:dyDescent="0.25">
      <c r="A2805" s="166">
        <v>21</v>
      </c>
      <c r="B2805" s="168" t="s">
        <v>50</v>
      </c>
      <c r="C2805" s="169"/>
      <c r="D2805" s="170"/>
      <c r="E2805" s="58" t="s">
        <v>93</v>
      </c>
      <c r="F2805" s="174" t="str">
        <f>IF(OR(F2801="",F2803=""),"",F2801-F2803)</f>
        <v/>
      </c>
      <c r="G2805" s="175"/>
      <c r="H2805" s="120"/>
      <c r="I2805" s="159"/>
      <c r="J2805" s="159"/>
      <c r="K2805" s="103"/>
      <c r="L2805" s="17"/>
      <c r="M2805" s="17"/>
      <c r="N2805" s="17"/>
      <c r="O2805" s="17"/>
      <c r="P2805" s="17"/>
      <c r="Q2805" s="17"/>
      <c r="R2805" s="17"/>
      <c r="S2805" s="17"/>
      <c r="T2805" s="17"/>
    </row>
    <row r="2806" spans="1:20" ht="23.25" hidden="1" customHeight="1" x14ac:dyDescent="0.25">
      <c r="A2806" s="167"/>
      <c r="B2806" s="171"/>
      <c r="C2806" s="172"/>
      <c r="D2806" s="173"/>
      <c r="E2806" s="57" t="s">
        <v>22</v>
      </c>
      <c r="F2806" s="174" t="str">
        <f>IF(OR(F2802="",F2804=""),"",F2802-F2804)</f>
        <v/>
      </c>
      <c r="G2806" s="175"/>
      <c r="H2806" s="120"/>
      <c r="I2806" s="159"/>
      <c r="J2806" s="159"/>
      <c r="K2806" s="103"/>
      <c r="L2806" s="17"/>
      <c r="M2806" s="17"/>
      <c r="N2806" s="17"/>
      <c r="O2806" s="17"/>
      <c r="P2806" s="17"/>
      <c r="Q2806" s="17"/>
      <c r="R2806" s="17"/>
      <c r="S2806" s="17"/>
      <c r="T2806" s="17"/>
    </row>
    <row r="2807" spans="1:20" ht="45.75" hidden="1" customHeight="1" x14ac:dyDescent="0.25">
      <c r="A2807" s="38">
        <v>22</v>
      </c>
      <c r="B2807" s="126" t="s">
        <v>161</v>
      </c>
      <c r="C2807" s="127"/>
      <c r="D2807" s="128"/>
      <c r="E2807" s="57" t="s">
        <v>47</v>
      </c>
      <c r="F2807" s="176" t="str">
        <f>IF(OR(F2801="",F2803=""),"",F2805/F2801)</f>
        <v/>
      </c>
      <c r="G2807" s="177"/>
      <c r="H2807" s="120"/>
      <c r="I2807" s="159"/>
      <c r="J2807" s="159"/>
      <c r="K2807" s="103"/>
      <c r="L2807" s="17"/>
      <c r="M2807" s="17"/>
      <c r="N2807" s="17"/>
      <c r="O2807" s="17"/>
      <c r="P2807" s="17"/>
      <c r="Q2807" s="17"/>
      <c r="R2807" s="17"/>
      <c r="S2807" s="17"/>
      <c r="T2807" s="17"/>
    </row>
    <row r="2808" spans="1:20" ht="30.75" hidden="1" customHeight="1" x14ac:dyDescent="0.25">
      <c r="A2808" s="40">
        <v>23</v>
      </c>
      <c r="B2808" s="129" t="s">
        <v>23</v>
      </c>
      <c r="C2808" s="130"/>
      <c r="D2808" s="131"/>
      <c r="E2808" s="54" t="s">
        <v>22</v>
      </c>
      <c r="F2808" s="178"/>
      <c r="G2808" s="178"/>
      <c r="H2808" s="179"/>
      <c r="I2808" s="179"/>
      <c r="J2808" s="120"/>
      <c r="K2808" s="102"/>
      <c r="L2808" s="17"/>
      <c r="M2808" s="17"/>
      <c r="N2808" s="17"/>
      <c r="O2808" s="17"/>
      <c r="P2808" s="17"/>
      <c r="Q2808" s="17"/>
      <c r="R2808" s="17"/>
      <c r="S2808" s="17"/>
      <c r="T2808" s="17"/>
    </row>
    <row r="2809" spans="1:20" ht="30.75" hidden="1" customHeight="1" x14ac:dyDescent="0.25">
      <c r="A2809" s="38">
        <v>24</v>
      </c>
      <c r="B2809" s="129" t="s">
        <v>172</v>
      </c>
      <c r="C2809" s="130"/>
      <c r="D2809" s="131"/>
      <c r="E2809" s="54" t="s">
        <v>22</v>
      </c>
      <c r="F2809" s="178"/>
      <c r="G2809" s="178"/>
      <c r="H2809" s="179"/>
      <c r="I2809" s="179"/>
      <c r="J2809" s="120"/>
      <c r="K2809" s="102"/>
      <c r="L2809" s="17"/>
      <c r="M2809" s="17"/>
      <c r="N2809" s="17"/>
      <c r="O2809" s="17"/>
      <c r="P2809" s="17"/>
      <c r="Q2809" s="17"/>
      <c r="R2809" s="17"/>
      <c r="S2809" s="17"/>
      <c r="T2809" s="17"/>
    </row>
    <row r="2810" spans="1:20" ht="30.75" hidden="1" customHeight="1" x14ac:dyDescent="0.25">
      <c r="A2810" s="38">
        <v>25</v>
      </c>
      <c r="B2810" s="129" t="s">
        <v>173</v>
      </c>
      <c r="C2810" s="130"/>
      <c r="D2810" s="131"/>
      <c r="E2810" s="54" t="s">
        <v>22</v>
      </c>
      <c r="F2810" s="180" t="str">
        <f>IF(OR(F2808="",F2809=""),"",F2808-F2809)</f>
        <v/>
      </c>
      <c r="G2810" s="180"/>
      <c r="H2810" s="120"/>
      <c r="I2810" s="159"/>
      <c r="J2810" s="159"/>
      <c r="K2810" s="102"/>
      <c r="L2810" s="17"/>
      <c r="M2810" s="17"/>
      <c r="N2810" s="17"/>
      <c r="O2810" s="17"/>
      <c r="P2810" s="17"/>
      <c r="Q2810" s="17"/>
      <c r="R2810" s="17"/>
      <c r="S2810" s="17"/>
      <c r="T2810" s="17"/>
    </row>
    <row r="2811" spans="1:20" ht="45.75" hidden="1" customHeight="1" x14ac:dyDescent="0.25">
      <c r="A2811" s="46">
        <v>26</v>
      </c>
      <c r="B2811" s="108" t="s">
        <v>166</v>
      </c>
      <c r="C2811" s="108"/>
      <c r="D2811" s="108"/>
      <c r="E2811" s="57" t="s">
        <v>22</v>
      </c>
      <c r="F2811" s="163"/>
      <c r="G2811" s="164"/>
      <c r="H2811" s="120"/>
      <c r="I2811" s="159"/>
      <c r="J2811" s="159"/>
      <c r="K2811" s="103"/>
      <c r="L2811" s="17"/>
      <c r="M2811" s="17"/>
      <c r="N2811" s="17"/>
      <c r="O2811" s="17"/>
      <c r="P2811" s="17"/>
      <c r="Q2811" s="17"/>
      <c r="R2811" s="17"/>
      <c r="S2811" s="17"/>
      <c r="T2811" s="17"/>
    </row>
    <row r="2812" spans="1:20" ht="45.75" hidden="1" customHeight="1" x14ac:dyDescent="0.25">
      <c r="A2812" s="46">
        <v>27</v>
      </c>
      <c r="B2812" s="108" t="s">
        <v>169</v>
      </c>
      <c r="C2812" s="108"/>
      <c r="D2812" s="108"/>
      <c r="E2812" s="57" t="s">
        <v>22</v>
      </c>
      <c r="F2812" s="163"/>
      <c r="G2812" s="164"/>
      <c r="H2812" s="120"/>
      <c r="I2812" s="159"/>
      <c r="J2812" s="159"/>
      <c r="K2812" s="103"/>
      <c r="L2812" s="17"/>
      <c r="M2812" s="17"/>
      <c r="N2812" s="17"/>
      <c r="O2812" s="17"/>
      <c r="P2812" s="17"/>
      <c r="Q2812" s="17"/>
      <c r="R2812" s="17"/>
      <c r="S2812" s="17"/>
      <c r="T2812" s="17"/>
    </row>
    <row r="2813" spans="1:20" ht="45" hidden="1" customHeight="1" x14ac:dyDescent="0.25">
      <c r="A2813" s="34">
        <v>28</v>
      </c>
      <c r="B2813" s="157" t="s">
        <v>51</v>
      </c>
      <c r="C2813" s="157"/>
      <c r="D2813" s="157"/>
      <c r="E2813" s="54" t="s">
        <v>22</v>
      </c>
      <c r="F2813" s="165" t="str">
        <f>IF(AND(F2811="",F2812=""),"",F2811+F2812)</f>
        <v/>
      </c>
      <c r="G2813" s="165"/>
      <c r="H2813" s="120"/>
      <c r="I2813" s="159"/>
      <c r="J2813" s="159"/>
      <c r="K2813" s="99"/>
      <c r="L2813" s="17"/>
      <c r="M2813" s="17"/>
      <c r="N2813" s="17"/>
      <c r="O2813" s="17"/>
      <c r="P2813" s="17"/>
      <c r="Q2813" s="17"/>
      <c r="R2813" s="17"/>
      <c r="S2813" s="17"/>
      <c r="T2813" s="17"/>
    </row>
    <row r="2814" spans="1:20" ht="30.75" hidden="1" customHeight="1" x14ac:dyDescent="0.25">
      <c r="A2814" s="34">
        <v>29</v>
      </c>
      <c r="B2814" s="129" t="s">
        <v>185</v>
      </c>
      <c r="C2814" s="130"/>
      <c r="D2814" s="131"/>
      <c r="E2814" s="54" t="s">
        <v>24</v>
      </c>
      <c r="F2814" s="163"/>
      <c r="G2814" s="164"/>
      <c r="H2814" s="120"/>
      <c r="I2814" s="159"/>
      <c r="J2814" s="159"/>
      <c r="K2814" s="99"/>
      <c r="L2814" s="17"/>
      <c r="M2814" s="17"/>
      <c r="N2814" s="17"/>
      <c r="O2814" s="17"/>
      <c r="P2814" s="17"/>
      <c r="Q2814" s="17"/>
      <c r="R2814" s="17"/>
      <c r="S2814" s="17"/>
      <c r="T2814" s="17"/>
    </row>
    <row r="2815" spans="1:20" hidden="1" x14ac:dyDescent="0.25">
      <c r="A2815" s="34">
        <v>30</v>
      </c>
      <c r="B2815" s="129" t="s">
        <v>186</v>
      </c>
      <c r="C2815" s="130"/>
      <c r="D2815" s="131"/>
      <c r="E2815" s="54" t="s">
        <v>24</v>
      </c>
      <c r="F2815" s="163"/>
      <c r="G2815" s="164"/>
      <c r="H2815" s="120"/>
      <c r="I2815" s="159"/>
      <c r="J2815" s="159"/>
      <c r="K2815" s="99"/>
      <c r="L2815" s="17"/>
      <c r="M2815" s="17"/>
      <c r="N2815" s="17"/>
      <c r="O2815" s="17"/>
      <c r="P2815" s="17"/>
      <c r="Q2815" s="17"/>
      <c r="R2815" s="17"/>
      <c r="S2815" s="17"/>
      <c r="T2815" s="17"/>
    </row>
    <row r="2816" spans="1:20" ht="31.5" hidden="1" customHeight="1" x14ac:dyDescent="0.25">
      <c r="A2816" s="34">
        <v>31</v>
      </c>
      <c r="B2816" s="157" t="s">
        <v>48</v>
      </c>
      <c r="C2816" s="157"/>
      <c r="D2816" s="157"/>
      <c r="E2816" s="54" t="s">
        <v>24</v>
      </c>
      <c r="F2816" s="165" t="str">
        <f>IF(OR(F2814="",F2815=""),"",F2814-F2815)</f>
        <v/>
      </c>
      <c r="G2816" s="165"/>
      <c r="H2816" s="120"/>
      <c r="I2816" s="159"/>
      <c r="J2816" s="159"/>
      <c r="K2816" s="103"/>
      <c r="L2816" s="17"/>
      <c r="M2816" s="17"/>
      <c r="N2816" s="17"/>
      <c r="O2816" s="17"/>
      <c r="P2816" s="17"/>
      <c r="Q2816" s="17"/>
      <c r="R2816" s="17"/>
      <c r="S2816" s="17"/>
      <c r="T2816" s="17"/>
    </row>
    <row r="2817" spans="1:27" hidden="1" x14ac:dyDescent="0.25">
      <c r="A2817" s="142">
        <v>32</v>
      </c>
      <c r="B2817" s="145" t="s">
        <v>52</v>
      </c>
      <c r="C2817" s="146"/>
      <c r="D2817" s="147"/>
      <c r="E2817" s="154" t="s">
        <v>182</v>
      </c>
      <c r="F2817" s="154"/>
      <c r="G2817" s="154"/>
      <c r="H2817" s="154"/>
      <c r="I2817" s="154"/>
      <c r="J2817" s="86"/>
      <c r="K2817" s="155" t="str">
        <f>IF(AND(J2817="Tak",F2807&lt;0.25),"Nie został spełniony warunek zgodnie z punktem 1 Kryteriów jakościowych dopuszczających","")</f>
        <v/>
      </c>
      <c r="L2817" s="155"/>
      <c r="M2817" s="155"/>
      <c r="N2817" s="155"/>
      <c r="O2817" s="155"/>
      <c r="P2817" s="155"/>
      <c r="Q2817" s="155"/>
      <c r="R2817" s="155"/>
      <c r="S2817" s="155"/>
      <c r="T2817" s="155"/>
      <c r="AA2817">
        <f>IF(J2817="Tak",1,0)</f>
        <v>0</v>
      </c>
    </row>
    <row r="2818" spans="1:27" hidden="1" x14ac:dyDescent="0.25">
      <c r="A2818" s="143"/>
      <c r="B2818" s="148"/>
      <c r="C2818" s="149"/>
      <c r="D2818" s="150"/>
      <c r="E2818" s="156" t="s">
        <v>183</v>
      </c>
      <c r="F2818" s="156"/>
      <c r="G2818" s="156"/>
      <c r="H2818" s="156"/>
      <c r="I2818" s="156"/>
      <c r="J2818" s="86"/>
      <c r="K2818" s="155" t="str">
        <f>IF(AND(J2818="Tak",F2807&lt;0.1),"Nie został spełniony warunek zgodnie z punktem 2 Kryteriów jakościowych dopuszczających","")</f>
        <v/>
      </c>
      <c r="L2818" s="155"/>
      <c r="M2818" s="155"/>
      <c r="N2818" s="155"/>
      <c r="O2818" s="155"/>
      <c r="P2818" s="155"/>
      <c r="Q2818" s="155"/>
      <c r="R2818" s="155"/>
      <c r="S2818" s="155"/>
      <c r="T2818" s="155"/>
      <c r="AA2818">
        <f t="shared" ref="AA2818:AA2819" si="56">IF(J2818="Tak",1,0)</f>
        <v>0</v>
      </c>
    </row>
    <row r="2819" spans="1:27" hidden="1" x14ac:dyDescent="0.25">
      <c r="A2819" s="144"/>
      <c r="B2819" s="151"/>
      <c r="C2819" s="152"/>
      <c r="D2819" s="153"/>
      <c r="E2819" s="156" t="s">
        <v>184</v>
      </c>
      <c r="F2819" s="156"/>
      <c r="G2819" s="156"/>
      <c r="H2819" s="156"/>
      <c r="I2819" s="156"/>
      <c r="J2819" s="86"/>
      <c r="K2819" s="155" t="str">
        <f>IF(AND(J2819="Tak",F2807&lt;0.1),"Nie został spełniony warunek zgodnie z punktem 2 Kryteriów jakościowych dopuszczających","")</f>
        <v/>
      </c>
      <c r="L2819" s="155"/>
      <c r="M2819" s="155"/>
      <c r="N2819" s="155"/>
      <c r="O2819" s="155"/>
      <c r="P2819" s="155"/>
      <c r="Q2819" s="155"/>
      <c r="R2819" s="155"/>
      <c r="S2819" s="155"/>
      <c r="T2819" s="155"/>
      <c r="AA2819">
        <f t="shared" si="56"/>
        <v>0</v>
      </c>
    </row>
    <row r="2820" spans="1:27" ht="60" hidden="1" customHeight="1" x14ac:dyDescent="0.25">
      <c r="A2820" s="34">
        <v>33</v>
      </c>
      <c r="B2820" s="157" t="s">
        <v>277</v>
      </c>
      <c r="C2820" s="157"/>
      <c r="D2820" s="157"/>
      <c r="E2820" s="54" t="s">
        <v>19</v>
      </c>
      <c r="F2820" s="158"/>
      <c r="G2820" s="158"/>
      <c r="H2820" s="120"/>
      <c r="I2820" s="159"/>
      <c r="J2820" s="159"/>
      <c r="K2820" s="99"/>
      <c r="L2820" s="17"/>
      <c r="M2820" s="17"/>
      <c r="N2820" s="17"/>
      <c r="O2820" s="17"/>
      <c r="P2820" s="17"/>
      <c r="Q2820" s="17"/>
      <c r="R2820" s="17"/>
      <c r="S2820" s="17"/>
      <c r="T2820" s="17"/>
      <c r="AA2820">
        <f>SUM(AA2817:AA2819)</f>
        <v>0</v>
      </c>
    </row>
    <row r="2821" spans="1:27" ht="41.25" hidden="1" customHeight="1" x14ac:dyDescent="0.25">
      <c r="A2821" s="34">
        <v>34</v>
      </c>
      <c r="B2821" s="108" t="s">
        <v>157</v>
      </c>
      <c r="C2821" s="108"/>
      <c r="D2821" s="108"/>
      <c r="E2821" s="57" t="s">
        <v>158</v>
      </c>
      <c r="F2821" s="160" t="str">
        <f>IF(OR(F2792="",F2793=""),"",F2791/F2805)</f>
        <v/>
      </c>
      <c r="G2821" s="160"/>
      <c r="H2821" s="161"/>
      <c r="I2821" s="161"/>
      <c r="J2821" s="162"/>
      <c r="K2821" s="100"/>
      <c r="L2821" s="17"/>
      <c r="M2821" s="17"/>
      <c r="N2821" s="17"/>
      <c r="O2821" s="17"/>
      <c r="P2821" s="17"/>
      <c r="Q2821" s="17"/>
      <c r="R2821" s="17"/>
      <c r="S2821" s="17"/>
      <c r="T2821" s="17"/>
    </row>
    <row r="2822" spans="1:27" ht="40.5" hidden="1" customHeight="1" x14ac:dyDescent="0.25">
      <c r="A2822" s="34">
        <v>35</v>
      </c>
      <c r="B2822" s="108" t="s">
        <v>159</v>
      </c>
      <c r="C2822" s="108"/>
      <c r="D2822" s="108"/>
      <c r="E2822" s="57" t="s">
        <v>160</v>
      </c>
      <c r="F2822" s="160" t="str">
        <f>IF(OR(F2791="",F2792="",F2801=""),"",F2791/(F2792-F2793))</f>
        <v/>
      </c>
      <c r="G2822" s="160"/>
      <c r="H2822" s="161"/>
      <c r="I2822" s="161"/>
      <c r="J2822" s="162"/>
      <c r="K2822" s="99"/>
      <c r="L2822" s="17"/>
      <c r="M2822" s="17"/>
      <c r="N2822" s="17"/>
      <c r="O2822" s="17"/>
      <c r="P2822" s="17"/>
      <c r="Q2822" s="17"/>
      <c r="R2822" s="17"/>
      <c r="S2822" s="17"/>
      <c r="T2822" s="17"/>
    </row>
    <row r="2823" spans="1:27" ht="30" hidden="1" customHeight="1" x14ac:dyDescent="0.25">
      <c r="A2823" s="34">
        <v>36</v>
      </c>
      <c r="B2823" s="126" t="str">
        <f>CONCATENATE("Maksymalna kwota dofinansowania - ",'0-1'!$B$8)</f>
        <v xml:space="preserve">Maksymalna kwota dofinansowania - </v>
      </c>
      <c r="C2823" s="127"/>
      <c r="D2823" s="128"/>
      <c r="E2823" s="57" t="s">
        <v>69</v>
      </c>
      <c r="F2823" s="135" t="str">
        <f>IF(F2824="","",F2824*F2791)</f>
        <v/>
      </c>
      <c r="G2823" s="136"/>
      <c r="H2823" s="137"/>
      <c r="I2823" s="138"/>
      <c r="J2823" s="138"/>
      <c r="K2823" s="99"/>
      <c r="L2823" s="17"/>
      <c r="M2823" s="17"/>
      <c r="N2823" s="17"/>
      <c r="O2823" s="17"/>
      <c r="P2823" s="17"/>
      <c r="Q2823" s="17"/>
      <c r="R2823" s="17"/>
      <c r="S2823" s="17"/>
      <c r="T2823" s="17"/>
    </row>
    <row r="2824" spans="1:27" ht="45.75" hidden="1" customHeight="1" x14ac:dyDescent="0.25">
      <c r="A2824" s="34">
        <v>37</v>
      </c>
      <c r="B2824" s="126" t="s">
        <v>187</v>
      </c>
      <c r="C2824" s="127"/>
      <c r="D2824" s="128"/>
      <c r="E2824" s="59" t="s">
        <v>47</v>
      </c>
      <c r="F2824" s="139" t="str">
        <f>IF(AA2820=3,0.95,IF(AA2820=2,0.9,IF(AA2820=1,0.85,"")))</f>
        <v/>
      </c>
      <c r="G2824" s="140"/>
      <c r="H2824" s="137"/>
      <c r="I2824" s="138"/>
      <c r="J2824" s="138"/>
      <c r="K2824" s="99"/>
      <c r="L2824" s="17"/>
      <c r="M2824" s="17"/>
      <c r="N2824" s="17"/>
      <c r="O2824" s="17"/>
      <c r="P2824" s="17"/>
      <c r="Q2824" s="17"/>
      <c r="R2824" s="17"/>
      <c r="S2824" s="17"/>
      <c r="T2824" s="17"/>
    </row>
    <row r="2825" spans="1:27" ht="15" hidden="1" customHeight="1" x14ac:dyDescent="0.25">
      <c r="A2825" s="106" t="s">
        <v>205</v>
      </c>
      <c r="B2825" s="106"/>
      <c r="C2825" s="106"/>
      <c r="D2825" s="106"/>
      <c r="E2825" s="106"/>
      <c r="F2825" s="106"/>
      <c r="G2825" s="106"/>
      <c r="H2825" s="106"/>
      <c r="I2825" s="106"/>
      <c r="J2825" s="132"/>
      <c r="K2825" s="98"/>
      <c r="L2825" s="17"/>
      <c r="M2825" s="17"/>
      <c r="N2825" s="17"/>
      <c r="O2825" s="17"/>
      <c r="P2825" s="17"/>
      <c r="Q2825" s="17"/>
      <c r="R2825" s="17"/>
      <c r="S2825" s="17"/>
      <c r="T2825" s="17"/>
    </row>
    <row r="2826" spans="1:27" ht="39.75" hidden="1" customHeight="1" x14ac:dyDescent="0.25">
      <c r="A2826" s="107"/>
      <c r="B2826" s="107"/>
      <c r="C2826" s="107"/>
      <c r="D2826" s="107"/>
      <c r="E2826" s="107"/>
      <c r="F2826" s="107"/>
      <c r="G2826" s="107"/>
      <c r="H2826" s="107"/>
      <c r="I2826" s="107"/>
      <c r="J2826" s="141"/>
      <c r="K2826" s="98"/>
      <c r="L2826" s="17"/>
      <c r="M2826" s="17"/>
      <c r="N2826" s="17"/>
      <c r="O2826" s="17"/>
      <c r="P2826" s="17"/>
      <c r="Q2826" s="17"/>
      <c r="R2826" s="17"/>
      <c r="S2826" s="17"/>
      <c r="T2826" s="17"/>
    </row>
    <row r="2827" spans="1:27" ht="33" hidden="1" customHeight="1" x14ac:dyDescent="0.25">
      <c r="K2827" s="98"/>
      <c r="L2827" s="17"/>
      <c r="M2827" s="17"/>
      <c r="N2827" s="17"/>
      <c r="O2827" s="17"/>
      <c r="P2827" s="17"/>
      <c r="Q2827" s="17"/>
      <c r="R2827" s="17"/>
      <c r="S2827" s="17"/>
      <c r="T2827" s="17"/>
    </row>
    <row r="2828" spans="1:27" ht="18.75" hidden="1" x14ac:dyDescent="0.3">
      <c r="B2828" s="207" t="s">
        <v>256</v>
      </c>
      <c r="C2828" s="207"/>
      <c r="D2828" s="207"/>
      <c r="E2828" s="207"/>
      <c r="F2828" s="207"/>
      <c r="G2828" s="207"/>
      <c r="H2828" s="207"/>
      <c r="I2828" s="207"/>
      <c r="J2828" s="207"/>
      <c r="K2828" s="98"/>
      <c r="L2828" s="17"/>
      <c r="M2828" s="17"/>
      <c r="N2828" s="17"/>
      <c r="O2828" s="17"/>
      <c r="P2828" s="17"/>
      <c r="Q2828" s="17"/>
      <c r="R2828" s="17"/>
      <c r="S2828" s="17"/>
      <c r="T2828" s="17"/>
    </row>
    <row r="2829" spans="1:27" ht="45.75" hidden="1" customHeight="1" x14ac:dyDescent="0.25">
      <c r="A2829" s="36" t="s">
        <v>13</v>
      </c>
      <c r="B2829" s="208" t="s">
        <v>33</v>
      </c>
      <c r="C2829" s="208"/>
      <c r="D2829" s="208"/>
      <c r="E2829" s="51" t="s">
        <v>15</v>
      </c>
      <c r="F2829" s="208" t="s">
        <v>36</v>
      </c>
      <c r="G2829" s="208"/>
      <c r="H2829" s="208" t="s">
        <v>49</v>
      </c>
      <c r="I2829" s="208"/>
      <c r="J2829" s="209"/>
      <c r="K2829" s="99"/>
      <c r="L2829" s="17"/>
      <c r="M2829" s="17"/>
      <c r="N2829" s="17"/>
      <c r="O2829" s="17"/>
      <c r="P2829" s="17"/>
      <c r="Q2829" s="17"/>
      <c r="R2829" s="17"/>
      <c r="S2829" s="17"/>
      <c r="T2829" s="17"/>
    </row>
    <row r="2830" spans="1:27" ht="31.5" hidden="1" customHeight="1" x14ac:dyDescent="0.25">
      <c r="A2830" s="40">
        <v>1</v>
      </c>
      <c r="B2830" s="157" t="s">
        <v>43</v>
      </c>
      <c r="C2830" s="157"/>
      <c r="D2830" s="157"/>
      <c r="E2830" s="52" t="s">
        <v>17</v>
      </c>
      <c r="F2830" s="198" t="s">
        <v>17</v>
      </c>
      <c r="G2830" s="199"/>
      <c r="H2830" s="200"/>
      <c r="I2830" s="200"/>
      <c r="J2830" s="201"/>
      <c r="K2830" s="99"/>
      <c r="L2830" s="17"/>
      <c r="M2830" s="17"/>
      <c r="N2830" s="17"/>
      <c r="O2830" s="17"/>
      <c r="P2830" s="17"/>
      <c r="Q2830" s="17"/>
      <c r="R2830" s="17"/>
      <c r="S2830" s="17"/>
      <c r="T2830" s="17"/>
    </row>
    <row r="2831" spans="1:27" ht="30.75" hidden="1" customHeight="1" x14ac:dyDescent="0.25">
      <c r="A2831" s="40">
        <v>2</v>
      </c>
      <c r="B2831" s="157" t="s">
        <v>44</v>
      </c>
      <c r="C2831" s="157"/>
      <c r="D2831" s="157"/>
      <c r="E2831" s="52" t="s">
        <v>17</v>
      </c>
      <c r="F2831" s="198" t="s">
        <v>17</v>
      </c>
      <c r="G2831" s="199"/>
      <c r="H2831" s="120"/>
      <c r="I2831" s="159"/>
      <c r="J2831" s="159"/>
      <c r="K2831" s="101"/>
      <c r="L2831" s="17"/>
      <c r="M2831" s="17"/>
      <c r="N2831" s="17"/>
      <c r="O2831" s="17"/>
      <c r="P2831" s="17"/>
      <c r="Q2831" s="17"/>
      <c r="R2831" s="17"/>
      <c r="S2831" s="17"/>
      <c r="T2831" s="17"/>
    </row>
    <row r="2832" spans="1:27" ht="15.75" hidden="1" x14ac:dyDescent="0.25">
      <c r="A2832" s="40">
        <v>3</v>
      </c>
      <c r="B2832" s="126" t="s">
        <v>152</v>
      </c>
      <c r="C2832" s="127"/>
      <c r="D2832" s="128"/>
      <c r="E2832" s="53" t="s">
        <v>153</v>
      </c>
      <c r="F2832" s="202"/>
      <c r="G2832" s="203"/>
      <c r="H2832" s="120"/>
      <c r="I2832" s="159"/>
      <c r="J2832" s="159"/>
      <c r="K2832" s="101"/>
      <c r="L2832" s="17"/>
      <c r="M2832" s="17"/>
      <c r="N2832" s="17"/>
      <c r="O2832" s="17"/>
      <c r="P2832" s="17"/>
      <c r="Q2832" s="17"/>
      <c r="R2832" s="17"/>
      <c r="S2832" s="17"/>
      <c r="T2832" s="17"/>
      <c r="AA2832" t="s">
        <v>154</v>
      </c>
    </row>
    <row r="2833" spans="1:27" ht="17.25" hidden="1" x14ac:dyDescent="0.25">
      <c r="A2833" s="40">
        <v>4</v>
      </c>
      <c r="B2833" s="157" t="s">
        <v>45</v>
      </c>
      <c r="C2833" s="157"/>
      <c r="D2833" s="157"/>
      <c r="E2833" s="54" t="s">
        <v>21</v>
      </c>
      <c r="F2833" s="158"/>
      <c r="G2833" s="158"/>
      <c r="H2833" s="120"/>
      <c r="I2833" s="159"/>
      <c r="J2833" s="159"/>
      <c r="K2833" s="101"/>
      <c r="L2833" s="17"/>
      <c r="M2833" s="17"/>
      <c r="N2833" s="17"/>
      <c r="O2833" s="17"/>
      <c r="P2833" s="17"/>
      <c r="Q2833" s="17"/>
      <c r="R2833" s="17"/>
      <c r="S2833" s="17"/>
      <c r="T2833" s="17"/>
      <c r="AA2833" t="s">
        <v>155</v>
      </c>
    </row>
    <row r="2834" spans="1:27" ht="18.75" hidden="1" customHeight="1" x14ac:dyDescent="0.25">
      <c r="A2834" s="40">
        <v>5</v>
      </c>
      <c r="B2834" s="157" t="s">
        <v>41</v>
      </c>
      <c r="C2834" s="157"/>
      <c r="D2834" s="157"/>
      <c r="E2834" s="54" t="s">
        <v>21</v>
      </c>
      <c r="F2834" s="204"/>
      <c r="G2834" s="205"/>
      <c r="H2834" s="120"/>
      <c r="I2834" s="159"/>
      <c r="J2834" s="159"/>
      <c r="K2834" s="101"/>
      <c r="L2834" s="17"/>
      <c r="M2834" s="17"/>
      <c r="N2834" s="17"/>
      <c r="O2834" s="17"/>
      <c r="P2834" s="17"/>
      <c r="Q2834" s="17"/>
      <c r="R2834" s="17"/>
      <c r="S2834" s="17"/>
      <c r="T2834" s="17"/>
    </row>
    <row r="2835" spans="1:27" ht="29.25" hidden="1" customHeight="1" x14ac:dyDescent="0.25">
      <c r="A2835" s="34">
        <v>6</v>
      </c>
      <c r="B2835" s="206" t="s">
        <v>163</v>
      </c>
      <c r="C2835" s="206"/>
      <c r="D2835" s="206"/>
      <c r="E2835" s="55" t="s">
        <v>168</v>
      </c>
      <c r="F2835" s="158"/>
      <c r="G2835" s="158"/>
      <c r="H2835" s="120"/>
      <c r="I2835" s="159"/>
      <c r="J2835" s="159"/>
      <c r="K2835" s="101"/>
      <c r="L2835" s="17"/>
      <c r="M2835" s="17"/>
      <c r="N2835" s="17"/>
      <c r="O2835" s="17"/>
      <c r="P2835" s="17"/>
      <c r="Q2835" s="17"/>
      <c r="R2835" s="17"/>
      <c r="S2835" s="17"/>
      <c r="T2835" s="17"/>
    </row>
    <row r="2836" spans="1:27" ht="62.25" hidden="1" customHeight="1" x14ac:dyDescent="0.25">
      <c r="A2836" s="40">
        <v>7</v>
      </c>
      <c r="B2836" s="157" t="s">
        <v>46</v>
      </c>
      <c r="C2836" s="157"/>
      <c r="D2836" s="157"/>
      <c r="E2836" s="54" t="s">
        <v>21</v>
      </c>
      <c r="F2836" s="158"/>
      <c r="G2836" s="158"/>
      <c r="H2836" s="120"/>
      <c r="I2836" s="159"/>
      <c r="J2836" s="159"/>
      <c r="K2836" s="99"/>
      <c r="L2836" s="17"/>
      <c r="M2836" s="17"/>
      <c r="N2836" s="17"/>
      <c r="O2836" s="17"/>
      <c r="P2836" s="17"/>
      <c r="Q2836" s="17"/>
      <c r="R2836" s="17"/>
      <c r="S2836" s="17"/>
      <c r="T2836" s="17"/>
    </row>
    <row r="2837" spans="1:27" ht="28.5" hidden="1" customHeight="1" x14ac:dyDescent="0.25">
      <c r="A2837" s="40">
        <v>8</v>
      </c>
      <c r="B2837" s="193" t="s">
        <v>174</v>
      </c>
      <c r="C2837" s="194"/>
      <c r="D2837" s="195"/>
      <c r="E2837" s="56" t="s">
        <v>35</v>
      </c>
      <c r="F2837" s="196"/>
      <c r="G2837" s="197"/>
      <c r="H2837" s="120"/>
      <c r="I2837" s="159"/>
      <c r="J2837" s="159"/>
      <c r="K2837" s="99"/>
      <c r="L2837" s="17"/>
      <c r="M2837" s="17"/>
      <c r="N2837" s="17"/>
      <c r="O2837" s="17"/>
      <c r="P2837" s="17"/>
      <c r="Q2837" s="17"/>
      <c r="R2837" s="17"/>
      <c r="S2837" s="17"/>
      <c r="T2837" s="17"/>
    </row>
    <row r="2838" spans="1:27" ht="29.25" hidden="1" customHeight="1" x14ac:dyDescent="0.25">
      <c r="A2838" s="40">
        <v>9</v>
      </c>
      <c r="B2838" s="193" t="s">
        <v>176</v>
      </c>
      <c r="C2838" s="194"/>
      <c r="D2838" s="195"/>
      <c r="E2838" s="56" t="s">
        <v>153</v>
      </c>
      <c r="F2838" s="163"/>
      <c r="G2838" s="164"/>
      <c r="H2838" s="120"/>
      <c r="I2838" s="159"/>
      <c r="J2838" s="159"/>
      <c r="K2838" s="99"/>
      <c r="L2838" s="17"/>
      <c r="M2838" s="17"/>
      <c r="N2838" s="17"/>
      <c r="O2838" s="17"/>
      <c r="P2838" s="17"/>
      <c r="Q2838" s="17"/>
      <c r="R2838" s="17"/>
      <c r="S2838" s="17"/>
      <c r="T2838" s="17"/>
    </row>
    <row r="2839" spans="1:27" hidden="1" x14ac:dyDescent="0.25">
      <c r="A2839" s="40">
        <v>10</v>
      </c>
      <c r="B2839" s="193" t="s">
        <v>175</v>
      </c>
      <c r="C2839" s="194"/>
      <c r="D2839" s="195"/>
      <c r="E2839" s="56" t="s">
        <v>35</v>
      </c>
      <c r="F2839" s="196"/>
      <c r="G2839" s="197"/>
      <c r="H2839" s="120"/>
      <c r="I2839" s="159"/>
      <c r="J2839" s="159"/>
      <c r="K2839" s="99"/>
      <c r="L2839" s="17"/>
      <c r="M2839" s="17"/>
      <c r="N2839" s="17"/>
      <c r="O2839" s="17"/>
      <c r="P2839" s="17"/>
      <c r="Q2839" s="17"/>
      <c r="R2839" s="17"/>
      <c r="S2839" s="17"/>
      <c r="T2839" s="17"/>
    </row>
    <row r="2840" spans="1:27" ht="33.75" hidden="1" customHeight="1" x14ac:dyDescent="0.25">
      <c r="A2840" s="40">
        <v>11</v>
      </c>
      <c r="B2840" s="126" t="s">
        <v>156</v>
      </c>
      <c r="C2840" s="127"/>
      <c r="D2840" s="128"/>
      <c r="E2840" s="57" t="s">
        <v>69</v>
      </c>
      <c r="F2840" s="187"/>
      <c r="G2840" s="188"/>
      <c r="H2840" s="120"/>
      <c r="I2840" s="159"/>
      <c r="J2840" s="159"/>
      <c r="K2840" s="100" t="str">
        <f>IF(F2841&gt;F2840,"Wartość kosztów kwalifikowanych przekracza koszt całkowity przedsięwzięcia !!!","")</f>
        <v/>
      </c>
      <c r="L2840" s="17"/>
      <c r="M2840" s="17"/>
      <c r="N2840" s="17"/>
      <c r="O2840" s="17"/>
      <c r="P2840" s="17"/>
      <c r="Q2840" s="17"/>
      <c r="R2840" s="17"/>
      <c r="S2840" s="17"/>
      <c r="T2840" s="17"/>
    </row>
    <row r="2841" spans="1:27" ht="141.75" hidden="1" customHeight="1" x14ac:dyDescent="0.25">
      <c r="A2841" s="40">
        <v>12</v>
      </c>
      <c r="B2841" s="126" t="s">
        <v>167</v>
      </c>
      <c r="C2841" s="127"/>
      <c r="D2841" s="128"/>
      <c r="E2841" s="57" t="s">
        <v>69</v>
      </c>
      <c r="F2841" s="187"/>
      <c r="G2841" s="188"/>
      <c r="H2841" s="120"/>
      <c r="I2841" s="159"/>
      <c r="J2841" s="159"/>
      <c r="K2841" s="105" t="str">
        <f>IF(F2841="","",IF(F2841&lt;100000,"Minimalny koszt kwalifikowany przedsięwzięcia to 100.000,00 zł !!!",""))</f>
        <v/>
      </c>
      <c r="L2841" s="17"/>
      <c r="M2841" s="17"/>
      <c r="N2841" s="17"/>
      <c r="O2841" s="17"/>
      <c r="P2841" s="17"/>
      <c r="Q2841" s="17"/>
      <c r="R2841" s="17"/>
      <c r="S2841" s="17"/>
      <c r="T2841" s="17"/>
    </row>
    <row r="2842" spans="1:27" ht="30.75" hidden="1" customHeight="1" x14ac:dyDescent="0.25">
      <c r="A2842" s="37">
        <v>13</v>
      </c>
      <c r="B2842" s="126" t="s">
        <v>165</v>
      </c>
      <c r="C2842" s="127"/>
      <c r="D2842" s="128"/>
      <c r="E2842" s="57" t="s">
        <v>69</v>
      </c>
      <c r="F2842" s="187"/>
      <c r="G2842" s="188"/>
      <c r="H2842" s="120"/>
      <c r="I2842" s="159"/>
      <c r="J2842" s="159"/>
      <c r="K2842" s="99"/>
      <c r="L2842" s="17"/>
      <c r="M2842" s="17"/>
      <c r="N2842" s="17"/>
      <c r="O2842" s="17"/>
      <c r="P2842" s="17"/>
      <c r="Q2842" s="17"/>
      <c r="R2842" s="17"/>
      <c r="S2842" s="17"/>
      <c r="T2842" s="17"/>
    </row>
    <row r="2843" spans="1:27" ht="30.75" hidden="1" customHeight="1" x14ac:dyDescent="0.25">
      <c r="A2843" s="37">
        <v>14</v>
      </c>
      <c r="B2843" s="126" t="s">
        <v>164</v>
      </c>
      <c r="C2843" s="127"/>
      <c r="D2843" s="128"/>
      <c r="E2843" s="57" t="s">
        <v>69</v>
      </c>
      <c r="F2843" s="187"/>
      <c r="G2843" s="188"/>
      <c r="H2843" s="120"/>
      <c r="I2843" s="159"/>
      <c r="J2843" s="159"/>
      <c r="K2843" s="99"/>
      <c r="L2843" s="17"/>
      <c r="M2843" s="17"/>
      <c r="N2843" s="17"/>
      <c r="O2843" s="17"/>
      <c r="P2843" s="17"/>
      <c r="Q2843" s="17"/>
      <c r="R2843" s="17"/>
      <c r="S2843" s="17"/>
      <c r="T2843" s="17"/>
    </row>
    <row r="2844" spans="1:27" ht="30.75" hidden="1" customHeight="1" x14ac:dyDescent="0.25">
      <c r="A2844" s="37">
        <v>15</v>
      </c>
      <c r="B2844" s="126" t="s">
        <v>170</v>
      </c>
      <c r="C2844" s="127"/>
      <c r="D2844" s="128"/>
      <c r="E2844" s="57" t="s">
        <v>69</v>
      </c>
      <c r="F2844" s="189" t="str">
        <f>IF(OR(F2842="",F2843=""),"",F2842-F2843)</f>
        <v/>
      </c>
      <c r="G2844" s="190"/>
      <c r="H2844" s="120"/>
      <c r="I2844" s="159"/>
      <c r="J2844" s="159"/>
      <c r="K2844" s="99"/>
      <c r="L2844" s="17"/>
      <c r="M2844" s="17"/>
      <c r="N2844" s="17"/>
      <c r="O2844" s="17"/>
      <c r="P2844" s="17"/>
      <c r="Q2844" s="17"/>
      <c r="R2844" s="17"/>
      <c r="S2844" s="17"/>
      <c r="T2844" s="17"/>
    </row>
    <row r="2845" spans="1:27" hidden="1" x14ac:dyDescent="0.25">
      <c r="A2845" s="166">
        <v>16</v>
      </c>
      <c r="B2845" s="145" t="s">
        <v>66</v>
      </c>
      <c r="C2845" s="146"/>
      <c r="D2845" s="147"/>
      <c r="E2845" s="56" t="s">
        <v>93</v>
      </c>
      <c r="F2845" s="191"/>
      <c r="G2845" s="192"/>
      <c r="H2845" s="182"/>
      <c r="I2845" s="183"/>
      <c r="J2845" s="183"/>
      <c r="K2845" s="102"/>
      <c r="L2845" s="17"/>
      <c r="M2845" s="17"/>
      <c r="N2845" s="17"/>
      <c r="O2845" s="17"/>
      <c r="P2845" s="17"/>
      <c r="Q2845" s="17"/>
      <c r="R2845" s="17"/>
      <c r="S2845" s="17"/>
      <c r="T2845" s="17"/>
    </row>
    <row r="2846" spans="1:27" ht="17.25" hidden="1" customHeight="1" x14ac:dyDescent="0.25">
      <c r="A2846" s="167"/>
      <c r="B2846" s="151"/>
      <c r="C2846" s="152"/>
      <c r="D2846" s="153"/>
      <c r="E2846" s="54" t="s">
        <v>22</v>
      </c>
      <c r="F2846" s="114" t="str">
        <f>IF(F2845="","",F2845*0.278)</f>
        <v/>
      </c>
      <c r="G2846" s="114"/>
      <c r="H2846" s="184"/>
      <c r="I2846" s="184"/>
      <c r="J2846" s="182"/>
      <c r="K2846" s="102"/>
      <c r="L2846" s="17"/>
      <c r="M2846" s="17"/>
      <c r="N2846" s="17"/>
      <c r="O2846" s="17"/>
      <c r="P2846" s="17"/>
      <c r="Q2846" s="17"/>
      <c r="R2846" s="17"/>
      <c r="S2846" s="17"/>
      <c r="T2846" s="17"/>
    </row>
    <row r="2847" spans="1:27" hidden="1" x14ac:dyDescent="0.25">
      <c r="A2847" s="166">
        <v>17</v>
      </c>
      <c r="B2847" s="145" t="s">
        <v>67</v>
      </c>
      <c r="C2847" s="146"/>
      <c r="D2847" s="147"/>
      <c r="E2847" s="56" t="s">
        <v>93</v>
      </c>
      <c r="F2847" s="191"/>
      <c r="G2847" s="192"/>
      <c r="H2847" s="182"/>
      <c r="I2847" s="183"/>
      <c r="J2847" s="183"/>
      <c r="K2847" s="102"/>
      <c r="L2847" s="17"/>
      <c r="M2847" s="17"/>
      <c r="N2847" s="17"/>
      <c r="O2847" s="17"/>
      <c r="P2847" s="17"/>
      <c r="Q2847" s="17"/>
      <c r="R2847" s="17"/>
      <c r="S2847" s="17"/>
      <c r="T2847" s="17"/>
    </row>
    <row r="2848" spans="1:27" hidden="1" x14ac:dyDescent="0.25">
      <c r="A2848" s="167"/>
      <c r="B2848" s="151"/>
      <c r="C2848" s="152"/>
      <c r="D2848" s="153"/>
      <c r="E2848" s="54" t="s">
        <v>22</v>
      </c>
      <c r="F2848" s="114" t="str">
        <f>IF(F2847="","",F2847*0.278)</f>
        <v/>
      </c>
      <c r="G2848" s="114"/>
      <c r="H2848" s="184"/>
      <c r="I2848" s="184"/>
      <c r="J2848" s="182"/>
      <c r="K2848" s="102"/>
      <c r="L2848" s="17"/>
      <c r="M2848" s="17"/>
      <c r="N2848" s="17"/>
      <c r="O2848" s="17"/>
      <c r="P2848" s="17"/>
      <c r="Q2848" s="17"/>
      <c r="R2848" s="17"/>
      <c r="S2848" s="17"/>
      <c r="T2848" s="17"/>
    </row>
    <row r="2849" spans="1:20" hidden="1" x14ac:dyDescent="0.25">
      <c r="A2849" s="166">
        <v>18</v>
      </c>
      <c r="B2849" s="145" t="s">
        <v>64</v>
      </c>
      <c r="C2849" s="146"/>
      <c r="D2849" s="147"/>
      <c r="E2849" s="56" t="s">
        <v>93</v>
      </c>
      <c r="F2849" s="181" t="str">
        <f>IF(OR(F2845="",F2847=""),"",F2845-F2847)</f>
        <v/>
      </c>
      <c r="G2849" s="181"/>
      <c r="H2849" s="182"/>
      <c r="I2849" s="183"/>
      <c r="J2849" s="183"/>
      <c r="K2849" s="102"/>
      <c r="L2849" s="17"/>
      <c r="M2849" s="17"/>
      <c r="N2849" s="17"/>
      <c r="O2849" s="17"/>
      <c r="P2849" s="17"/>
      <c r="Q2849" s="17"/>
      <c r="R2849" s="17"/>
      <c r="S2849" s="17"/>
      <c r="T2849" s="17"/>
    </row>
    <row r="2850" spans="1:20" hidden="1" x14ac:dyDescent="0.25">
      <c r="A2850" s="167"/>
      <c r="B2850" s="151"/>
      <c r="C2850" s="152"/>
      <c r="D2850" s="153"/>
      <c r="E2850" s="54" t="s">
        <v>22</v>
      </c>
      <c r="F2850" s="114" t="str">
        <f>IF(OR(F2846="",F2848=""),"",F2846-F2848)</f>
        <v/>
      </c>
      <c r="G2850" s="114"/>
      <c r="H2850" s="184"/>
      <c r="I2850" s="184"/>
      <c r="J2850" s="182"/>
      <c r="K2850" s="102"/>
      <c r="L2850" s="17"/>
      <c r="M2850" s="17"/>
      <c r="N2850" s="17"/>
      <c r="O2850" s="17"/>
      <c r="P2850" s="17"/>
      <c r="Q2850" s="17"/>
      <c r="R2850" s="17"/>
      <c r="S2850" s="17"/>
      <c r="T2850" s="17"/>
    </row>
    <row r="2851" spans="1:20" ht="24" hidden="1" customHeight="1" x14ac:dyDescent="0.25">
      <c r="A2851" s="166">
        <v>19</v>
      </c>
      <c r="B2851" s="168" t="s">
        <v>61</v>
      </c>
      <c r="C2851" s="169"/>
      <c r="D2851" s="170"/>
      <c r="E2851" s="58" t="s">
        <v>93</v>
      </c>
      <c r="F2851" s="163"/>
      <c r="G2851" s="164"/>
      <c r="H2851" s="120"/>
      <c r="I2851" s="159"/>
      <c r="J2851" s="159"/>
      <c r="K2851" s="99"/>
      <c r="L2851" s="17"/>
      <c r="M2851" s="17"/>
      <c r="N2851" s="17"/>
      <c r="O2851" s="17"/>
      <c r="P2851" s="17"/>
      <c r="Q2851" s="17"/>
      <c r="R2851" s="17"/>
      <c r="S2851" s="17"/>
      <c r="T2851" s="17"/>
    </row>
    <row r="2852" spans="1:20" ht="24" hidden="1" customHeight="1" x14ac:dyDescent="0.25">
      <c r="A2852" s="167"/>
      <c r="B2852" s="171"/>
      <c r="C2852" s="172"/>
      <c r="D2852" s="173"/>
      <c r="E2852" s="57" t="s">
        <v>22</v>
      </c>
      <c r="F2852" s="185" t="str">
        <f>IF(F2851="","",F2851*0.278)</f>
        <v/>
      </c>
      <c r="G2852" s="186"/>
      <c r="H2852" s="120"/>
      <c r="I2852" s="159"/>
      <c r="J2852" s="159"/>
      <c r="K2852" s="99"/>
      <c r="L2852" s="17"/>
      <c r="M2852" s="17"/>
      <c r="N2852" s="17"/>
      <c r="O2852" s="17"/>
      <c r="P2852" s="17"/>
      <c r="Q2852" s="17"/>
      <c r="R2852" s="17"/>
      <c r="S2852" s="17"/>
      <c r="T2852" s="17"/>
    </row>
    <row r="2853" spans="1:20" ht="24" hidden="1" customHeight="1" x14ac:dyDescent="0.25">
      <c r="A2853" s="166">
        <v>20</v>
      </c>
      <c r="B2853" s="168" t="s">
        <v>62</v>
      </c>
      <c r="C2853" s="169"/>
      <c r="D2853" s="170"/>
      <c r="E2853" s="58" t="s">
        <v>93</v>
      </c>
      <c r="F2853" s="163"/>
      <c r="G2853" s="164"/>
      <c r="H2853" s="120"/>
      <c r="I2853" s="159"/>
      <c r="J2853" s="159"/>
      <c r="K2853" s="99"/>
      <c r="L2853" s="17"/>
      <c r="M2853" s="17"/>
      <c r="N2853" s="17"/>
      <c r="O2853" s="17"/>
      <c r="P2853" s="17"/>
      <c r="Q2853" s="17"/>
      <c r="R2853" s="17"/>
      <c r="S2853" s="17"/>
      <c r="T2853" s="17"/>
    </row>
    <row r="2854" spans="1:20" ht="24" hidden="1" customHeight="1" x14ac:dyDescent="0.25">
      <c r="A2854" s="167"/>
      <c r="B2854" s="171"/>
      <c r="C2854" s="172"/>
      <c r="D2854" s="173"/>
      <c r="E2854" s="57" t="s">
        <v>22</v>
      </c>
      <c r="F2854" s="185" t="str">
        <f>IF(F2853="","",F2853*0.278)</f>
        <v/>
      </c>
      <c r="G2854" s="186"/>
      <c r="H2854" s="120"/>
      <c r="I2854" s="159"/>
      <c r="J2854" s="159"/>
      <c r="K2854" s="103"/>
      <c r="L2854" s="17"/>
      <c r="M2854" s="17"/>
      <c r="N2854" s="17"/>
      <c r="O2854" s="17"/>
      <c r="P2854" s="17"/>
      <c r="Q2854" s="17"/>
      <c r="R2854" s="17"/>
      <c r="S2854" s="17"/>
      <c r="T2854" s="17"/>
    </row>
    <row r="2855" spans="1:20" ht="23.25" hidden="1" customHeight="1" x14ac:dyDescent="0.25">
      <c r="A2855" s="166">
        <v>21</v>
      </c>
      <c r="B2855" s="168" t="s">
        <v>50</v>
      </c>
      <c r="C2855" s="169"/>
      <c r="D2855" s="170"/>
      <c r="E2855" s="58" t="s">
        <v>93</v>
      </c>
      <c r="F2855" s="174" t="str">
        <f>IF(OR(F2851="",F2853=""),"",F2851-F2853)</f>
        <v/>
      </c>
      <c r="G2855" s="175"/>
      <c r="H2855" s="120"/>
      <c r="I2855" s="159"/>
      <c r="J2855" s="159"/>
      <c r="K2855" s="103"/>
      <c r="L2855" s="17"/>
      <c r="M2855" s="17"/>
      <c r="N2855" s="17"/>
      <c r="O2855" s="17"/>
      <c r="P2855" s="17"/>
      <c r="Q2855" s="17"/>
      <c r="R2855" s="17"/>
      <c r="S2855" s="17"/>
      <c r="T2855" s="17"/>
    </row>
    <row r="2856" spans="1:20" ht="23.25" hidden="1" customHeight="1" x14ac:dyDescent="0.25">
      <c r="A2856" s="167"/>
      <c r="B2856" s="171"/>
      <c r="C2856" s="172"/>
      <c r="D2856" s="173"/>
      <c r="E2856" s="57" t="s">
        <v>22</v>
      </c>
      <c r="F2856" s="174" t="str">
        <f>IF(OR(F2852="",F2854=""),"",F2852-F2854)</f>
        <v/>
      </c>
      <c r="G2856" s="175"/>
      <c r="H2856" s="120"/>
      <c r="I2856" s="159"/>
      <c r="J2856" s="159"/>
      <c r="K2856" s="103"/>
      <c r="L2856" s="17"/>
      <c r="M2856" s="17"/>
      <c r="N2856" s="17"/>
      <c r="O2856" s="17"/>
      <c r="P2856" s="17"/>
      <c r="Q2856" s="17"/>
      <c r="R2856" s="17"/>
      <c r="S2856" s="17"/>
      <c r="T2856" s="17"/>
    </row>
    <row r="2857" spans="1:20" ht="45.75" hidden="1" customHeight="1" x14ac:dyDescent="0.25">
      <c r="A2857" s="38">
        <v>22</v>
      </c>
      <c r="B2857" s="126" t="s">
        <v>161</v>
      </c>
      <c r="C2857" s="127"/>
      <c r="D2857" s="128"/>
      <c r="E2857" s="57" t="s">
        <v>47</v>
      </c>
      <c r="F2857" s="176" t="str">
        <f>IF(OR(F2851="",F2853=""),"",F2855/F2851)</f>
        <v/>
      </c>
      <c r="G2857" s="177"/>
      <c r="H2857" s="120"/>
      <c r="I2857" s="159"/>
      <c r="J2857" s="159"/>
      <c r="K2857" s="103"/>
      <c r="L2857" s="17"/>
      <c r="M2857" s="17"/>
      <c r="N2857" s="17"/>
      <c r="O2857" s="17"/>
      <c r="P2857" s="17"/>
      <c r="Q2857" s="17"/>
      <c r="R2857" s="17"/>
      <c r="S2857" s="17"/>
      <c r="T2857" s="17"/>
    </row>
    <row r="2858" spans="1:20" ht="30.75" hidden="1" customHeight="1" x14ac:dyDescent="0.25">
      <c r="A2858" s="40">
        <v>23</v>
      </c>
      <c r="B2858" s="129" t="s">
        <v>23</v>
      </c>
      <c r="C2858" s="130"/>
      <c r="D2858" s="131"/>
      <c r="E2858" s="54" t="s">
        <v>22</v>
      </c>
      <c r="F2858" s="178"/>
      <c r="G2858" s="178"/>
      <c r="H2858" s="179"/>
      <c r="I2858" s="179"/>
      <c r="J2858" s="120"/>
      <c r="K2858" s="102"/>
      <c r="L2858" s="17"/>
      <c r="M2858" s="17"/>
      <c r="N2858" s="17"/>
      <c r="O2858" s="17"/>
      <c r="P2858" s="17"/>
      <c r="Q2858" s="17"/>
      <c r="R2858" s="17"/>
      <c r="S2858" s="17"/>
      <c r="T2858" s="17"/>
    </row>
    <row r="2859" spans="1:20" ht="30.75" hidden="1" customHeight="1" x14ac:dyDescent="0.25">
      <c r="A2859" s="38">
        <v>24</v>
      </c>
      <c r="B2859" s="129" t="s">
        <v>172</v>
      </c>
      <c r="C2859" s="130"/>
      <c r="D2859" s="131"/>
      <c r="E2859" s="54" t="s">
        <v>22</v>
      </c>
      <c r="F2859" s="178"/>
      <c r="G2859" s="178"/>
      <c r="H2859" s="179"/>
      <c r="I2859" s="179"/>
      <c r="J2859" s="120"/>
      <c r="K2859" s="102"/>
      <c r="L2859" s="17"/>
      <c r="M2859" s="17"/>
      <c r="N2859" s="17"/>
      <c r="O2859" s="17"/>
      <c r="P2859" s="17"/>
      <c r="Q2859" s="17"/>
      <c r="R2859" s="17"/>
      <c r="S2859" s="17"/>
      <c r="T2859" s="17"/>
    </row>
    <row r="2860" spans="1:20" ht="30.75" hidden="1" customHeight="1" x14ac:dyDescent="0.25">
      <c r="A2860" s="38">
        <v>25</v>
      </c>
      <c r="B2860" s="129" t="s">
        <v>173</v>
      </c>
      <c r="C2860" s="130"/>
      <c r="D2860" s="131"/>
      <c r="E2860" s="54" t="s">
        <v>22</v>
      </c>
      <c r="F2860" s="180" t="str">
        <f>IF(OR(F2858="",F2859=""),"",F2858-F2859)</f>
        <v/>
      </c>
      <c r="G2860" s="180"/>
      <c r="H2860" s="120"/>
      <c r="I2860" s="159"/>
      <c r="J2860" s="159"/>
      <c r="K2860" s="102"/>
      <c r="L2860" s="17"/>
      <c r="M2860" s="17"/>
      <c r="N2860" s="17"/>
      <c r="O2860" s="17"/>
      <c r="P2860" s="17"/>
      <c r="Q2860" s="17"/>
      <c r="R2860" s="17"/>
      <c r="S2860" s="17"/>
      <c r="T2860" s="17"/>
    </row>
    <row r="2861" spans="1:20" ht="45.75" hidden="1" customHeight="1" x14ac:dyDescent="0.25">
      <c r="A2861" s="46">
        <v>26</v>
      </c>
      <c r="B2861" s="108" t="s">
        <v>166</v>
      </c>
      <c r="C2861" s="108"/>
      <c r="D2861" s="108"/>
      <c r="E2861" s="57" t="s">
        <v>22</v>
      </c>
      <c r="F2861" s="163"/>
      <c r="G2861" s="164"/>
      <c r="H2861" s="120"/>
      <c r="I2861" s="159"/>
      <c r="J2861" s="159"/>
      <c r="K2861" s="103"/>
      <c r="L2861" s="17"/>
      <c r="M2861" s="17"/>
      <c r="N2861" s="17"/>
      <c r="O2861" s="17"/>
      <c r="P2861" s="17"/>
      <c r="Q2861" s="17"/>
      <c r="R2861" s="17"/>
      <c r="S2861" s="17"/>
      <c r="T2861" s="17"/>
    </row>
    <row r="2862" spans="1:20" ht="45.75" hidden="1" customHeight="1" x14ac:dyDescent="0.25">
      <c r="A2862" s="46">
        <v>27</v>
      </c>
      <c r="B2862" s="108" t="s">
        <v>169</v>
      </c>
      <c r="C2862" s="108"/>
      <c r="D2862" s="108"/>
      <c r="E2862" s="57" t="s">
        <v>22</v>
      </c>
      <c r="F2862" s="163"/>
      <c r="G2862" s="164"/>
      <c r="H2862" s="120"/>
      <c r="I2862" s="159"/>
      <c r="J2862" s="159"/>
      <c r="K2862" s="103"/>
      <c r="L2862" s="17"/>
      <c r="M2862" s="17"/>
      <c r="N2862" s="17"/>
      <c r="O2862" s="17"/>
      <c r="P2862" s="17"/>
      <c r="Q2862" s="17"/>
      <c r="R2862" s="17"/>
      <c r="S2862" s="17"/>
      <c r="T2862" s="17"/>
    </row>
    <row r="2863" spans="1:20" ht="45" hidden="1" customHeight="1" x14ac:dyDescent="0.25">
      <c r="A2863" s="34">
        <v>28</v>
      </c>
      <c r="B2863" s="157" t="s">
        <v>51</v>
      </c>
      <c r="C2863" s="157"/>
      <c r="D2863" s="157"/>
      <c r="E2863" s="54" t="s">
        <v>22</v>
      </c>
      <c r="F2863" s="165" t="str">
        <f>IF(AND(F2861="",F2862=""),"",F2861+F2862)</f>
        <v/>
      </c>
      <c r="G2863" s="165"/>
      <c r="H2863" s="120"/>
      <c r="I2863" s="159"/>
      <c r="J2863" s="159"/>
      <c r="K2863" s="99"/>
      <c r="L2863" s="17"/>
      <c r="M2863" s="17"/>
      <c r="N2863" s="17"/>
      <c r="O2863" s="17"/>
      <c r="P2863" s="17"/>
      <c r="Q2863" s="17"/>
      <c r="R2863" s="17"/>
      <c r="S2863" s="17"/>
      <c r="T2863" s="17"/>
    </row>
    <row r="2864" spans="1:20" ht="30.75" hidden="1" customHeight="1" x14ac:dyDescent="0.25">
      <c r="A2864" s="34">
        <v>29</v>
      </c>
      <c r="B2864" s="129" t="s">
        <v>185</v>
      </c>
      <c r="C2864" s="130"/>
      <c r="D2864" s="131"/>
      <c r="E2864" s="54" t="s">
        <v>24</v>
      </c>
      <c r="F2864" s="163"/>
      <c r="G2864" s="164"/>
      <c r="H2864" s="120"/>
      <c r="I2864" s="159"/>
      <c r="J2864" s="159"/>
      <c r="K2864" s="99"/>
      <c r="L2864" s="17"/>
      <c r="M2864" s="17"/>
      <c r="N2864" s="17"/>
      <c r="O2864" s="17"/>
      <c r="P2864" s="17"/>
      <c r="Q2864" s="17"/>
      <c r="R2864" s="17"/>
      <c r="S2864" s="17"/>
      <c r="T2864" s="17"/>
    </row>
    <row r="2865" spans="1:27" hidden="1" x14ac:dyDescent="0.25">
      <c r="A2865" s="34">
        <v>30</v>
      </c>
      <c r="B2865" s="129" t="s">
        <v>186</v>
      </c>
      <c r="C2865" s="130"/>
      <c r="D2865" s="131"/>
      <c r="E2865" s="54" t="s">
        <v>24</v>
      </c>
      <c r="F2865" s="163"/>
      <c r="G2865" s="164"/>
      <c r="H2865" s="120"/>
      <c r="I2865" s="159"/>
      <c r="J2865" s="159"/>
      <c r="K2865" s="99"/>
      <c r="L2865" s="17"/>
      <c r="M2865" s="17"/>
      <c r="N2865" s="17"/>
      <c r="O2865" s="17"/>
      <c r="P2865" s="17"/>
      <c r="Q2865" s="17"/>
      <c r="R2865" s="17"/>
      <c r="S2865" s="17"/>
      <c r="T2865" s="17"/>
    </row>
    <row r="2866" spans="1:27" ht="31.5" hidden="1" customHeight="1" x14ac:dyDescent="0.25">
      <c r="A2866" s="34">
        <v>31</v>
      </c>
      <c r="B2866" s="157" t="s">
        <v>48</v>
      </c>
      <c r="C2866" s="157"/>
      <c r="D2866" s="157"/>
      <c r="E2866" s="54" t="s">
        <v>24</v>
      </c>
      <c r="F2866" s="165" t="str">
        <f>IF(OR(F2864="",F2865=""),"",F2864-F2865)</f>
        <v/>
      </c>
      <c r="G2866" s="165"/>
      <c r="H2866" s="120"/>
      <c r="I2866" s="159"/>
      <c r="J2866" s="159"/>
      <c r="K2866" s="103"/>
      <c r="L2866" s="17"/>
      <c r="M2866" s="17"/>
      <c r="N2866" s="17"/>
      <c r="O2866" s="17"/>
      <c r="P2866" s="17"/>
      <c r="Q2866" s="17"/>
      <c r="R2866" s="17"/>
      <c r="S2866" s="17"/>
      <c r="T2866" s="17"/>
    </row>
    <row r="2867" spans="1:27" hidden="1" x14ac:dyDescent="0.25">
      <c r="A2867" s="142">
        <v>32</v>
      </c>
      <c r="B2867" s="145" t="s">
        <v>52</v>
      </c>
      <c r="C2867" s="146"/>
      <c r="D2867" s="147"/>
      <c r="E2867" s="154" t="s">
        <v>182</v>
      </c>
      <c r="F2867" s="154"/>
      <c r="G2867" s="154"/>
      <c r="H2867" s="154"/>
      <c r="I2867" s="154"/>
      <c r="J2867" s="86"/>
      <c r="K2867" s="155" t="str">
        <f>IF(AND(J2867="Tak",F2857&lt;0.25),"Nie został spełniony warunek zgodnie z punktem 1 Kryteriów jakościowych dopuszczających","")</f>
        <v/>
      </c>
      <c r="L2867" s="155"/>
      <c r="M2867" s="155"/>
      <c r="N2867" s="155"/>
      <c r="O2867" s="155"/>
      <c r="P2867" s="155"/>
      <c r="Q2867" s="155"/>
      <c r="R2867" s="155"/>
      <c r="S2867" s="155"/>
      <c r="T2867" s="155"/>
      <c r="AA2867">
        <f>IF(J2867="Tak",1,0)</f>
        <v>0</v>
      </c>
    </row>
    <row r="2868" spans="1:27" hidden="1" x14ac:dyDescent="0.25">
      <c r="A2868" s="143"/>
      <c r="B2868" s="148"/>
      <c r="C2868" s="149"/>
      <c r="D2868" s="150"/>
      <c r="E2868" s="156" t="s">
        <v>183</v>
      </c>
      <c r="F2868" s="156"/>
      <c r="G2868" s="156"/>
      <c r="H2868" s="156"/>
      <c r="I2868" s="156"/>
      <c r="J2868" s="86"/>
      <c r="K2868" s="155" t="str">
        <f>IF(AND(J2868="Tak",F2857&lt;0.1),"Nie został spełniony warunek zgodnie z punktem 2 Kryteriów jakościowych dopuszczających","")</f>
        <v/>
      </c>
      <c r="L2868" s="155"/>
      <c r="M2868" s="155"/>
      <c r="N2868" s="155"/>
      <c r="O2868" s="155"/>
      <c r="P2868" s="155"/>
      <c r="Q2868" s="155"/>
      <c r="R2868" s="155"/>
      <c r="S2868" s="155"/>
      <c r="T2868" s="155"/>
      <c r="AA2868">
        <f t="shared" ref="AA2868:AA2869" si="57">IF(J2868="Tak",1,0)</f>
        <v>0</v>
      </c>
    </row>
    <row r="2869" spans="1:27" hidden="1" x14ac:dyDescent="0.25">
      <c r="A2869" s="144"/>
      <c r="B2869" s="151"/>
      <c r="C2869" s="152"/>
      <c r="D2869" s="153"/>
      <c r="E2869" s="156" t="s">
        <v>184</v>
      </c>
      <c r="F2869" s="156"/>
      <c r="G2869" s="156"/>
      <c r="H2869" s="156"/>
      <c r="I2869" s="156"/>
      <c r="J2869" s="86"/>
      <c r="K2869" s="155" t="str">
        <f>IF(AND(J2869="Tak",F2857&lt;0.1),"Nie został spełniony warunek zgodnie z punktem 2 Kryteriów jakościowych dopuszczających","")</f>
        <v/>
      </c>
      <c r="L2869" s="155"/>
      <c r="M2869" s="155"/>
      <c r="N2869" s="155"/>
      <c r="O2869" s="155"/>
      <c r="P2869" s="155"/>
      <c r="Q2869" s="155"/>
      <c r="R2869" s="155"/>
      <c r="S2869" s="155"/>
      <c r="T2869" s="155"/>
      <c r="AA2869">
        <f t="shared" si="57"/>
        <v>0</v>
      </c>
    </row>
    <row r="2870" spans="1:27" ht="60.75" hidden="1" customHeight="1" x14ac:dyDescent="0.25">
      <c r="A2870" s="34">
        <v>33</v>
      </c>
      <c r="B2870" s="157" t="s">
        <v>277</v>
      </c>
      <c r="C2870" s="157"/>
      <c r="D2870" s="157"/>
      <c r="E2870" s="54" t="s">
        <v>19</v>
      </c>
      <c r="F2870" s="158"/>
      <c r="G2870" s="158"/>
      <c r="H2870" s="120"/>
      <c r="I2870" s="159"/>
      <c r="J2870" s="159"/>
      <c r="K2870" s="99"/>
      <c r="L2870" s="17"/>
      <c r="M2870" s="17"/>
      <c r="N2870" s="17"/>
      <c r="O2870" s="17"/>
      <c r="P2870" s="17"/>
      <c r="Q2870" s="17"/>
      <c r="R2870" s="17"/>
      <c r="S2870" s="17"/>
      <c r="T2870" s="17"/>
      <c r="AA2870">
        <f>SUM(AA2867:AA2869)</f>
        <v>0</v>
      </c>
    </row>
    <row r="2871" spans="1:27" ht="41.25" hidden="1" customHeight="1" x14ac:dyDescent="0.25">
      <c r="A2871" s="34">
        <v>34</v>
      </c>
      <c r="B2871" s="108" t="s">
        <v>157</v>
      </c>
      <c r="C2871" s="108"/>
      <c r="D2871" s="108"/>
      <c r="E2871" s="57" t="s">
        <v>158</v>
      </c>
      <c r="F2871" s="160" t="str">
        <f>IF(OR(F2842="",F2843=""),"",F2841/F2855)</f>
        <v/>
      </c>
      <c r="G2871" s="160"/>
      <c r="H2871" s="161"/>
      <c r="I2871" s="161"/>
      <c r="J2871" s="162"/>
      <c r="K2871" s="100"/>
      <c r="L2871" s="17"/>
      <c r="M2871" s="17"/>
      <c r="N2871" s="17"/>
      <c r="O2871" s="17"/>
      <c r="P2871" s="17"/>
      <c r="Q2871" s="17"/>
      <c r="R2871" s="17"/>
      <c r="S2871" s="17"/>
      <c r="T2871" s="17"/>
    </row>
    <row r="2872" spans="1:27" ht="40.5" hidden="1" customHeight="1" x14ac:dyDescent="0.25">
      <c r="A2872" s="34">
        <v>35</v>
      </c>
      <c r="B2872" s="108" t="s">
        <v>159</v>
      </c>
      <c r="C2872" s="108"/>
      <c r="D2872" s="108"/>
      <c r="E2872" s="57" t="s">
        <v>160</v>
      </c>
      <c r="F2872" s="160" t="str">
        <f>IF(OR(F2841="",F2842="",F2851=""),"",F2841/(F2842-F2843))</f>
        <v/>
      </c>
      <c r="G2872" s="160"/>
      <c r="H2872" s="161"/>
      <c r="I2872" s="161"/>
      <c r="J2872" s="162"/>
      <c r="K2872" s="99"/>
      <c r="L2872" s="17"/>
      <c r="M2872" s="17"/>
      <c r="N2872" s="17"/>
      <c r="O2872" s="17"/>
      <c r="P2872" s="17"/>
      <c r="Q2872" s="17"/>
      <c r="R2872" s="17"/>
      <c r="S2872" s="17"/>
      <c r="T2872" s="17"/>
    </row>
    <row r="2873" spans="1:27" ht="30" hidden="1" customHeight="1" x14ac:dyDescent="0.25">
      <c r="A2873" s="34">
        <v>36</v>
      </c>
      <c r="B2873" s="126" t="str">
        <f>CONCATENATE("Maksymalna kwota dofinansowania - ",'0-1'!$B$8)</f>
        <v xml:space="preserve">Maksymalna kwota dofinansowania - </v>
      </c>
      <c r="C2873" s="127"/>
      <c r="D2873" s="128"/>
      <c r="E2873" s="57" t="s">
        <v>69</v>
      </c>
      <c r="F2873" s="135" t="str">
        <f>IF(F2874="","",F2874*F2841)</f>
        <v/>
      </c>
      <c r="G2873" s="136"/>
      <c r="H2873" s="137"/>
      <c r="I2873" s="138"/>
      <c r="J2873" s="138"/>
      <c r="K2873" s="99"/>
      <c r="L2873" s="17"/>
      <c r="M2873" s="17"/>
      <c r="N2873" s="17"/>
      <c r="O2873" s="17"/>
      <c r="P2873" s="17"/>
      <c r="Q2873" s="17"/>
      <c r="R2873" s="17"/>
      <c r="S2873" s="17"/>
      <c r="T2873" s="17"/>
    </row>
    <row r="2874" spans="1:27" ht="45.75" hidden="1" customHeight="1" x14ac:dyDescent="0.25">
      <c r="A2874" s="34">
        <v>37</v>
      </c>
      <c r="B2874" s="126" t="s">
        <v>187</v>
      </c>
      <c r="C2874" s="127"/>
      <c r="D2874" s="128"/>
      <c r="E2874" s="59" t="s">
        <v>47</v>
      </c>
      <c r="F2874" s="139" t="str">
        <f>IF(AA2870=3,0.95,IF(AA2870=2,0.9,IF(AA2870=1,0.85,"")))</f>
        <v/>
      </c>
      <c r="G2874" s="140"/>
      <c r="H2874" s="137"/>
      <c r="I2874" s="138"/>
      <c r="J2874" s="138"/>
      <c r="K2874" s="99"/>
      <c r="L2874" s="17"/>
      <c r="M2874" s="17"/>
      <c r="N2874" s="17"/>
      <c r="O2874" s="17"/>
      <c r="P2874" s="17"/>
      <c r="Q2874" s="17"/>
      <c r="R2874" s="17"/>
      <c r="S2874" s="17"/>
      <c r="T2874" s="17"/>
    </row>
    <row r="2875" spans="1:27" ht="15" hidden="1" customHeight="1" x14ac:dyDescent="0.25">
      <c r="A2875" s="106" t="s">
        <v>205</v>
      </c>
      <c r="B2875" s="106"/>
      <c r="C2875" s="106"/>
      <c r="D2875" s="106"/>
      <c r="E2875" s="106"/>
      <c r="F2875" s="106"/>
      <c r="G2875" s="106"/>
      <c r="H2875" s="106"/>
      <c r="I2875" s="106"/>
      <c r="J2875" s="132"/>
      <c r="K2875" s="98"/>
      <c r="L2875" s="17"/>
      <c r="M2875" s="17"/>
      <c r="N2875" s="17"/>
      <c r="O2875" s="17"/>
      <c r="P2875" s="17"/>
      <c r="Q2875" s="17"/>
      <c r="R2875" s="17"/>
      <c r="S2875" s="17"/>
      <c r="T2875" s="17"/>
    </row>
    <row r="2876" spans="1:27" ht="39.75" hidden="1" customHeight="1" x14ac:dyDescent="0.25">
      <c r="A2876" s="107"/>
      <c r="B2876" s="107"/>
      <c r="C2876" s="107"/>
      <c r="D2876" s="107"/>
      <c r="E2876" s="107"/>
      <c r="F2876" s="107"/>
      <c r="G2876" s="107"/>
      <c r="H2876" s="107"/>
      <c r="I2876" s="107"/>
      <c r="J2876" s="141"/>
      <c r="K2876" s="98"/>
      <c r="L2876" s="17"/>
      <c r="M2876" s="17"/>
      <c r="N2876" s="17"/>
      <c r="O2876" s="17"/>
      <c r="P2876" s="17"/>
      <c r="Q2876" s="17"/>
      <c r="R2876" s="17"/>
      <c r="S2876" s="17"/>
      <c r="T2876" s="17"/>
    </row>
    <row r="2877" spans="1:27" ht="33" hidden="1" customHeight="1" x14ac:dyDescent="0.25">
      <c r="K2877" s="98"/>
      <c r="L2877" s="17"/>
      <c r="M2877" s="17"/>
      <c r="N2877" s="17"/>
      <c r="O2877" s="17"/>
      <c r="P2877" s="17"/>
      <c r="Q2877" s="17"/>
      <c r="R2877" s="17"/>
      <c r="S2877" s="17"/>
      <c r="T2877" s="17"/>
    </row>
    <row r="2878" spans="1:27" ht="18.75" hidden="1" x14ac:dyDescent="0.3">
      <c r="B2878" s="207" t="s">
        <v>257</v>
      </c>
      <c r="C2878" s="207"/>
      <c r="D2878" s="207"/>
      <c r="E2878" s="207"/>
      <c r="F2878" s="207"/>
      <c r="G2878" s="207"/>
      <c r="H2878" s="207"/>
      <c r="I2878" s="207"/>
      <c r="J2878" s="207"/>
      <c r="K2878" s="98"/>
      <c r="L2878" s="17"/>
      <c r="M2878" s="17"/>
      <c r="N2878" s="17"/>
      <c r="O2878" s="17"/>
      <c r="P2878" s="17"/>
      <c r="Q2878" s="17"/>
      <c r="R2878" s="17"/>
      <c r="S2878" s="17"/>
      <c r="T2878" s="17"/>
    </row>
    <row r="2879" spans="1:27" ht="45.75" hidden="1" customHeight="1" x14ac:dyDescent="0.25">
      <c r="A2879" s="36" t="s">
        <v>13</v>
      </c>
      <c r="B2879" s="208" t="s">
        <v>33</v>
      </c>
      <c r="C2879" s="208"/>
      <c r="D2879" s="208"/>
      <c r="E2879" s="51" t="s">
        <v>15</v>
      </c>
      <c r="F2879" s="208" t="s">
        <v>36</v>
      </c>
      <c r="G2879" s="208"/>
      <c r="H2879" s="208" t="s">
        <v>49</v>
      </c>
      <c r="I2879" s="208"/>
      <c r="J2879" s="209"/>
      <c r="K2879" s="99"/>
      <c r="L2879" s="17"/>
      <c r="M2879" s="17"/>
      <c r="N2879" s="17"/>
      <c r="O2879" s="17"/>
      <c r="P2879" s="17"/>
      <c r="Q2879" s="17"/>
      <c r="R2879" s="17"/>
      <c r="S2879" s="17"/>
      <c r="T2879" s="17"/>
    </row>
    <row r="2880" spans="1:27" ht="31.5" hidden="1" customHeight="1" x14ac:dyDescent="0.25">
      <c r="A2880" s="40">
        <v>1</v>
      </c>
      <c r="B2880" s="157" t="s">
        <v>43</v>
      </c>
      <c r="C2880" s="157"/>
      <c r="D2880" s="157"/>
      <c r="E2880" s="52" t="s">
        <v>17</v>
      </c>
      <c r="F2880" s="198" t="s">
        <v>17</v>
      </c>
      <c r="G2880" s="199"/>
      <c r="H2880" s="200"/>
      <c r="I2880" s="200"/>
      <c r="J2880" s="201"/>
      <c r="K2880" s="99"/>
      <c r="L2880" s="17"/>
      <c r="M2880" s="17"/>
      <c r="N2880" s="17"/>
      <c r="O2880" s="17"/>
      <c r="P2880" s="17"/>
      <c r="Q2880" s="17"/>
      <c r="R2880" s="17"/>
      <c r="S2880" s="17"/>
      <c r="T2880" s="17"/>
    </row>
    <row r="2881" spans="1:27" ht="30.75" hidden="1" customHeight="1" x14ac:dyDescent="0.25">
      <c r="A2881" s="40">
        <v>2</v>
      </c>
      <c r="B2881" s="157" t="s">
        <v>44</v>
      </c>
      <c r="C2881" s="157"/>
      <c r="D2881" s="157"/>
      <c r="E2881" s="52" t="s">
        <v>17</v>
      </c>
      <c r="F2881" s="198" t="s">
        <v>17</v>
      </c>
      <c r="G2881" s="199"/>
      <c r="H2881" s="120"/>
      <c r="I2881" s="159"/>
      <c r="J2881" s="159"/>
      <c r="K2881" s="101"/>
      <c r="L2881" s="17"/>
      <c r="M2881" s="17"/>
      <c r="N2881" s="17"/>
      <c r="O2881" s="17"/>
      <c r="P2881" s="17"/>
      <c r="Q2881" s="17"/>
      <c r="R2881" s="17"/>
      <c r="S2881" s="17"/>
      <c r="T2881" s="17"/>
    </row>
    <row r="2882" spans="1:27" ht="15.75" hidden="1" x14ac:dyDescent="0.25">
      <c r="A2882" s="40">
        <v>3</v>
      </c>
      <c r="B2882" s="126" t="s">
        <v>152</v>
      </c>
      <c r="C2882" s="127"/>
      <c r="D2882" s="128"/>
      <c r="E2882" s="53" t="s">
        <v>153</v>
      </c>
      <c r="F2882" s="202"/>
      <c r="G2882" s="203"/>
      <c r="H2882" s="120"/>
      <c r="I2882" s="159"/>
      <c r="J2882" s="159"/>
      <c r="K2882" s="101"/>
      <c r="L2882" s="17"/>
      <c r="M2882" s="17"/>
      <c r="N2882" s="17"/>
      <c r="O2882" s="17"/>
      <c r="P2882" s="17"/>
      <c r="Q2882" s="17"/>
      <c r="R2882" s="17"/>
      <c r="S2882" s="17"/>
      <c r="T2882" s="17"/>
      <c r="AA2882" t="s">
        <v>154</v>
      </c>
    </row>
    <row r="2883" spans="1:27" ht="17.25" hidden="1" x14ac:dyDescent="0.25">
      <c r="A2883" s="40">
        <v>4</v>
      </c>
      <c r="B2883" s="157" t="s">
        <v>45</v>
      </c>
      <c r="C2883" s="157"/>
      <c r="D2883" s="157"/>
      <c r="E2883" s="54" t="s">
        <v>21</v>
      </c>
      <c r="F2883" s="158"/>
      <c r="G2883" s="158"/>
      <c r="H2883" s="120"/>
      <c r="I2883" s="159"/>
      <c r="J2883" s="159"/>
      <c r="K2883" s="101"/>
      <c r="L2883" s="17"/>
      <c r="M2883" s="17"/>
      <c r="N2883" s="17"/>
      <c r="O2883" s="17"/>
      <c r="P2883" s="17"/>
      <c r="Q2883" s="17"/>
      <c r="R2883" s="17"/>
      <c r="S2883" s="17"/>
      <c r="T2883" s="17"/>
      <c r="AA2883" t="s">
        <v>155</v>
      </c>
    </row>
    <row r="2884" spans="1:27" ht="18.75" hidden="1" customHeight="1" x14ac:dyDescent="0.25">
      <c r="A2884" s="40">
        <v>5</v>
      </c>
      <c r="B2884" s="157" t="s">
        <v>41</v>
      </c>
      <c r="C2884" s="157"/>
      <c r="D2884" s="157"/>
      <c r="E2884" s="54" t="s">
        <v>21</v>
      </c>
      <c r="F2884" s="204"/>
      <c r="G2884" s="205"/>
      <c r="H2884" s="120"/>
      <c r="I2884" s="159"/>
      <c r="J2884" s="159"/>
      <c r="K2884" s="101"/>
      <c r="L2884" s="17"/>
      <c r="M2884" s="17"/>
      <c r="N2884" s="17"/>
      <c r="O2884" s="17"/>
      <c r="P2884" s="17"/>
      <c r="Q2884" s="17"/>
      <c r="R2884" s="17"/>
      <c r="S2884" s="17"/>
      <c r="T2884" s="17"/>
    </row>
    <row r="2885" spans="1:27" ht="29.25" hidden="1" customHeight="1" x14ac:dyDescent="0.25">
      <c r="A2885" s="34">
        <v>6</v>
      </c>
      <c r="B2885" s="206" t="s">
        <v>163</v>
      </c>
      <c r="C2885" s="206"/>
      <c r="D2885" s="206"/>
      <c r="E2885" s="55" t="s">
        <v>168</v>
      </c>
      <c r="F2885" s="158"/>
      <c r="G2885" s="158"/>
      <c r="H2885" s="120"/>
      <c r="I2885" s="159"/>
      <c r="J2885" s="159"/>
      <c r="K2885" s="101"/>
      <c r="L2885" s="17"/>
      <c r="M2885" s="17"/>
      <c r="N2885" s="17"/>
      <c r="O2885" s="17"/>
      <c r="P2885" s="17"/>
      <c r="Q2885" s="17"/>
      <c r="R2885" s="17"/>
      <c r="S2885" s="17"/>
      <c r="T2885" s="17"/>
    </row>
    <row r="2886" spans="1:27" ht="62.25" hidden="1" customHeight="1" x14ac:dyDescent="0.25">
      <c r="A2886" s="40">
        <v>7</v>
      </c>
      <c r="B2886" s="157" t="s">
        <v>46</v>
      </c>
      <c r="C2886" s="157"/>
      <c r="D2886" s="157"/>
      <c r="E2886" s="54" t="s">
        <v>21</v>
      </c>
      <c r="F2886" s="158"/>
      <c r="G2886" s="158"/>
      <c r="H2886" s="120"/>
      <c r="I2886" s="159"/>
      <c r="J2886" s="159"/>
      <c r="K2886" s="99"/>
      <c r="L2886" s="17"/>
      <c r="M2886" s="17"/>
      <c r="N2886" s="17"/>
      <c r="O2886" s="17"/>
      <c r="P2886" s="17"/>
      <c r="Q2886" s="17"/>
      <c r="R2886" s="17"/>
      <c r="S2886" s="17"/>
      <c r="T2886" s="17"/>
    </row>
    <row r="2887" spans="1:27" ht="28.5" hidden="1" customHeight="1" x14ac:dyDescent="0.25">
      <c r="A2887" s="40">
        <v>8</v>
      </c>
      <c r="B2887" s="193" t="s">
        <v>174</v>
      </c>
      <c r="C2887" s="194"/>
      <c r="D2887" s="195"/>
      <c r="E2887" s="56" t="s">
        <v>35</v>
      </c>
      <c r="F2887" s="196"/>
      <c r="G2887" s="197"/>
      <c r="H2887" s="120"/>
      <c r="I2887" s="159"/>
      <c r="J2887" s="159"/>
      <c r="K2887" s="99"/>
      <c r="L2887" s="17"/>
      <c r="M2887" s="17"/>
      <c r="N2887" s="17"/>
      <c r="O2887" s="17"/>
      <c r="P2887" s="17"/>
      <c r="Q2887" s="17"/>
      <c r="R2887" s="17"/>
      <c r="S2887" s="17"/>
      <c r="T2887" s="17"/>
    </row>
    <row r="2888" spans="1:27" ht="29.25" hidden="1" customHeight="1" x14ac:dyDescent="0.25">
      <c r="A2888" s="40">
        <v>9</v>
      </c>
      <c r="B2888" s="193" t="s">
        <v>176</v>
      </c>
      <c r="C2888" s="194"/>
      <c r="D2888" s="195"/>
      <c r="E2888" s="56" t="s">
        <v>153</v>
      </c>
      <c r="F2888" s="163"/>
      <c r="G2888" s="164"/>
      <c r="H2888" s="120"/>
      <c r="I2888" s="159"/>
      <c r="J2888" s="159"/>
      <c r="K2888" s="99"/>
      <c r="L2888" s="17"/>
      <c r="M2888" s="17"/>
      <c r="N2888" s="17"/>
      <c r="O2888" s="17"/>
      <c r="P2888" s="17"/>
      <c r="Q2888" s="17"/>
      <c r="R2888" s="17"/>
      <c r="S2888" s="17"/>
      <c r="T2888" s="17"/>
    </row>
    <row r="2889" spans="1:27" hidden="1" x14ac:dyDescent="0.25">
      <c r="A2889" s="40">
        <v>10</v>
      </c>
      <c r="B2889" s="193" t="s">
        <v>175</v>
      </c>
      <c r="C2889" s="194"/>
      <c r="D2889" s="195"/>
      <c r="E2889" s="56" t="s">
        <v>35</v>
      </c>
      <c r="F2889" s="196"/>
      <c r="G2889" s="197"/>
      <c r="H2889" s="120"/>
      <c r="I2889" s="159"/>
      <c r="J2889" s="159"/>
      <c r="K2889" s="99"/>
      <c r="L2889" s="17"/>
      <c r="M2889" s="17"/>
      <c r="N2889" s="17"/>
      <c r="O2889" s="17"/>
      <c r="P2889" s="17"/>
      <c r="Q2889" s="17"/>
      <c r="R2889" s="17"/>
      <c r="S2889" s="17"/>
      <c r="T2889" s="17"/>
    </row>
    <row r="2890" spans="1:27" ht="33.75" hidden="1" customHeight="1" x14ac:dyDescent="0.25">
      <c r="A2890" s="40">
        <v>11</v>
      </c>
      <c r="B2890" s="126" t="s">
        <v>156</v>
      </c>
      <c r="C2890" s="127"/>
      <c r="D2890" s="128"/>
      <c r="E2890" s="57" t="s">
        <v>69</v>
      </c>
      <c r="F2890" s="187"/>
      <c r="G2890" s="188"/>
      <c r="H2890" s="120"/>
      <c r="I2890" s="159"/>
      <c r="J2890" s="159"/>
      <c r="K2890" s="100" t="str">
        <f>IF(F2891&gt;F2890,"Wartość kosztów kwalifikowanych przekracza koszt całkowity przedsięwzięcia !!!","")</f>
        <v/>
      </c>
      <c r="L2890" s="17"/>
      <c r="M2890" s="17"/>
      <c r="N2890" s="17"/>
      <c r="O2890" s="17"/>
      <c r="P2890" s="17"/>
      <c r="Q2890" s="17"/>
      <c r="R2890" s="17"/>
      <c r="S2890" s="17"/>
      <c r="T2890" s="17"/>
    </row>
    <row r="2891" spans="1:27" ht="141.75" hidden="1" customHeight="1" x14ac:dyDescent="0.25">
      <c r="A2891" s="40">
        <v>12</v>
      </c>
      <c r="B2891" s="126" t="s">
        <v>167</v>
      </c>
      <c r="C2891" s="127"/>
      <c r="D2891" s="128"/>
      <c r="E2891" s="57" t="s">
        <v>69</v>
      </c>
      <c r="F2891" s="187"/>
      <c r="G2891" s="188"/>
      <c r="H2891" s="120"/>
      <c r="I2891" s="159"/>
      <c r="J2891" s="159"/>
      <c r="K2891" s="105" t="str">
        <f>IF(F2891="","",IF(F2891&lt;100000,"Minimalny koszt kwalifikowany przedsięwzięcia to 100.000,00 zł !!!",""))</f>
        <v/>
      </c>
      <c r="L2891" s="17"/>
      <c r="M2891" s="17"/>
      <c r="N2891" s="17"/>
      <c r="O2891" s="17"/>
      <c r="P2891" s="17"/>
      <c r="Q2891" s="17"/>
      <c r="R2891" s="17"/>
      <c r="S2891" s="17"/>
      <c r="T2891" s="17"/>
    </row>
    <row r="2892" spans="1:27" ht="30.75" hidden="1" customHeight="1" x14ac:dyDescent="0.25">
      <c r="A2892" s="37">
        <v>13</v>
      </c>
      <c r="B2892" s="126" t="s">
        <v>165</v>
      </c>
      <c r="C2892" s="127"/>
      <c r="D2892" s="128"/>
      <c r="E2892" s="57" t="s">
        <v>69</v>
      </c>
      <c r="F2892" s="187"/>
      <c r="G2892" s="188"/>
      <c r="H2892" s="120"/>
      <c r="I2892" s="159"/>
      <c r="J2892" s="159"/>
      <c r="K2892" s="99"/>
      <c r="L2892" s="17"/>
      <c r="M2892" s="17"/>
      <c r="N2892" s="17"/>
      <c r="O2892" s="17"/>
      <c r="P2892" s="17"/>
      <c r="Q2892" s="17"/>
      <c r="R2892" s="17"/>
      <c r="S2892" s="17"/>
      <c r="T2892" s="17"/>
    </row>
    <row r="2893" spans="1:27" ht="30.75" hidden="1" customHeight="1" x14ac:dyDescent="0.25">
      <c r="A2893" s="37">
        <v>14</v>
      </c>
      <c r="B2893" s="126" t="s">
        <v>164</v>
      </c>
      <c r="C2893" s="127"/>
      <c r="D2893" s="128"/>
      <c r="E2893" s="57" t="s">
        <v>69</v>
      </c>
      <c r="F2893" s="187"/>
      <c r="G2893" s="188"/>
      <c r="H2893" s="120"/>
      <c r="I2893" s="159"/>
      <c r="J2893" s="159"/>
      <c r="K2893" s="99"/>
      <c r="L2893" s="17"/>
      <c r="M2893" s="17"/>
      <c r="N2893" s="17"/>
      <c r="O2893" s="17"/>
      <c r="P2893" s="17"/>
      <c r="Q2893" s="17"/>
      <c r="R2893" s="17"/>
      <c r="S2893" s="17"/>
      <c r="T2893" s="17"/>
    </row>
    <row r="2894" spans="1:27" ht="30.75" hidden="1" customHeight="1" x14ac:dyDescent="0.25">
      <c r="A2894" s="37">
        <v>15</v>
      </c>
      <c r="B2894" s="126" t="s">
        <v>170</v>
      </c>
      <c r="C2894" s="127"/>
      <c r="D2894" s="128"/>
      <c r="E2894" s="57" t="s">
        <v>69</v>
      </c>
      <c r="F2894" s="189" t="str">
        <f>IF(OR(F2892="",F2893=""),"",F2892-F2893)</f>
        <v/>
      </c>
      <c r="G2894" s="190"/>
      <c r="H2894" s="120"/>
      <c r="I2894" s="159"/>
      <c r="J2894" s="159"/>
      <c r="K2894" s="99"/>
      <c r="L2894" s="17"/>
      <c r="M2894" s="17"/>
      <c r="N2894" s="17"/>
      <c r="O2894" s="17"/>
      <c r="P2894" s="17"/>
      <c r="Q2894" s="17"/>
      <c r="R2894" s="17"/>
      <c r="S2894" s="17"/>
      <c r="T2894" s="17"/>
    </row>
    <row r="2895" spans="1:27" hidden="1" x14ac:dyDescent="0.25">
      <c r="A2895" s="166">
        <v>16</v>
      </c>
      <c r="B2895" s="145" t="s">
        <v>66</v>
      </c>
      <c r="C2895" s="146"/>
      <c r="D2895" s="147"/>
      <c r="E2895" s="56" t="s">
        <v>93</v>
      </c>
      <c r="F2895" s="191"/>
      <c r="G2895" s="192"/>
      <c r="H2895" s="182"/>
      <c r="I2895" s="183"/>
      <c r="J2895" s="183"/>
      <c r="K2895" s="102"/>
      <c r="L2895" s="17"/>
      <c r="M2895" s="17"/>
      <c r="N2895" s="17"/>
      <c r="O2895" s="17"/>
      <c r="P2895" s="17"/>
      <c r="Q2895" s="17"/>
      <c r="R2895" s="17"/>
      <c r="S2895" s="17"/>
      <c r="T2895" s="17"/>
    </row>
    <row r="2896" spans="1:27" ht="17.25" hidden="1" customHeight="1" x14ac:dyDescent="0.25">
      <c r="A2896" s="167"/>
      <c r="B2896" s="151"/>
      <c r="C2896" s="152"/>
      <c r="D2896" s="153"/>
      <c r="E2896" s="54" t="s">
        <v>22</v>
      </c>
      <c r="F2896" s="114" t="str">
        <f>IF(F2895="","",F2895*0.278)</f>
        <v/>
      </c>
      <c r="G2896" s="114"/>
      <c r="H2896" s="184"/>
      <c r="I2896" s="184"/>
      <c r="J2896" s="182"/>
      <c r="K2896" s="102"/>
      <c r="L2896" s="17"/>
      <c r="M2896" s="17"/>
      <c r="N2896" s="17"/>
      <c r="O2896" s="17"/>
      <c r="P2896" s="17"/>
      <c r="Q2896" s="17"/>
      <c r="R2896" s="17"/>
      <c r="S2896" s="17"/>
      <c r="T2896" s="17"/>
    </row>
    <row r="2897" spans="1:20" hidden="1" x14ac:dyDescent="0.25">
      <c r="A2897" s="166">
        <v>17</v>
      </c>
      <c r="B2897" s="145" t="s">
        <v>67</v>
      </c>
      <c r="C2897" s="146"/>
      <c r="D2897" s="147"/>
      <c r="E2897" s="56" t="s">
        <v>93</v>
      </c>
      <c r="F2897" s="191"/>
      <c r="G2897" s="192"/>
      <c r="H2897" s="182"/>
      <c r="I2897" s="183"/>
      <c r="J2897" s="183"/>
      <c r="K2897" s="102"/>
      <c r="L2897" s="17"/>
      <c r="M2897" s="17"/>
      <c r="N2897" s="17"/>
      <c r="O2897" s="17"/>
      <c r="P2897" s="17"/>
      <c r="Q2897" s="17"/>
      <c r="R2897" s="17"/>
      <c r="S2897" s="17"/>
      <c r="T2897" s="17"/>
    </row>
    <row r="2898" spans="1:20" hidden="1" x14ac:dyDescent="0.25">
      <c r="A2898" s="167"/>
      <c r="B2898" s="151"/>
      <c r="C2898" s="152"/>
      <c r="D2898" s="153"/>
      <c r="E2898" s="54" t="s">
        <v>22</v>
      </c>
      <c r="F2898" s="114" t="str">
        <f>IF(F2897="","",F2897*0.278)</f>
        <v/>
      </c>
      <c r="G2898" s="114"/>
      <c r="H2898" s="184"/>
      <c r="I2898" s="184"/>
      <c r="J2898" s="182"/>
      <c r="K2898" s="102"/>
      <c r="L2898" s="17"/>
      <c r="M2898" s="17"/>
      <c r="N2898" s="17"/>
      <c r="O2898" s="17"/>
      <c r="P2898" s="17"/>
      <c r="Q2898" s="17"/>
      <c r="R2898" s="17"/>
      <c r="S2898" s="17"/>
      <c r="T2898" s="17"/>
    </row>
    <row r="2899" spans="1:20" hidden="1" x14ac:dyDescent="0.25">
      <c r="A2899" s="166">
        <v>18</v>
      </c>
      <c r="B2899" s="145" t="s">
        <v>64</v>
      </c>
      <c r="C2899" s="146"/>
      <c r="D2899" s="147"/>
      <c r="E2899" s="56" t="s">
        <v>93</v>
      </c>
      <c r="F2899" s="181" t="str">
        <f>IF(OR(F2895="",F2897=""),"",F2895-F2897)</f>
        <v/>
      </c>
      <c r="G2899" s="181"/>
      <c r="H2899" s="182"/>
      <c r="I2899" s="183"/>
      <c r="J2899" s="183"/>
      <c r="K2899" s="102"/>
      <c r="L2899" s="17"/>
      <c r="M2899" s="17"/>
      <c r="N2899" s="17"/>
      <c r="O2899" s="17"/>
      <c r="P2899" s="17"/>
      <c r="Q2899" s="17"/>
      <c r="R2899" s="17"/>
      <c r="S2899" s="17"/>
      <c r="T2899" s="17"/>
    </row>
    <row r="2900" spans="1:20" hidden="1" x14ac:dyDescent="0.25">
      <c r="A2900" s="167"/>
      <c r="B2900" s="151"/>
      <c r="C2900" s="152"/>
      <c r="D2900" s="153"/>
      <c r="E2900" s="54" t="s">
        <v>22</v>
      </c>
      <c r="F2900" s="114" t="str">
        <f>IF(OR(F2896="",F2898=""),"",F2896-F2898)</f>
        <v/>
      </c>
      <c r="G2900" s="114"/>
      <c r="H2900" s="184"/>
      <c r="I2900" s="184"/>
      <c r="J2900" s="182"/>
      <c r="K2900" s="102"/>
      <c r="L2900" s="17"/>
      <c r="M2900" s="17"/>
      <c r="N2900" s="17"/>
      <c r="O2900" s="17"/>
      <c r="P2900" s="17"/>
      <c r="Q2900" s="17"/>
      <c r="R2900" s="17"/>
      <c r="S2900" s="17"/>
      <c r="T2900" s="17"/>
    </row>
    <row r="2901" spans="1:20" ht="24" hidden="1" customHeight="1" x14ac:dyDescent="0.25">
      <c r="A2901" s="166">
        <v>19</v>
      </c>
      <c r="B2901" s="168" t="s">
        <v>61</v>
      </c>
      <c r="C2901" s="169"/>
      <c r="D2901" s="170"/>
      <c r="E2901" s="58" t="s">
        <v>93</v>
      </c>
      <c r="F2901" s="163"/>
      <c r="G2901" s="164"/>
      <c r="H2901" s="120"/>
      <c r="I2901" s="159"/>
      <c r="J2901" s="159"/>
      <c r="K2901" s="99"/>
      <c r="L2901" s="17"/>
      <c r="M2901" s="17"/>
      <c r="N2901" s="17"/>
      <c r="O2901" s="17"/>
      <c r="P2901" s="17"/>
      <c r="Q2901" s="17"/>
      <c r="R2901" s="17"/>
      <c r="S2901" s="17"/>
      <c r="T2901" s="17"/>
    </row>
    <row r="2902" spans="1:20" ht="24" hidden="1" customHeight="1" x14ac:dyDescent="0.25">
      <c r="A2902" s="167"/>
      <c r="B2902" s="171"/>
      <c r="C2902" s="172"/>
      <c r="D2902" s="173"/>
      <c r="E2902" s="57" t="s">
        <v>22</v>
      </c>
      <c r="F2902" s="185" t="str">
        <f>IF(F2901="","",F2901*0.278)</f>
        <v/>
      </c>
      <c r="G2902" s="186"/>
      <c r="H2902" s="120"/>
      <c r="I2902" s="159"/>
      <c r="J2902" s="159"/>
      <c r="K2902" s="99"/>
      <c r="L2902" s="17"/>
      <c r="M2902" s="17"/>
      <c r="N2902" s="17"/>
      <c r="O2902" s="17"/>
      <c r="P2902" s="17"/>
      <c r="Q2902" s="17"/>
      <c r="R2902" s="17"/>
      <c r="S2902" s="17"/>
      <c r="T2902" s="17"/>
    </row>
    <row r="2903" spans="1:20" ht="24" hidden="1" customHeight="1" x14ac:dyDescent="0.25">
      <c r="A2903" s="166">
        <v>20</v>
      </c>
      <c r="B2903" s="168" t="s">
        <v>62</v>
      </c>
      <c r="C2903" s="169"/>
      <c r="D2903" s="170"/>
      <c r="E2903" s="58" t="s">
        <v>93</v>
      </c>
      <c r="F2903" s="163"/>
      <c r="G2903" s="164"/>
      <c r="H2903" s="120"/>
      <c r="I2903" s="159"/>
      <c r="J2903" s="159"/>
      <c r="K2903" s="99"/>
      <c r="L2903" s="17"/>
      <c r="M2903" s="17"/>
      <c r="N2903" s="17"/>
      <c r="O2903" s="17"/>
      <c r="P2903" s="17"/>
      <c r="Q2903" s="17"/>
      <c r="R2903" s="17"/>
      <c r="S2903" s="17"/>
      <c r="T2903" s="17"/>
    </row>
    <row r="2904" spans="1:20" ht="24" hidden="1" customHeight="1" x14ac:dyDescent="0.25">
      <c r="A2904" s="167"/>
      <c r="B2904" s="171"/>
      <c r="C2904" s="172"/>
      <c r="D2904" s="173"/>
      <c r="E2904" s="57" t="s">
        <v>22</v>
      </c>
      <c r="F2904" s="185" t="str">
        <f>IF(F2903="","",F2903*0.278)</f>
        <v/>
      </c>
      <c r="G2904" s="186"/>
      <c r="H2904" s="120"/>
      <c r="I2904" s="159"/>
      <c r="J2904" s="159"/>
      <c r="K2904" s="103"/>
      <c r="L2904" s="17"/>
      <c r="M2904" s="17"/>
      <c r="N2904" s="17"/>
      <c r="O2904" s="17"/>
      <c r="P2904" s="17"/>
      <c r="Q2904" s="17"/>
      <c r="R2904" s="17"/>
      <c r="S2904" s="17"/>
      <c r="T2904" s="17"/>
    </row>
    <row r="2905" spans="1:20" ht="23.25" hidden="1" customHeight="1" x14ac:dyDescent="0.25">
      <c r="A2905" s="166">
        <v>21</v>
      </c>
      <c r="B2905" s="168" t="s">
        <v>50</v>
      </c>
      <c r="C2905" s="169"/>
      <c r="D2905" s="170"/>
      <c r="E2905" s="58" t="s">
        <v>93</v>
      </c>
      <c r="F2905" s="174" t="str">
        <f>IF(OR(F2901="",F2903=""),"",F2901-F2903)</f>
        <v/>
      </c>
      <c r="G2905" s="175"/>
      <c r="H2905" s="120"/>
      <c r="I2905" s="159"/>
      <c r="J2905" s="159"/>
      <c r="K2905" s="103"/>
      <c r="L2905" s="17"/>
      <c r="M2905" s="17"/>
      <c r="N2905" s="17"/>
      <c r="O2905" s="17"/>
      <c r="P2905" s="17"/>
      <c r="Q2905" s="17"/>
      <c r="R2905" s="17"/>
      <c r="S2905" s="17"/>
      <c r="T2905" s="17"/>
    </row>
    <row r="2906" spans="1:20" ht="23.25" hidden="1" customHeight="1" x14ac:dyDescent="0.25">
      <c r="A2906" s="167"/>
      <c r="B2906" s="171"/>
      <c r="C2906" s="172"/>
      <c r="D2906" s="173"/>
      <c r="E2906" s="57" t="s">
        <v>22</v>
      </c>
      <c r="F2906" s="174" t="str">
        <f>IF(OR(F2902="",F2904=""),"",F2902-F2904)</f>
        <v/>
      </c>
      <c r="G2906" s="175"/>
      <c r="H2906" s="120"/>
      <c r="I2906" s="159"/>
      <c r="J2906" s="159"/>
      <c r="K2906" s="103"/>
      <c r="L2906" s="17"/>
      <c r="M2906" s="17"/>
      <c r="N2906" s="17"/>
      <c r="O2906" s="17"/>
      <c r="P2906" s="17"/>
      <c r="Q2906" s="17"/>
      <c r="R2906" s="17"/>
      <c r="S2906" s="17"/>
      <c r="T2906" s="17"/>
    </row>
    <row r="2907" spans="1:20" ht="45.75" hidden="1" customHeight="1" x14ac:dyDescent="0.25">
      <c r="A2907" s="38">
        <v>22</v>
      </c>
      <c r="B2907" s="126" t="s">
        <v>161</v>
      </c>
      <c r="C2907" s="127"/>
      <c r="D2907" s="128"/>
      <c r="E2907" s="57" t="s">
        <v>47</v>
      </c>
      <c r="F2907" s="176" t="str">
        <f>IF(OR(F2901="",F2903=""),"",F2905/F2901)</f>
        <v/>
      </c>
      <c r="G2907" s="177"/>
      <c r="H2907" s="120"/>
      <c r="I2907" s="159"/>
      <c r="J2907" s="159"/>
      <c r="K2907" s="103"/>
      <c r="L2907" s="17"/>
      <c r="M2907" s="17"/>
      <c r="N2907" s="17"/>
      <c r="O2907" s="17"/>
      <c r="P2907" s="17"/>
      <c r="Q2907" s="17"/>
      <c r="R2907" s="17"/>
      <c r="S2907" s="17"/>
      <c r="T2907" s="17"/>
    </row>
    <row r="2908" spans="1:20" ht="30.75" hidden="1" customHeight="1" x14ac:dyDescent="0.25">
      <c r="A2908" s="40">
        <v>23</v>
      </c>
      <c r="B2908" s="129" t="s">
        <v>23</v>
      </c>
      <c r="C2908" s="130"/>
      <c r="D2908" s="131"/>
      <c r="E2908" s="54" t="s">
        <v>22</v>
      </c>
      <c r="F2908" s="178"/>
      <c r="G2908" s="178"/>
      <c r="H2908" s="179"/>
      <c r="I2908" s="179"/>
      <c r="J2908" s="120"/>
      <c r="K2908" s="102"/>
      <c r="L2908" s="17"/>
      <c r="M2908" s="17"/>
      <c r="N2908" s="17"/>
      <c r="O2908" s="17"/>
      <c r="P2908" s="17"/>
      <c r="Q2908" s="17"/>
      <c r="R2908" s="17"/>
      <c r="S2908" s="17"/>
      <c r="T2908" s="17"/>
    </row>
    <row r="2909" spans="1:20" ht="30.75" hidden="1" customHeight="1" x14ac:dyDescent="0.25">
      <c r="A2909" s="38">
        <v>24</v>
      </c>
      <c r="B2909" s="129" t="s">
        <v>172</v>
      </c>
      <c r="C2909" s="130"/>
      <c r="D2909" s="131"/>
      <c r="E2909" s="54" t="s">
        <v>22</v>
      </c>
      <c r="F2909" s="178"/>
      <c r="G2909" s="178"/>
      <c r="H2909" s="179"/>
      <c r="I2909" s="179"/>
      <c r="J2909" s="120"/>
      <c r="K2909" s="102"/>
      <c r="L2909" s="17"/>
      <c r="M2909" s="17"/>
      <c r="N2909" s="17"/>
      <c r="O2909" s="17"/>
      <c r="P2909" s="17"/>
      <c r="Q2909" s="17"/>
      <c r="R2909" s="17"/>
      <c r="S2909" s="17"/>
      <c r="T2909" s="17"/>
    </row>
    <row r="2910" spans="1:20" ht="30.75" hidden="1" customHeight="1" x14ac:dyDescent="0.25">
      <c r="A2910" s="38">
        <v>25</v>
      </c>
      <c r="B2910" s="129" t="s">
        <v>173</v>
      </c>
      <c r="C2910" s="130"/>
      <c r="D2910" s="131"/>
      <c r="E2910" s="54" t="s">
        <v>22</v>
      </c>
      <c r="F2910" s="180" t="str">
        <f>IF(OR(F2908="",F2909=""),"",F2908-F2909)</f>
        <v/>
      </c>
      <c r="G2910" s="180"/>
      <c r="H2910" s="120"/>
      <c r="I2910" s="159"/>
      <c r="J2910" s="159"/>
      <c r="K2910" s="102"/>
      <c r="L2910" s="17"/>
      <c r="M2910" s="17"/>
      <c r="N2910" s="17"/>
      <c r="O2910" s="17"/>
      <c r="P2910" s="17"/>
      <c r="Q2910" s="17"/>
      <c r="R2910" s="17"/>
      <c r="S2910" s="17"/>
      <c r="T2910" s="17"/>
    </row>
    <row r="2911" spans="1:20" ht="45.75" hidden="1" customHeight="1" x14ac:dyDescent="0.25">
      <c r="A2911" s="46">
        <v>26</v>
      </c>
      <c r="B2911" s="108" t="s">
        <v>166</v>
      </c>
      <c r="C2911" s="108"/>
      <c r="D2911" s="108"/>
      <c r="E2911" s="57" t="s">
        <v>22</v>
      </c>
      <c r="F2911" s="163"/>
      <c r="G2911" s="164"/>
      <c r="H2911" s="120"/>
      <c r="I2911" s="159"/>
      <c r="J2911" s="159"/>
      <c r="K2911" s="103"/>
      <c r="L2911" s="17"/>
      <c r="M2911" s="17"/>
      <c r="N2911" s="17"/>
      <c r="O2911" s="17"/>
      <c r="P2911" s="17"/>
      <c r="Q2911" s="17"/>
      <c r="R2911" s="17"/>
      <c r="S2911" s="17"/>
      <c r="T2911" s="17"/>
    </row>
    <row r="2912" spans="1:20" ht="45.75" hidden="1" customHeight="1" x14ac:dyDescent="0.25">
      <c r="A2912" s="46">
        <v>27</v>
      </c>
      <c r="B2912" s="108" t="s">
        <v>169</v>
      </c>
      <c r="C2912" s="108"/>
      <c r="D2912" s="108"/>
      <c r="E2912" s="57" t="s">
        <v>22</v>
      </c>
      <c r="F2912" s="163"/>
      <c r="G2912" s="164"/>
      <c r="H2912" s="120"/>
      <c r="I2912" s="159"/>
      <c r="J2912" s="159"/>
      <c r="K2912" s="103"/>
      <c r="L2912" s="17"/>
      <c r="M2912" s="17"/>
      <c r="N2912" s="17"/>
      <c r="O2912" s="17"/>
      <c r="P2912" s="17"/>
      <c r="Q2912" s="17"/>
      <c r="R2912" s="17"/>
      <c r="S2912" s="17"/>
      <c r="T2912" s="17"/>
    </row>
    <row r="2913" spans="1:27" ht="45" hidden="1" customHeight="1" x14ac:dyDescent="0.25">
      <c r="A2913" s="34">
        <v>28</v>
      </c>
      <c r="B2913" s="157" t="s">
        <v>51</v>
      </c>
      <c r="C2913" s="157"/>
      <c r="D2913" s="157"/>
      <c r="E2913" s="54" t="s">
        <v>22</v>
      </c>
      <c r="F2913" s="165" t="str">
        <f>IF(AND(F2911="",F2912=""),"",F2911+F2912)</f>
        <v/>
      </c>
      <c r="G2913" s="165"/>
      <c r="H2913" s="120"/>
      <c r="I2913" s="159"/>
      <c r="J2913" s="159"/>
      <c r="K2913" s="99"/>
      <c r="L2913" s="17"/>
      <c r="M2913" s="17"/>
      <c r="N2913" s="17"/>
      <c r="O2913" s="17"/>
      <c r="P2913" s="17"/>
      <c r="Q2913" s="17"/>
      <c r="R2913" s="17"/>
      <c r="S2913" s="17"/>
      <c r="T2913" s="17"/>
    </row>
    <row r="2914" spans="1:27" ht="30.75" hidden="1" customHeight="1" x14ac:dyDescent="0.25">
      <c r="A2914" s="34">
        <v>29</v>
      </c>
      <c r="B2914" s="129" t="s">
        <v>185</v>
      </c>
      <c r="C2914" s="130"/>
      <c r="D2914" s="131"/>
      <c r="E2914" s="54" t="s">
        <v>24</v>
      </c>
      <c r="F2914" s="163"/>
      <c r="G2914" s="164"/>
      <c r="H2914" s="120"/>
      <c r="I2914" s="159"/>
      <c r="J2914" s="159"/>
      <c r="K2914" s="99"/>
      <c r="L2914" s="17"/>
      <c r="M2914" s="17"/>
      <c r="N2914" s="17"/>
      <c r="O2914" s="17"/>
      <c r="P2914" s="17"/>
      <c r="Q2914" s="17"/>
      <c r="R2914" s="17"/>
      <c r="S2914" s="17"/>
      <c r="T2914" s="17"/>
    </row>
    <row r="2915" spans="1:27" hidden="1" x14ac:dyDescent="0.25">
      <c r="A2915" s="34">
        <v>30</v>
      </c>
      <c r="B2915" s="129" t="s">
        <v>186</v>
      </c>
      <c r="C2915" s="130"/>
      <c r="D2915" s="131"/>
      <c r="E2915" s="54" t="s">
        <v>24</v>
      </c>
      <c r="F2915" s="163"/>
      <c r="G2915" s="164"/>
      <c r="H2915" s="120"/>
      <c r="I2915" s="159"/>
      <c r="J2915" s="159"/>
      <c r="K2915" s="99"/>
      <c r="L2915" s="17"/>
      <c r="M2915" s="17"/>
      <c r="N2915" s="17"/>
      <c r="O2915" s="17"/>
      <c r="P2915" s="17"/>
      <c r="Q2915" s="17"/>
      <c r="R2915" s="17"/>
      <c r="S2915" s="17"/>
      <c r="T2915" s="17"/>
    </row>
    <row r="2916" spans="1:27" ht="31.5" hidden="1" customHeight="1" x14ac:dyDescent="0.25">
      <c r="A2916" s="34">
        <v>31</v>
      </c>
      <c r="B2916" s="157" t="s">
        <v>48</v>
      </c>
      <c r="C2916" s="157"/>
      <c r="D2916" s="157"/>
      <c r="E2916" s="54" t="s">
        <v>24</v>
      </c>
      <c r="F2916" s="165" t="str">
        <f>IF(OR(F2914="",F2915=""),"",F2914-F2915)</f>
        <v/>
      </c>
      <c r="G2916" s="165"/>
      <c r="H2916" s="120"/>
      <c r="I2916" s="159"/>
      <c r="J2916" s="159"/>
      <c r="K2916" s="103"/>
      <c r="L2916" s="17"/>
      <c r="M2916" s="17"/>
      <c r="N2916" s="17"/>
      <c r="O2916" s="17"/>
      <c r="P2916" s="17"/>
      <c r="Q2916" s="17"/>
      <c r="R2916" s="17"/>
      <c r="S2916" s="17"/>
      <c r="T2916" s="17"/>
    </row>
    <row r="2917" spans="1:27" hidden="1" x14ac:dyDescent="0.25">
      <c r="A2917" s="142">
        <v>32</v>
      </c>
      <c r="B2917" s="145" t="s">
        <v>52</v>
      </c>
      <c r="C2917" s="146"/>
      <c r="D2917" s="147"/>
      <c r="E2917" s="154" t="s">
        <v>182</v>
      </c>
      <c r="F2917" s="154"/>
      <c r="G2917" s="154"/>
      <c r="H2917" s="154"/>
      <c r="I2917" s="154"/>
      <c r="J2917" s="86"/>
      <c r="K2917" s="155" t="str">
        <f>IF(AND(J2917="Tak",F2907&lt;0.25),"Nie został spełniony warunek zgodnie z punktem 1 Kryteriów jakościowych dopuszczających","")</f>
        <v/>
      </c>
      <c r="L2917" s="155"/>
      <c r="M2917" s="155"/>
      <c r="N2917" s="155"/>
      <c r="O2917" s="155"/>
      <c r="P2917" s="155"/>
      <c r="Q2917" s="155"/>
      <c r="R2917" s="155"/>
      <c r="S2917" s="155"/>
      <c r="T2917" s="155"/>
      <c r="AA2917">
        <f>IF(J2917="Tak",1,0)</f>
        <v>0</v>
      </c>
    </row>
    <row r="2918" spans="1:27" hidden="1" x14ac:dyDescent="0.25">
      <c r="A2918" s="143"/>
      <c r="B2918" s="148"/>
      <c r="C2918" s="149"/>
      <c r="D2918" s="150"/>
      <c r="E2918" s="156" t="s">
        <v>183</v>
      </c>
      <c r="F2918" s="156"/>
      <c r="G2918" s="156"/>
      <c r="H2918" s="156"/>
      <c r="I2918" s="156"/>
      <c r="J2918" s="86"/>
      <c r="K2918" s="155" t="str">
        <f>IF(AND(J2918="Tak",F2907&lt;0.1),"Nie został spełniony warunek zgodnie z punktem 2 Kryteriów jakościowych dopuszczających","")</f>
        <v/>
      </c>
      <c r="L2918" s="155"/>
      <c r="M2918" s="155"/>
      <c r="N2918" s="155"/>
      <c r="O2918" s="155"/>
      <c r="P2918" s="155"/>
      <c r="Q2918" s="155"/>
      <c r="R2918" s="155"/>
      <c r="S2918" s="155"/>
      <c r="T2918" s="155"/>
      <c r="AA2918">
        <f t="shared" ref="AA2918:AA2919" si="58">IF(J2918="Tak",1,0)</f>
        <v>0</v>
      </c>
    </row>
    <row r="2919" spans="1:27" hidden="1" x14ac:dyDescent="0.25">
      <c r="A2919" s="144"/>
      <c r="B2919" s="151"/>
      <c r="C2919" s="152"/>
      <c r="D2919" s="153"/>
      <c r="E2919" s="156" t="s">
        <v>184</v>
      </c>
      <c r="F2919" s="156"/>
      <c r="G2919" s="156"/>
      <c r="H2919" s="156"/>
      <c r="I2919" s="156"/>
      <c r="J2919" s="86"/>
      <c r="K2919" s="155" t="str">
        <f>IF(AND(J2919="Tak",F2907&lt;0.1),"Nie został spełniony warunek zgodnie z punktem 2 Kryteriów jakościowych dopuszczających","")</f>
        <v/>
      </c>
      <c r="L2919" s="155"/>
      <c r="M2919" s="155"/>
      <c r="N2919" s="155"/>
      <c r="O2919" s="155"/>
      <c r="P2919" s="155"/>
      <c r="Q2919" s="155"/>
      <c r="R2919" s="155"/>
      <c r="S2919" s="155"/>
      <c r="T2919" s="155"/>
      <c r="AA2919">
        <f t="shared" si="58"/>
        <v>0</v>
      </c>
    </row>
    <row r="2920" spans="1:27" ht="61.5" hidden="1" customHeight="1" x14ac:dyDescent="0.25">
      <c r="A2920" s="34">
        <v>33</v>
      </c>
      <c r="B2920" s="157" t="s">
        <v>277</v>
      </c>
      <c r="C2920" s="157"/>
      <c r="D2920" s="157"/>
      <c r="E2920" s="54" t="s">
        <v>19</v>
      </c>
      <c r="F2920" s="158"/>
      <c r="G2920" s="158"/>
      <c r="H2920" s="120"/>
      <c r="I2920" s="159"/>
      <c r="J2920" s="159"/>
      <c r="K2920" s="99"/>
      <c r="L2920" s="17"/>
      <c r="M2920" s="17"/>
      <c r="N2920" s="17"/>
      <c r="O2920" s="17"/>
      <c r="P2920" s="17"/>
      <c r="Q2920" s="17"/>
      <c r="R2920" s="17"/>
      <c r="S2920" s="17"/>
      <c r="T2920" s="17"/>
      <c r="AA2920">
        <f>SUM(AA2917:AA2919)</f>
        <v>0</v>
      </c>
    </row>
    <row r="2921" spans="1:27" ht="41.25" hidden="1" customHeight="1" x14ac:dyDescent="0.25">
      <c r="A2921" s="34">
        <v>34</v>
      </c>
      <c r="B2921" s="108" t="s">
        <v>157</v>
      </c>
      <c r="C2921" s="108"/>
      <c r="D2921" s="108"/>
      <c r="E2921" s="57" t="s">
        <v>158</v>
      </c>
      <c r="F2921" s="160" t="str">
        <f>IF(OR(F2892="",F2893=""),"",F2891/F2905)</f>
        <v/>
      </c>
      <c r="G2921" s="160"/>
      <c r="H2921" s="161"/>
      <c r="I2921" s="161"/>
      <c r="J2921" s="162"/>
      <c r="K2921" s="100"/>
      <c r="L2921" s="17"/>
      <c r="M2921" s="17"/>
      <c r="N2921" s="17"/>
      <c r="O2921" s="17"/>
      <c r="P2921" s="17"/>
      <c r="Q2921" s="17"/>
      <c r="R2921" s="17"/>
      <c r="S2921" s="17"/>
      <c r="T2921" s="17"/>
    </row>
    <row r="2922" spans="1:27" ht="40.5" hidden="1" customHeight="1" x14ac:dyDescent="0.25">
      <c r="A2922" s="34">
        <v>35</v>
      </c>
      <c r="B2922" s="108" t="s">
        <v>159</v>
      </c>
      <c r="C2922" s="108"/>
      <c r="D2922" s="108"/>
      <c r="E2922" s="57" t="s">
        <v>160</v>
      </c>
      <c r="F2922" s="160" t="str">
        <f>IF(OR(F2891="",F2892="",F2901=""),"",F2891/(F2892-F2893))</f>
        <v/>
      </c>
      <c r="G2922" s="160"/>
      <c r="H2922" s="161"/>
      <c r="I2922" s="161"/>
      <c r="J2922" s="162"/>
      <c r="K2922" s="99"/>
      <c r="L2922" s="17"/>
      <c r="M2922" s="17"/>
      <c r="N2922" s="17"/>
      <c r="O2922" s="17"/>
      <c r="P2922" s="17"/>
      <c r="Q2922" s="17"/>
      <c r="R2922" s="17"/>
      <c r="S2922" s="17"/>
      <c r="T2922" s="17"/>
    </row>
    <row r="2923" spans="1:27" ht="30" hidden="1" customHeight="1" x14ac:dyDescent="0.25">
      <c r="A2923" s="34">
        <v>36</v>
      </c>
      <c r="B2923" s="126" t="str">
        <f>CONCATENATE("Maksymalna kwota dofinansowania - ",'0-1'!$B$8)</f>
        <v xml:space="preserve">Maksymalna kwota dofinansowania - </v>
      </c>
      <c r="C2923" s="127"/>
      <c r="D2923" s="128"/>
      <c r="E2923" s="57" t="s">
        <v>69</v>
      </c>
      <c r="F2923" s="135" t="str">
        <f>IF(F2924="","",F2924*F2891)</f>
        <v/>
      </c>
      <c r="G2923" s="136"/>
      <c r="H2923" s="137"/>
      <c r="I2923" s="138"/>
      <c r="J2923" s="138"/>
      <c r="K2923" s="99"/>
      <c r="L2923" s="17"/>
      <c r="M2923" s="17"/>
      <c r="N2923" s="17"/>
      <c r="O2923" s="17"/>
      <c r="P2923" s="17"/>
      <c r="Q2923" s="17"/>
      <c r="R2923" s="17"/>
      <c r="S2923" s="17"/>
      <c r="T2923" s="17"/>
    </row>
    <row r="2924" spans="1:27" ht="45.75" hidden="1" customHeight="1" x14ac:dyDescent="0.25">
      <c r="A2924" s="34">
        <v>37</v>
      </c>
      <c r="B2924" s="126" t="s">
        <v>187</v>
      </c>
      <c r="C2924" s="127"/>
      <c r="D2924" s="128"/>
      <c r="E2924" s="59" t="s">
        <v>47</v>
      </c>
      <c r="F2924" s="139" t="str">
        <f>IF(AA2920=3,0.95,IF(AA2920=2,0.9,IF(AA2920=1,0.85,"")))</f>
        <v/>
      </c>
      <c r="G2924" s="140"/>
      <c r="H2924" s="137"/>
      <c r="I2924" s="138"/>
      <c r="J2924" s="138"/>
      <c r="K2924" s="99"/>
      <c r="L2924" s="17"/>
      <c r="M2924" s="17"/>
      <c r="N2924" s="17"/>
      <c r="O2924" s="17"/>
      <c r="P2924" s="17"/>
      <c r="Q2924" s="17"/>
      <c r="R2924" s="17"/>
      <c r="S2924" s="17"/>
      <c r="T2924" s="17"/>
    </row>
    <row r="2925" spans="1:27" ht="15" hidden="1" customHeight="1" x14ac:dyDescent="0.25">
      <c r="A2925" s="106" t="s">
        <v>205</v>
      </c>
      <c r="B2925" s="106"/>
      <c r="C2925" s="106"/>
      <c r="D2925" s="106"/>
      <c r="E2925" s="106"/>
      <c r="F2925" s="106"/>
      <c r="G2925" s="106"/>
      <c r="H2925" s="106"/>
      <c r="I2925" s="106"/>
      <c r="J2925" s="132"/>
      <c r="K2925" s="98"/>
      <c r="L2925" s="17"/>
      <c r="M2925" s="17"/>
      <c r="N2925" s="17"/>
      <c r="O2925" s="17"/>
      <c r="P2925" s="17"/>
      <c r="Q2925" s="17"/>
      <c r="R2925" s="17"/>
      <c r="S2925" s="17"/>
      <c r="T2925" s="17"/>
    </row>
    <row r="2926" spans="1:27" ht="39.75" hidden="1" customHeight="1" x14ac:dyDescent="0.25">
      <c r="A2926" s="107"/>
      <c r="B2926" s="107"/>
      <c r="C2926" s="107"/>
      <c r="D2926" s="107"/>
      <c r="E2926" s="107"/>
      <c r="F2926" s="107"/>
      <c r="G2926" s="107"/>
      <c r="H2926" s="107"/>
      <c r="I2926" s="107"/>
      <c r="J2926" s="141"/>
      <c r="K2926" s="98"/>
      <c r="L2926" s="17"/>
      <c r="M2926" s="17"/>
      <c r="N2926" s="17"/>
      <c r="O2926" s="17"/>
      <c r="P2926" s="17"/>
      <c r="Q2926" s="17"/>
      <c r="R2926" s="17"/>
      <c r="S2926" s="17"/>
      <c r="T2926" s="17"/>
    </row>
    <row r="2927" spans="1:27" ht="33.75" hidden="1" customHeight="1" x14ac:dyDescent="0.25">
      <c r="K2927" s="98"/>
      <c r="L2927" s="17"/>
      <c r="M2927" s="17"/>
      <c r="N2927" s="17"/>
      <c r="O2927" s="17"/>
      <c r="P2927" s="17"/>
      <c r="Q2927" s="17"/>
      <c r="R2927" s="17"/>
      <c r="S2927" s="17"/>
      <c r="T2927" s="17"/>
    </row>
    <row r="2928" spans="1:27" ht="18.75" hidden="1" x14ac:dyDescent="0.3">
      <c r="B2928" s="207" t="s">
        <v>258</v>
      </c>
      <c r="C2928" s="207"/>
      <c r="D2928" s="207"/>
      <c r="E2928" s="207"/>
      <c r="F2928" s="207"/>
      <c r="G2928" s="207"/>
      <c r="H2928" s="207"/>
      <c r="I2928" s="207"/>
      <c r="J2928" s="207"/>
      <c r="K2928" s="98"/>
      <c r="L2928" s="17"/>
      <c r="M2928" s="17"/>
      <c r="N2928" s="17"/>
      <c r="O2928" s="17"/>
      <c r="P2928" s="17"/>
      <c r="Q2928" s="17"/>
      <c r="R2928" s="17"/>
      <c r="S2928" s="17"/>
      <c r="T2928" s="17"/>
    </row>
    <row r="2929" spans="1:27" ht="45.75" hidden="1" customHeight="1" x14ac:dyDescent="0.25">
      <c r="A2929" s="36" t="s">
        <v>13</v>
      </c>
      <c r="B2929" s="208" t="s">
        <v>33</v>
      </c>
      <c r="C2929" s="208"/>
      <c r="D2929" s="208"/>
      <c r="E2929" s="51" t="s">
        <v>15</v>
      </c>
      <c r="F2929" s="208" t="s">
        <v>36</v>
      </c>
      <c r="G2929" s="208"/>
      <c r="H2929" s="208" t="s">
        <v>49</v>
      </c>
      <c r="I2929" s="208"/>
      <c r="J2929" s="209"/>
      <c r="K2929" s="99"/>
      <c r="L2929" s="17"/>
      <c r="M2929" s="17"/>
      <c r="N2929" s="17"/>
      <c r="O2929" s="17"/>
      <c r="P2929" s="17"/>
      <c r="Q2929" s="17"/>
      <c r="R2929" s="17"/>
      <c r="S2929" s="17"/>
      <c r="T2929" s="17"/>
    </row>
    <row r="2930" spans="1:27" ht="31.5" hidden="1" customHeight="1" x14ac:dyDescent="0.25">
      <c r="A2930" s="40">
        <v>1</v>
      </c>
      <c r="B2930" s="157" t="s">
        <v>43</v>
      </c>
      <c r="C2930" s="157"/>
      <c r="D2930" s="157"/>
      <c r="E2930" s="52" t="s">
        <v>17</v>
      </c>
      <c r="F2930" s="198" t="s">
        <v>17</v>
      </c>
      <c r="G2930" s="199"/>
      <c r="H2930" s="200"/>
      <c r="I2930" s="200"/>
      <c r="J2930" s="201"/>
      <c r="K2930" s="99"/>
      <c r="L2930" s="17"/>
      <c r="M2930" s="17"/>
      <c r="N2930" s="17"/>
      <c r="O2930" s="17"/>
      <c r="P2930" s="17"/>
      <c r="Q2930" s="17"/>
      <c r="R2930" s="17"/>
      <c r="S2930" s="17"/>
      <c r="T2930" s="17"/>
    </row>
    <row r="2931" spans="1:27" ht="30.75" hidden="1" customHeight="1" x14ac:dyDescent="0.25">
      <c r="A2931" s="40">
        <v>2</v>
      </c>
      <c r="B2931" s="157" t="s">
        <v>44</v>
      </c>
      <c r="C2931" s="157"/>
      <c r="D2931" s="157"/>
      <c r="E2931" s="52" t="s">
        <v>17</v>
      </c>
      <c r="F2931" s="198" t="s">
        <v>17</v>
      </c>
      <c r="G2931" s="199"/>
      <c r="H2931" s="120"/>
      <c r="I2931" s="159"/>
      <c r="J2931" s="159"/>
      <c r="K2931" s="101"/>
      <c r="L2931" s="17"/>
      <c r="M2931" s="17"/>
      <c r="N2931" s="17"/>
      <c r="O2931" s="17"/>
      <c r="P2931" s="17"/>
      <c r="Q2931" s="17"/>
      <c r="R2931" s="17"/>
      <c r="S2931" s="17"/>
      <c r="T2931" s="17"/>
    </row>
    <row r="2932" spans="1:27" ht="15.75" hidden="1" x14ac:dyDescent="0.25">
      <c r="A2932" s="40">
        <v>3</v>
      </c>
      <c r="B2932" s="126" t="s">
        <v>152</v>
      </c>
      <c r="C2932" s="127"/>
      <c r="D2932" s="128"/>
      <c r="E2932" s="53" t="s">
        <v>153</v>
      </c>
      <c r="F2932" s="202"/>
      <c r="G2932" s="203"/>
      <c r="H2932" s="120"/>
      <c r="I2932" s="159"/>
      <c r="J2932" s="159"/>
      <c r="K2932" s="101"/>
      <c r="L2932" s="17"/>
      <c r="M2932" s="17"/>
      <c r="N2932" s="17"/>
      <c r="O2932" s="17"/>
      <c r="P2932" s="17"/>
      <c r="Q2932" s="17"/>
      <c r="R2932" s="17"/>
      <c r="S2932" s="17"/>
      <c r="T2932" s="17"/>
      <c r="AA2932" t="s">
        <v>154</v>
      </c>
    </row>
    <row r="2933" spans="1:27" ht="17.25" hidden="1" x14ac:dyDescent="0.25">
      <c r="A2933" s="40">
        <v>4</v>
      </c>
      <c r="B2933" s="157" t="s">
        <v>45</v>
      </c>
      <c r="C2933" s="157"/>
      <c r="D2933" s="157"/>
      <c r="E2933" s="54" t="s">
        <v>21</v>
      </c>
      <c r="F2933" s="158"/>
      <c r="G2933" s="158"/>
      <c r="H2933" s="120"/>
      <c r="I2933" s="159"/>
      <c r="J2933" s="159"/>
      <c r="K2933" s="101"/>
      <c r="L2933" s="17"/>
      <c r="M2933" s="17"/>
      <c r="N2933" s="17"/>
      <c r="O2933" s="17"/>
      <c r="P2933" s="17"/>
      <c r="Q2933" s="17"/>
      <c r="R2933" s="17"/>
      <c r="S2933" s="17"/>
      <c r="T2933" s="17"/>
      <c r="AA2933" t="s">
        <v>155</v>
      </c>
    </row>
    <row r="2934" spans="1:27" ht="18.75" hidden="1" customHeight="1" x14ac:dyDescent="0.25">
      <c r="A2934" s="40">
        <v>5</v>
      </c>
      <c r="B2934" s="157" t="s">
        <v>41</v>
      </c>
      <c r="C2934" s="157"/>
      <c r="D2934" s="157"/>
      <c r="E2934" s="54" t="s">
        <v>21</v>
      </c>
      <c r="F2934" s="204"/>
      <c r="G2934" s="205"/>
      <c r="H2934" s="120"/>
      <c r="I2934" s="159"/>
      <c r="J2934" s="159"/>
      <c r="K2934" s="101"/>
      <c r="L2934" s="17"/>
      <c r="M2934" s="17"/>
      <c r="N2934" s="17"/>
      <c r="O2934" s="17"/>
      <c r="P2934" s="17"/>
      <c r="Q2934" s="17"/>
      <c r="R2934" s="17"/>
      <c r="S2934" s="17"/>
      <c r="T2934" s="17"/>
    </row>
    <row r="2935" spans="1:27" ht="29.25" hidden="1" customHeight="1" x14ac:dyDescent="0.25">
      <c r="A2935" s="34">
        <v>6</v>
      </c>
      <c r="B2935" s="206" t="s">
        <v>163</v>
      </c>
      <c r="C2935" s="206"/>
      <c r="D2935" s="206"/>
      <c r="E2935" s="55" t="s">
        <v>168</v>
      </c>
      <c r="F2935" s="158"/>
      <c r="G2935" s="158"/>
      <c r="H2935" s="120"/>
      <c r="I2935" s="159"/>
      <c r="J2935" s="159"/>
      <c r="K2935" s="101"/>
      <c r="L2935" s="17"/>
      <c r="M2935" s="17"/>
      <c r="N2935" s="17"/>
      <c r="O2935" s="17"/>
      <c r="P2935" s="17"/>
      <c r="Q2935" s="17"/>
      <c r="R2935" s="17"/>
      <c r="S2935" s="17"/>
      <c r="T2935" s="17"/>
    </row>
    <row r="2936" spans="1:27" ht="62.25" hidden="1" customHeight="1" x14ac:dyDescent="0.25">
      <c r="A2936" s="40">
        <v>7</v>
      </c>
      <c r="B2936" s="157" t="s">
        <v>46</v>
      </c>
      <c r="C2936" s="157"/>
      <c r="D2936" s="157"/>
      <c r="E2936" s="54" t="s">
        <v>21</v>
      </c>
      <c r="F2936" s="158"/>
      <c r="G2936" s="158"/>
      <c r="H2936" s="120"/>
      <c r="I2936" s="159"/>
      <c r="J2936" s="159"/>
      <c r="K2936" s="99"/>
      <c r="L2936" s="17"/>
      <c r="M2936" s="17"/>
      <c r="N2936" s="17"/>
      <c r="O2936" s="17"/>
      <c r="P2936" s="17"/>
      <c r="Q2936" s="17"/>
      <c r="R2936" s="17"/>
      <c r="S2936" s="17"/>
      <c r="T2936" s="17"/>
    </row>
    <row r="2937" spans="1:27" ht="28.5" hidden="1" customHeight="1" x14ac:dyDescent="0.25">
      <c r="A2937" s="40">
        <v>8</v>
      </c>
      <c r="B2937" s="193" t="s">
        <v>174</v>
      </c>
      <c r="C2937" s="194"/>
      <c r="D2937" s="195"/>
      <c r="E2937" s="56" t="s">
        <v>35</v>
      </c>
      <c r="F2937" s="196"/>
      <c r="G2937" s="197"/>
      <c r="H2937" s="120"/>
      <c r="I2937" s="159"/>
      <c r="J2937" s="159"/>
      <c r="K2937" s="99"/>
      <c r="L2937" s="17"/>
      <c r="M2937" s="17"/>
      <c r="N2937" s="17"/>
      <c r="O2937" s="17"/>
      <c r="P2937" s="17"/>
      <c r="Q2937" s="17"/>
      <c r="R2937" s="17"/>
      <c r="S2937" s="17"/>
      <c r="T2937" s="17"/>
    </row>
    <row r="2938" spans="1:27" ht="29.25" hidden="1" customHeight="1" x14ac:dyDescent="0.25">
      <c r="A2938" s="40">
        <v>9</v>
      </c>
      <c r="B2938" s="193" t="s">
        <v>176</v>
      </c>
      <c r="C2938" s="194"/>
      <c r="D2938" s="195"/>
      <c r="E2938" s="56" t="s">
        <v>153</v>
      </c>
      <c r="F2938" s="163"/>
      <c r="G2938" s="164"/>
      <c r="H2938" s="120"/>
      <c r="I2938" s="159"/>
      <c r="J2938" s="159"/>
      <c r="K2938" s="99"/>
      <c r="L2938" s="17"/>
      <c r="M2938" s="17"/>
      <c r="N2938" s="17"/>
      <c r="O2938" s="17"/>
      <c r="P2938" s="17"/>
      <c r="Q2938" s="17"/>
      <c r="R2938" s="17"/>
      <c r="S2938" s="17"/>
      <c r="T2938" s="17"/>
    </row>
    <row r="2939" spans="1:27" hidden="1" x14ac:dyDescent="0.25">
      <c r="A2939" s="40">
        <v>10</v>
      </c>
      <c r="B2939" s="193" t="s">
        <v>175</v>
      </c>
      <c r="C2939" s="194"/>
      <c r="D2939" s="195"/>
      <c r="E2939" s="56" t="s">
        <v>35</v>
      </c>
      <c r="F2939" s="196"/>
      <c r="G2939" s="197"/>
      <c r="H2939" s="120"/>
      <c r="I2939" s="159"/>
      <c r="J2939" s="159"/>
      <c r="K2939" s="99"/>
      <c r="L2939" s="17"/>
      <c r="M2939" s="17"/>
      <c r="N2939" s="17"/>
      <c r="O2939" s="17"/>
      <c r="P2939" s="17"/>
      <c r="Q2939" s="17"/>
      <c r="R2939" s="17"/>
      <c r="S2939" s="17"/>
      <c r="T2939" s="17"/>
    </row>
    <row r="2940" spans="1:27" ht="33.75" hidden="1" customHeight="1" x14ac:dyDescent="0.25">
      <c r="A2940" s="40">
        <v>11</v>
      </c>
      <c r="B2940" s="126" t="s">
        <v>156</v>
      </c>
      <c r="C2940" s="127"/>
      <c r="D2940" s="128"/>
      <c r="E2940" s="57" t="s">
        <v>69</v>
      </c>
      <c r="F2940" s="187"/>
      <c r="G2940" s="188"/>
      <c r="H2940" s="120"/>
      <c r="I2940" s="159"/>
      <c r="J2940" s="159"/>
      <c r="K2940" s="100" t="str">
        <f>IF(F2941&gt;F2940,"Wartość kosztów kwalifikowanych przekracza koszt całkowity przedsięwzięcia !!!","")</f>
        <v/>
      </c>
      <c r="L2940" s="17"/>
      <c r="M2940" s="17"/>
      <c r="N2940" s="17"/>
      <c r="O2940" s="17"/>
      <c r="P2940" s="17"/>
      <c r="Q2940" s="17"/>
      <c r="R2940" s="17"/>
      <c r="S2940" s="17"/>
      <c r="T2940" s="17"/>
    </row>
    <row r="2941" spans="1:27" ht="141.75" hidden="1" customHeight="1" x14ac:dyDescent="0.25">
      <c r="A2941" s="40">
        <v>12</v>
      </c>
      <c r="B2941" s="126" t="s">
        <v>167</v>
      </c>
      <c r="C2941" s="127"/>
      <c r="D2941" s="128"/>
      <c r="E2941" s="57" t="s">
        <v>69</v>
      </c>
      <c r="F2941" s="187"/>
      <c r="G2941" s="188"/>
      <c r="H2941" s="120"/>
      <c r="I2941" s="159"/>
      <c r="J2941" s="159"/>
      <c r="K2941" s="105" t="str">
        <f>IF(F2941="","",IF(F2941&lt;100000,"Minimalny koszt kwalifikowany przedsięwzięcia to 100.000,00 zł !!!",""))</f>
        <v/>
      </c>
      <c r="L2941" s="17"/>
      <c r="M2941" s="17"/>
      <c r="N2941" s="17"/>
      <c r="O2941" s="17"/>
      <c r="P2941" s="17"/>
      <c r="Q2941" s="17"/>
      <c r="R2941" s="17"/>
      <c r="S2941" s="17"/>
      <c r="T2941" s="17"/>
    </row>
    <row r="2942" spans="1:27" ht="30.75" hidden="1" customHeight="1" x14ac:dyDescent="0.25">
      <c r="A2942" s="37">
        <v>13</v>
      </c>
      <c r="B2942" s="126" t="s">
        <v>165</v>
      </c>
      <c r="C2942" s="127"/>
      <c r="D2942" s="128"/>
      <c r="E2942" s="57" t="s">
        <v>69</v>
      </c>
      <c r="F2942" s="187"/>
      <c r="G2942" s="188"/>
      <c r="H2942" s="120"/>
      <c r="I2942" s="159"/>
      <c r="J2942" s="159"/>
      <c r="K2942" s="99"/>
      <c r="L2942" s="17"/>
      <c r="M2942" s="17"/>
      <c r="N2942" s="17"/>
      <c r="O2942" s="17"/>
      <c r="P2942" s="17"/>
      <c r="Q2942" s="17"/>
      <c r="R2942" s="17"/>
      <c r="S2942" s="17"/>
      <c r="T2942" s="17"/>
    </row>
    <row r="2943" spans="1:27" ht="30.75" hidden="1" customHeight="1" x14ac:dyDescent="0.25">
      <c r="A2943" s="37">
        <v>14</v>
      </c>
      <c r="B2943" s="126" t="s">
        <v>164</v>
      </c>
      <c r="C2943" s="127"/>
      <c r="D2943" s="128"/>
      <c r="E2943" s="57" t="s">
        <v>69</v>
      </c>
      <c r="F2943" s="187"/>
      <c r="G2943" s="188"/>
      <c r="H2943" s="120"/>
      <c r="I2943" s="159"/>
      <c r="J2943" s="159"/>
      <c r="K2943" s="99"/>
      <c r="L2943" s="17"/>
      <c r="M2943" s="17"/>
      <c r="N2943" s="17"/>
      <c r="O2943" s="17"/>
      <c r="P2943" s="17"/>
      <c r="Q2943" s="17"/>
      <c r="R2943" s="17"/>
      <c r="S2943" s="17"/>
      <c r="T2943" s="17"/>
    </row>
    <row r="2944" spans="1:27" ht="30.75" hidden="1" customHeight="1" x14ac:dyDescent="0.25">
      <c r="A2944" s="37">
        <v>15</v>
      </c>
      <c r="B2944" s="126" t="s">
        <v>170</v>
      </c>
      <c r="C2944" s="127"/>
      <c r="D2944" s="128"/>
      <c r="E2944" s="57" t="s">
        <v>69</v>
      </c>
      <c r="F2944" s="189" t="str">
        <f>IF(OR(F2942="",F2943=""),"",F2942-F2943)</f>
        <v/>
      </c>
      <c r="G2944" s="190"/>
      <c r="H2944" s="120"/>
      <c r="I2944" s="159"/>
      <c r="J2944" s="159"/>
      <c r="K2944" s="99"/>
      <c r="L2944" s="17"/>
      <c r="M2944" s="17"/>
      <c r="N2944" s="17"/>
      <c r="O2944" s="17"/>
      <c r="P2944" s="17"/>
      <c r="Q2944" s="17"/>
      <c r="R2944" s="17"/>
      <c r="S2944" s="17"/>
      <c r="T2944" s="17"/>
    </row>
    <row r="2945" spans="1:20" hidden="1" x14ac:dyDescent="0.25">
      <c r="A2945" s="166">
        <v>16</v>
      </c>
      <c r="B2945" s="145" t="s">
        <v>66</v>
      </c>
      <c r="C2945" s="146"/>
      <c r="D2945" s="147"/>
      <c r="E2945" s="56" t="s">
        <v>93</v>
      </c>
      <c r="F2945" s="191"/>
      <c r="G2945" s="192"/>
      <c r="H2945" s="182"/>
      <c r="I2945" s="183"/>
      <c r="J2945" s="183"/>
      <c r="K2945" s="102"/>
      <c r="L2945" s="17"/>
      <c r="M2945" s="17"/>
      <c r="N2945" s="17"/>
      <c r="O2945" s="17"/>
      <c r="P2945" s="17"/>
      <c r="Q2945" s="17"/>
      <c r="R2945" s="17"/>
      <c r="S2945" s="17"/>
      <c r="T2945" s="17"/>
    </row>
    <row r="2946" spans="1:20" ht="17.25" hidden="1" customHeight="1" x14ac:dyDescent="0.25">
      <c r="A2946" s="167"/>
      <c r="B2946" s="151"/>
      <c r="C2946" s="152"/>
      <c r="D2946" s="153"/>
      <c r="E2946" s="54" t="s">
        <v>22</v>
      </c>
      <c r="F2946" s="114" t="str">
        <f>IF(F2945="","",F2945*0.278)</f>
        <v/>
      </c>
      <c r="G2946" s="114"/>
      <c r="H2946" s="184"/>
      <c r="I2946" s="184"/>
      <c r="J2946" s="182"/>
      <c r="K2946" s="102"/>
      <c r="L2946" s="17"/>
      <c r="M2946" s="17"/>
      <c r="N2946" s="17"/>
      <c r="O2946" s="17"/>
      <c r="P2946" s="17"/>
      <c r="Q2946" s="17"/>
      <c r="R2946" s="17"/>
      <c r="S2946" s="17"/>
      <c r="T2946" s="17"/>
    </row>
    <row r="2947" spans="1:20" hidden="1" x14ac:dyDescent="0.25">
      <c r="A2947" s="166">
        <v>17</v>
      </c>
      <c r="B2947" s="145" t="s">
        <v>67</v>
      </c>
      <c r="C2947" s="146"/>
      <c r="D2947" s="147"/>
      <c r="E2947" s="56" t="s">
        <v>93</v>
      </c>
      <c r="F2947" s="191"/>
      <c r="G2947" s="192"/>
      <c r="H2947" s="182"/>
      <c r="I2947" s="183"/>
      <c r="J2947" s="183"/>
      <c r="K2947" s="102"/>
      <c r="L2947" s="17"/>
      <c r="M2947" s="17"/>
      <c r="N2947" s="17"/>
      <c r="O2947" s="17"/>
      <c r="P2947" s="17"/>
      <c r="Q2947" s="17"/>
      <c r="R2947" s="17"/>
      <c r="S2947" s="17"/>
      <c r="T2947" s="17"/>
    </row>
    <row r="2948" spans="1:20" hidden="1" x14ac:dyDescent="0.25">
      <c r="A2948" s="167"/>
      <c r="B2948" s="151"/>
      <c r="C2948" s="152"/>
      <c r="D2948" s="153"/>
      <c r="E2948" s="54" t="s">
        <v>22</v>
      </c>
      <c r="F2948" s="114" t="str">
        <f>IF(F2947="","",F2947*0.278)</f>
        <v/>
      </c>
      <c r="G2948" s="114"/>
      <c r="H2948" s="184"/>
      <c r="I2948" s="184"/>
      <c r="J2948" s="182"/>
      <c r="K2948" s="102"/>
      <c r="L2948" s="17"/>
      <c r="M2948" s="17"/>
      <c r="N2948" s="17"/>
      <c r="O2948" s="17"/>
      <c r="P2948" s="17"/>
      <c r="Q2948" s="17"/>
      <c r="R2948" s="17"/>
      <c r="S2948" s="17"/>
      <c r="T2948" s="17"/>
    </row>
    <row r="2949" spans="1:20" hidden="1" x14ac:dyDescent="0.25">
      <c r="A2949" s="166">
        <v>18</v>
      </c>
      <c r="B2949" s="145" t="s">
        <v>64</v>
      </c>
      <c r="C2949" s="146"/>
      <c r="D2949" s="147"/>
      <c r="E2949" s="56" t="s">
        <v>93</v>
      </c>
      <c r="F2949" s="181" t="str">
        <f>IF(OR(F2945="",F2947=""),"",F2945-F2947)</f>
        <v/>
      </c>
      <c r="G2949" s="181"/>
      <c r="H2949" s="182"/>
      <c r="I2949" s="183"/>
      <c r="J2949" s="183"/>
      <c r="K2949" s="102"/>
      <c r="L2949" s="17"/>
      <c r="M2949" s="17"/>
      <c r="N2949" s="17"/>
      <c r="O2949" s="17"/>
      <c r="P2949" s="17"/>
      <c r="Q2949" s="17"/>
      <c r="R2949" s="17"/>
      <c r="S2949" s="17"/>
      <c r="T2949" s="17"/>
    </row>
    <row r="2950" spans="1:20" hidden="1" x14ac:dyDescent="0.25">
      <c r="A2950" s="167"/>
      <c r="B2950" s="151"/>
      <c r="C2950" s="152"/>
      <c r="D2950" s="153"/>
      <c r="E2950" s="54" t="s">
        <v>22</v>
      </c>
      <c r="F2950" s="114" t="str">
        <f>IF(OR(F2946="",F2948=""),"",F2946-F2948)</f>
        <v/>
      </c>
      <c r="G2950" s="114"/>
      <c r="H2950" s="184"/>
      <c r="I2950" s="184"/>
      <c r="J2950" s="182"/>
      <c r="K2950" s="102"/>
      <c r="L2950" s="17"/>
      <c r="M2950" s="17"/>
      <c r="N2950" s="17"/>
      <c r="O2950" s="17"/>
      <c r="P2950" s="17"/>
      <c r="Q2950" s="17"/>
      <c r="R2950" s="17"/>
      <c r="S2950" s="17"/>
      <c r="T2950" s="17"/>
    </row>
    <row r="2951" spans="1:20" ht="24" hidden="1" customHeight="1" x14ac:dyDescent="0.25">
      <c r="A2951" s="166">
        <v>19</v>
      </c>
      <c r="B2951" s="168" t="s">
        <v>61</v>
      </c>
      <c r="C2951" s="169"/>
      <c r="D2951" s="170"/>
      <c r="E2951" s="58" t="s">
        <v>93</v>
      </c>
      <c r="F2951" s="163"/>
      <c r="G2951" s="164"/>
      <c r="H2951" s="120"/>
      <c r="I2951" s="159"/>
      <c r="J2951" s="159"/>
      <c r="K2951" s="99"/>
      <c r="L2951" s="17"/>
      <c r="M2951" s="17"/>
      <c r="N2951" s="17"/>
      <c r="O2951" s="17"/>
      <c r="P2951" s="17"/>
      <c r="Q2951" s="17"/>
      <c r="R2951" s="17"/>
      <c r="S2951" s="17"/>
      <c r="T2951" s="17"/>
    </row>
    <row r="2952" spans="1:20" ht="24" hidden="1" customHeight="1" x14ac:dyDescent="0.25">
      <c r="A2952" s="167"/>
      <c r="B2952" s="171"/>
      <c r="C2952" s="172"/>
      <c r="D2952" s="173"/>
      <c r="E2952" s="57" t="s">
        <v>22</v>
      </c>
      <c r="F2952" s="185" t="str">
        <f>IF(F2951="","",F2951*0.278)</f>
        <v/>
      </c>
      <c r="G2952" s="186"/>
      <c r="H2952" s="120"/>
      <c r="I2952" s="159"/>
      <c r="J2952" s="159"/>
      <c r="K2952" s="99"/>
      <c r="L2952" s="17"/>
      <c r="M2952" s="17"/>
      <c r="N2952" s="17"/>
      <c r="O2952" s="17"/>
      <c r="P2952" s="17"/>
      <c r="Q2952" s="17"/>
      <c r="R2952" s="17"/>
      <c r="S2952" s="17"/>
      <c r="T2952" s="17"/>
    </row>
    <row r="2953" spans="1:20" ht="24" hidden="1" customHeight="1" x14ac:dyDescent="0.25">
      <c r="A2953" s="166">
        <v>20</v>
      </c>
      <c r="B2953" s="168" t="s">
        <v>62</v>
      </c>
      <c r="C2953" s="169"/>
      <c r="D2953" s="170"/>
      <c r="E2953" s="58" t="s">
        <v>93</v>
      </c>
      <c r="F2953" s="163"/>
      <c r="G2953" s="164"/>
      <c r="H2953" s="120"/>
      <c r="I2953" s="159"/>
      <c r="J2953" s="159"/>
      <c r="K2953" s="99"/>
      <c r="L2953" s="17"/>
      <c r="M2953" s="17"/>
      <c r="N2953" s="17"/>
      <c r="O2953" s="17"/>
      <c r="P2953" s="17"/>
      <c r="Q2953" s="17"/>
      <c r="R2953" s="17"/>
      <c r="S2953" s="17"/>
      <c r="T2953" s="17"/>
    </row>
    <row r="2954" spans="1:20" ht="24" hidden="1" customHeight="1" x14ac:dyDescent="0.25">
      <c r="A2954" s="167"/>
      <c r="B2954" s="171"/>
      <c r="C2954" s="172"/>
      <c r="D2954" s="173"/>
      <c r="E2954" s="57" t="s">
        <v>22</v>
      </c>
      <c r="F2954" s="185" t="str">
        <f>IF(F2953="","",F2953*0.278)</f>
        <v/>
      </c>
      <c r="G2954" s="186"/>
      <c r="H2954" s="120"/>
      <c r="I2954" s="159"/>
      <c r="J2954" s="159"/>
      <c r="K2954" s="103"/>
      <c r="L2954" s="17"/>
      <c r="M2954" s="17"/>
      <c r="N2954" s="17"/>
      <c r="O2954" s="17"/>
      <c r="P2954" s="17"/>
      <c r="Q2954" s="17"/>
      <c r="R2954" s="17"/>
      <c r="S2954" s="17"/>
      <c r="T2954" s="17"/>
    </row>
    <row r="2955" spans="1:20" ht="23.25" hidden="1" customHeight="1" x14ac:dyDescent="0.25">
      <c r="A2955" s="166">
        <v>21</v>
      </c>
      <c r="B2955" s="168" t="s">
        <v>50</v>
      </c>
      <c r="C2955" s="169"/>
      <c r="D2955" s="170"/>
      <c r="E2955" s="58" t="s">
        <v>93</v>
      </c>
      <c r="F2955" s="174" t="str">
        <f>IF(OR(F2951="",F2953=""),"",F2951-F2953)</f>
        <v/>
      </c>
      <c r="G2955" s="175"/>
      <c r="H2955" s="120"/>
      <c r="I2955" s="159"/>
      <c r="J2955" s="159"/>
      <c r="K2955" s="103"/>
      <c r="L2955" s="17"/>
      <c r="M2955" s="17"/>
      <c r="N2955" s="17"/>
      <c r="O2955" s="17"/>
      <c r="P2955" s="17"/>
      <c r="Q2955" s="17"/>
      <c r="R2955" s="17"/>
      <c r="S2955" s="17"/>
      <c r="T2955" s="17"/>
    </row>
    <row r="2956" spans="1:20" ht="23.25" hidden="1" customHeight="1" x14ac:dyDescent="0.25">
      <c r="A2956" s="167"/>
      <c r="B2956" s="171"/>
      <c r="C2956" s="172"/>
      <c r="D2956" s="173"/>
      <c r="E2956" s="57" t="s">
        <v>22</v>
      </c>
      <c r="F2956" s="174" t="str">
        <f>IF(OR(F2952="",F2954=""),"",F2952-F2954)</f>
        <v/>
      </c>
      <c r="G2956" s="175"/>
      <c r="H2956" s="120"/>
      <c r="I2956" s="159"/>
      <c r="J2956" s="159"/>
      <c r="K2956" s="103"/>
      <c r="L2956" s="17"/>
      <c r="M2956" s="17"/>
      <c r="N2956" s="17"/>
      <c r="O2956" s="17"/>
      <c r="P2956" s="17"/>
      <c r="Q2956" s="17"/>
      <c r="R2956" s="17"/>
      <c r="S2956" s="17"/>
      <c r="T2956" s="17"/>
    </row>
    <row r="2957" spans="1:20" ht="45.75" hidden="1" customHeight="1" x14ac:dyDescent="0.25">
      <c r="A2957" s="38">
        <v>22</v>
      </c>
      <c r="B2957" s="126" t="s">
        <v>161</v>
      </c>
      <c r="C2957" s="127"/>
      <c r="D2957" s="128"/>
      <c r="E2957" s="57" t="s">
        <v>47</v>
      </c>
      <c r="F2957" s="176" t="str">
        <f>IF(OR(F2951="",F2953=""),"",F2955/F2951)</f>
        <v/>
      </c>
      <c r="G2957" s="177"/>
      <c r="H2957" s="120"/>
      <c r="I2957" s="159"/>
      <c r="J2957" s="159"/>
      <c r="K2957" s="103"/>
      <c r="L2957" s="17"/>
      <c r="M2957" s="17"/>
      <c r="N2957" s="17"/>
      <c r="O2957" s="17"/>
      <c r="P2957" s="17"/>
      <c r="Q2957" s="17"/>
      <c r="R2957" s="17"/>
      <c r="S2957" s="17"/>
      <c r="T2957" s="17"/>
    </row>
    <row r="2958" spans="1:20" ht="30.75" hidden="1" customHeight="1" x14ac:dyDescent="0.25">
      <c r="A2958" s="40">
        <v>23</v>
      </c>
      <c r="B2958" s="129" t="s">
        <v>23</v>
      </c>
      <c r="C2958" s="130"/>
      <c r="D2958" s="131"/>
      <c r="E2958" s="54" t="s">
        <v>22</v>
      </c>
      <c r="F2958" s="178"/>
      <c r="G2958" s="178"/>
      <c r="H2958" s="179"/>
      <c r="I2958" s="179"/>
      <c r="J2958" s="120"/>
      <c r="K2958" s="102"/>
      <c r="L2958" s="17"/>
      <c r="M2958" s="17"/>
      <c r="N2958" s="17"/>
      <c r="O2958" s="17"/>
      <c r="P2958" s="17"/>
      <c r="Q2958" s="17"/>
      <c r="R2958" s="17"/>
      <c r="S2958" s="17"/>
      <c r="T2958" s="17"/>
    </row>
    <row r="2959" spans="1:20" ht="30.75" hidden="1" customHeight="1" x14ac:dyDescent="0.25">
      <c r="A2959" s="38">
        <v>24</v>
      </c>
      <c r="B2959" s="129" t="s">
        <v>172</v>
      </c>
      <c r="C2959" s="130"/>
      <c r="D2959" s="131"/>
      <c r="E2959" s="54" t="s">
        <v>22</v>
      </c>
      <c r="F2959" s="178"/>
      <c r="G2959" s="178"/>
      <c r="H2959" s="179"/>
      <c r="I2959" s="179"/>
      <c r="J2959" s="120"/>
      <c r="K2959" s="102"/>
      <c r="L2959" s="17"/>
      <c r="M2959" s="17"/>
      <c r="N2959" s="17"/>
      <c r="O2959" s="17"/>
      <c r="P2959" s="17"/>
      <c r="Q2959" s="17"/>
      <c r="R2959" s="17"/>
      <c r="S2959" s="17"/>
      <c r="T2959" s="17"/>
    </row>
    <row r="2960" spans="1:20" ht="30.75" hidden="1" customHeight="1" x14ac:dyDescent="0.25">
      <c r="A2960" s="38">
        <v>25</v>
      </c>
      <c r="B2960" s="129" t="s">
        <v>173</v>
      </c>
      <c r="C2960" s="130"/>
      <c r="D2960" s="131"/>
      <c r="E2960" s="54" t="s">
        <v>22</v>
      </c>
      <c r="F2960" s="180" t="str">
        <f>IF(OR(F2958="",F2959=""),"",F2958-F2959)</f>
        <v/>
      </c>
      <c r="G2960" s="180"/>
      <c r="H2960" s="120"/>
      <c r="I2960" s="159"/>
      <c r="J2960" s="159"/>
      <c r="K2960" s="102"/>
      <c r="L2960" s="17"/>
      <c r="M2960" s="17"/>
      <c r="N2960" s="17"/>
      <c r="O2960" s="17"/>
      <c r="P2960" s="17"/>
      <c r="Q2960" s="17"/>
      <c r="R2960" s="17"/>
      <c r="S2960" s="17"/>
      <c r="T2960" s="17"/>
    </row>
    <row r="2961" spans="1:27" ht="45.75" hidden="1" customHeight="1" x14ac:dyDescent="0.25">
      <c r="A2961" s="46">
        <v>26</v>
      </c>
      <c r="B2961" s="108" t="s">
        <v>166</v>
      </c>
      <c r="C2961" s="108"/>
      <c r="D2961" s="108"/>
      <c r="E2961" s="57" t="s">
        <v>22</v>
      </c>
      <c r="F2961" s="163"/>
      <c r="G2961" s="164"/>
      <c r="H2961" s="120"/>
      <c r="I2961" s="159"/>
      <c r="J2961" s="159"/>
      <c r="K2961" s="103"/>
      <c r="L2961" s="17"/>
      <c r="M2961" s="17"/>
      <c r="N2961" s="17"/>
      <c r="O2961" s="17"/>
      <c r="P2961" s="17"/>
      <c r="Q2961" s="17"/>
      <c r="R2961" s="17"/>
      <c r="S2961" s="17"/>
      <c r="T2961" s="17"/>
    </row>
    <row r="2962" spans="1:27" ht="45.75" hidden="1" customHeight="1" x14ac:dyDescent="0.25">
      <c r="A2962" s="46">
        <v>27</v>
      </c>
      <c r="B2962" s="108" t="s">
        <v>169</v>
      </c>
      <c r="C2962" s="108"/>
      <c r="D2962" s="108"/>
      <c r="E2962" s="57" t="s">
        <v>22</v>
      </c>
      <c r="F2962" s="163"/>
      <c r="G2962" s="164"/>
      <c r="H2962" s="120"/>
      <c r="I2962" s="159"/>
      <c r="J2962" s="159"/>
      <c r="K2962" s="103"/>
      <c r="L2962" s="17"/>
      <c r="M2962" s="17"/>
      <c r="N2962" s="17"/>
      <c r="O2962" s="17"/>
      <c r="P2962" s="17"/>
      <c r="Q2962" s="17"/>
      <c r="R2962" s="17"/>
      <c r="S2962" s="17"/>
      <c r="T2962" s="17"/>
    </row>
    <row r="2963" spans="1:27" ht="45" hidden="1" customHeight="1" x14ac:dyDescent="0.25">
      <c r="A2963" s="34">
        <v>28</v>
      </c>
      <c r="B2963" s="157" t="s">
        <v>51</v>
      </c>
      <c r="C2963" s="157"/>
      <c r="D2963" s="157"/>
      <c r="E2963" s="54" t="s">
        <v>22</v>
      </c>
      <c r="F2963" s="165" t="str">
        <f>IF(AND(F2961="",F2962=""),"",F2961+F2962)</f>
        <v/>
      </c>
      <c r="G2963" s="165"/>
      <c r="H2963" s="120"/>
      <c r="I2963" s="159"/>
      <c r="J2963" s="159"/>
      <c r="K2963" s="99"/>
      <c r="L2963" s="17"/>
      <c r="M2963" s="17"/>
      <c r="N2963" s="17"/>
      <c r="O2963" s="17"/>
      <c r="P2963" s="17"/>
      <c r="Q2963" s="17"/>
      <c r="R2963" s="17"/>
      <c r="S2963" s="17"/>
      <c r="T2963" s="17"/>
    </row>
    <row r="2964" spans="1:27" ht="30.75" hidden="1" customHeight="1" x14ac:dyDescent="0.25">
      <c r="A2964" s="34">
        <v>29</v>
      </c>
      <c r="B2964" s="129" t="s">
        <v>185</v>
      </c>
      <c r="C2964" s="130"/>
      <c r="D2964" s="131"/>
      <c r="E2964" s="54" t="s">
        <v>24</v>
      </c>
      <c r="F2964" s="163"/>
      <c r="G2964" s="164"/>
      <c r="H2964" s="120"/>
      <c r="I2964" s="159"/>
      <c r="J2964" s="159"/>
      <c r="K2964" s="99"/>
      <c r="L2964" s="17"/>
      <c r="M2964" s="17"/>
      <c r="N2964" s="17"/>
      <c r="O2964" s="17"/>
      <c r="P2964" s="17"/>
      <c r="Q2964" s="17"/>
      <c r="R2964" s="17"/>
      <c r="S2964" s="17"/>
      <c r="T2964" s="17"/>
    </row>
    <row r="2965" spans="1:27" hidden="1" x14ac:dyDescent="0.25">
      <c r="A2965" s="34">
        <v>30</v>
      </c>
      <c r="B2965" s="129" t="s">
        <v>186</v>
      </c>
      <c r="C2965" s="130"/>
      <c r="D2965" s="131"/>
      <c r="E2965" s="54" t="s">
        <v>24</v>
      </c>
      <c r="F2965" s="163"/>
      <c r="G2965" s="164"/>
      <c r="H2965" s="120"/>
      <c r="I2965" s="159"/>
      <c r="J2965" s="159"/>
      <c r="K2965" s="99"/>
      <c r="L2965" s="17"/>
      <c r="M2965" s="17"/>
      <c r="N2965" s="17"/>
      <c r="O2965" s="17"/>
      <c r="P2965" s="17"/>
      <c r="Q2965" s="17"/>
      <c r="R2965" s="17"/>
      <c r="S2965" s="17"/>
      <c r="T2965" s="17"/>
    </row>
    <row r="2966" spans="1:27" ht="31.5" hidden="1" customHeight="1" x14ac:dyDescent="0.25">
      <c r="A2966" s="34">
        <v>31</v>
      </c>
      <c r="B2966" s="157" t="s">
        <v>48</v>
      </c>
      <c r="C2966" s="157"/>
      <c r="D2966" s="157"/>
      <c r="E2966" s="54" t="s">
        <v>24</v>
      </c>
      <c r="F2966" s="165" t="str">
        <f>IF(OR(F2964="",F2965=""),"",F2964-F2965)</f>
        <v/>
      </c>
      <c r="G2966" s="165"/>
      <c r="H2966" s="120"/>
      <c r="I2966" s="159"/>
      <c r="J2966" s="159"/>
      <c r="K2966" s="103"/>
      <c r="L2966" s="17"/>
      <c r="M2966" s="17"/>
      <c r="N2966" s="17"/>
      <c r="O2966" s="17"/>
      <c r="P2966" s="17"/>
      <c r="Q2966" s="17"/>
      <c r="R2966" s="17"/>
      <c r="S2966" s="17"/>
      <c r="T2966" s="17"/>
    </row>
    <row r="2967" spans="1:27" hidden="1" x14ac:dyDescent="0.25">
      <c r="A2967" s="142">
        <v>32</v>
      </c>
      <c r="B2967" s="145" t="s">
        <v>52</v>
      </c>
      <c r="C2967" s="146"/>
      <c r="D2967" s="147"/>
      <c r="E2967" s="154" t="s">
        <v>182</v>
      </c>
      <c r="F2967" s="154"/>
      <c r="G2967" s="154"/>
      <c r="H2967" s="154"/>
      <c r="I2967" s="154"/>
      <c r="J2967" s="86"/>
      <c r="K2967" s="155" t="str">
        <f>IF(AND(J2967="Tak",F2957&lt;0.25),"Nie został spełniony warunek zgodnie z punktem 1 Kryteriów jakościowych dopuszczających","")</f>
        <v/>
      </c>
      <c r="L2967" s="155"/>
      <c r="M2967" s="155"/>
      <c r="N2967" s="155"/>
      <c r="O2967" s="155"/>
      <c r="P2967" s="155"/>
      <c r="Q2967" s="155"/>
      <c r="R2967" s="155"/>
      <c r="S2967" s="155"/>
      <c r="T2967" s="155"/>
      <c r="AA2967">
        <f>IF(J2967="Tak",1,0)</f>
        <v>0</v>
      </c>
    </row>
    <row r="2968" spans="1:27" hidden="1" x14ac:dyDescent="0.25">
      <c r="A2968" s="143"/>
      <c r="B2968" s="148"/>
      <c r="C2968" s="149"/>
      <c r="D2968" s="150"/>
      <c r="E2968" s="156" t="s">
        <v>183</v>
      </c>
      <c r="F2968" s="156"/>
      <c r="G2968" s="156"/>
      <c r="H2968" s="156"/>
      <c r="I2968" s="156"/>
      <c r="J2968" s="86"/>
      <c r="K2968" s="155" t="str">
        <f>IF(AND(J2968="Tak",F2957&lt;0.1),"Nie został spełniony warunek zgodnie z punktem 2 Kryteriów jakościowych dopuszczających","")</f>
        <v/>
      </c>
      <c r="L2968" s="155"/>
      <c r="M2968" s="155"/>
      <c r="N2968" s="155"/>
      <c r="O2968" s="155"/>
      <c r="P2968" s="155"/>
      <c r="Q2968" s="155"/>
      <c r="R2968" s="155"/>
      <c r="S2968" s="155"/>
      <c r="T2968" s="155"/>
      <c r="AA2968">
        <f t="shared" ref="AA2968:AA2969" si="59">IF(J2968="Tak",1,0)</f>
        <v>0</v>
      </c>
    </row>
    <row r="2969" spans="1:27" hidden="1" x14ac:dyDescent="0.25">
      <c r="A2969" s="144"/>
      <c r="B2969" s="151"/>
      <c r="C2969" s="152"/>
      <c r="D2969" s="153"/>
      <c r="E2969" s="156" t="s">
        <v>184</v>
      </c>
      <c r="F2969" s="156"/>
      <c r="G2969" s="156"/>
      <c r="H2969" s="156"/>
      <c r="I2969" s="156"/>
      <c r="J2969" s="86"/>
      <c r="K2969" s="155" t="str">
        <f>IF(AND(J2969="Tak",F2957&lt;0.1),"Nie został spełniony warunek zgodnie z punktem 2 Kryteriów jakościowych dopuszczających","")</f>
        <v/>
      </c>
      <c r="L2969" s="155"/>
      <c r="M2969" s="155"/>
      <c r="N2969" s="155"/>
      <c r="O2969" s="155"/>
      <c r="P2969" s="155"/>
      <c r="Q2969" s="155"/>
      <c r="R2969" s="155"/>
      <c r="S2969" s="155"/>
      <c r="T2969" s="155"/>
      <c r="AA2969">
        <f t="shared" si="59"/>
        <v>0</v>
      </c>
    </row>
    <row r="2970" spans="1:27" ht="60.75" hidden="1" customHeight="1" x14ac:dyDescent="0.25">
      <c r="A2970" s="34">
        <v>33</v>
      </c>
      <c r="B2970" s="157" t="s">
        <v>277</v>
      </c>
      <c r="C2970" s="157"/>
      <c r="D2970" s="157"/>
      <c r="E2970" s="54" t="s">
        <v>19</v>
      </c>
      <c r="F2970" s="158"/>
      <c r="G2970" s="158"/>
      <c r="H2970" s="120"/>
      <c r="I2970" s="159"/>
      <c r="J2970" s="159"/>
      <c r="K2970" s="99"/>
      <c r="L2970" s="17"/>
      <c r="M2970" s="17"/>
      <c r="N2970" s="17"/>
      <c r="O2970" s="17"/>
      <c r="P2970" s="17"/>
      <c r="Q2970" s="17"/>
      <c r="R2970" s="17"/>
      <c r="S2970" s="17"/>
      <c r="T2970" s="17"/>
      <c r="AA2970">
        <f>SUM(AA2967:AA2969)</f>
        <v>0</v>
      </c>
    </row>
    <row r="2971" spans="1:27" ht="41.25" hidden="1" customHeight="1" x14ac:dyDescent="0.25">
      <c r="A2971" s="34">
        <v>34</v>
      </c>
      <c r="B2971" s="108" t="s">
        <v>157</v>
      </c>
      <c r="C2971" s="108"/>
      <c r="D2971" s="108"/>
      <c r="E2971" s="57" t="s">
        <v>158</v>
      </c>
      <c r="F2971" s="160" t="str">
        <f>IF(OR(F2942="",F2943=""),"",F2941/F2955)</f>
        <v/>
      </c>
      <c r="G2971" s="160"/>
      <c r="H2971" s="161"/>
      <c r="I2971" s="161"/>
      <c r="J2971" s="162"/>
      <c r="K2971" s="100"/>
      <c r="L2971" s="17"/>
      <c r="M2971" s="17"/>
      <c r="N2971" s="17"/>
      <c r="O2971" s="17"/>
      <c r="P2971" s="17"/>
      <c r="Q2971" s="17"/>
      <c r="R2971" s="17"/>
      <c r="S2971" s="17"/>
      <c r="T2971" s="17"/>
    </row>
    <row r="2972" spans="1:27" ht="40.5" hidden="1" customHeight="1" x14ac:dyDescent="0.25">
      <c r="A2972" s="34">
        <v>35</v>
      </c>
      <c r="B2972" s="108" t="s">
        <v>159</v>
      </c>
      <c r="C2972" s="108"/>
      <c r="D2972" s="108"/>
      <c r="E2972" s="57" t="s">
        <v>160</v>
      </c>
      <c r="F2972" s="160" t="str">
        <f>IF(OR(F2941="",F2942="",F2951=""),"",F2941/(F2942-F2943))</f>
        <v/>
      </c>
      <c r="G2972" s="160"/>
      <c r="H2972" s="161"/>
      <c r="I2972" s="161"/>
      <c r="J2972" s="162"/>
      <c r="K2972" s="99"/>
      <c r="L2972" s="17"/>
      <c r="M2972" s="17"/>
      <c r="N2972" s="17"/>
      <c r="O2972" s="17"/>
      <c r="P2972" s="17"/>
      <c r="Q2972" s="17"/>
      <c r="R2972" s="17"/>
      <c r="S2972" s="17"/>
      <c r="T2972" s="17"/>
    </row>
    <row r="2973" spans="1:27" ht="30" hidden="1" customHeight="1" x14ac:dyDescent="0.25">
      <c r="A2973" s="34">
        <v>36</v>
      </c>
      <c r="B2973" s="126" t="str">
        <f>CONCATENATE("Maksymalna kwota dofinansowania - ",'0-1'!$B$8)</f>
        <v xml:space="preserve">Maksymalna kwota dofinansowania - </v>
      </c>
      <c r="C2973" s="127"/>
      <c r="D2973" s="128"/>
      <c r="E2973" s="57" t="s">
        <v>69</v>
      </c>
      <c r="F2973" s="135" t="str">
        <f>IF(F2974="","",F2974*F2941)</f>
        <v/>
      </c>
      <c r="G2973" s="136"/>
      <c r="H2973" s="137"/>
      <c r="I2973" s="138"/>
      <c r="J2973" s="138"/>
      <c r="K2973" s="99"/>
      <c r="L2973" s="17"/>
      <c r="M2973" s="17"/>
      <c r="N2973" s="17"/>
      <c r="O2973" s="17"/>
      <c r="P2973" s="17"/>
      <c r="Q2973" s="17"/>
      <c r="R2973" s="17"/>
      <c r="S2973" s="17"/>
      <c r="T2973" s="17"/>
    </row>
    <row r="2974" spans="1:27" ht="45.75" hidden="1" customHeight="1" x14ac:dyDescent="0.25">
      <c r="A2974" s="34">
        <v>37</v>
      </c>
      <c r="B2974" s="126" t="s">
        <v>187</v>
      </c>
      <c r="C2974" s="127"/>
      <c r="D2974" s="128"/>
      <c r="E2974" s="59" t="s">
        <v>47</v>
      </c>
      <c r="F2974" s="139" t="str">
        <f>IF(AA2970=3,0.95,IF(AA2970=2,0.9,IF(AA2970=1,0.85,"")))</f>
        <v/>
      </c>
      <c r="G2974" s="140"/>
      <c r="H2974" s="137"/>
      <c r="I2974" s="138"/>
      <c r="J2974" s="138"/>
      <c r="K2974" s="99"/>
      <c r="L2974" s="17"/>
      <c r="M2974" s="17"/>
      <c r="N2974" s="17"/>
      <c r="O2974" s="17"/>
      <c r="P2974" s="17"/>
      <c r="Q2974" s="17"/>
      <c r="R2974" s="17"/>
      <c r="S2974" s="17"/>
      <c r="T2974" s="17"/>
    </row>
    <row r="2975" spans="1:27" ht="15" hidden="1" customHeight="1" x14ac:dyDescent="0.25">
      <c r="A2975" s="106" t="s">
        <v>205</v>
      </c>
      <c r="B2975" s="106"/>
      <c r="C2975" s="106"/>
      <c r="D2975" s="106"/>
      <c r="E2975" s="106"/>
      <c r="F2975" s="106"/>
      <c r="G2975" s="106"/>
      <c r="H2975" s="106"/>
      <c r="I2975" s="106"/>
      <c r="J2975" s="132"/>
      <c r="K2975" s="98"/>
      <c r="L2975" s="17"/>
      <c r="M2975" s="17"/>
      <c r="N2975" s="17"/>
      <c r="O2975" s="17"/>
      <c r="P2975" s="17"/>
      <c r="Q2975" s="17"/>
      <c r="R2975" s="17"/>
      <c r="S2975" s="17"/>
      <c r="T2975" s="17"/>
    </row>
    <row r="2976" spans="1:27" ht="39.75" hidden="1" customHeight="1" x14ac:dyDescent="0.25">
      <c r="A2976" s="107"/>
      <c r="B2976" s="107"/>
      <c r="C2976" s="107"/>
      <c r="D2976" s="107"/>
      <c r="E2976" s="107"/>
      <c r="F2976" s="107"/>
      <c r="G2976" s="107"/>
      <c r="H2976" s="107"/>
      <c r="I2976" s="107"/>
      <c r="J2976" s="141"/>
      <c r="K2976" s="98"/>
      <c r="L2976" s="17"/>
      <c r="M2976" s="17"/>
      <c r="N2976" s="17"/>
      <c r="O2976" s="17"/>
      <c r="P2976" s="17"/>
      <c r="Q2976" s="17"/>
      <c r="R2976" s="17"/>
      <c r="S2976" s="17"/>
      <c r="T2976" s="17"/>
    </row>
    <row r="2977" spans="1:27" ht="33.75" hidden="1" customHeight="1" x14ac:dyDescent="0.25">
      <c r="K2977" s="98"/>
      <c r="L2977" s="17"/>
      <c r="M2977" s="17"/>
      <c r="N2977" s="17"/>
      <c r="O2977" s="17"/>
      <c r="P2977" s="17"/>
      <c r="Q2977" s="17"/>
      <c r="R2977" s="17"/>
      <c r="S2977" s="17"/>
      <c r="T2977" s="17"/>
    </row>
    <row r="2978" spans="1:27" ht="18.75" hidden="1" x14ac:dyDescent="0.3">
      <c r="B2978" s="207" t="s">
        <v>259</v>
      </c>
      <c r="C2978" s="207"/>
      <c r="D2978" s="207"/>
      <c r="E2978" s="207"/>
      <c r="F2978" s="207"/>
      <c r="G2978" s="207"/>
      <c r="H2978" s="207"/>
      <c r="I2978" s="207"/>
      <c r="J2978" s="207"/>
      <c r="K2978" s="98"/>
      <c r="L2978" s="17"/>
      <c r="M2978" s="17"/>
      <c r="N2978" s="17"/>
      <c r="O2978" s="17"/>
      <c r="P2978" s="17"/>
      <c r="Q2978" s="17"/>
      <c r="R2978" s="17"/>
      <c r="S2978" s="17"/>
      <c r="T2978" s="17"/>
    </row>
    <row r="2979" spans="1:27" ht="45.75" hidden="1" customHeight="1" x14ac:dyDescent="0.25">
      <c r="A2979" s="36" t="s">
        <v>13</v>
      </c>
      <c r="B2979" s="208" t="s">
        <v>33</v>
      </c>
      <c r="C2979" s="208"/>
      <c r="D2979" s="208"/>
      <c r="E2979" s="51" t="s">
        <v>15</v>
      </c>
      <c r="F2979" s="208" t="s">
        <v>36</v>
      </c>
      <c r="G2979" s="208"/>
      <c r="H2979" s="208" t="s">
        <v>49</v>
      </c>
      <c r="I2979" s="208"/>
      <c r="J2979" s="209"/>
      <c r="K2979" s="99"/>
      <c r="L2979" s="17"/>
      <c r="M2979" s="17"/>
      <c r="N2979" s="17"/>
      <c r="O2979" s="17"/>
      <c r="P2979" s="17"/>
      <c r="Q2979" s="17"/>
      <c r="R2979" s="17"/>
      <c r="S2979" s="17"/>
      <c r="T2979" s="17"/>
    </row>
    <row r="2980" spans="1:27" ht="31.5" hidden="1" customHeight="1" x14ac:dyDescent="0.25">
      <c r="A2980" s="40">
        <v>1</v>
      </c>
      <c r="B2980" s="157" t="s">
        <v>43</v>
      </c>
      <c r="C2980" s="157"/>
      <c r="D2980" s="157"/>
      <c r="E2980" s="52" t="s">
        <v>17</v>
      </c>
      <c r="F2980" s="198" t="s">
        <v>17</v>
      </c>
      <c r="G2980" s="199"/>
      <c r="H2980" s="200"/>
      <c r="I2980" s="200"/>
      <c r="J2980" s="201"/>
      <c r="K2980" s="99"/>
      <c r="L2980" s="17"/>
      <c r="M2980" s="17"/>
      <c r="N2980" s="17"/>
      <c r="O2980" s="17"/>
      <c r="P2980" s="17"/>
      <c r="Q2980" s="17"/>
      <c r="R2980" s="17"/>
      <c r="S2980" s="17"/>
      <c r="T2980" s="17"/>
    </row>
    <row r="2981" spans="1:27" ht="30.75" hidden="1" customHeight="1" x14ac:dyDescent="0.25">
      <c r="A2981" s="40">
        <v>2</v>
      </c>
      <c r="B2981" s="157" t="s">
        <v>44</v>
      </c>
      <c r="C2981" s="157"/>
      <c r="D2981" s="157"/>
      <c r="E2981" s="52" t="s">
        <v>17</v>
      </c>
      <c r="F2981" s="198" t="s">
        <v>17</v>
      </c>
      <c r="G2981" s="199"/>
      <c r="H2981" s="120"/>
      <c r="I2981" s="159"/>
      <c r="J2981" s="159"/>
      <c r="K2981" s="101"/>
      <c r="L2981" s="17"/>
      <c r="M2981" s="17"/>
      <c r="N2981" s="17"/>
      <c r="O2981" s="17"/>
      <c r="P2981" s="17"/>
      <c r="Q2981" s="17"/>
      <c r="R2981" s="17"/>
      <c r="S2981" s="17"/>
      <c r="T2981" s="17"/>
    </row>
    <row r="2982" spans="1:27" ht="15.75" hidden="1" x14ac:dyDescent="0.25">
      <c r="A2982" s="40">
        <v>3</v>
      </c>
      <c r="B2982" s="126" t="s">
        <v>152</v>
      </c>
      <c r="C2982" s="127"/>
      <c r="D2982" s="128"/>
      <c r="E2982" s="53" t="s">
        <v>153</v>
      </c>
      <c r="F2982" s="202"/>
      <c r="G2982" s="203"/>
      <c r="H2982" s="120"/>
      <c r="I2982" s="159"/>
      <c r="J2982" s="159"/>
      <c r="K2982" s="101"/>
      <c r="L2982" s="17"/>
      <c r="M2982" s="17"/>
      <c r="N2982" s="17"/>
      <c r="O2982" s="17"/>
      <c r="P2982" s="17"/>
      <c r="Q2982" s="17"/>
      <c r="R2982" s="17"/>
      <c r="S2982" s="17"/>
      <c r="T2982" s="17"/>
      <c r="AA2982" t="s">
        <v>154</v>
      </c>
    </row>
    <row r="2983" spans="1:27" ht="17.25" hidden="1" x14ac:dyDescent="0.25">
      <c r="A2983" s="40">
        <v>4</v>
      </c>
      <c r="B2983" s="157" t="s">
        <v>45</v>
      </c>
      <c r="C2983" s="157"/>
      <c r="D2983" s="157"/>
      <c r="E2983" s="54" t="s">
        <v>21</v>
      </c>
      <c r="F2983" s="158"/>
      <c r="G2983" s="158"/>
      <c r="H2983" s="120"/>
      <c r="I2983" s="159"/>
      <c r="J2983" s="159"/>
      <c r="K2983" s="101"/>
      <c r="L2983" s="17"/>
      <c r="M2983" s="17"/>
      <c r="N2983" s="17"/>
      <c r="O2983" s="17"/>
      <c r="P2983" s="17"/>
      <c r="Q2983" s="17"/>
      <c r="R2983" s="17"/>
      <c r="S2983" s="17"/>
      <c r="T2983" s="17"/>
      <c r="AA2983" t="s">
        <v>155</v>
      </c>
    </row>
    <row r="2984" spans="1:27" ht="18.75" hidden="1" customHeight="1" x14ac:dyDescent="0.25">
      <c r="A2984" s="40">
        <v>5</v>
      </c>
      <c r="B2984" s="157" t="s">
        <v>41</v>
      </c>
      <c r="C2984" s="157"/>
      <c r="D2984" s="157"/>
      <c r="E2984" s="54" t="s">
        <v>21</v>
      </c>
      <c r="F2984" s="204"/>
      <c r="G2984" s="205"/>
      <c r="H2984" s="120"/>
      <c r="I2984" s="159"/>
      <c r="J2984" s="159"/>
      <c r="K2984" s="101"/>
      <c r="L2984" s="17"/>
      <c r="M2984" s="17"/>
      <c r="N2984" s="17"/>
      <c r="O2984" s="17"/>
      <c r="P2984" s="17"/>
      <c r="Q2984" s="17"/>
      <c r="R2984" s="17"/>
      <c r="S2984" s="17"/>
      <c r="T2984" s="17"/>
    </row>
    <row r="2985" spans="1:27" ht="29.25" hidden="1" customHeight="1" x14ac:dyDescent="0.25">
      <c r="A2985" s="34">
        <v>6</v>
      </c>
      <c r="B2985" s="206" t="s">
        <v>163</v>
      </c>
      <c r="C2985" s="206"/>
      <c r="D2985" s="206"/>
      <c r="E2985" s="55" t="s">
        <v>168</v>
      </c>
      <c r="F2985" s="158"/>
      <c r="G2985" s="158"/>
      <c r="H2985" s="120"/>
      <c r="I2985" s="159"/>
      <c r="J2985" s="159"/>
      <c r="K2985" s="101"/>
      <c r="L2985" s="17"/>
      <c r="M2985" s="17"/>
      <c r="N2985" s="17"/>
      <c r="O2985" s="17"/>
      <c r="P2985" s="17"/>
      <c r="Q2985" s="17"/>
      <c r="R2985" s="17"/>
      <c r="S2985" s="17"/>
      <c r="T2985" s="17"/>
    </row>
    <row r="2986" spans="1:27" ht="62.25" hidden="1" customHeight="1" x14ac:dyDescent="0.25">
      <c r="A2986" s="40">
        <v>7</v>
      </c>
      <c r="B2986" s="157" t="s">
        <v>46</v>
      </c>
      <c r="C2986" s="157"/>
      <c r="D2986" s="157"/>
      <c r="E2986" s="54" t="s">
        <v>21</v>
      </c>
      <c r="F2986" s="158"/>
      <c r="G2986" s="158"/>
      <c r="H2986" s="120"/>
      <c r="I2986" s="159"/>
      <c r="J2986" s="159"/>
      <c r="K2986" s="99"/>
      <c r="L2986" s="17"/>
      <c r="M2986" s="17"/>
      <c r="N2986" s="17"/>
      <c r="O2986" s="17"/>
      <c r="P2986" s="17"/>
      <c r="Q2986" s="17"/>
      <c r="R2986" s="17"/>
      <c r="S2986" s="17"/>
      <c r="T2986" s="17"/>
    </row>
    <row r="2987" spans="1:27" ht="28.5" hidden="1" customHeight="1" x14ac:dyDescent="0.25">
      <c r="A2987" s="40">
        <v>8</v>
      </c>
      <c r="B2987" s="193" t="s">
        <v>174</v>
      </c>
      <c r="C2987" s="194"/>
      <c r="D2987" s="195"/>
      <c r="E2987" s="56" t="s">
        <v>35</v>
      </c>
      <c r="F2987" s="196"/>
      <c r="G2987" s="197"/>
      <c r="H2987" s="120"/>
      <c r="I2987" s="159"/>
      <c r="J2987" s="159"/>
      <c r="K2987" s="99"/>
      <c r="L2987" s="17"/>
      <c r="M2987" s="17"/>
      <c r="N2987" s="17"/>
      <c r="O2987" s="17"/>
      <c r="P2987" s="17"/>
      <c r="Q2987" s="17"/>
      <c r="R2987" s="17"/>
      <c r="S2987" s="17"/>
      <c r="T2987" s="17"/>
    </row>
    <row r="2988" spans="1:27" ht="29.25" hidden="1" customHeight="1" x14ac:dyDescent="0.25">
      <c r="A2988" s="40">
        <v>9</v>
      </c>
      <c r="B2988" s="193" t="s">
        <v>176</v>
      </c>
      <c r="C2988" s="194"/>
      <c r="D2988" s="195"/>
      <c r="E2988" s="56" t="s">
        <v>153</v>
      </c>
      <c r="F2988" s="163"/>
      <c r="G2988" s="164"/>
      <c r="H2988" s="120"/>
      <c r="I2988" s="159"/>
      <c r="J2988" s="159"/>
      <c r="K2988" s="99"/>
      <c r="L2988" s="17"/>
      <c r="M2988" s="17"/>
      <c r="N2988" s="17"/>
      <c r="O2988" s="17"/>
      <c r="P2988" s="17"/>
      <c r="Q2988" s="17"/>
      <c r="R2988" s="17"/>
      <c r="S2988" s="17"/>
      <c r="T2988" s="17"/>
    </row>
    <row r="2989" spans="1:27" hidden="1" x14ac:dyDescent="0.25">
      <c r="A2989" s="40">
        <v>10</v>
      </c>
      <c r="B2989" s="193" t="s">
        <v>175</v>
      </c>
      <c r="C2989" s="194"/>
      <c r="D2989" s="195"/>
      <c r="E2989" s="56" t="s">
        <v>35</v>
      </c>
      <c r="F2989" s="196"/>
      <c r="G2989" s="197"/>
      <c r="H2989" s="120"/>
      <c r="I2989" s="159"/>
      <c r="J2989" s="159"/>
      <c r="K2989" s="99"/>
      <c r="L2989" s="17"/>
      <c r="M2989" s="17"/>
      <c r="N2989" s="17"/>
      <c r="O2989" s="17"/>
      <c r="P2989" s="17"/>
      <c r="Q2989" s="17"/>
      <c r="R2989" s="17"/>
      <c r="S2989" s="17"/>
      <c r="T2989" s="17"/>
    </row>
    <row r="2990" spans="1:27" ht="33.75" hidden="1" customHeight="1" x14ac:dyDescent="0.25">
      <c r="A2990" s="40">
        <v>11</v>
      </c>
      <c r="B2990" s="126" t="s">
        <v>156</v>
      </c>
      <c r="C2990" s="127"/>
      <c r="D2990" s="128"/>
      <c r="E2990" s="57" t="s">
        <v>69</v>
      </c>
      <c r="F2990" s="187"/>
      <c r="G2990" s="188"/>
      <c r="H2990" s="120"/>
      <c r="I2990" s="159"/>
      <c r="J2990" s="159"/>
      <c r="K2990" s="100" t="str">
        <f>IF(F2991&gt;F2990,"Wartość kosztów kwalifikowanych przekracza koszt całkowity przedsięwzięcia !!!","")</f>
        <v/>
      </c>
      <c r="L2990" s="17"/>
      <c r="M2990" s="17"/>
      <c r="N2990" s="17"/>
      <c r="O2990" s="17"/>
      <c r="P2990" s="17"/>
      <c r="Q2990" s="17"/>
      <c r="R2990" s="17"/>
      <c r="S2990" s="17"/>
      <c r="T2990" s="17"/>
    </row>
    <row r="2991" spans="1:27" ht="141.75" hidden="1" customHeight="1" x14ac:dyDescent="0.25">
      <c r="A2991" s="40">
        <v>12</v>
      </c>
      <c r="B2991" s="126" t="s">
        <v>167</v>
      </c>
      <c r="C2991" s="127"/>
      <c r="D2991" s="128"/>
      <c r="E2991" s="57" t="s">
        <v>69</v>
      </c>
      <c r="F2991" s="187"/>
      <c r="G2991" s="188"/>
      <c r="H2991" s="120"/>
      <c r="I2991" s="159"/>
      <c r="J2991" s="159"/>
      <c r="K2991" s="105" t="str">
        <f>IF(F2991="","",IF(F2991&lt;100000,"Minimalny koszt kwalifikowany przedsięwzięcia to 100.000,00 zł !!!",""))</f>
        <v/>
      </c>
      <c r="L2991" s="17"/>
      <c r="M2991" s="17"/>
      <c r="N2991" s="17"/>
      <c r="O2991" s="17"/>
      <c r="P2991" s="17"/>
      <c r="Q2991" s="17"/>
      <c r="R2991" s="17"/>
      <c r="S2991" s="17"/>
      <c r="T2991" s="17"/>
    </row>
    <row r="2992" spans="1:27" ht="30.75" hidden="1" customHeight="1" x14ac:dyDescent="0.25">
      <c r="A2992" s="37">
        <v>13</v>
      </c>
      <c r="B2992" s="126" t="s">
        <v>165</v>
      </c>
      <c r="C2992" s="127"/>
      <c r="D2992" s="128"/>
      <c r="E2992" s="57" t="s">
        <v>69</v>
      </c>
      <c r="F2992" s="187"/>
      <c r="G2992" s="188"/>
      <c r="H2992" s="120"/>
      <c r="I2992" s="159"/>
      <c r="J2992" s="159"/>
      <c r="K2992" s="99"/>
      <c r="L2992" s="17"/>
      <c r="M2992" s="17"/>
      <c r="N2992" s="17"/>
      <c r="O2992" s="17"/>
      <c r="P2992" s="17"/>
      <c r="Q2992" s="17"/>
      <c r="R2992" s="17"/>
      <c r="S2992" s="17"/>
      <c r="T2992" s="17"/>
    </row>
    <row r="2993" spans="1:20" ht="30.75" hidden="1" customHeight="1" x14ac:dyDescent="0.25">
      <c r="A2993" s="37">
        <v>14</v>
      </c>
      <c r="B2993" s="126" t="s">
        <v>164</v>
      </c>
      <c r="C2993" s="127"/>
      <c r="D2993" s="128"/>
      <c r="E2993" s="57" t="s">
        <v>69</v>
      </c>
      <c r="F2993" s="187"/>
      <c r="G2993" s="188"/>
      <c r="H2993" s="120"/>
      <c r="I2993" s="159"/>
      <c r="J2993" s="159"/>
      <c r="K2993" s="99"/>
      <c r="L2993" s="17"/>
      <c r="M2993" s="17"/>
      <c r="N2993" s="17"/>
      <c r="O2993" s="17"/>
      <c r="P2993" s="17"/>
      <c r="Q2993" s="17"/>
      <c r="R2993" s="17"/>
      <c r="S2993" s="17"/>
      <c r="T2993" s="17"/>
    </row>
    <row r="2994" spans="1:20" ht="30.75" hidden="1" customHeight="1" x14ac:dyDescent="0.25">
      <c r="A2994" s="37">
        <v>15</v>
      </c>
      <c r="B2994" s="126" t="s">
        <v>170</v>
      </c>
      <c r="C2994" s="127"/>
      <c r="D2994" s="128"/>
      <c r="E2994" s="57" t="s">
        <v>69</v>
      </c>
      <c r="F2994" s="189" t="str">
        <f>IF(OR(F2992="",F2993=""),"",F2992-F2993)</f>
        <v/>
      </c>
      <c r="G2994" s="190"/>
      <c r="H2994" s="120"/>
      <c r="I2994" s="159"/>
      <c r="J2994" s="159"/>
      <c r="K2994" s="99"/>
      <c r="L2994" s="17"/>
      <c r="M2994" s="17"/>
      <c r="N2994" s="17"/>
      <c r="O2994" s="17"/>
      <c r="P2994" s="17"/>
      <c r="Q2994" s="17"/>
      <c r="R2994" s="17"/>
      <c r="S2994" s="17"/>
      <c r="T2994" s="17"/>
    </row>
    <row r="2995" spans="1:20" hidden="1" x14ac:dyDescent="0.25">
      <c r="A2995" s="166">
        <v>16</v>
      </c>
      <c r="B2995" s="145" t="s">
        <v>66</v>
      </c>
      <c r="C2995" s="146"/>
      <c r="D2995" s="147"/>
      <c r="E2995" s="56" t="s">
        <v>93</v>
      </c>
      <c r="F2995" s="191"/>
      <c r="G2995" s="192"/>
      <c r="H2995" s="182"/>
      <c r="I2995" s="183"/>
      <c r="J2995" s="183"/>
      <c r="K2995" s="102"/>
      <c r="L2995" s="17"/>
      <c r="M2995" s="17"/>
      <c r="N2995" s="17"/>
      <c r="O2995" s="17"/>
      <c r="P2995" s="17"/>
      <c r="Q2995" s="17"/>
      <c r="R2995" s="17"/>
      <c r="S2995" s="17"/>
      <c r="T2995" s="17"/>
    </row>
    <row r="2996" spans="1:20" ht="17.25" hidden="1" customHeight="1" x14ac:dyDescent="0.25">
      <c r="A2996" s="167"/>
      <c r="B2996" s="151"/>
      <c r="C2996" s="152"/>
      <c r="D2996" s="153"/>
      <c r="E2996" s="54" t="s">
        <v>22</v>
      </c>
      <c r="F2996" s="114" t="str">
        <f>IF(F2995="","",F2995*0.278)</f>
        <v/>
      </c>
      <c r="G2996" s="114"/>
      <c r="H2996" s="184"/>
      <c r="I2996" s="184"/>
      <c r="J2996" s="182"/>
      <c r="K2996" s="102"/>
      <c r="L2996" s="17"/>
      <c r="M2996" s="17"/>
      <c r="N2996" s="17"/>
      <c r="O2996" s="17"/>
      <c r="P2996" s="17"/>
      <c r="Q2996" s="17"/>
      <c r="R2996" s="17"/>
      <c r="S2996" s="17"/>
      <c r="T2996" s="17"/>
    </row>
    <row r="2997" spans="1:20" hidden="1" x14ac:dyDescent="0.25">
      <c r="A2997" s="166">
        <v>17</v>
      </c>
      <c r="B2997" s="145" t="s">
        <v>67</v>
      </c>
      <c r="C2997" s="146"/>
      <c r="D2997" s="147"/>
      <c r="E2997" s="56" t="s">
        <v>93</v>
      </c>
      <c r="F2997" s="191"/>
      <c r="G2997" s="192"/>
      <c r="H2997" s="182"/>
      <c r="I2997" s="183"/>
      <c r="J2997" s="183"/>
      <c r="K2997" s="102"/>
      <c r="L2997" s="17"/>
      <c r="M2997" s="17"/>
      <c r="N2997" s="17"/>
      <c r="O2997" s="17"/>
      <c r="P2997" s="17"/>
      <c r="Q2997" s="17"/>
      <c r="R2997" s="17"/>
      <c r="S2997" s="17"/>
      <c r="T2997" s="17"/>
    </row>
    <row r="2998" spans="1:20" hidden="1" x14ac:dyDescent="0.25">
      <c r="A2998" s="167"/>
      <c r="B2998" s="151"/>
      <c r="C2998" s="152"/>
      <c r="D2998" s="153"/>
      <c r="E2998" s="54" t="s">
        <v>22</v>
      </c>
      <c r="F2998" s="114" t="str">
        <f>IF(F2997="","",F2997*0.278)</f>
        <v/>
      </c>
      <c r="G2998" s="114"/>
      <c r="H2998" s="184"/>
      <c r="I2998" s="184"/>
      <c r="J2998" s="182"/>
      <c r="K2998" s="102"/>
      <c r="L2998" s="17"/>
      <c r="M2998" s="17"/>
      <c r="N2998" s="17"/>
      <c r="O2998" s="17"/>
      <c r="P2998" s="17"/>
      <c r="Q2998" s="17"/>
      <c r="R2998" s="17"/>
      <c r="S2998" s="17"/>
      <c r="T2998" s="17"/>
    </row>
    <row r="2999" spans="1:20" hidden="1" x14ac:dyDescent="0.25">
      <c r="A2999" s="166">
        <v>18</v>
      </c>
      <c r="B2999" s="145" t="s">
        <v>64</v>
      </c>
      <c r="C2999" s="146"/>
      <c r="D2999" s="147"/>
      <c r="E2999" s="56" t="s">
        <v>93</v>
      </c>
      <c r="F2999" s="181" t="str">
        <f>IF(OR(F2995="",F2997=""),"",F2995-F2997)</f>
        <v/>
      </c>
      <c r="G2999" s="181"/>
      <c r="H2999" s="182"/>
      <c r="I2999" s="183"/>
      <c r="J2999" s="183"/>
      <c r="K2999" s="102"/>
      <c r="L2999" s="17"/>
      <c r="M2999" s="17"/>
      <c r="N2999" s="17"/>
      <c r="O2999" s="17"/>
      <c r="P2999" s="17"/>
      <c r="Q2999" s="17"/>
      <c r="R2999" s="17"/>
      <c r="S2999" s="17"/>
      <c r="T2999" s="17"/>
    </row>
    <row r="3000" spans="1:20" hidden="1" x14ac:dyDescent="0.25">
      <c r="A3000" s="167"/>
      <c r="B3000" s="151"/>
      <c r="C3000" s="152"/>
      <c r="D3000" s="153"/>
      <c r="E3000" s="54" t="s">
        <v>22</v>
      </c>
      <c r="F3000" s="114" t="str">
        <f>IF(OR(F2996="",F2998=""),"",F2996-F2998)</f>
        <v/>
      </c>
      <c r="G3000" s="114"/>
      <c r="H3000" s="184"/>
      <c r="I3000" s="184"/>
      <c r="J3000" s="182"/>
      <c r="K3000" s="102"/>
      <c r="L3000" s="17"/>
      <c r="M3000" s="17"/>
      <c r="N3000" s="17"/>
      <c r="O3000" s="17"/>
      <c r="P3000" s="17"/>
      <c r="Q3000" s="17"/>
      <c r="R3000" s="17"/>
      <c r="S3000" s="17"/>
      <c r="T3000" s="17"/>
    </row>
    <row r="3001" spans="1:20" ht="24" hidden="1" customHeight="1" x14ac:dyDescent="0.25">
      <c r="A3001" s="166">
        <v>19</v>
      </c>
      <c r="B3001" s="168" t="s">
        <v>61</v>
      </c>
      <c r="C3001" s="169"/>
      <c r="D3001" s="170"/>
      <c r="E3001" s="58" t="s">
        <v>93</v>
      </c>
      <c r="F3001" s="163"/>
      <c r="G3001" s="164"/>
      <c r="H3001" s="120"/>
      <c r="I3001" s="159"/>
      <c r="J3001" s="159"/>
      <c r="K3001" s="99"/>
      <c r="L3001" s="17"/>
      <c r="M3001" s="17"/>
      <c r="N3001" s="17"/>
      <c r="O3001" s="17"/>
      <c r="P3001" s="17"/>
      <c r="Q3001" s="17"/>
      <c r="R3001" s="17"/>
      <c r="S3001" s="17"/>
      <c r="T3001" s="17"/>
    </row>
    <row r="3002" spans="1:20" ht="24" hidden="1" customHeight="1" x14ac:dyDescent="0.25">
      <c r="A3002" s="167"/>
      <c r="B3002" s="171"/>
      <c r="C3002" s="172"/>
      <c r="D3002" s="173"/>
      <c r="E3002" s="57" t="s">
        <v>22</v>
      </c>
      <c r="F3002" s="185" t="str">
        <f>IF(F3001="","",F3001*0.278)</f>
        <v/>
      </c>
      <c r="G3002" s="186"/>
      <c r="H3002" s="120"/>
      <c r="I3002" s="159"/>
      <c r="J3002" s="159"/>
      <c r="K3002" s="99"/>
      <c r="L3002" s="17"/>
      <c r="M3002" s="17"/>
      <c r="N3002" s="17"/>
      <c r="O3002" s="17"/>
      <c r="P3002" s="17"/>
      <c r="Q3002" s="17"/>
      <c r="R3002" s="17"/>
      <c r="S3002" s="17"/>
      <c r="T3002" s="17"/>
    </row>
    <row r="3003" spans="1:20" ht="24" hidden="1" customHeight="1" x14ac:dyDescent="0.25">
      <c r="A3003" s="166">
        <v>20</v>
      </c>
      <c r="B3003" s="168" t="s">
        <v>62</v>
      </c>
      <c r="C3003" s="169"/>
      <c r="D3003" s="170"/>
      <c r="E3003" s="58" t="s">
        <v>93</v>
      </c>
      <c r="F3003" s="163"/>
      <c r="G3003" s="164"/>
      <c r="H3003" s="120"/>
      <c r="I3003" s="159"/>
      <c r="J3003" s="159"/>
      <c r="K3003" s="99"/>
      <c r="L3003" s="17"/>
      <c r="M3003" s="17"/>
      <c r="N3003" s="17"/>
      <c r="O3003" s="17"/>
      <c r="P3003" s="17"/>
      <c r="Q3003" s="17"/>
      <c r="R3003" s="17"/>
      <c r="S3003" s="17"/>
      <c r="T3003" s="17"/>
    </row>
    <row r="3004" spans="1:20" ht="24" hidden="1" customHeight="1" x14ac:dyDescent="0.25">
      <c r="A3004" s="167"/>
      <c r="B3004" s="171"/>
      <c r="C3004" s="172"/>
      <c r="D3004" s="173"/>
      <c r="E3004" s="57" t="s">
        <v>22</v>
      </c>
      <c r="F3004" s="185" t="str">
        <f>IF(F3003="","",F3003*0.278)</f>
        <v/>
      </c>
      <c r="G3004" s="186"/>
      <c r="H3004" s="120"/>
      <c r="I3004" s="159"/>
      <c r="J3004" s="159"/>
      <c r="K3004" s="103"/>
      <c r="L3004" s="17"/>
      <c r="M3004" s="17"/>
      <c r="N3004" s="17"/>
      <c r="O3004" s="17"/>
      <c r="P3004" s="17"/>
      <c r="Q3004" s="17"/>
      <c r="R3004" s="17"/>
      <c r="S3004" s="17"/>
      <c r="T3004" s="17"/>
    </row>
    <row r="3005" spans="1:20" ht="23.25" hidden="1" customHeight="1" x14ac:dyDescent="0.25">
      <c r="A3005" s="166">
        <v>21</v>
      </c>
      <c r="B3005" s="168" t="s">
        <v>50</v>
      </c>
      <c r="C3005" s="169"/>
      <c r="D3005" s="170"/>
      <c r="E3005" s="58" t="s">
        <v>93</v>
      </c>
      <c r="F3005" s="174" t="str">
        <f>IF(OR(F3001="",F3003=""),"",F3001-F3003)</f>
        <v/>
      </c>
      <c r="G3005" s="175"/>
      <c r="H3005" s="120"/>
      <c r="I3005" s="159"/>
      <c r="J3005" s="159"/>
      <c r="K3005" s="103"/>
      <c r="L3005" s="17"/>
      <c r="M3005" s="17"/>
      <c r="N3005" s="17"/>
      <c r="O3005" s="17"/>
      <c r="P3005" s="17"/>
      <c r="Q3005" s="17"/>
      <c r="R3005" s="17"/>
      <c r="S3005" s="17"/>
      <c r="T3005" s="17"/>
    </row>
    <row r="3006" spans="1:20" ht="23.25" hidden="1" customHeight="1" x14ac:dyDescent="0.25">
      <c r="A3006" s="167"/>
      <c r="B3006" s="171"/>
      <c r="C3006" s="172"/>
      <c r="D3006" s="173"/>
      <c r="E3006" s="57" t="s">
        <v>22</v>
      </c>
      <c r="F3006" s="174" t="str">
        <f>IF(OR(F3002="",F3004=""),"",F3002-F3004)</f>
        <v/>
      </c>
      <c r="G3006" s="175"/>
      <c r="H3006" s="120"/>
      <c r="I3006" s="159"/>
      <c r="J3006" s="159"/>
      <c r="K3006" s="103"/>
      <c r="L3006" s="17"/>
      <c r="M3006" s="17"/>
      <c r="N3006" s="17"/>
      <c r="O3006" s="17"/>
      <c r="P3006" s="17"/>
      <c r="Q3006" s="17"/>
      <c r="R3006" s="17"/>
      <c r="S3006" s="17"/>
      <c r="T3006" s="17"/>
    </row>
    <row r="3007" spans="1:20" ht="45.75" hidden="1" customHeight="1" x14ac:dyDescent="0.25">
      <c r="A3007" s="38">
        <v>22</v>
      </c>
      <c r="B3007" s="126" t="s">
        <v>161</v>
      </c>
      <c r="C3007" s="127"/>
      <c r="D3007" s="128"/>
      <c r="E3007" s="57" t="s">
        <v>47</v>
      </c>
      <c r="F3007" s="176" t="str">
        <f>IF(OR(F3001="",F3003=""),"",F3005/F3001)</f>
        <v/>
      </c>
      <c r="G3007" s="177"/>
      <c r="H3007" s="120"/>
      <c r="I3007" s="159"/>
      <c r="J3007" s="159"/>
      <c r="K3007" s="103"/>
      <c r="L3007" s="17"/>
      <c r="M3007" s="17"/>
      <c r="N3007" s="17"/>
      <c r="O3007" s="17"/>
      <c r="P3007" s="17"/>
      <c r="Q3007" s="17"/>
      <c r="R3007" s="17"/>
      <c r="S3007" s="17"/>
      <c r="T3007" s="17"/>
    </row>
    <row r="3008" spans="1:20" ht="30.75" hidden="1" customHeight="1" x14ac:dyDescent="0.25">
      <c r="A3008" s="40">
        <v>23</v>
      </c>
      <c r="B3008" s="129" t="s">
        <v>23</v>
      </c>
      <c r="C3008" s="130"/>
      <c r="D3008" s="131"/>
      <c r="E3008" s="54" t="s">
        <v>22</v>
      </c>
      <c r="F3008" s="178"/>
      <c r="G3008" s="178"/>
      <c r="H3008" s="179"/>
      <c r="I3008" s="179"/>
      <c r="J3008" s="120"/>
      <c r="K3008" s="102"/>
      <c r="L3008" s="17"/>
      <c r="M3008" s="17"/>
      <c r="N3008" s="17"/>
      <c r="O3008" s="17"/>
      <c r="P3008" s="17"/>
      <c r="Q3008" s="17"/>
      <c r="R3008" s="17"/>
      <c r="S3008" s="17"/>
      <c r="T3008" s="17"/>
    </row>
    <row r="3009" spans="1:27" ht="30.75" hidden="1" customHeight="1" x14ac:dyDescent="0.25">
      <c r="A3009" s="38">
        <v>24</v>
      </c>
      <c r="B3009" s="129" t="s">
        <v>172</v>
      </c>
      <c r="C3009" s="130"/>
      <c r="D3009" s="131"/>
      <c r="E3009" s="54" t="s">
        <v>22</v>
      </c>
      <c r="F3009" s="178"/>
      <c r="G3009" s="178"/>
      <c r="H3009" s="179"/>
      <c r="I3009" s="179"/>
      <c r="J3009" s="120"/>
      <c r="K3009" s="102"/>
      <c r="L3009" s="17"/>
      <c r="M3009" s="17"/>
      <c r="N3009" s="17"/>
      <c r="O3009" s="17"/>
      <c r="P3009" s="17"/>
      <c r="Q3009" s="17"/>
      <c r="R3009" s="17"/>
      <c r="S3009" s="17"/>
      <c r="T3009" s="17"/>
    </row>
    <row r="3010" spans="1:27" ht="30.75" hidden="1" customHeight="1" x14ac:dyDescent="0.25">
      <c r="A3010" s="38">
        <v>25</v>
      </c>
      <c r="B3010" s="129" t="s">
        <v>173</v>
      </c>
      <c r="C3010" s="130"/>
      <c r="D3010" s="131"/>
      <c r="E3010" s="54" t="s">
        <v>22</v>
      </c>
      <c r="F3010" s="180" t="str">
        <f>IF(OR(F3008="",F3009=""),"",F3008-F3009)</f>
        <v/>
      </c>
      <c r="G3010" s="180"/>
      <c r="H3010" s="120"/>
      <c r="I3010" s="159"/>
      <c r="J3010" s="159"/>
      <c r="K3010" s="102"/>
      <c r="L3010" s="17"/>
      <c r="M3010" s="17"/>
      <c r="N3010" s="17"/>
      <c r="O3010" s="17"/>
      <c r="P3010" s="17"/>
      <c r="Q3010" s="17"/>
      <c r="R3010" s="17"/>
      <c r="S3010" s="17"/>
      <c r="T3010" s="17"/>
    </row>
    <row r="3011" spans="1:27" ht="45.75" hidden="1" customHeight="1" x14ac:dyDescent="0.25">
      <c r="A3011" s="46">
        <v>26</v>
      </c>
      <c r="B3011" s="108" t="s">
        <v>166</v>
      </c>
      <c r="C3011" s="108"/>
      <c r="D3011" s="108"/>
      <c r="E3011" s="57" t="s">
        <v>22</v>
      </c>
      <c r="F3011" s="163"/>
      <c r="G3011" s="164"/>
      <c r="H3011" s="120"/>
      <c r="I3011" s="159"/>
      <c r="J3011" s="159"/>
      <c r="K3011" s="103"/>
      <c r="L3011" s="17"/>
      <c r="M3011" s="17"/>
      <c r="N3011" s="17"/>
      <c r="O3011" s="17"/>
      <c r="P3011" s="17"/>
      <c r="Q3011" s="17"/>
      <c r="R3011" s="17"/>
      <c r="S3011" s="17"/>
      <c r="T3011" s="17"/>
    </row>
    <row r="3012" spans="1:27" ht="45.75" hidden="1" customHeight="1" x14ac:dyDescent="0.25">
      <c r="A3012" s="46">
        <v>27</v>
      </c>
      <c r="B3012" s="108" t="s">
        <v>169</v>
      </c>
      <c r="C3012" s="108"/>
      <c r="D3012" s="108"/>
      <c r="E3012" s="57" t="s">
        <v>22</v>
      </c>
      <c r="F3012" s="163"/>
      <c r="G3012" s="164"/>
      <c r="H3012" s="120"/>
      <c r="I3012" s="159"/>
      <c r="J3012" s="159"/>
      <c r="K3012" s="103"/>
      <c r="L3012" s="17"/>
      <c r="M3012" s="17"/>
      <c r="N3012" s="17"/>
      <c r="O3012" s="17"/>
      <c r="P3012" s="17"/>
      <c r="Q3012" s="17"/>
      <c r="R3012" s="17"/>
      <c r="S3012" s="17"/>
      <c r="T3012" s="17"/>
    </row>
    <row r="3013" spans="1:27" ht="45" hidden="1" customHeight="1" x14ac:dyDescent="0.25">
      <c r="A3013" s="34">
        <v>28</v>
      </c>
      <c r="B3013" s="157" t="s">
        <v>51</v>
      </c>
      <c r="C3013" s="157"/>
      <c r="D3013" s="157"/>
      <c r="E3013" s="54" t="s">
        <v>22</v>
      </c>
      <c r="F3013" s="165" t="str">
        <f>IF(AND(F3011="",F3012=""),"",F3011+F3012)</f>
        <v/>
      </c>
      <c r="G3013" s="165"/>
      <c r="H3013" s="120"/>
      <c r="I3013" s="159"/>
      <c r="J3013" s="159"/>
      <c r="K3013" s="99"/>
      <c r="L3013" s="17"/>
      <c r="M3013" s="17"/>
      <c r="N3013" s="17"/>
      <c r="O3013" s="17"/>
      <c r="P3013" s="17"/>
      <c r="Q3013" s="17"/>
      <c r="R3013" s="17"/>
      <c r="S3013" s="17"/>
      <c r="T3013" s="17"/>
    </row>
    <row r="3014" spans="1:27" ht="30.75" hidden="1" customHeight="1" x14ac:dyDescent="0.25">
      <c r="A3014" s="34">
        <v>29</v>
      </c>
      <c r="B3014" s="129" t="s">
        <v>185</v>
      </c>
      <c r="C3014" s="130"/>
      <c r="D3014" s="131"/>
      <c r="E3014" s="54" t="s">
        <v>24</v>
      </c>
      <c r="F3014" s="163"/>
      <c r="G3014" s="164"/>
      <c r="H3014" s="120"/>
      <c r="I3014" s="159"/>
      <c r="J3014" s="159"/>
      <c r="K3014" s="99"/>
      <c r="L3014" s="17"/>
      <c r="M3014" s="17"/>
      <c r="N3014" s="17"/>
      <c r="O3014" s="17"/>
      <c r="P3014" s="17"/>
      <c r="Q3014" s="17"/>
      <c r="R3014" s="17"/>
      <c r="S3014" s="17"/>
      <c r="T3014" s="17"/>
    </row>
    <row r="3015" spans="1:27" hidden="1" x14ac:dyDescent="0.25">
      <c r="A3015" s="34">
        <v>30</v>
      </c>
      <c r="B3015" s="129" t="s">
        <v>186</v>
      </c>
      <c r="C3015" s="130"/>
      <c r="D3015" s="131"/>
      <c r="E3015" s="54" t="s">
        <v>24</v>
      </c>
      <c r="F3015" s="163"/>
      <c r="G3015" s="164"/>
      <c r="H3015" s="120"/>
      <c r="I3015" s="159"/>
      <c r="J3015" s="159"/>
      <c r="K3015" s="99"/>
      <c r="L3015" s="17"/>
      <c r="M3015" s="17"/>
      <c r="N3015" s="17"/>
      <c r="O3015" s="17"/>
      <c r="P3015" s="17"/>
      <c r="Q3015" s="17"/>
      <c r="R3015" s="17"/>
      <c r="S3015" s="17"/>
      <c r="T3015" s="17"/>
    </row>
    <row r="3016" spans="1:27" ht="31.5" hidden="1" customHeight="1" x14ac:dyDescent="0.25">
      <c r="A3016" s="34">
        <v>31</v>
      </c>
      <c r="B3016" s="157" t="s">
        <v>48</v>
      </c>
      <c r="C3016" s="157"/>
      <c r="D3016" s="157"/>
      <c r="E3016" s="54" t="s">
        <v>24</v>
      </c>
      <c r="F3016" s="165" t="str">
        <f>IF(OR(F3014="",F3015=""),"",F3014-F3015)</f>
        <v/>
      </c>
      <c r="G3016" s="165"/>
      <c r="H3016" s="120"/>
      <c r="I3016" s="159"/>
      <c r="J3016" s="159"/>
      <c r="K3016" s="103"/>
      <c r="L3016" s="17"/>
      <c r="M3016" s="17"/>
      <c r="N3016" s="17"/>
      <c r="O3016" s="17"/>
      <c r="P3016" s="17"/>
      <c r="Q3016" s="17"/>
      <c r="R3016" s="17"/>
      <c r="S3016" s="17"/>
      <c r="T3016" s="17"/>
    </row>
    <row r="3017" spans="1:27" hidden="1" x14ac:dyDescent="0.25">
      <c r="A3017" s="142">
        <v>32</v>
      </c>
      <c r="B3017" s="145" t="s">
        <v>52</v>
      </c>
      <c r="C3017" s="146"/>
      <c r="D3017" s="147"/>
      <c r="E3017" s="154" t="s">
        <v>182</v>
      </c>
      <c r="F3017" s="154"/>
      <c r="G3017" s="154"/>
      <c r="H3017" s="154"/>
      <c r="I3017" s="154"/>
      <c r="J3017" s="86"/>
      <c r="K3017" s="155" t="str">
        <f>IF(AND(J3017="Tak",F3007&lt;0.25),"Nie został spełniony warunek zgodnie z punktem 1 Kryteriów jakościowych dopuszczających","")</f>
        <v/>
      </c>
      <c r="L3017" s="155"/>
      <c r="M3017" s="155"/>
      <c r="N3017" s="155"/>
      <c r="O3017" s="155"/>
      <c r="P3017" s="155"/>
      <c r="Q3017" s="155"/>
      <c r="R3017" s="155"/>
      <c r="S3017" s="155"/>
      <c r="T3017" s="155"/>
      <c r="AA3017">
        <f>IF(J3017="Tak",1,0)</f>
        <v>0</v>
      </c>
    </row>
    <row r="3018" spans="1:27" hidden="1" x14ac:dyDescent="0.25">
      <c r="A3018" s="143"/>
      <c r="B3018" s="148"/>
      <c r="C3018" s="149"/>
      <c r="D3018" s="150"/>
      <c r="E3018" s="156" t="s">
        <v>183</v>
      </c>
      <c r="F3018" s="156"/>
      <c r="G3018" s="156"/>
      <c r="H3018" s="156"/>
      <c r="I3018" s="156"/>
      <c r="J3018" s="86"/>
      <c r="K3018" s="155" t="str">
        <f>IF(AND(J3018="Tak",F3007&lt;0.1),"Nie został spełniony warunek zgodnie z punktem 2 Kryteriów jakościowych dopuszczających","")</f>
        <v/>
      </c>
      <c r="L3018" s="155"/>
      <c r="M3018" s="155"/>
      <c r="N3018" s="155"/>
      <c r="O3018" s="155"/>
      <c r="P3018" s="155"/>
      <c r="Q3018" s="155"/>
      <c r="R3018" s="155"/>
      <c r="S3018" s="155"/>
      <c r="T3018" s="155"/>
      <c r="AA3018">
        <f t="shared" ref="AA3018:AA3019" si="60">IF(J3018="Tak",1,0)</f>
        <v>0</v>
      </c>
    </row>
    <row r="3019" spans="1:27" hidden="1" x14ac:dyDescent="0.25">
      <c r="A3019" s="144"/>
      <c r="B3019" s="151"/>
      <c r="C3019" s="152"/>
      <c r="D3019" s="153"/>
      <c r="E3019" s="156" t="s">
        <v>184</v>
      </c>
      <c r="F3019" s="156"/>
      <c r="G3019" s="156"/>
      <c r="H3019" s="156"/>
      <c r="I3019" s="156"/>
      <c r="J3019" s="86"/>
      <c r="K3019" s="155" t="str">
        <f>IF(AND(J3019="Tak",F3007&lt;0.1),"Nie został spełniony warunek zgodnie z punktem 2 Kryteriów jakościowych dopuszczających","")</f>
        <v/>
      </c>
      <c r="L3019" s="155"/>
      <c r="M3019" s="155"/>
      <c r="N3019" s="155"/>
      <c r="O3019" s="155"/>
      <c r="P3019" s="155"/>
      <c r="Q3019" s="155"/>
      <c r="R3019" s="155"/>
      <c r="S3019" s="155"/>
      <c r="T3019" s="155"/>
      <c r="AA3019">
        <f t="shared" si="60"/>
        <v>0</v>
      </c>
    </row>
    <row r="3020" spans="1:27" ht="61.5" hidden="1" customHeight="1" x14ac:dyDescent="0.25">
      <c r="A3020" s="34">
        <v>33</v>
      </c>
      <c r="B3020" s="157" t="s">
        <v>277</v>
      </c>
      <c r="C3020" s="157"/>
      <c r="D3020" s="157"/>
      <c r="E3020" s="54" t="s">
        <v>19</v>
      </c>
      <c r="F3020" s="158"/>
      <c r="G3020" s="158"/>
      <c r="H3020" s="120"/>
      <c r="I3020" s="159"/>
      <c r="J3020" s="159"/>
      <c r="K3020" s="99"/>
      <c r="L3020" s="17"/>
      <c r="M3020" s="17"/>
      <c r="N3020" s="17"/>
      <c r="O3020" s="17"/>
      <c r="P3020" s="17"/>
      <c r="Q3020" s="17"/>
      <c r="R3020" s="17"/>
      <c r="S3020" s="17"/>
      <c r="T3020" s="17"/>
      <c r="AA3020">
        <f>SUM(AA3017:AA3019)</f>
        <v>0</v>
      </c>
    </row>
    <row r="3021" spans="1:27" ht="41.25" hidden="1" customHeight="1" x14ac:dyDescent="0.25">
      <c r="A3021" s="34">
        <v>34</v>
      </c>
      <c r="B3021" s="108" t="s">
        <v>157</v>
      </c>
      <c r="C3021" s="108"/>
      <c r="D3021" s="108"/>
      <c r="E3021" s="57" t="s">
        <v>158</v>
      </c>
      <c r="F3021" s="160" t="str">
        <f>IF(OR(F2992="",F2993=""),"",F2991/F3005)</f>
        <v/>
      </c>
      <c r="G3021" s="160"/>
      <c r="H3021" s="161"/>
      <c r="I3021" s="161"/>
      <c r="J3021" s="162"/>
      <c r="K3021" s="100"/>
      <c r="L3021" s="17"/>
      <c r="M3021" s="17"/>
      <c r="N3021" s="17"/>
      <c r="O3021" s="17"/>
      <c r="P3021" s="17"/>
      <c r="Q3021" s="17"/>
      <c r="R3021" s="17"/>
      <c r="S3021" s="17"/>
      <c r="T3021" s="17"/>
    </row>
    <row r="3022" spans="1:27" ht="40.5" hidden="1" customHeight="1" x14ac:dyDescent="0.25">
      <c r="A3022" s="34">
        <v>35</v>
      </c>
      <c r="B3022" s="108" t="s">
        <v>159</v>
      </c>
      <c r="C3022" s="108"/>
      <c r="D3022" s="108"/>
      <c r="E3022" s="57" t="s">
        <v>160</v>
      </c>
      <c r="F3022" s="160" t="str">
        <f>IF(OR(F2991="",F2992="",F3001=""),"",F2991/(F2992-F2993))</f>
        <v/>
      </c>
      <c r="G3022" s="160"/>
      <c r="H3022" s="161"/>
      <c r="I3022" s="161"/>
      <c r="J3022" s="162"/>
      <c r="K3022" s="99"/>
      <c r="L3022" s="17"/>
      <c r="M3022" s="17"/>
      <c r="N3022" s="17"/>
      <c r="O3022" s="17"/>
      <c r="P3022" s="17"/>
      <c r="Q3022" s="17"/>
      <c r="R3022" s="17"/>
      <c r="S3022" s="17"/>
      <c r="T3022" s="17"/>
    </row>
    <row r="3023" spans="1:27" ht="30" hidden="1" customHeight="1" x14ac:dyDescent="0.25">
      <c r="A3023" s="34">
        <v>36</v>
      </c>
      <c r="B3023" s="126" t="str">
        <f>CONCATENATE("Maksymalna kwota dofinansowania - ",'0-1'!$B$8)</f>
        <v xml:space="preserve">Maksymalna kwota dofinansowania - </v>
      </c>
      <c r="C3023" s="127"/>
      <c r="D3023" s="128"/>
      <c r="E3023" s="57" t="s">
        <v>69</v>
      </c>
      <c r="F3023" s="135" t="str">
        <f>IF(F3024="","",F3024*F2991)</f>
        <v/>
      </c>
      <c r="G3023" s="136"/>
      <c r="H3023" s="137"/>
      <c r="I3023" s="138"/>
      <c r="J3023" s="138"/>
      <c r="K3023" s="99"/>
      <c r="L3023" s="17"/>
      <c r="M3023" s="17"/>
      <c r="N3023" s="17"/>
      <c r="O3023" s="17"/>
      <c r="P3023" s="17"/>
      <c r="Q3023" s="17"/>
      <c r="R3023" s="17"/>
      <c r="S3023" s="17"/>
      <c r="T3023" s="17"/>
    </row>
    <row r="3024" spans="1:27" ht="45.75" hidden="1" customHeight="1" x14ac:dyDescent="0.25">
      <c r="A3024" s="34">
        <v>37</v>
      </c>
      <c r="B3024" s="126" t="s">
        <v>187</v>
      </c>
      <c r="C3024" s="127"/>
      <c r="D3024" s="128"/>
      <c r="E3024" s="59" t="s">
        <v>47</v>
      </c>
      <c r="F3024" s="139" t="str">
        <f>IF(AA3020=3,0.95,IF(AA3020=2,0.9,IF(AA3020=1,0.85,"")))</f>
        <v/>
      </c>
      <c r="G3024" s="140"/>
      <c r="H3024" s="137"/>
      <c r="I3024" s="138"/>
      <c r="J3024" s="138"/>
      <c r="K3024" s="99"/>
      <c r="L3024" s="17"/>
      <c r="M3024" s="17"/>
      <c r="N3024" s="17"/>
      <c r="O3024" s="17"/>
      <c r="P3024" s="17"/>
      <c r="Q3024" s="17"/>
      <c r="R3024" s="17"/>
      <c r="S3024" s="17"/>
      <c r="T3024" s="17"/>
    </row>
    <row r="3025" spans="1:27" ht="15" hidden="1" customHeight="1" x14ac:dyDescent="0.25">
      <c r="A3025" s="106" t="s">
        <v>205</v>
      </c>
      <c r="B3025" s="106"/>
      <c r="C3025" s="106"/>
      <c r="D3025" s="106"/>
      <c r="E3025" s="106"/>
      <c r="F3025" s="106"/>
      <c r="G3025" s="106"/>
      <c r="H3025" s="106"/>
      <c r="I3025" s="106"/>
      <c r="J3025" s="132"/>
      <c r="K3025" s="98"/>
      <c r="L3025" s="17"/>
      <c r="M3025" s="17"/>
      <c r="N3025" s="17"/>
      <c r="O3025" s="17"/>
      <c r="P3025" s="17"/>
      <c r="Q3025" s="17"/>
      <c r="R3025" s="17"/>
      <c r="S3025" s="17"/>
      <c r="T3025" s="17"/>
    </row>
    <row r="3026" spans="1:27" ht="39.75" hidden="1" customHeight="1" x14ac:dyDescent="0.25">
      <c r="A3026" s="107"/>
      <c r="B3026" s="107"/>
      <c r="C3026" s="107"/>
      <c r="D3026" s="107"/>
      <c r="E3026" s="107"/>
      <c r="F3026" s="107"/>
      <c r="G3026" s="107"/>
      <c r="H3026" s="107"/>
      <c r="I3026" s="107"/>
      <c r="J3026" s="141"/>
      <c r="K3026" s="98"/>
      <c r="L3026" s="17"/>
      <c r="M3026" s="17"/>
      <c r="N3026" s="17"/>
      <c r="O3026" s="17"/>
      <c r="P3026" s="17"/>
      <c r="Q3026" s="17"/>
      <c r="R3026" s="17"/>
      <c r="S3026" s="17"/>
      <c r="T3026" s="17"/>
    </row>
    <row r="3027" spans="1:27" ht="33.75" hidden="1" customHeight="1" x14ac:dyDescent="0.25">
      <c r="K3027" s="98"/>
      <c r="L3027" s="17"/>
      <c r="M3027" s="17"/>
      <c r="N3027" s="17"/>
      <c r="O3027" s="17"/>
      <c r="P3027" s="17"/>
      <c r="Q3027" s="17"/>
      <c r="R3027" s="17"/>
      <c r="S3027" s="17"/>
      <c r="T3027" s="17"/>
    </row>
    <row r="3028" spans="1:27" ht="18.75" hidden="1" x14ac:dyDescent="0.3">
      <c r="B3028" s="207" t="s">
        <v>260</v>
      </c>
      <c r="C3028" s="207"/>
      <c r="D3028" s="207"/>
      <c r="E3028" s="207"/>
      <c r="F3028" s="207"/>
      <c r="G3028" s="207"/>
      <c r="H3028" s="207"/>
      <c r="I3028" s="207"/>
      <c r="J3028" s="207"/>
      <c r="K3028" s="98"/>
      <c r="L3028" s="17"/>
      <c r="M3028" s="17"/>
      <c r="N3028" s="17"/>
      <c r="O3028" s="17"/>
      <c r="P3028" s="17"/>
      <c r="Q3028" s="17"/>
      <c r="R3028" s="17"/>
      <c r="S3028" s="17"/>
      <c r="T3028" s="17"/>
    </row>
    <row r="3029" spans="1:27" ht="45.75" hidden="1" customHeight="1" x14ac:dyDescent="0.25">
      <c r="A3029" s="36" t="s">
        <v>13</v>
      </c>
      <c r="B3029" s="208" t="s">
        <v>33</v>
      </c>
      <c r="C3029" s="208"/>
      <c r="D3029" s="208"/>
      <c r="E3029" s="51" t="s">
        <v>15</v>
      </c>
      <c r="F3029" s="208" t="s">
        <v>36</v>
      </c>
      <c r="G3029" s="208"/>
      <c r="H3029" s="208" t="s">
        <v>49</v>
      </c>
      <c r="I3029" s="208"/>
      <c r="J3029" s="209"/>
      <c r="K3029" s="99"/>
      <c r="L3029" s="17"/>
      <c r="M3029" s="17"/>
      <c r="N3029" s="17"/>
      <c r="O3029" s="17"/>
      <c r="P3029" s="17"/>
      <c r="Q3029" s="17"/>
      <c r="R3029" s="17"/>
      <c r="S3029" s="17"/>
      <c r="T3029" s="17"/>
    </row>
    <row r="3030" spans="1:27" ht="31.5" hidden="1" customHeight="1" x14ac:dyDescent="0.25">
      <c r="A3030" s="40">
        <v>1</v>
      </c>
      <c r="B3030" s="157" t="s">
        <v>43</v>
      </c>
      <c r="C3030" s="157"/>
      <c r="D3030" s="157"/>
      <c r="E3030" s="52" t="s">
        <v>17</v>
      </c>
      <c r="F3030" s="198" t="s">
        <v>17</v>
      </c>
      <c r="G3030" s="199"/>
      <c r="H3030" s="200"/>
      <c r="I3030" s="200"/>
      <c r="J3030" s="201"/>
      <c r="K3030" s="99"/>
      <c r="L3030" s="17"/>
      <c r="M3030" s="17"/>
      <c r="N3030" s="17"/>
      <c r="O3030" s="17"/>
      <c r="P3030" s="17"/>
      <c r="Q3030" s="17"/>
      <c r="R3030" s="17"/>
      <c r="S3030" s="17"/>
      <c r="T3030" s="17"/>
    </row>
    <row r="3031" spans="1:27" ht="30.75" hidden="1" customHeight="1" x14ac:dyDescent="0.25">
      <c r="A3031" s="40">
        <v>2</v>
      </c>
      <c r="B3031" s="157" t="s">
        <v>44</v>
      </c>
      <c r="C3031" s="157"/>
      <c r="D3031" s="157"/>
      <c r="E3031" s="52" t="s">
        <v>17</v>
      </c>
      <c r="F3031" s="198" t="s">
        <v>17</v>
      </c>
      <c r="G3031" s="199"/>
      <c r="H3031" s="120"/>
      <c r="I3031" s="159"/>
      <c r="J3031" s="159"/>
      <c r="K3031" s="101"/>
      <c r="L3031" s="17"/>
      <c r="M3031" s="17"/>
      <c r="N3031" s="17"/>
      <c r="O3031" s="17"/>
      <c r="P3031" s="17"/>
      <c r="Q3031" s="17"/>
      <c r="R3031" s="17"/>
      <c r="S3031" s="17"/>
      <c r="T3031" s="17"/>
    </row>
    <row r="3032" spans="1:27" ht="15.75" hidden="1" x14ac:dyDescent="0.25">
      <c r="A3032" s="40">
        <v>3</v>
      </c>
      <c r="B3032" s="126" t="s">
        <v>152</v>
      </c>
      <c r="C3032" s="127"/>
      <c r="D3032" s="128"/>
      <c r="E3032" s="53" t="s">
        <v>153</v>
      </c>
      <c r="F3032" s="202"/>
      <c r="G3032" s="203"/>
      <c r="H3032" s="120"/>
      <c r="I3032" s="159"/>
      <c r="J3032" s="159"/>
      <c r="K3032" s="101"/>
      <c r="L3032" s="17"/>
      <c r="M3032" s="17"/>
      <c r="N3032" s="17"/>
      <c r="O3032" s="17"/>
      <c r="P3032" s="17"/>
      <c r="Q3032" s="17"/>
      <c r="R3032" s="17"/>
      <c r="S3032" s="17"/>
      <c r="T3032" s="17"/>
      <c r="AA3032" t="s">
        <v>154</v>
      </c>
    </row>
    <row r="3033" spans="1:27" ht="17.25" hidden="1" x14ac:dyDescent="0.25">
      <c r="A3033" s="40">
        <v>4</v>
      </c>
      <c r="B3033" s="157" t="s">
        <v>45</v>
      </c>
      <c r="C3033" s="157"/>
      <c r="D3033" s="157"/>
      <c r="E3033" s="54" t="s">
        <v>21</v>
      </c>
      <c r="F3033" s="158"/>
      <c r="G3033" s="158"/>
      <c r="H3033" s="120"/>
      <c r="I3033" s="159"/>
      <c r="J3033" s="159"/>
      <c r="K3033" s="101"/>
      <c r="L3033" s="17"/>
      <c r="M3033" s="17"/>
      <c r="N3033" s="17"/>
      <c r="O3033" s="17"/>
      <c r="P3033" s="17"/>
      <c r="Q3033" s="17"/>
      <c r="R3033" s="17"/>
      <c r="S3033" s="17"/>
      <c r="T3033" s="17"/>
      <c r="AA3033" t="s">
        <v>155</v>
      </c>
    </row>
    <row r="3034" spans="1:27" ht="18.75" hidden="1" customHeight="1" x14ac:dyDescent="0.25">
      <c r="A3034" s="40">
        <v>5</v>
      </c>
      <c r="B3034" s="157" t="s">
        <v>41</v>
      </c>
      <c r="C3034" s="157"/>
      <c r="D3034" s="157"/>
      <c r="E3034" s="54" t="s">
        <v>21</v>
      </c>
      <c r="F3034" s="204"/>
      <c r="G3034" s="205"/>
      <c r="H3034" s="120"/>
      <c r="I3034" s="159"/>
      <c r="J3034" s="159"/>
      <c r="K3034" s="101"/>
      <c r="L3034" s="17"/>
      <c r="M3034" s="17"/>
      <c r="N3034" s="17"/>
      <c r="O3034" s="17"/>
      <c r="P3034" s="17"/>
      <c r="Q3034" s="17"/>
      <c r="R3034" s="17"/>
      <c r="S3034" s="17"/>
      <c r="T3034" s="17"/>
    </row>
    <row r="3035" spans="1:27" ht="29.25" hidden="1" customHeight="1" x14ac:dyDescent="0.25">
      <c r="A3035" s="34">
        <v>6</v>
      </c>
      <c r="B3035" s="206" t="s">
        <v>163</v>
      </c>
      <c r="C3035" s="206"/>
      <c r="D3035" s="206"/>
      <c r="E3035" s="55" t="s">
        <v>168</v>
      </c>
      <c r="F3035" s="158"/>
      <c r="G3035" s="158"/>
      <c r="H3035" s="120"/>
      <c r="I3035" s="159"/>
      <c r="J3035" s="159"/>
      <c r="K3035" s="101"/>
      <c r="L3035" s="17"/>
      <c r="M3035" s="17"/>
      <c r="N3035" s="17"/>
      <c r="O3035" s="17"/>
      <c r="P3035" s="17"/>
      <c r="Q3035" s="17"/>
      <c r="R3035" s="17"/>
      <c r="S3035" s="17"/>
      <c r="T3035" s="17"/>
    </row>
    <row r="3036" spans="1:27" ht="62.25" hidden="1" customHeight="1" x14ac:dyDescent="0.25">
      <c r="A3036" s="40">
        <v>7</v>
      </c>
      <c r="B3036" s="157" t="s">
        <v>46</v>
      </c>
      <c r="C3036" s="157"/>
      <c r="D3036" s="157"/>
      <c r="E3036" s="54" t="s">
        <v>21</v>
      </c>
      <c r="F3036" s="158"/>
      <c r="G3036" s="158"/>
      <c r="H3036" s="120"/>
      <c r="I3036" s="159"/>
      <c r="J3036" s="159"/>
      <c r="K3036" s="99"/>
      <c r="L3036" s="17"/>
      <c r="M3036" s="17"/>
      <c r="N3036" s="17"/>
      <c r="O3036" s="17"/>
      <c r="P3036" s="17"/>
      <c r="Q3036" s="17"/>
      <c r="R3036" s="17"/>
      <c r="S3036" s="17"/>
      <c r="T3036" s="17"/>
    </row>
    <row r="3037" spans="1:27" ht="28.5" hidden="1" customHeight="1" x14ac:dyDescent="0.25">
      <c r="A3037" s="40">
        <v>8</v>
      </c>
      <c r="B3037" s="193" t="s">
        <v>174</v>
      </c>
      <c r="C3037" s="194"/>
      <c r="D3037" s="195"/>
      <c r="E3037" s="56" t="s">
        <v>35</v>
      </c>
      <c r="F3037" s="196"/>
      <c r="G3037" s="197"/>
      <c r="H3037" s="120"/>
      <c r="I3037" s="159"/>
      <c r="J3037" s="159"/>
      <c r="K3037" s="99"/>
      <c r="L3037" s="17"/>
      <c r="M3037" s="17"/>
      <c r="N3037" s="17"/>
      <c r="O3037" s="17"/>
      <c r="P3037" s="17"/>
      <c r="Q3037" s="17"/>
      <c r="R3037" s="17"/>
      <c r="S3037" s="17"/>
      <c r="T3037" s="17"/>
    </row>
    <row r="3038" spans="1:27" ht="29.25" hidden="1" customHeight="1" x14ac:dyDescent="0.25">
      <c r="A3038" s="40">
        <v>9</v>
      </c>
      <c r="B3038" s="193" t="s">
        <v>176</v>
      </c>
      <c r="C3038" s="194"/>
      <c r="D3038" s="195"/>
      <c r="E3038" s="56" t="s">
        <v>153</v>
      </c>
      <c r="F3038" s="163"/>
      <c r="G3038" s="164"/>
      <c r="H3038" s="120"/>
      <c r="I3038" s="159"/>
      <c r="J3038" s="159"/>
      <c r="K3038" s="99"/>
      <c r="L3038" s="17"/>
      <c r="M3038" s="17"/>
      <c r="N3038" s="17"/>
      <c r="O3038" s="17"/>
      <c r="P3038" s="17"/>
      <c r="Q3038" s="17"/>
      <c r="R3038" s="17"/>
      <c r="S3038" s="17"/>
      <c r="T3038" s="17"/>
    </row>
    <row r="3039" spans="1:27" hidden="1" x14ac:dyDescent="0.25">
      <c r="A3039" s="40">
        <v>10</v>
      </c>
      <c r="B3039" s="193" t="s">
        <v>175</v>
      </c>
      <c r="C3039" s="194"/>
      <c r="D3039" s="195"/>
      <c r="E3039" s="56" t="s">
        <v>35</v>
      </c>
      <c r="F3039" s="196"/>
      <c r="G3039" s="197"/>
      <c r="H3039" s="120"/>
      <c r="I3039" s="159"/>
      <c r="J3039" s="159"/>
      <c r="K3039" s="99"/>
      <c r="L3039" s="17"/>
      <c r="M3039" s="17"/>
      <c r="N3039" s="17"/>
      <c r="O3039" s="17"/>
      <c r="P3039" s="17"/>
      <c r="Q3039" s="17"/>
      <c r="R3039" s="17"/>
      <c r="S3039" s="17"/>
      <c r="T3039" s="17"/>
    </row>
    <row r="3040" spans="1:27" ht="33.75" hidden="1" customHeight="1" x14ac:dyDescent="0.25">
      <c r="A3040" s="40">
        <v>11</v>
      </c>
      <c r="B3040" s="126" t="s">
        <v>156</v>
      </c>
      <c r="C3040" s="127"/>
      <c r="D3040" s="128"/>
      <c r="E3040" s="57" t="s">
        <v>69</v>
      </c>
      <c r="F3040" s="187"/>
      <c r="G3040" s="188"/>
      <c r="H3040" s="120"/>
      <c r="I3040" s="159"/>
      <c r="J3040" s="159"/>
      <c r="K3040" s="100" t="str">
        <f>IF(F3041&gt;F3040,"Wartość kosztów kwalifikowanych przekracza koszt całkowity przedsięwzięcia !!!","")</f>
        <v/>
      </c>
      <c r="L3040" s="17"/>
      <c r="M3040" s="17"/>
      <c r="N3040" s="17"/>
      <c r="O3040" s="17"/>
      <c r="P3040" s="17"/>
      <c r="Q3040" s="17"/>
      <c r="R3040" s="17"/>
      <c r="S3040" s="17"/>
      <c r="T3040" s="17"/>
    </row>
    <row r="3041" spans="1:20" ht="141.75" hidden="1" customHeight="1" x14ac:dyDescent="0.25">
      <c r="A3041" s="40">
        <v>12</v>
      </c>
      <c r="B3041" s="126" t="s">
        <v>167</v>
      </c>
      <c r="C3041" s="127"/>
      <c r="D3041" s="128"/>
      <c r="E3041" s="57" t="s">
        <v>69</v>
      </c>
      <c r="F3041" s="187"/>
      <c r="G3041" s="188"/>
      <c r="H3041" s="120"/>
      <c r="I3041" s="159"/>
      <c r="J3041" s="159"/>
      <c r="K3041" s="105" t="str">
        <f>IF(F3041="","",IF(F3041&lt;100000,"Minimalny koszt kwalifikowany przedsięwzięcia to 100.000,00 zł !!!",""))</f>
        <v/>
      </c>
      <c r="L3041" s="17"/>
      <c r="M3041" s="17"/>
      <c r="N3041" s="17"/>
      <c r="O3041" s="17"/>
      <c r="P3041" s="17"/>
      <c r="Q3041" s="17"/>
      <c r="R3041" s="17"/>
      <c r="S3041" s="17"/>
      <c r="T3041" s="17"/>
    </row>
    <row r="3042" spans="1:20" ht="30.75" hidden="1" customHeight="1" x14ac:dyDescent="0.25">
      <c r="A3042" s="37">
        <v>13</v>
      </c>
      <c r="B3042" s="126" t="s">
        <v>165</v>
      </c>
      <c r="C3042" s="127"/>
      <c r="D3042" s="128"/>
      <c r="E3042" s="57" t="s">
        <v>69</v>
      </c>
      <c r="F3042" s="187"/>
      <c r="G3042" s="188"/>
      <c r="H3042" s="120"/>
      <c r="I3042" s="159"/>
      <c r="J3042" s="159"/>
      <c r="K3042" s="99"/>
      <c r="L3042" s="17"/>
      <c r="M3042" s="17"/>
      <c r="N3042" s="17"/>
      <c r="O3042" s="17"/>
      <c r="P3042" s="17"/>
      <c r="Q3042" s="17"/>
      <c r="R3042" s="17"/>
      <c r="S3042" s="17"/>
      <c r="T3042" s="17"/>
    </row>
    <row r="3043" spans="1:20" ht="30.75" hidden="1" customHeight="1" x14ac:dyDescent="0.25">
      <c r="A3043" s="37">
        <v>14</v>
      </c>
      <c r="B3043" s="126" t="s">
        <v>164</v>
      </c>
      <c r="C3043" s="127"/>
      <c r="D3043" s="128"/>
      <c r="E3043" s="57" t="s">
        <v>69</v>
      </c>
      <c r="F3043" s="187"/>
      <c r="G3043" s="188"/>
      <c r="H3043" s="120"/>
      <c r="I3043" s="159"/>
      <c r="J3043" s="159"/>
      <c r="K3043" s="99"/>
      <c r="L3043" s="17"/>
      <c r="M3043" s="17"/>
      <c r="N3043" s="17"/>
      <c r="O3043" s="17"/>
      <c r="P3043" s="17"/>
      <c r="Q3043" s="17"/>
      <c r="R3043" s="17"/>
      <c r="S3043" s="17"/>
      <c r="T3043" s="17"/>
    </row>
    <row r="3044" spans="1:20" ht="30.75" hidden="1" customHeight="1" x14ac:dyDescent="0.25">
      <c r="A3044" s="37">
        <v>15</v>
      </c>
      <c r="B3044" s="126" t="s">
        <v>170</v>
      </c>
      <c r="C3044" s="127"/>
      <c r="D3044" s="128"/>
      <c r="E3044" s="57" t="s">
        <v>69</v>
      </c>
      <c r="F3044" s="189" t="str">
        <f>IF(OR(F3042="",F3043=""),"",F3042-F3043)</f>
        <v/>
      </c>
      <c r="G3044" s="190"/>
      <c r="H3044" s="120"/>
      <c r="I3044" s="159"/>
      <c r="J3044" s="159"/>
      <c r="K3044" s="99"/>
      <c r="L3044" s="17"/>
      <c r="M3044" s="17"/>
      <c r="N3044" s="17"/>
      <c r="O3044" s="17"/>
      <c r="P3044" s="17"/>
      <c r="Q3044" s="17"/>
      <c r="R3044" s="17"/>
      <c r="S3044" s="17"/>
      <c r="T3044" s="17"/>
    </row>
    <row r="3045" spans="1:20" hidden="1" x14ac:dyDescent="0.25">
      <c r="A3045" s="166">
        <v>16</v>
      </c>
      <c r="B3045" s="145" t="s">
        <v>66</v>
      </c>
      <c r="C3045" s="146"/>
      <c r="D3045" s="147"/>
      <c r="E3045" s="56" t="s">
        <v>93</v>
      </c>
      <c r="F3045" s="191"/>
      <c r="G3045" s="192"/>
      <c r="H3045" s="182"/>
      <c r="I3045" s="183"/>
      <c r="J3045" s="183"/>
      <c r="K3045" s="102"/>
      <c r="L3045" s="17"/>
      <c r="M3045" s="17"/>
      <c r="N3045" s="17"/>
      <c r="O3045" s="17"/>
      <c r="P3045" s="17"/>
      <c r="Q3045" s="17"/>
      <c r="R3045" s="17"/>
      <c r="S3045" s="17"/>
      <c r="T3045" s="17"/>
    </row>
    <row r="3046" spans="1:20" ht="17.25" hidden="1" customHeight="1" x14ac:dyDescent="0.25">
      <c r="A3046" s="167"/>
      <c r="B3046" s="151"/>
      <c r="C3046" s="152"/>
      <c r="D3046" s="153"/>
      <c r="E3046" s="54" t="s">
        <v>22</v>
      </c>
      <c r="F3046" s="114" t="str">
        <f>IF(F3045="","",F3045*0.278)</f>
        <v/>
      </c>
      <c r="G3046" s="114"/>
      <c r="H3046" s="184"/>
      <c r="I3046" s="184"/>
      <c r="J3046" s="182"/>
      <c r="K3046" s="102"/>
      <c r="L3046" s="17"/>
      <c r="M3046" s="17"/>
      <c r="N3046" s="17"/>
      <c r="O3046" s="17"/>
      <c r="P3046" s="17"/>
      <c r="Q3046" s="17"/>
      <c r="R3046" s="17"/>
      <c r="S3046" s="17"/>
      <c r="T3046" s="17"/>
    </row>
    <row r="3047" spans="1:20" hidden="1" x14ac:dyDescent="0.25">
      <c r="A3047" s="166">
        <v>17</v>
      </c>
      <c r="B3047" s="145" t="s">
        <v>67</v>
      </c>
      <c r="C3047" s="146"/>
      <c r="D3047" s="147"/>
      <c r="E3047" s="56" t="s">
        <v>93</v>
      </c>
      <c r="F3047" s="191"/>
      <c r="G3047" s="192"/>
      <c r="H3047" s="182"/>
      <c r="I3047" s="183"/>
      <c r="J3047" s="183"/>
      <c r="K3047" s="102"/>
      <c r="L3047" s="17"/>
      <c r="M3047" s="17"/>
      <c r="N3047" s="17"/>
      <c r="O3047" s="17"/>
      <c r="P3047" s="17"/>
      <c r="Q3047" s="17"/>
      <c r="R3047" s="17"/>
      <c r="S3047" s="17"/>
      <c r="T3047" s="17"/>
    </row>
    <row r="3048" spans="1:20" hidden="1" x14ac:dyDescent="0.25">
      <c r="A3048" s="167"/>
      <c r="B3048" s="151"/>
      <c r="C3048" s="152"/>
      <c r="D3048" s="153"/>
      <c r="E3048" s="54" t="s">
        <v>22</v>
      </c>
      <c r="F3048" s="114" t="str">
        <f>IF(F3047="","",F3047*0.278)</f>
        <v/>
      </c>
      <c r="G3048" s="114"/>
      <c r="H3048" s="184"/>
      <c r="I3048" s="184"/>
      <c r="J3048" s="182"/>
      <c r="K3048" s="102"/>
      <c r="L3048" s="17"/>
      <c r="M3048" s="17"/>
      <c r="N3048" s="17"/>
      <c r="O3048" s="17"/>
      <c r="P3048" s="17"/>
      <c r="Q3048" s="17"/>
      <c r="R3048" s="17"/>
      <c r="S3048" s="17"/>
      <c r="T3048" s="17"/>
    </row>
    <row r="3049" spans="1:20" hidden="1" x14ac:dyDescent="0.25">
      <c r="A3049" s="166">
        <v>18</v>
      </c>
      <c r="B3049" s="145" t="s">
        <v>64</v>
      </c>
      <c r="C3049" s="146"/>
      <c r="D3049" s="147"/>
      <c r="E3049" s="56" t="s">
        <v>93</v>
      </c>
      <c r="F3049" s="181" t="str">
        <f>IF(OR(F3045="",F3047=""),"",F3045-F3047)</f>
        <v/>
      </c>
      <c r="G3049" s="181"/>
      <c r="H3049" s="182"/>
      <c r="I3049" s="183"/>
      <c r="J3049" s="183"/>
      <c r="K3049" s="102"/>
      <c r="L3049" s="17"/>
      <c r="M3049" s="17"/>
      <c r="N3049" s="17"/>
      <c r="O3049" s="17"/>
      <c r="P3049" s="17"/>
      <c r="Q3049" s="17"/>
      <c r="R3049" s="17"/>
      <c r="S3049" s="17"/>
      <c r="T3049" s="17"/>
    </row>
    <row r="3050" spans="1:20" hidden="1" x14ac:dyDescent="0.25">
      <c r="A3050" s="167"/>
      <c r="B3050" s="151"/>
      <c r="C3050" s="152"/>
      <c r="D3050" s="153"/>
      <c r="E3050" s="54" t="s">
        <v>22</v>
      </c>
      <c r="F3050" s="114" t="str">
        <f>IF(OR(F3046="",F3048=""),"",F3046-F3048)</f>
        <v/>
      </c>
      <c r="G3050" s="114"/>
      <c r="H3050" s="184"/>
      <c r="I3050" s="184"/>
      <c r="J3050" s="182"/>
      <c r="K3050" s="102"/>
      <c r="L3050" s="17"/>
      <c r="M3050" s="17"/>
      <c r="N3050" s="17"/>
      <c r="O3050" s="17"/>
      <c r="P3050" s="17"/>
      <c r="Q3050" s="17"/>
      <c r="R3050" s="17"/>
      <c r="S3050" s="17"/>
      <c r="T3050" s="17"/>
    </row>
    <row r="3051" spans="1:20" ht="24" hidden="1" customHeight="1" x14ac:dyDescent="0.25">
      <c r="A3051" s="166">
        <v>19</v>
      </c>
      <c r="B3051" s="168" t="s">
        <v>61</v>
      </c>
      <c r="C3051" s="169"/>
      <c r="D3051" s="170"/>
      <c r="E3051" s="58" t="s">
        <v>93</v>
      </c>
      <c r="F3051" s="163"/>
      <c r="G3051" s="164"/>
      <c r="H3051" s="120"/>
      <c r="I3051" s="159"/>
      <c r="J3051" s="159"/>
      <c r="K3051" s="99"/>
      <c r="L3051" s="17"/>
      <c r="M3051" s="17"/>
      <c r="N3051" s="17"/>
      <c r="O3051" s="17"/>
      <c r="P3051" s="17"/>
      <c r="Q3051" s="17"/>
      <c r="R3051" s="17"/>
      <c r="S3051" s="17"/>
      <c r="T3051" s="17"/>
    </row>
    <row r="3052" spans="1:20" ht="24" hidden="1" customHeight="1" x14ac:dyDescent="0.25">
      <c r="A3052" s="167"/>
      <c r="B3052" s="171"/>
      <c r="C3052" s="172"/>
      <c r="D3052" s="173"/>
      <c r="E3052" s="57" t="s">
        <v>22</v>
      </c>
      <c r="F3052" s="185" t="str">
        <f>IF(F3051="","",F3051*0.278)</f>
        <v/>
      </c>
      <c r="G3052" s="186"/>
      <c r="H3052" s="120"/>
      <c r="I3052" s="159"/>
      <c r="J3052" s="159"/>
      <c r="K3052" s="99"/>
      <c r="L3052" s="17"/>
      <c r="M3052" s="17"/>
      <c r="N3052" s="17"/>
      <c r="O3052" s="17"/>
      <c r="P3052" s="17"/>
      <c r="Q3052" s="17"/>
      <c r="R3052" s="17"/>
      <c r="S3052" s="17"/>
      <c r="T3052" s="17"/>
    </row>
    <row r="3053" spans="1:20" ht="24" hidden="1" customHeight="1" x14ac:dyDescent="0.25">
      <c r="A3053" s="166">
        <v>20</v>
      </c>
      <c r="B3053" s="168" t="s">
        <v>62</v>
      </c>
      <c r="C3053" s="169"/>
      <c r="D3053" s="170"/>
      <c r="E3053" s="58" t="s">
        <v>93</v>
      </c>
      <c r="F3053" s="163"/>
      <c r="G3053" s="164"/>
      <c r="H3053" s="120"/>
      <c r="I3053" s="159"/>
      <c r="J3053" s="159"/>
      <c r="K3053" s="99"/>
      <c r="L3053" s="17"/>
      <c r="M3053" s="17"/>
      <c r="N3053" s="17"/>
      <c r="O3053" s="17"/>
      <c r="P3053" s="17"/>
      <c r="Q3053" s="17"/>
      <c r="R3053" s="17"/>
      <c r="S3053" s="17"/>
      <c r="T3053" s="17"/>
    </row>
    <row r="3054" spans="1:20" ht="24" hidden="1" customHeight="1" x14ac:dyDescent="0.25">
      <c r="A3054" s="167"/>
      <c r="B3054" s="171"/>
      <c r="C3054" s="172"/>
      <c r="D3054" s="173"/>
      <c r="E3054" s="57" t="s">
        <v>22</v>
      </c>
      <c r="F3054" s="185" t="str">
        <f>IF(F3053="","",F3053*0.278)</f>
        <v/>
      </c>
      <c r="G3054" s="186"/>
      <c r="H3054" s="120"/>
      <c r="I3054" s="159"/>
      <c r="J3054" s="159"/>
      <c r="K3054" s="103"/>
      <c r="L3054" s="17"/>
      <c r="M3054" s="17"/>
      <c r="N3054" s="17"/>
      <c r="O3054" s="17"/>
      <c r="P3054" s="17"/>
      <c r="Q3054" s="17"/>
      <c r="R3054" s="17"/>
      <c r="S3054" s="17"/>
      <c r="T3054" s="17"/>
    </row>
    <row r="3055" spans="1:20" ht="23.25" hidden="1" customHeight="1" x14ac:dyDescent="0.25">
      <c r="A3055" s="166">
        <v>21</v>
      </c>
      <c r="B3055" s="168" t="s">
        <v>50</v>
      </c>
      <c r="C3055" s="169"/>
      <c r="D3055" s="170"/>
      <c r="E3055" s="58" t="s">
        <v>93</v>
      </c>
      <c r="F3055" s="174" t="str">
        <f>IF(OR(F3051="",F3053=""),"",F3051-F3053)</f>
        <v/>
      </c>
      <c r="G3055" s="175"/>
      <c r="H3055" s="120"/>
      <c r="I3055" s="159"/>
      <c r="J3055" s="159"/>
      <c r="K3055" s="103"/>
      <c r="L3055" s="17"/>
      <c r="M3055" s="17"/>
      <c r="N3055" s="17"/>
      <c r="O3055" s="17"/>
      <c r="P3055" s="17"/>
      <c r="Q3055" s="17"/>
      <c r="R3055" s="17"/>
      <c r="S3055" s="17"/>
      <c r="T3055" s="17"/>
    </row>
    <row r="3056" spans="1:20" ht="23.25" hidden="1" customHeight="1" x14ac:dyDescent="0.25">
      <c r="A3056" s="167"/>
      <c r="B3056" s="171"/>
      <c r="C3056" s="172"/>
      <c r="D3056" s="173"/>
      <c r="E3056" s="57" t="s">
        <v>22</v>
      </c>
      <c r="F3056" s="174" t="str">
        <f>IF(OR(F3052="",F3054=""),"",F3052-F3054)</f>
        <v/>
      </c>
      <c r="G3056" s="175"/>
      <c r="H3056" s="120"/>
      <c r="I3056" s="159"/>
      <c r="J3056" s="159"/>
      <c r="K3056" s="103"/>
      <c r="L3056" s="17"/>
      <c r="M3056" s="17"/>
      <c r="N3056" s="17"/>
      <c r="O3056" s="17"/>
      <c r="P3056" s="17"/>
      <c r="Q3056" s="17"/>
      <c r="R3056" s="17"/>
      <c r="S3056" s="17"/>
      <c r="T3056" s="17"/>
    </row>
    <row r="3057" spans="1:27" ht="45.75" hidden="1" customHeight="1" x14ac:dyDescent="0.25">
      <c r="A3057" s="38">
        <v>22</v>
      </c>
      <c r="B3057" s="126" t="s">
        <v>161</v>
      </c>
      <c r="C3057" s="127"/>
      <c r="D3057" s="128"/>
      <c r="E3057" s="57" t="s">
        <v>47</v>
      </c>
      <c r="F3057" s="176" t="str">
        <f>IF(OR(F3051="",F3053=""),"",F3055/F3051)</f>
        <v/>
      </c>
      <c r="G3057" s="177"/>
      <c r="H3057" s="120"/>
      <c r="I3057" s="159"/>
      <c r="J3057" s="159"/>
      <c r="K3057" s="103"/>
      <c r="L3057" s="17"/>
      <c r="M3057" s="17"/>
      <c r="N3057" s="17"/>
      <c r="O3057" s="17"/>
      <c r="P3057" s="17"/>
      <c r="Q3057" s="17"/>
      <c r="R3057" s="17"/>
      <c r="S3057" s="17"/>
      <c r="T3057" s="17"/>
    </row>
    <row r="3058" spans="1:27" ht="30.75" hidden="1" customHeight="1" x14ac:dyDescent="0.25">
      <c r="A3058" s="40">
        <v>23</v>
      </c>
      <c r="B3058" s="129" t="s">
        <v>23</v>
      </c>
      <c r="C3058" s="130"/>
      <c r="D3058" s="131"/>
      <c r="E3058" s="54" t="s">
        <v>22</v>
      </c>
      <c r="F3058" s="178"/>
      <c r="G3058" s="178"/>
      <c r="H3058" s="179"/>
      <c r="I3058" s="179"/>
      <c r="J3058" s="120"/>
      <c r="K3058" s="102"/>
      <c r="L3058" s="17"/>
      <c r="M3058" s="17"/>
      <c r="N3058" s="17"/>
      <c r="O3058" s="17"/>
      <c r="P3058" s="17"/>
      <c r="Q3058" s="17"/>
      <c r="R3058" s="17"/>
      <c r="S3058" s="17"/>
      <c r="T3058" s="17"/>
    </row>
    <row r="3059" spans="1:27" ht="30.75" hidden="1" customHeight="1" x14ac:dyDescent="0.25">
      <c r="A3059" s="38">
        <v>24</v>
      </c>
      <c r="B3059" s="129" t="s">
        <v>172</v>
      </c>
      <c r="C3059" s="130"/>
      <c r="D3059" s="131"/>
      <c r="E3059" s="54" t="s">
        <v>22</v>
      </c>
      <c r="F3059" s="178"/>
      <c r="G3059" s="178"/>
      <c r="H3059" s="179"/>
      <c r="I3059" s="179"/>
      <c r="J3059" s="120"/>
      <c r="K3059" s="102"/>
      <c r="L3059" s="17"/>
      <c r="M3059" s="17"/>
      <c r="N3059" s="17"/>
      <c r="O3059" s="17"/>
      <c r="P3059" s="17"/>
      <c r="Q3059" s="17"/>
      <c r="R3059" s="17"/>
      <c r="S3059" s="17"/>
      <c r="T3059" s="17"/>
    </row>
    <row r="3060" spans="1:27" ht="30.75" hidden="1" customHeight="1" x14ac:dyDescent="0.25">
      <c r="A3060" s="38">
        <v>25</v>
      </c>
      <c r="B3060" s="129" t="s">
        <v>173</v>
      </c>
      <c r="C3060" s="130"/>
      <c r="D3060" s="131"/>
      <c r="E3060" s="54" t="s">
        <v>22</v>
      </c>
      <c r="F3060" s="180" t="str">
        <f>IF(OR(F3058="",F3059=""),"",F3058-F3059)</f>
        <v/>
      </c>
      <c r="G3060" s="180"/>
      <c r="H3060" s="120"/>
      <c r="I3060" s="159"/>
      <c r="J3060" s="159"/>
      <c r="K3060" s="102"/>
      <c r="L3060" s="17"/>
      <c r="M3060" s="17"/>
      <c r="N3060" s="17"/>
      <c r="O3060" s="17"/>
      <c r="P3060" s="17"/>
      <c r="Q3060" s="17"/>
      <c r="R3060" s="17"/>
      <c r="S3060" s="17"/>
      <c r="T3060" s="17"/>
    </row>
    <row r="3061" spans="1:27" ht="45.75" hidden="1" customHeight="1" x14ac:dyDescent="0.25">
      <c r="A3061" s="46">
        <v>26</v>
      </c>
      <c r="B3061" s="108" t="s">
        <v>166</v>
      </c>
      <c r="C3061" s="108"/>
      <c r="D3061" s="108"/>
      <c r="E3061" s="57" t="s">
        <v>22</v>
      </c>
      <c r="F3061" s="163"/>
      <c r="G3061" s="164"/>
      <c r="H3061" s="120"/>
      <c r="I3061" s="159"/>
      <c r="J3061" s="159"/>
      <c r="K3061" s="103"/>
      <c r="L3061" s="17"/>
      <c r="M3061" s="17"/>
      <c r="N3061" s="17"/>
      <c r="O3061" s="17"/>
      <c r="P3061" s="17"/>
      <c r="Q3061" s="17"/>
      <c r="R3061" s="17"/>
      <c r="S3061" s="17"/>
      <c r="T3061" s="17"/>
    </row>
    <row r="3062" spans="1:27" ht="45.75" hidden="1" customHeight="1" x14ac:dyDescent="0.25">
      <c r="A3062" s="46">
        <v>27</v>
      </c>
      <c r="B3062" s="108" t="s">
        <v>169</v>
      </c>
      <c r="C3062" s="108"/>
      <c r="D3062" s="108"/>
      <c r="E3062" s="57" t="s">
        <v>22</v>
      </c>
      <c r="F3062" s="163"/>
      <c r="G3062" s="164"/>
      <c r="H3062" s="120"/>
      <c r="I3062" s="159"/>
      <c r="J3062" s="159"/>
      <c r="K3062" s="103"/>
      <c r="L3062" s="17"/>
      <c r="M3062" s="17"/>
      <c r="N3062" s="17"/>
      <c r="O3062" s="17"/>
      <c r="P3062" s="17"/>
      <c r="Q3062" s="17"/>
      <c r="R3062" s="17"/>
      <c r="S3062" s="17"/>
      <c r="T3062" s="17"/>
    </row>
    <row r="3063" spans="1:27" ht="45" hidden="1" customHeight="1" x14ac:dyDescent="0.25">
      <c r="A3063" s="34">
        <v>28</v>
      </c>
      <c r="B3063" s="157" t="s">
        <v>51</v>
      </c>
      <c r="C3063" s="157"/>
      <c r="D3063" s="157"/>
      <c r="E3063" s="54" t="s">
        <v>22</v>
      </c>
      <c r="F3063" s="165" t="str">
        <f>IF(AND(F3061="",F3062=""),"",F3061+F3062)</f>
        <v/>
      </c>
      <c r="G3063" s="165"/>
      <c r="H3063" s="120"/>
      <c r="I3063" s="159"/>
      <c r="J3063" s="159"/>
      <c r="K3063" s="99"/>
      <c r="L3063" s="17"/>
      <c r="M3063" s="17"/>
      <c r="N3063" s="17"/>
      <c r="O3063" s="17"/>
      <c r="P3063" s="17"/>
      <c r="Q3063" s="17"/>
      <c r="R3063" s="17"/>
      <c r="S3063" s="17"/>
      <c r="T3063" s="17"/>
    </row>
    <row r="3064" spans="1:27" ht="30.75" hidden="1" customHeight="1" x14ac:dyDescent="0.25">
      <c r="A3064" s="34">
        <v>29</v>
      </c>
      <c r="B3064" s="129" t="s">
        <v>185</v>
      </c>
      <c r="C3064" s="130"/>
      <c r="D3064" s="131"/>
      <c r="E3064" s="54" t="s">
        <v>24</v>
      </c>
      <c r="F3064" s="163"/>
      <c r="G3064" s="164"/>
      <c r="H3064" s="120"/>
      <c r="I3064" s="159"/>
      <c r="J3064" s="159"/>
      <c r="K3064" s="99"/>
      <c r="L3064" s="17"/>
      <c r="M3064" s="17"/>
      <c r="N3064" s="17"/>
      <c r="O3064" s="17"/>
      <c r="P3064" s="17"/>
      <c r="Q3064" s="17"/>
      <c r="R3064" s="17"/>
      <c r="S3064" s="17"/>
      <c r="T3064" s="17"/>
    </row>
    <row r="3065" spans="1:27" hidden="1" x14ac:dyDescent="0.25">
      <c r="A3065" s="34">
        <v>30</v>
      </c>
      <c r="B3065" s="129" t="s">
        <v>186</v>
      </c>
      <c r="C3065" s="130"/>
      <c r="D3065" s="131"/>
      <c r="E3065" s="54" t="s">
        <v>24</v>
      </c>
      <c r="F3065" s="163"/>
      <c r="G3065" s="164"/>
      <c r="H3065" s="120"/>
      <c r="I3065" s="159"/>
      <c r="J3065" s="159"/>
      <c r="K3065" s="99"/>
      <c r="L3065" s="17"/>
      <c r="M3065" s="17"/>
      <c r="N3065" s="17"/>
      <c r="O3065" s="17"/>
      <c r="P3065" s="17"/>
      <c r="Q3065" s="17"/>
      <c r="R3065" s="17"/>
      <c r="S3065" s="17"/>
      <c r="T3065" s="17"/>
    </row>
    <row r="3066" spans="1:27" ht="31.5" hidden="1" customHeight="1" x14ac:dyDescent="0.25">
      <c r="A3066" s="34">
        <v>31</v>
      </c>
      <c r="B3066" s="157" t="s">
        <v>48</v>
      </c>
      <c r="C3066" s="157"/>
      <c r="D3066" s="157"/>
      <c r="E3066" s="54" t="s">
        <v>24</v>
      </c>
      <c r="F3066" s="165" t="str">
        <f>IF(OR(F3064="",F3065=""),"",F3064-F3065)</f>
        <v/>
      </c>
      <c r="G3066" s="165"/>
      <c r="H3066" s="120"/>
      <c r="I3066" s="159"/>
      <c r="J3066" s="159"/>
      <c r="K3066" s="103"/>
      <c r="L3066" s="17"/>
      <c r="M3066" s="17"/>
      <c r="N3066" s="17"/>
      <c r="O3066" s="17"/>
      <c r="P3066" s="17"/>
      <c r="Q3066" s="17"/>
      <c r="R3066" s="17"/>
      <c r="S3066" s="17"/>
      <c r="T3066" s="17"/>
    </row>
    <row r="3067" spans="1:27" hidden="1" x14ac:dyDescent="0.25">
      <c r="A3067" s="142">
        <v>32</v>
      </c>
      <c r="B3067" s="145" t="s">
        <v>52</v>
      </c>
      <c r="C3067" s="146"/>
      <c r="D3067" s="147"/>
      <c r="E3067" s="154" t="s">
        <v>182</v>
      </c>
      <c r="F3067" s="154"/>
      <c r="G3067" s="154"/>
      <c r="H3067" s="154"/>
      <c r="I3067" s="154"/>
      <c r="J3067" s="86"/>
      <c r="K3067" s="155" t="str">
        <f>IF(AND(J3067="Tak",F3057&lt;0.25),"Nie został spełniony warunek zgodnie z punktem 1 Kryteriów jakościowych dopuszczających","")</f>
        <v/>
      </c>
      <c r="L3067" s="155"/>
      <c r="M3067" s="155"/>
      <c r="N3067" s="155"/>
      <c r="O3067" s="155"/>
      <c r="P3067" s="155"/>
      <c r="Q3067" s="155"/>
      <c r="R3067" s="155"/>
      <c r="S3067" s="155"/>
      <c r="T3067" s="155"/>
      <c r="AA3067">
        <f>IF(J3067="Tak",1,0)</f>
        <v>0</v>
      </c>
    </row>
    <row r="3068" spans="1:27" hidden="1" x14ac:dyDescent="0.25">
      <c r="A3068" s="143"/>
      <c r="B3068" s="148"/>
      <c r="C3068" s="149"/>
      <c r="D3068" s="150"/>
      <c r="E3068" s="156" t="s">
        <v>183</v>
      </c>
      <c r="F3068" s="156"/>
      <c r="G3068" s="156"/>
      <c r="H3068" s="156"/>
      <c r="I3068" s="156"/>
      <c r="J3068" s="86"/>
      <c r="K3068" s="155" t="str">
        <f>IF(AND(J3068="Tak",F3057&lt;0.1),"Nie został spełniony warunek zgodnie z punktem 2 Kryteriów jakościowych dopuszczających","")</f>
        <v/>
      </c>
      <c r="L3068" s="155"/>
      <c r="M3068" s="155"/>
      <c r="N3068" s="155"/>
      <c r="O3068" s="155"/>
      <c r="P3068" s="155"/>
      <c r="Q3068" s="155"/>
      <c r="R3068" s="155"/>
      <c r="S3068" s="155"/>
      <c r="T3068" s="155"/>
      <c r="AA3068">
        <f t="shared" ref="AA3068:AA3069" si="61">IF(J3068="Tak",1,0)</f>
        <v>0</v>
      </c>
    </row>
    <row r="3069" spans="1:27" hidden="1" x14ac:dyDescent="0.25">
      <c r="A3069" s="144"/>
      <c r="B3069" s="151"/>
      <c r="C3069" s="152"/>
      <c r="D3069" s="153"/>
      <c r="E3069" s="156" t="s">
        <v>184</v>
      </c>
      <c r="F3069" s="156"/>
      <c r="G3069" s="156"/>
      <c r="H3069" s="156"/>
      <c r="I3069" s="156"/>
      <c r="J3069" s="86"/>
      <c r="K3069" s="155" t="str">
        <f>IF(AND(J3069="Tak",F3057&lt;0.1),"Nie został spełniony warunek zgodnie z punktem 2 Kryteriów jakościowych dopuszczających","")</f>
        <v/>
      </c>
      <c r="L3069" s="155"/>
      <c r="M3069" s="155"/>
      <c r="N3069" s="155"/>
      <c r="O3069" s="155"/>
      <c r="P3069" s="155"/>
      <c r="Q3069" s="155"/>
      <c r="R3069" s="155"/>
      <c r="S3069" s="155"/>
      <c r="T3069" s="155"/>
      <c r="AA3069">
        <f t="shared" si="61"/>
        <v>0</v>
      </c>
    </row>
    <row r="3070" spans="1:27" ht="58.5" hidden="1" customHeight="1" x14ac:dyDescent="0.25">
      <c r="A3070" s="34">
        <v>33</v>
      </c>
      <c r="B3070" s="157" t="s">
        <v>277</v>
      </c>
      <c r="C3070" s="157"/>
      <c r="D3070" s="157"/>
      <c r="E3070" s="54" t="s">
        <v>19</v>
      </c>
      <c r="F3070" s="158"/>
      <c r="G3070" s="158"/>
      <c r="H3070" s="120"/>
      <c r="I3070" s="159"/>
      <c r="J3070" s="159"/>
      <c r="K3070" s="99"/>
      <c r="L3070" s="17"/>
      <c r="M3070" s="17"/>
      <c r="N3070" s="17"/>
      <c r="O3070" s="17"/>
      <c r="P3070" s="17"/>
      <c r="Q3070" s="17"/>
      <c r="R3070" s="17"/>
      <c r="S3070" s="17"/>
      <c r="T3070" s="17"/>
      <c r="AA3070">
        <f>SUM(AA3067:AA3069)</f>
        <v>0</v>
      </c>
    </row>
    <row r="3071" spans="1:27" ht="41.25" hidden="1" customHeight="1" x14ac:dyDescent="0.25">
      <c r="A3071" s="34">
        <v>34</v>
      </c>
      <c r="B3071" s="108" t="s">
        <v>157</v>
      </c>
      <c r="C3071" s="108"/>
      <c r="D3071" s="108"/>
      <c r="E3071" s="57" t="s">
        <v>158</v>
      </c>
      <c r="F3071" s="160" t="str">
        <f>IF(OR(F3042="",F3043=""),"",F3041/F3055)</f>
        <v/>
      </c>
      <c r="G3071" s="160"/>
      <c r="H3071" s="161"/>
      <c r="I3071" s="161"/>
      <c r="J3071" s="162"/>
      <c r="K3071" s="100"/>
      <c r="L3071" s="17"/>
      <c r="M3071" s="17"/>
      <c r="N3071" s="17"/>
      <c r="O3071" s="17"/>
      <c r="P3071" s="17"/>
      <c r="Q3071" s="17"/>
      <c r="R3071" s="17"/>
      <c r="S3071" s="17"/>
      <c r="T3071" s="17"/>
    </row>
    <row r="3072" spans="1:27" ht="40.5" hidden="1" customHeight="1" x14ac:dyDescent="0.25">
      <c r="A3072" s="34">
        <v>35</v>
      </c>
      <c r="B3072" s="108" t="s">
        <v>159</v>
      </c>
      <c r="C3072" s="108"/>
      <c r="D3072" s="108"/>
      <c r="E3072" s="57" t="s">
        <v>160</v>
      </c>
      <c r="F3072" s="160" t="str">
        <f>IF(OR(F3041="",F3042="",F3051=""),"",F3041/(F3042-F3043))</f>
        <v/>
      </c>
      <c r="G3072" s="160"/>
      <c r="H3072" s="161"/>
      <c r="I3072" s="161"/>
      <c r="J3072" s="162"/>
      <c r="K3072" s="99"/>
      <c r="L3072" s="17"/>
      <c r="M3072" s="17"/>
      <c r="N3072" s="17"/>
      <c r="O3072" s="17"/>
      <c r="P3072" s="17"/>
      <c r="Q3072" s="17"/>
      <c r="R3072" s="17"/>
      <c r="S3072" s="17"/>
      <c r="T3072" s="17"/>
    </row>
    <row r="3073" spans="1:27" ht="30" hidden="1" customHeight="1" x14ac:dyDescent="0.25">
      <c r="A3073" s="34">
        <v>36</v>
      </c>
      <c r="B3073" s="126" t="str">
        <f>CONCATENATE("Maksymalna kwota dofinansowania - ",'0-1'!$B$8)</f>
        <v xml:space="preserve">Maksymalna kwota dofinansowania - </v>
      </c>
      <c r="C3073" s="127"/>
      <c r="D3073" s="128"/>
      <c r="E3073" s="57" t="s">
        <v>69</v>
      </c>
      <c r="F3073" s="135" t="str">
        <f>IF(F3074="","",F3074*F3041)</f>
        <v/>
      </c>
      <c r="G3073" s="136"/>
      <c r="H3073" s="137"/>
      <c r="I3073" s="138"/>
      <c r="J3073" s="138"/>
      <c r="K3073" s="99"/>
      <c r="L3073" s="17"/>
      <c r="M3073" s="17"/>
      <c r="N3073" s="17"/>
      <c r="O3073" s="17"/>
      <c r="P3073" s="17"/>
      <c r="Q3073" s="17"/>
      <c r="R3073" s="17"/>
      <c r="S3073" s="17"/>
      <c r="T3073" s="17"/>
    </row>
    <row r="3074" spans="1:27" ht="45.75" hidden="1" customHeight="1" x14ac:dyDescent="0.25">
      <c r="A3074" s="34">
        <v>37</v>
      </c>
      <c r="B3074" s="126" t="s">
        <v>187</v>
      </c>
      <c r="C3074" s="127"/>
      <c r="D3074" s="128"/>
      <c r="E3074" s="59" t="s">
        <v>47</v>
      </c>
      <c r="F3074" s="139" t="str">
        <f>IF(AA3070=3,0.95,IF(AA3070=2,0.9,IF(AA3070=1,0.85,"")))</f>
        <v/>
      </c>
      <c r="G3074" s="140"/>
      <c r="H3074" s="137"/>
      <c r="I3074" s="138"/>
      <c r="J3074" s="138"/>
      <c r="K3074" s="99"/>
      <c r="L3074" s="17"/>
      <c r="M3074" s="17"/>
      <c r="N3074" s="17"/>
      <c r="O3074" s="17"/>
      <c r="P3074" s="17"/>
      <c r="Q3074" s="17"/>
      <c r="R3074" s="17"/>
      <c r="S3074" s="17"/>
      <c r="T3074" s="17"/>
    </row>
    <row r="3075" spans="1:27" ht="15" hidden="1" customHeight="1" x14ac:dyDescent="0.25">
      <c r="A3075" s="106" t="s">
        <v>205</v>
      </c>
      <c r="B3075" s="106"/>
      <c r="C3075" s="106"/>
      <c r="D3075" s="106"/>
      <c r="E3075" s="106"/>
      <c r="F3075" s="106"/>
      <c r="G3075" s="106"/>
      <c r="H3075" s="106"/>
      <c r="I3075" s="106"/>
      <c r="J3075" s="132"/>
      <c r="K3075" s="98"/>
      <c r="L3075" s="17"/>
      <c r="M3075" s="17"/>
      <c r="N3075" s="17"/>
      <c r="O3075" s="17"/>
      <c r="P3075" s="17"/>
      <c r="Q3075" s="17"/>
      <c r="R3075" s="17"/>
      <c r="S3075" s="17"/>
      <c r="T3075" s="17"/>
    </row>
    <row r="3076" spans="1:27" ht="39.75" hidden="1" customHeight="1" x14ac:dyDescent="0.25">
      <c r="A3076" s="107"/>
      <c r="B3076" s="107"/>
      <c r="C3076" s="107"/>
      <c r="D3076" s="107"/>
      <c r="E3076" s="107"/>
      <c r="F3076" s="107"/>
      <c r="G3076" s="107"/>
      <c r="H3076" s="107"/>
      <c r="I3076" s="107"/>
      <c r="J3076" s="141"/>
      <c r="K3076" s="98"/>
      <c r="L3076" s="17"/>
      <c r="M3076" s="17"/>
      <c r="N3076" s="17"/>
      <c r="O3076" s="17"/>
      <c r="P3076" s="17"/>
      <c r="Q3076" s="17"/>
      <c r="R3076" s="17"/>
      <c r="S3076" s="17"/>
      <c r="T3076" s="17"/>
    </row>
    <row r="3077" spans="1:27" ht="33" hidden="1" customHeight="1" x14ac:dyDescent="0.25">
      <c r="K3077" s="98"/>
      <c r="L3077" s="17"/>
      <c r="M3077" s="17"/>
      <c r="N3077" s="17"/>
      <c r="O3077" s="17"/>
      <c r="P3077" s="17"/>
      <c r="Q3077" s="17"/>
      <c r="R3077" s="17"/>
      <c r="S3077" s="17"/>
      <c r="T3077" s="17"/>
    </row>
    <row r="3078" spans="1:27" ht="18.75" hidden="1" x14ac:dyDescent="0.3">
      <c r="B3078" s="207" t="s">
        <v>261</v>
      </c>
      <c r="C3078" s="207"/>
      <c r="D3078" s="207"/>
      <c r="E3078" s="207"/>
      <c r="F3078" s="207"/>
      <c r="G3078" s="207"/>
      <c r="H3078" s="207"/>
      <c r="I3078" s="207"/>
      <c r="J3078" s="207"/>
      <c r="K3078" s="98"/>
      <c r="L3078" s="17"/>
      <c r="M3078" s="17"/>
      <c r="N3078" s="17"/>
      <c r="O3078" s="17"/>
      <c r="P3078" s="17"/>
      <c r="Q3078" s="17"/>
      <c r="R3078" s="17"/>
      <c r="S3078" s="17"/>
      <c r="T3078" s="17"/>
    </row>
    <row r="3079" spans="1:27" ht="45.75" hidden="1" customHeight="1" x14ac:dyDescent="0.25">
      <c r="A3079" s="36" t="s">
        <v>13</v>
      </c>
      <c r="B3079" s="208" t="s">
        <v>33</v>
      </c>
      <c r="C3079" s="208"/>
      <c r="D3079" s="208"/>
      <c r="E3079" s="51" t="s">
        <v>15</v>
      </c>
      <c r="F3079" s="208" t="s">
        <v>36</v>
      </c>
      <c r="G3079" s="208"/>
      <c r="H3079" s="208" t="s">
        <v>49</v>
      </c>
      <c r="I3079" s="208"/>
      <c r="J3079" s="209"/>
      <c r="K3079" s="99"/>
      <c r="L3079" s="17"/>
      <c r="M3079" s="17"/>
      <c r="N3079" s="17"/>
      <c r="O3079" s="17"/>
      <c r="P3079" s="17"/>
      <c r="Q3079" s="17"/>
      <c r="R3079" s="17"/>
      <c r="S3079" s="17"/>
      <c r="T3079" s="17"/>
    </row>
    <row r="3080" spans="1:27" ht="31.5" hidden="1" customHeight="1" x14ac:dyDescent="0.25">
      <c r="A3080" s="40">
        <v>1</v>
      </c>
      <c r="B3080" s="157" t="s">
        <v>43</v>
      </c>
      <c r="C3080" s="157"/>
      <c r="D3080" s="157"/>
      <c r="E3080" s="52" t="s">
        <v>17</v>
      </c>
      <c r="F3080" s="198" t="s">
        <v>17</v>
      </c>
      <c r="G3080" s="199"/>
      <c r="H3080" s="200"/>
      <c r="I3080" s="200"/>
      <c r="J3080" s="201"/>
      <c r="K3080" s="99"/>
      <c r="L3080" s="17"/>
      <c r="M3080" s="17"/>
      <c r="N3080" s="17"/>
      <c r="O3080" s="17"/>
      <c r="P3080" s="17"/>
      <c r="Q3080" s="17"/>
      <c r="R3080" s="17"/>
      <c r="S3080" s="17"/>
      <c r="T3080" s="17"/>
    </row>
    <row r="3081" spans="1:27" ht="30.75" hidden="1" customHeight="1" x14ac:dyDescent="0.25">
      <c r="A3081" s="40">
        <v>2</v>
      </c>
      <c r="B3081" s="157" t="s">
        <v>44</v>
      </c>
      <c r="C3081" s="157"/>
      <c r="D3081" s="157"/>
      <c r="E3081" s="52" t="s">
        <v>17</v>
      </c>
      <c r="F3081" s="198" t="s">
        <v>17</v>
      </c>
      <c r="G3081" s="199"/>
      <c r="H3081" s="120"/>
      <c r="I3081" s="159"/>
      <c r="J3081" s="159"/>
      <c r="K3081" s="101"/>
      <c r="L3081" s="17"/>
      <c r="M3081" s="17"/>
      <c r="N3081" s="17"/>
      <c r="O3081" s="17"/>
      <c r="P3081" s="17"/>
      <c r="Q3081" s="17"/>
      <c r="R3081" s="17"/>
      <c r="S3081" s="17"/>
      <c r="T3081" s="17"/>
    </row>
    <row r="3082" spans="1:27" ht="15.75" hidden="1" x14ac:dyDescent="0.25">
      <c r="A3082" s="40">
        <v>3</v>
      </c>
      <c r="B3082" s="126" t="s">
        <v>152</v>
      </c>
      <c r="C3082" s="127"/>
      <c r="D3082" s="128"/>
      <c r="E3082" s="53" t="s">
        <v>153</v>
      </c>
      <c r="F3082" s="202"/>
      <c r="G3082" s="203"/>
      <c r="H3082" s="120"/>
      <c r="I3082" s="159"/>
      <c r="J3082" s="159"/>
      <c r="K3082" s="101"/>
      <c r="L3082" s="17"/>
      <c r="M3082" s="17"/>
      <c r="N3082" s="17"/>
      <c r="O3082" s="17"/>
      <c r="P3082" s="17"/>
      <c r="Q3082" s="17"/>
      <c r="R3082" s="17"/>
      <c r="S3082" s="17"/>
      <c r="T3082" s="17"/>
      <c r="AA3082" t="s">
        <v>154</v>
      </c>
    </row>
    <row r="3083" spans="1:27" ht="17.25" hidden="1" x14ac:dyDescent="0.25">
      <c r="A3083" s="40">
        <v>4</v>
      </c>
      <c r="B3083" s="157" t="s">
        <v>45</v>
      </c>
      <c r="C3083" s="157"/>
      <c r="D3083" s="157"/>
      <c r="E3083" s="54" t="s">
        <v>21</v>
      </c>
      <c r="F3083" s="158"/>
      <c r="G3083" s="158"/>
      <c r="H3083" s="120"/>
      <c r="I3083" s="159"/>
      <c r="J3083" s="159"/>
      <c r="K3083" s="101"/>
      <c r="L3083" s="17"/>
      <c r="M3083" s="17"/>
      <c r="N3083" s="17"/>
      <c r="O3083" s="17"/>
      <c r="P3083" s="17"/>
      <c r="Q3083" s="17"/>
      <c r="R3083" s="17"/>
      <c r="S3083" s="17"/>
      <c r="T3083" s="17"/>
      <c r="AA3083" t="s">
        <v>155</v>
      </c>
    </row>
    <row r="3084" spans="1:27" ht="18.75" hidden="1" customHeight="1" x14ac:dyDescent="0.25">
      <c r="A3084" s="40">
        <v>5</v>
      </c>
      <c r="B3084" s="157" t="s">
        <v>41</v>
      </c>
      <c r="C3084" s="157"/>
      <c r="D3084" s="157"/>
      <c r="E3084" s="54" t="s">
        <v>21</v>
      </c>
      <c r="F3084" s="204"/>
      <c r="G3084" s="205"/>
      <c r="H3084" s="120"/>
      <c r="I3084" s="159"/>
      <c r="J3084" s="159"/>
      <c r="K3084" s="101"/>
      <c r="L3084" s="17"/>
      <c r="M3084" s="17"/>
      <c r="N3084" s="17"/>
      <c r="O3084" s="17"/>
      <c r="P3084" s="17"/>
      <c r="Q3084" s="17"/>
      <c r="R3084" s="17"/>
      <c r="S3084" s="17"/>
      <c r="T3084" s="17"/>
    </row>
    <row r="3085" spans="1:27" ht="29.25" hidden="1" customHeight="1" x14ac:dyDescent="0.25">
      <c r="A3085" s="34">
        <v>6</v>
      </c>
      <c r="B3085" s="206" t="s">
        <v>163</v>
      </c>
      <c r="C3085" s="206"/>
      <c r="D3085" s="206"/>
      <c r="E3085" s="55" t="s">
        <v>168</v>
      </c>
      <c r="F3085" s="158"/>
      <c r="G3085" s="158"/>
      <c r="H3085" s="120"/>
      <c r="I3085" s="159"/>
      <c r="J3085" s="159"/>
      <c r="K3085" s="101"/>
      <c r="L3085" s="17"/>
      <c r="M3085" s="17"/>
      <c r="N3085" s="17"/>
      <c r="O3085" s="17"/>
      <c r="P3085" s="17"/>
      <c r="Q3085" s="17"/>
      <c r="R3085" s="17"/>
      <c r="S3085" s="17"/>
      <c r="T3085" s="17"/>
    </row>
    <row r="3086" spans="1:27" ht="62.25" hidden="1" customHeight="1" x14ac:dyDescent="0.25">
      <c r="A3086" s="40">
        <v>7</v>
      </c>
      <c r="B3086" s="157" t="s">
        <v>46</v>
      </c>
      <c r="C3086" s="157"/>
      <c r="D3086" s="157"/>
      <c r="E3086" s="54" t="s">
        <v>21</v>
      </c>
      <c r="F3086" s="158"/>
      <c r="G3086" s="158"/>
      <c r="H3086" s="120"/>
      <c r="I3086" s="159"/>
      <c r="J3086" s="159"/>
      <c r="K3086" s="99"/>
      <c r="L3086" s="17"/>
      <c r="M3086" s="17"/>
      <c r="N3086" s="17"/>
      <c r="O3086" s="17"/>
      <c r="P3086" s="17"/>
      <c r="Q3086" s="17"/>
      <c r="R3086" s="17"/>
      <c r="S3086" s="17"/>
      <c r="T3086" s="17"/>
    </row>
    <row r="3087" spans="1:27" ht="28.5" hidden="1" customHeight="1" x14ac:dyDescent="0.25">
      <c r="A3087" s="40">
        <v>8</v>
      </c>
      <c r="B3087" s="193" t="s">
        <v>174</v>
      </c>
      <c r="C3087" s="194"/>
      <c r="D3087" s="195"/>
      <c r="E3087" s="56" t="s">
        <v>35</v>
      </c>
      <c r="F3087" s="196"/>
      <c r="G3087" s="197"/>
      <c r="H3087" s="120"/>
      <c r="I3087" s="159"/>
      <c r="J3087" s="159"/>
      <c r="K3087" s="99"/>
      <c r="L3087" s="17"/>
      <c r="M3087" s="17"/>
      <c r="N3087" s="17"/>
      <c r="O3087" s="17"/>
      <c r="P3087" s="17"/>
      <c r="Q3087" s="17"/>
      <c r="R3087" s="17"/>
      <c r="S3087" s="17"/>
      <c r="T3087" s="17"/>
    </row>
    <row r="3088" spans="1:27" ht="29.25" hidden="1" customHeight="1" x14ac:dyDescent="0.25">
      <c r="A3088" s="40">
        <v>9</v>
      </c>
      <c r="B3088" s="193" t="s">
        <v>176</v>
      </c>
      <c r="C3088" s="194"/>
      <c r="D3088" s="195"/>
      <c r="E3088" s="56" t="s">
        <v>153</v>
      </c>
      <c r="F3088" s="163"/>
      <c r="G3088" s="164"/>
      <c r="H3088" s="120"/>
      <c r="I3088" s="159"/>
      <c r="J3088" s="159"/>
      <c r="K3088" s="99"/>
      <c r="L3088" s="17"/>
      <c r="M3088" s="17"/>
      <c r="N3088" s="17"/>
      <c r="O3088" s="17"/>
      <c r="P3088" s="17"/>
      <c r="Q3088" s="17"/>
      <c r="R3088" s="17"/>
      <c r="S3088" s="17"/>
      <c r="T3088" s="17"/>
    </row>
    <row r="3089" spans="1:20" hidden="1" x14ac:dyDescent="0.25">
      <c r="A3089" s="40">
        <v>10</v>
      </c>
      <c r="B3089" s="193" t="s">
        <v>175</v>
      </c>
      <c r="C3089" s="194"/>
      <c r="D3089" s="195"/>
      <c r="E3089" s="56" t="s">
        <v>35</v>
      </c>
      <c r="F3089" s="196"/>
      <c r="G3089" s="197"/>
      <c r="H3089" s="120"/>
      <c r="I3089" s="159"/>
      <c r="J3089" s="159"/>
      <c r="K3089" s="99"/>
      <c r="L3089" s="17"/>
      <c r="M3089" s="17"/>
      <c r="N3089" s="17"/>
      <c r="O3089" s="17"/>
      <c r="P3089" s="17"/>
      <c r="Q3089" s="17"/>
      <c r="R3089" s="17"/>
      <c r="S3089" s="17"/>
      <c r="T3089" s="17"/>
    </row>
    <row r="3090" spans="1:20" ht="33.75" hidden="1" customHeight="1" x14ac:dyDescent="0.25">
      <c r="A3090" s="40">
        <v>11</v>
      </c>
      <c r="B3090" s="126" t="s">
        <v>156</v>
      </c>
      <c r="C3090" s="127"/>
      <c r="D3090" s="128"/>
      <c r="E3090" s="57" t="s">
        <v>69</v>
      </c>
      <c r="F3090" s="187"/>
      <c r="G3090" s="188"/>
      <c r="H3090" s="120"/>
      <c r="I3090" s="159"/>
      <c r="J3090" s="159"/>
      <c r="K3090" s="100" t="str">
        <f>IF(F3091&gt;F3090,"Wartość kosztów kwalifikowanych przekracza koszt całkowity przedsięwzięcia !!!","")</f>
        <v/>
      </c>
      <c r="L3090" s="17"/>
      <c r="M3090" s="17"/>
      <c r="N3090" s="17"/>
      <c r="O3090" s="17"/>
      <c r="P3090" s="17"/>
      <c r="Q3090" s="17"/>
      <c r="R3090" s="17"/>
      <c r="S3090" s="17"/>
      <c r="T3090" s="17"/>
    </row>
    <row r="3091" spans="1:20" ht="141.75" hidden="1" customHeight="1" x14ac:dyDescent="0.25">
      <c r="A3091" s="40">
        <v>12</v>
      </c>
      <c r="B3091" s="126" t="s">
        <v>167</v>
      </c>
      <c r="C3091" s="127"/>
      <c r="D3091" s="128"/>
      <c r="E3091" s="57" t="s">
        <v>69</v>
      </c>
      <c r="F3091" s="187"/>
      <c r="G3091" s="188"/>
      <c r="H3091" s="120"/>
      <c r="I3091" s="159"/>
      <c r="J3091" s="159"/>
      <c r="K3091" s="105" t="str">
        <f>IF(F3091="","",IF(F3091&lt;100000,"Minimalny koszt kwalifikowany przedsięwzięcia to 100.000,00 zł !!!",""))</f>
        <v/>
      </c>
      <c r="L3091" s="17"/>
      <c r="M3091" s="17"/>
      <c r="N3091" s="17"/>
      <c r="O3091" s="17"/>
      <c r="P3091" s="17"/>
      <c r="Q3091" s="17"/>
      <c r="R3091" s="17"/>
      <c r="S3091" s="17"/>
      <c r="T3091" s="17"/>
    </row>
    <row r="3092" spans="1:20" ht="30.75" hidden="1" customHeight="1" x14ac:dyDescent="0.25">
      <c r="A3092" s="37">
        <v>13</v>
      </c>
      <c r="B3092" s="126" t="s">
        <v>165</v>
      </c>
      <c r="C3092" s="127"/>
      <c r="D3092" s="128"/>
      <c r="E3092" s="57" t="s">
        <v>69</v>
      </c>
      <c r="F3092" s="187"/>
      <c r="G3092" s="188"/>
      <c r="H3092" s="120"/>
      <c r="I3092" s="159"/>
      <c r="J3092" s="159"/>
      <c r="K3092" s="99"/>
      <c r="L3092" s="17"/>
      <c r="M3092" s="17"/>
      <c r="N3092" s="17"/>
      <c r="O3092" s="17"/>
      <c r="P3092" s="17"/>
      <c r="Q3092" s="17"/>
      <c r="R3092" s="17"/>
      <c r="S3092" s="17"/>
      <c r="T3092" s="17"/>
    </row>
    <row r="3093" spans="1:20" ht="30.75" hidden="1" customHeight="1" x14ac:dyDescent="0.25">
      <c r="A3093" s="37">
        <v>14</v>
      </c>
      <c r="B3093" s="126" t="s">
        <v>164</v>
      </c>
      <c r="C3093" s="127"/>
      <c r="D3093" s="128"/>
      <c r="E3093" s="57" t="s">
        <v>69</v>
      </c>
      <c r="F3093" s="187"/>
      <c r="G3093" s="188"/>
      <c r="H3093" s="120"/>
      <c r="I3093" s="159"/>
      <c r="J3093" s="159"/>
      <c r="K3093" s="99"/>
      <c r="L3093" s="17"/>
      <c r="M3093" s="17"/>
      <c r="N3093" s="17"/>
      <c r="O3093" s="17"/>
      <c r="P3093" s="17"/>
      <c r="Q3093" s="17"/>
      <c r="R3093" s="17"/>
      <c r="S3093" s="17"/>
      <c r="T3093" s="17"/>
    </row>
    <row r="3094" spans="1:20" ht="30.75" hidden="1" customHeight="1" x14ac:dyDescent="0.25">
      <c r="A3094" s="37">
        <v>15</v>
      </c>
      <c r="B3094" s="126" t="s">
        <v>170</v>
      </c>
      <c r="C3094" s="127"/>
      <c r="D3094" s="128"/>
      <c r="E3094" s="57" t="s">
        <v>69</v>
      </c>
      <c r="F3094" s="189" t="str">
        <f>IF(OR(F3092="",F3093=""),"",F3092-F3093)</f>
        <v/>
      </c>
      <c r="G3094" s="190"/>
      <c r="H3094" s="120"/>
      <c r="I3094" s="159"/>
      <c r="J3094" s="159"/>
      <c r="K3094" s="99"/>
      <c r="L3094" s="17"/>
      <c r="M3094" s="17"/>
      <c r="N3094" s="17"/>
      <c r="O3094" s="17"/>
      <c r="P3094" s="17"/>
      <c r="Q3094" s="17"/>
      <c r="R3094" s="17"/>
      <c r="S3094" s="17"/>
      <c r="T3094" s="17"/>
    </row>
    <row r="3095" spans="1:20" hidden="1" x14ac:dyDescent="0.25">
      <c r="A3095" s="166">
        <v>16</v>
      </c>
      <c r="B3095" s="145" t="s">
        <v>66</v>
      </c>
      <c r="C3095" s="146"/>
      <c r="D3095" s="147"/>
      <c r="E3095" s="56" t="s">
        <v>93</v>
      </c>
      <c r="F3095" s="191"/>
      <c r="G3095" s="192"/>
      <c r="H3095" s="182"/>
      <c r="I3095" s="183"/>
      <c r="J3095" s="183"/>
      <c r="K3095" s="102"/>
      <c r="L3095" s="17"/>
      <c r="M3095" s="17"/>
      <c r="N3095" s="17"/>
      <c r="O3095" s="17"/>
      <c r="P3095" s="17"/>
      <c r="Q3095" s="17"/>
      <c r="R3095" s="17"/>
      <c r="S3095" s="17"/>
      <c r="T3095" s="17"/>
    </row>
    <row r="3096" spans="1:20" ht="17.25" hidden="1" customHeight="1" x14ac:dyDescent="0.25">
      <c r="A3096" s="167"/>
      <c r="B3096" s="151"/>
      <c r="C3096" s="152"/>
      <c r="D3096" s="153"/>
      <c r="E3096" s="54" t="s">
        <v>22</v>
      </c>
      <c r="F3096" s="114" t="str">
        <f>IF(F3095="","",F3095*0.278)</f>
        <v/>
      </c>
      <c r="G3096" s="114"/>
      <c r="H3096" s="184"/>
      <c r="I3096" s="184"/>
      <c r="J3096" s="182"/>
      <c r="K3096" s="102"/>
      <c r="L3096" s="17"/>
      <c r="M3096" s="17"/>
      <c r="N3096" s="17"/>
      <c r="O3096" s="17"/>
      <c r="P3096" s="17"/>
      <c r="Q3096" s="17"/>
      <c r="R3096" s="17"/>
      <c r="S3096" s="17"/>
      <c r="T3096" s="17"/>
    </row>
    <row r="3097" spans="1:20" hidden="1" x14ac:dyDescent="0.25">
      <c r="A3097" s="166">
        <v>17</v>
      </c>
      <c r="B3097" s="145" t="s">
        <v>67</v>
      </c>
      <c r="C3097" s="146"/>
      <c r="D3097" s="147"/>
      <c r="E3097" s="56" t="s">
        <v>93</v>
      </c>
      <c r="F3097" s="191"/>
      <c r="G3097" s="192"/>
      <c r="H3097" s="182"/>
      <c r="I3097" s="183"/>
      <c r="J3097" s="183"/>
      <c r="K3097" s="102"/>
      <c r="L3097" s="17"/>
      <c r="M3097" s="17"/>
      <c r="N3097" s="17"/>
      <c r="O3097" s="17"/>
      <c r="P3097" s="17"/>
      <c r="Q3097" s="17"/>
      <c r="R3097" s="17"/>
      <c r="S3097" s="17"/>
      <c r="T3097" s="17"/>
    </row>
    <row r="3098" spans="1:20" hidden="1" x14ac:dyDescent="0.25">
      <c r="A3098" s="167"/>
      <c r="B3098" s="151"/>
      <c r="C3098" s="152"/>
      <c r="D3098" s="153"/>
      <c r="E3098" s="54" t="s">
        <v>22</v>
      </c>
      <c r="F3098" s="114" t="str">
        <f>IF(F3097="","",F3097*0.278)</f>
        <v/>
      </c>
      <c r="G3098" s="114"/>
      <c r="H3098" s="184"/>
      <c r="I3098" s="184"/>
      <c r="J3098" s="182"/>
      <c r="K3098" s="102"/>
      <c r="L3098" s="17"/>
      <c r="M3098" s="17"/>
      <c r="N3098" s="17"/>
      <c r="O3098" s="17"/>
      <c r="P3098" s="17"/>
      <c r="Q3098" s="17"/>
      <c r="R3098" s="17"/>
      <c r="S3098" s="17"/>
      <c r="T3098" s="17"/>
    </row>
    <row r="3099" spans="1:20" hidden="1" x14ac:dyDescent="0.25">
      <c r="A3099" s="166">
        <v>18</v>
      </c>
      <c r="B3099" s="145" t="s">
        <v>64</v>
      </c>
      <c r="C3099" s="146"/>
      <c r="D3099" s="147"/>
      <c r="E3099" s="56" t="s">
        <v>93</v>
      </c>
      <c r="F3099" s="181" t="str">
        <f>IF(OR(F3095="",F3097=""),"",F3095-F3097)</f>
        <v/>
      </c>
      <c r="G3099" s="181"/>
      <c r="H3099" s="182"/>
      <c r="I3099" s="183"/>
      <c r="J3099" s="183"/>
      <c r="K3099" s="102"/>
      <c r="L3099" s="17"/>
      <c r="M3099" s="17"/>
      <c r="N3099" s="17"/>
      <c r="O3099" s="17"/>
      <c r="P3099" s="17"/>
      <c r="Q3099" s="17"/>
      <c r="R3099" s="17"/>
      <c r="S3099" s="17"/>
      <c r="T3099" s="17"/>
    </row>
    <row r="3100" spans="1:20" hidden="1" x14ac:dyDescent="0.25">
      <c r="A3100" s="167"/>
      <c r="B3100" s="151"/>
      <c r="C3100" s="152"/>
      <c r="D3100" s="153"/>
      <c r="E3100" s="54" t="s">
        <v>22</v>
      </c>
      <c r="F3100" s="114" t="str">
        <f>IF(OR(F3096="",F3098=""),"",F3096-F3098)</f>
        <v/>
      </c>
      <c r="G3100" s="114"/>
      <c r="H3100" s="184"/>
      <c r="I3100" s="184"/>
      <c r="J3100" s="182"/>
      <c r="K3100" s="102"/>
      <c r="L3100" s="17"/>
      <c r="M3100" s="17"/>
      <c r="N3100" s="17"/>
      <c r="O3100" s="17"/>
      <c r="P3100" s="17"/>
      <c r="Q3100" s="17"/>
      <c r="R3100" s="17"/>
      <c r="S3100" s="17"/>
      <c r="T3100" s="17"/>
    </row>
    <row r="3101" spans="1:20" ht="24" hidden="1" customHeight="1" x14ac:dyDescent="0.25">
      <c r="A3101" s="166">
        <v>19</v>
      </c>
      <c r="B3101" s="168" t="s">
        <v>61</v>
      </c>
      <c r="C3101" s="169"/>
      <c r="D3101" s="170"/>
      <c r="E3101" s="58" t="s">
        <v>93</v>
      </c>
      <c r="F3101" s="163"/>
      <c r="G3101" s="164"/>
      <c r="H3101" s="120"/>
      <c r="I3101" s="159"/>
      <c r="J3101" s="159"/>
      <c r="K3101" s="99"/>
      <c r="L3101" s="17"/>
      <c r="M3101" s="17"/>
      <c r="N3101" s="17"/>
      <c r="O3101" s="17"/>
      <c r="P3101" s="17"/>
      <c r="Q3101" s="17"/>
      <c r="R3101" s="17"/>
      <c r="S3101" s="17"/>
      <c r="T3101" s="17"/>
    </row>
    <row r="3102" spans="1:20" ht="24" hidden="1" customHeight="1" x14ac:dyDescent="0.25">
      <c r="A3102" s="167"/>
      <c r="B3102" s="171"/>
      <c r="C3102" s="172"/>
      <c r="D3102" s="173"/>
      <c r="E3102" s="57" t="s">
        <v>22</v>
      </c>
      <c r="F3102" s="185" t="str">
        <f>IF(F3101="","",F3101*0.278)</f>
        <v/>
      </c>
      <c r="G3102" s="186"/>
      <c r="H3102" s="120"/>
      <c r="I3102" s="159"/>
      <c r="J3102" s="159"/>
      <c r="K3102" s="99"/>
      <c r="L3102" s="17"/>
      <c r="M3102" s="17"/>
      <c r="N3102" s="17"/>
      <c r="O3102" s="17"/>
      <c r="P3102" s="17"/>
      <c r="Q3102" s="17"/>
      <c r="R3102" s="17"/>
      <c r="S3102" s="17"/>
      <c r="T3102" s="17"/>
    </row>
    <row r="3103" spans="1:20" ht="24" hidden="1" customHeight="1" x14ac:dyDescent="0.25">
      <c r="A3103" s="166">
        <v>20</v>
      </c>
      <c r="B3103" s="168" t="s">
        <v>62</v>
      </c>
      <c r="C3103" s="169"/>
      <c r="D3103" s="170"/>
      <c r="E3103" s="58" t="s">
        <v>93</v>
      </c>
      <c r="F3103" s="163"/>
      <c r="G3103" s="164"/>
      <c r="H3103" s="120"/>
      <c r="I3103" s="159"/>
      <c r="J3103" s="159"/>
      <c r="K3103" s="99"/>
      <c r="L3103" s="17"/>
      <c r="M3103" s="17"/>
      <c r="N3103" s="17"/>
      <c r="O3103" s="17"/>
      <c r="P3103" s="17"/>
      <c r="Q3103" s="17"/>
      <c r="R3103" s="17"/>
      <c r="S3103" s="17"/>
      <c r="T3103" s="17"/>
    </row>
    <row r="3104" spans="1:20" ht="24" hidden="1" customHeight="1" x14ac:dyDescent="0.25">
      <c r="A3104" s="167"/>
      <c r="B3104" s="171"/>
      <c r="C3104" s="172"/>
      <c r="D3104" s="173"/>
      <c r="E3104" s="57" t="s">
        <v>22</v>
      </c>
      <c r="F3104" s="185" t="str">
        <f>IF(F3103="","",F3103*0.278)</f>
        <v/>
      </c>
      <c r="G3104" s="186"/>
      <c r="H3104" s="120"/>
      <c r="I3104" s="159"/>
      <c r="J3104" s="159"/>
      <c r="K3104" s="103"/>
      <c r="L3104" s="17"/>
      <c r="M3104" s="17"/>
      <c r="N3104" s="17"/>
      <c r="O3104" s="17"/>
      <c r="P3104" s="17"/>
      <c r="Q3104" s="17"/>
      <c r="R3104" s="17"/>
      <c r="S3104" s="17"/>
      <c r="T3104" s="17"/>
    </row>
    <row r="3105" spans="1:27" ht="23.25" hidden="1" customHeight="1" x14ac:dyDescent="0.25">
      <c r="A3105" s="166">
        <v>21</v>
      </c>
      <c r="B3105" s="168" t="s">
        <v>50</v>
      </c>
      <c r="C3105" s="169"/>
      <c r="D3105" s="170"/>
      <c r="E3105" s="58" t="s">
        <v>93</v>
      </c>
      <c r="F3105" s="174" t="str">
        <f>IF(OR(F3101="",F3103=""),"",F3101-F3103)</f>
        <v/>
      </c>
      <c r="G3105" s="175"/>
      <c r="H3105" s="120"/>
      <c r="I3105" s="159"/>
      <c r="J3105" s="159"/>
      <c r="K3105" s="103"/>
      <c r="L3105" s="17"/>
      <c r="M3105" s="17"/>
      <c r="N3105" s="17"/>
      <c r="O3105" s="17"/>
      <c r="P3105" s="17"/>
      <c r="Q3105" s="17"/>
      <c r="R3105" s="17"/>
      <c r="S3105" s="17"/>
      <c r="T3105" s="17"/>
    </row>
    <row r="3106" spans="1:27" ht="23.25" hidden="1" customHeight="1" x14ac:dyDescent="0.25">
      <c r="A3106" s="167"/>
      <c r="B3106" s="171"/>
      <c r="C3106" s="172"/>
      <c r="D3106" s="173"/>
      <c r="E3106" s="57" t="s">
        <v>22</v>
      </c>
      <c r="F3106" s="174" t="str">
        <f>IF(OR(F3102="",F3104=""),"",F3102-F3104)</f>
        <v/>
      </c>
      <c r="G3106" s="175"/>
      <c r="H3106" s="120"/>
      <c r="I3106" s="159"/>
      <c r="J3106" s="159"/>
      <c r="K3106" s="103"/>
      <c r="L3106" s="17"/>
      <c r="M3106" s="17"/>
      <c r="N3106" s="17"/>
      <c r="O3106" s="17"/>
      <c r="P3106" s="17"/>
      <c r="Q3106" s="17"/>
      <c r="R3106" s="17"/>
      <c r="S3106" s="17"/>
      <c r="T3106" s="17"/>
    </row>
    <row r="3107" spans="1:27" ht="45.75" hidden="1" customHeight="1" x14ac:dyDescent="0.25">
      <c r="A3107" s="38">
        <v>22</v>
      </c>
      <c r="B3107" s="126" t="s">
        <v>161</v>
      </c>
      <c r="C3107" s="127"/>
      <c r="D3107" s="128"/>
      <c r="E3107" s="57" t="s">
        <v>47</v>
      </c>
      <c r="F3107" s="176" t="str">
        <f>IF(OR(F3101="",F3103=""),"",F3105/F3101)</f>
        <v/>
      </c>
      <c r="G3107" s="177"/>
      <c r="H3107" s="120"/>
      <c r="I3107" s="159"/>
      <c r="J3107" s="159"/>
      <c r="K3107" s="103"/>
      <c r="L3107" s="17"/>
      <c r="M3107" s="17"/>
      <c r="N3107" s="17"/>
      <c r="O3107" s="17"/>
      <c r="P3107" s="17"/>
      <c r="Q3107" s="17"/>
      <c r="R3107" s="17"/>
      <c r="S3107" s="17"/>
      <c r="T3107" s="17"/>
    </row>
    <row r="3108" spans="1:27" ht="30.75" hidden="1" customHeight="1" x14ac:dyDescent="0.25">
      <c r="A3108" s="40">
        <v>23</v>
      </c>
      <c r="B3108" s="129" t="s">
        <v>23</v>
      </c>
      <c r="C3108" s="130"/>
      <c r="D3108" s="131"/>
      <c r="E3108" s="54" t="s">
        <v>22</v>
      </c>
      <c r="F3108" s="178"/>
      <c r="G3108" s="178"/>
      <c r="H3108" s="179"/>
      <c r="I3108" s="179"/>
      <c r="J3108" s="120"/>
      <c r="K3108" s="102"/>
      <c r="L3108" s="17"/>
      <c r="M3108" s="17"/>
      <c r="N3108" s="17"/>
      <c r="O3108" s="17"/>
      <c r="P3108" s="17"/>
      <c r="Q3108" s="17"/>
      <c r="R3108" s="17"/>
      <c r="S3108" s="17"/>
      <c r="T3108" s="17"/>
    </row>
    <row r="3109" spans="1:27" ht="30.75" hidden="1" customHeight="1" x14ac:dyDescent="0.25">
      <c r="A3109" s="38">
        <v>24</v>
      </c>
      <c r="B3109" s="129" t="s">
        <v>172</v>
      </c>
      <c r="C3109" s="130"/>
      <c r="D3109" s="131"/>
      <c r="E3109" s="54" t="s">
        <v>22</v>
      </c>
      <c r="F3109" s="178"/>
      <c r="G3109" s="178"/>
      <c r="H3109" s="179"/>
      <c r="I3109" s="179"/>
      <c r="J3109" s="120"/>
      <c r="K3109" s="102"/>
      <c r="L3109" s="17"/>
      <c r="M3109" s="17"/>
      <c r="N3109" s="17"/>
      <c r="O3109" s="17"/>
      <c r="P3109" s="17"/>
      <c r="Q3109" s="17"/>
      <c r="R3109" s="17"/>
      <c r="S3109" s="17"/>
      <c r="T3109" s="17"/>
    </row>
    <row r="3110" spans="1:27" ht="30.75" hidden="1" customHeight="1" x14ac:dyDescent="0.25">
      <c r="A3110" s="38">
        <v>25</v>
      </c>
      <c r="B3110" s="129" t="s">
        <v>173</v>
      </c>
      <c r="C3110" s="130"/>
      <c r="D3110" s="131"/>
      <c r="E3110" s="54" t="s">
        <v>22</v>
      </c>
      <c r="F3110" s="180" t="str">
        <f>IF(OR(F3108="",F3109=""),"",F3108-F3109)</f>
        <v/>
      </c>
      <c r="G3110" s="180"/>
      <c r="H3110" s="120"/>
      <c r="I3110" s="159"/>
      <c r="J3110" s="159"/>
      <c r="K3110" s="102"/>
      <c r="L3110" s="17"/>
      <c r="M3110" s="17"/>
      <c r="N3110" s="17"/>
      <c r="O3110" s="17"/>
      <c r="P3110" s="17"/>
      <c r="Q3110" s="17"/>
      <c r="R3110" s="17"/>
      <c r="S3110" s="17"/>
      <c r="T3110" s="17"/>
    </row>
    <row r="3111" spans="1:27" ht="45.75" hidden="1" customHeight="1" x14ac:dyDescent="0.25">
      <c r="A3111" s="46">
        <v>26</v>
      </c>
      <c r="B3111" s="108" t="s">
        <v>166</v>
      </c>
      <c r="C3111" s="108"/>
      <c r="D3111" s="108"/>
      <c r="E3111" s="57" t="s">
        <v>22</v>
      </c>
      <c r="F3111" s="163"/>
      <c r="G3111" s="164"/>
      <c r="H3111" s="120"/>
      <c r="I3111" s="159"/>
      <c r="J3111" s="159"/>
      <c r="K3111" s="103"/>
      <c r="L3111" s="17"/>
      <c r="M3111" s="17"/>
      <c r="N3111" s="17"/>
      <c r="O3111" s="17"/>
      <c r="P3111" s="17"/>
      <c r="Q3111" s="17"/>
      <c r="R3111" s="17"/>
      <c r="S3111" s="17"/>
      <c r="T3111" s="17"/>
    </row>
    <row r="3112" spans="1:27" ht="45.75" hidden="1" customHeight="1" x14ac:dyDescent="0.25">
      <c r="A3112" s="46">
        <v>27</v>
      </c>
      <c r="B3112" s="108" t="s">
        <v>169</v>
      </c>
      <c r="C3112" s="108"/>
      <c r="D3112" s="108"/>
      <c r="E3112" s="57" t="s">
        <v>22</v>
      </c>
      <c r="F3112" s="163"/>
      <c r="G3112" s="164"/>
      <c r="H3112" s="120"/>
      <c r="I3112" s="159"/>
      <c r="J3112" s="159"/>
      <c r="K3112" s="103"/>
      <c r="L3112" s="17"/>
      <c r="M3112" s="17"/>
      <c r="N3112" s="17"/>
      <c r="O3112" s="17"/>
      <c r="P3112" s="17"/>
      <c r="Q3112" s="17"/>
      <c r="R3112" s="17"/>
      <c r="S3112" s="17"/>
      <c r="T3112" s="17"/>
    </row>
    <row r="3113" spans="1:27" ht="45" hidden="1" customHeight="1" x14ac:dyDescent="0.25">
      <c r="A3113" s="34">
        <v>28</v>
      </c>
      <c r="B3113" s="157" t="s">
        <v>51</v>
      </c>
      <c r="C3113" s="157"/>
      <c r="D3113" s="157"/>
      <c r="E3113" s="54" t="s">
        <v>22</v>
      </c>
      <c r="F3113" s="165" t="str">
        <f>IF(AND(F3111="",F3112=""),"",F3111+F3112)</f>
        <v/>
      </c>
      <c r="G3113" s="165"/>
      <c r="H3113" s="120"/>
      <c r="I3113" s="159"/>
      <c r="J3113" s="159"/>
      <c r="K3113" s="99"/>
      <c r="L3113" s="17"/>
      <c r="M3113" s="17"/>
      <c r="N3113" s="17"/>
      <c r="O3113" s="17"/>
      <c r="P3113" s="17"/>
      <c r="Q3113" s="17"/>
      <c r="R3113" s="17"/>
      <c r="S3113" s="17"/>
      <c r="T3113" s="17"/>
    </row>
    <row r="3114" spans="1:27" ht="30.75" hidden="1" customHeight="1" x14ac:dyDescent="0.25">
      <c r="A3114" s="34">
        <v>29</v>
      </c>
      <c r="B3114" s="129" t="s">
        <v>185</v>
      </c>
      <c r="C3114" s="130"/>
      <c r="D3114" s="131"/>
      <c r="E3114" s="54" t="s">
        <v>24</v>
      </c>
      <c r="F3114" s="163"/>
      <c r="G3114" s="164"/>
      <c r="H3114" s="120"/>
      <c r="I3114" s="159"/>
      <c r="J3114" s="159"/>
      <c r="K3114" s="99"/>
      <c r="L3114" s="17"/>
      <c r="M3114" s="17"/>
      <c r="N3114" s="17"/>
      <c r="O3114" s="17"/>
      <c r="P3114" s="17"/>
      <c r="Q3114" s="17"/>
      <c r="R3114" s="17"/>
      <c r="S3114" s="17"/>
      <c r="T3114" s="17"/>
    </row>
    <row r="3115" spans="1:27" hidden="1" x14ac:dyDescent="0.25">
      <c r="A3115" s="34">
        <v>30</v>
      </c>
      <c r="B3115" s="129" t="s">
        <v>186</v>
      </c>
      <c r="C3115" s="130"/>
      <c r="D3115" s="131"/>
      <c r="E3115" s="54" t="s">
        <v>24</v>
      </c>
      <c r="F3115" s="163"/>
      <c r="G3115" s="164"/>
      <c r="H3115" s="120"/>
      <c r="I3115" s="159"/>
      <c r="J3115" s="159"/>
      <c r="K3115" s="99"/>
      <c r="L3115" s="17"/>
      <c r="M3115" s="17"/>
      <c r="N3115" s="17"/>
      <c r="O3115" s="17"/>
      <c r="P3115" s="17"/>
      <c r="Q3115" s="17"/>
      <c r="R3115" s="17"/>
      <c r="S3115" s="17"/>
      <c r="T3115" s="17"/>
    </row>
    <row r="3116" spans="1:27" ht="31.5" hidden="1" customHeight="1" x14ac:dyDescent="0.25">
      <c r="A3116" s="34">
        <v>31</v>
      </c>
      <c r="B3116" s="157" t="s">
        <v>48</v>
      </c>
      <c r="C3116" s="157"/>
      <c r="D3116" s="157"/>
      <c r="E3116" s="54" t="s">
        <v>24</v>
      </c>
      <c r="F3116" s="165" t="str">
        <f>IF(OR(F3114="",F3115=""),"",F3114-F3115)</f>
        <v/>
      </c>
      <c r="G3116" s="165"/>
      <c r="H3116" s="120"/>
      <c r="I3116" s="159"/>
      <c r="J3116" s="159"/>
      <c r="K3116" s="103"/>
      <c r="L3116" s="17"/>
      <c r="M3116" s="17"/>
      <c r="N3116" s="17"/>
      <c r="O3116" s="17"/>
      <c r="P3116" s="17"/>
      <c r="Q3116" s="17"/>
      <c r="R3116" s="17"/>
      <c r="S3116" s="17"/>
      <c r="T3116" s="17"/>
    </row>
    <row r="3117" spans="1:27" hidden="1" x14ac:dyDescent="0.25">
      <c r="A3117" s="142">
        <v>32</v>
      </c>
      <c r="B3117" s="145" t="s">
        <v>52</v>
      </c>
      <c r="C3117" s="146"/>
      <c r="D3117" s="147"/>
      <c r="E3117" s="154" t="s">
        <v>182</v>
      </c>
      <c r="F3117" s="154"/>
      <c r="G3117" s="154"/>
      <c r="H3117" s="154"/>
      <c r="I3117" s="154"/>
      <c r="J3117" s="86"/>
      <c r="K3117" s="155" t="str">
        <f>IF(AND(J3117="Tak",F3107&lt;0.25),"Nie został spełniony warunek zgodnie z punktem 1 Kryteriów jakościowych dopuszczających","")</f>
        <v/>
      </c>
      <c r="L3117" s="155"/>
      <c r="M3117" s="155"/>
      <c r="N3117" s="155"/>
      <c r="O3117" s="155"/>
      <c r="P3117" s="155"/>
      <c r="Q3117" s="155"/>
      <c r="R3117" s="155"/>
      <c r="S3117" s="155"/>
      <c r="T3117" s="155"/>
      <c r="AA3117">
        <f>IF(J3117="Tak",1,0)</f>
        <v>0</v>
      </c>
    </row>
    <row r="3118" spans="1:27" hidden="1" x14ac:dyDescent="0.25">
      <c r="A3118" s="143"/>
      <c r="B3118" s="148"/>
      <c r="C3118" s="149"/>
      <c r="D3118" s="150"/>
      <c r="E3118" s="156" t="s">
        <v>183</v>
      </c>
      <c r="F3118" s="156"/>
      <c r="G3118" s="156"/>
      <c r="H3118" s="156"/>
      <c r="I3118" s="156"/>
      <c r="J3118" s="86"/>
      <c r="K3118" s="155" t="str">
        <f>IF(AND(J3118="Tak",F3107&lt;0.1),"Nie został spełniony warunek zgodnie z punktem 2 Kryteriów jakościowych dopuszczających","")</f>
        <v/>
      </c>
      <c r="L3118" s="155"/>
      <c r="M3118" s="155"/>
      <c r="N3118" s="155"/>
      <c r="O3118" s="155"/>
      <c r="P3118" s="155"/>
      <c r="Q3118" s="155"/>
      <c r="R3118" s="155"/>
      <c r="S3118" s="155"/>
      <c r="T3118" s="155"/>
      <c r="AA3118">
        <f t="shared" ref="AA3118:AA3119" si="62">IF(J3118="Tak",1,0)</f>
        <v>0</v>
      </c>
    </row>
    <row r="3119" spans="1:27" hidden="1" x14ac:dyDescent="0.25">
      <c r="A3119" s="144"/>
      <c r="B3119" s="151"/>
      <c r="C3119" s="152"/>
      <c r="D3119" s="153"/>
      <c r="E3119" s="156" t="s">
        <v>184</v>
      </c>
      <c r="F3119" s="156"/>
      <c r="G3119" s="156"/>
      <c r="H3119" s="156"/>
      <c r="I3119" s="156"/>
      <c r="J3119" s="86"/>
      <c r="K3119" s="155" t="str">
        <f>IF(AND(J3119="Tak",F3107&lt;0.1),"Nie został spełniony warunek zgodnie z punktem 2 Kryteriów jakościowych dopuszczających","")</f>
        <v/>
      </c>
      <c r="L3119" s="155"/>
      <c r="M3119" s="155"/>
      <c r="N3119" s="155"/>
      <c r="O3119" s="155"/>
      <c r="P3119" s="155"/>
      <c r="Q3119" s="155"/>
      <c r="R3119" s="155"/>
      <c r="S3119" s="155"/>
      <c r="T3119" s="155"/>
      <c r="AA3119">
        <f t="shared" si="62"/>
        <v>0</v>
      </c>
    </row>
    <row r="3120" spans="1:27" ht="62.25" hidden="1" customHeight="1" x14ac:dyDescent="0.25">
      <c r="A3120" s="34">
        <v>33</v>
      </c>
      <c r="B3120" s="157" t="s">
        <v>277</v>
      </c>
      <c r="C3120" s="157"/>
      <c r="D3120" s="157"/>
      <c r="E3120" s="54" t="s">
        <v>19</v>
      </c>
      <c r="F3120" s="158"/>
      <c r="G3120" s="158"/>
      <c r="H3120" s="120"/>
      <c r="I3120" s="159"/>
      <c r="J3120" s="159"/>
      <c r="K3120" s="99"/>
      <c r="L3120" s="17"/>
      <c r="M3120" s="17"/>
      <c r="N3120" s="17"/>
      <c r="O3120" s="17"/>
      <c r="P3120" s="17"/>
      <c r="Q3120" s="17"/>
      <c r="R3120" s="17"/>
      <c r="S3120" s="17"/>
      <c r="T3120" s="17"/>
      <c r="AA3120">
        <f>SUM(AA3117:AA3119)</f>
        <v>0</v>
      </c>
    </row>
    <row r="3121" spans="1:27" ht="41.25" hidden="1" customHeight="1" x14ac:dyDescent="0.25">
      <c r="A3121" s="34">
        <v>34</v>
      </c>
      <c r="B3121" s="108" t="s">
        <v>157</v>
      </c>
      <c r="C3121" s="108"/>
      <c r="D3121" s="108"/>
      <c r="E3121" s="57" t="s">
        <v>158</v>
      </c>
      <c r="F3121" s="160" t="str">
        <f>IF(OR(F3092="",F3093=""),"",F3091/F3105)</f>
        <v/>
      </c>
      <c r="G3121" s="160"/>
      <c r="H3121" s="161"/>
      <c r="I3121" s="161"/>
      <c r="J3121" s="162"/>
      <c r="K3121" s="100"/>
      <c r="L3121" s="17"/>
      <c r="M3121" s="17"/>
      <c r="N3121" s="17"/>
      <c r="O3121" s="17"/>
      <c r="P3121" s="17"/>
      <c r="Q3121" s="17"/>
      <c r="R3121" s="17"/>
      <c r="S3121" s="17"/>
      <c r="T3121" s="17"/>
    </row>
    <row r="3122" spans="1:27" ht="40.5" hidden="1" customHeight="1" x14ac:dyDescent="0.25">
      <c r="A3122" s="34">
        <v>35</v>
      </c>
      <c r="B3122" s="108" t="s">
        <v>159</v>
      </c>
      <c r="C3122" s="108"/>
      <c r="D3122" s="108"/>
      <c r="E3122" s="57" t="s">
        <v>160</v>
      </c>
      <c r="F3122" s="160" t="str">
        <f>IF(OR(F3091="",F3092="",F3101=""),"",F3091/(F3092-F3093))</f>
        <v/>
      </c>
      <c r="G3122" s="160"/>
      <c r="H3122" s="161"/>
      <c r="I3122" s="161"/>
      <c r="J3122" s="162"/>
      <c r="K3122" s="99"/>
      <c r="L3122" s="17"/>
      <c r="M3122" s="17"/>
      <c r="N3122" s="17"/>
      <c r="O3122" s="17"/>
      <c r="P3122" s="17"/>
      <c r="Q3122" s="17"/>
      <c r="R3122" s="17"/>
      <c r="S3122" s="17"/>
      <c r="T3122" s="17"/>
    </row>
    <row r="3123" spans="1:27" ht="30" hidden="1" customHeight="1" x14ac:dyDescent="0.25">
      <c r="A3123" s="34">
        <v>36</v>
      </c>
      <c r="B3123" s="126" t="str">
        <f>CONCATENATE("Maksymalna kwota dofinansowania - ",'0-1'!$B$8)</f>
        <v xml:space="preserve">Maksymalna kwota dofinansowania - </v>
      </c>
      <c r="C3123" s="127"/>
      <c r="D3123" s="128"/>
      <c r="E3123" s="57" t="s">
        <v>69</v>
      </c>
      <c r="F3123" s="135" t="str">
        <f>IF(F3124="","",F3124*F3091)</f>
        <v/>
      </c>
      <c r="G3123" s="136"/>
      <c r="H3123" s="137"/>
      <c r="I3123" s="138"/>
      <c r="J3123" s="138"/>
      <c r="K3123" s="99"/>
      <c r="L3123" s="17"/>
      <c r="M3123" s="17"/>
      <c r="N3123" s="17"/>
      <c r="O3123" s="17"/>
      <c r="P3123" s="17"/>
      <c r="Q3123" s="17"/>
      <c r="R3123" s="17"/>
      <c r="S3123" s="17"/>
      <c r="T3123" s="17"/>
    </row>
    <row r="3124" spans="1:27" ht="45.75" hidden="1" customHeight="1" x14ac:dyDescent="0.25">
      <c r="A3124" s="34">
        <v>37</v>
      </c>
      <c r="B3124" s="126" t="s">
        <v>187</v>
      </c>
      <c r="C3124" s="127"/>
      <c r="D3124" s="128"/>
      <c r="E3124" s="59" t="s">
        <v>47</v>
      </c>
      <c r="F3124" s="139" t="str">
        <f>IF(AA3120=3,0.95,IF(AA3120=2,0.9,IF(AA3120=1,0.85,"")))</f>
        <v/>
      </c>
      <c r="G3124" s="140"/>
      <c r="H3124" s="137"/>
      <c r="I3124" s="138"/>
      <c r="J3124" s="138"/>
      <c r="K3124" s="99"/>
      <c r="L3124" s="17"/>
      <c r="M3124" s="17"/>
      <c r="N3124" s="17"/>
      <c r="O3124" s="17"/>
      <c r="P3124" s="17"/>
      <c r="Q3124" s="17"/>
      <c r="R3124" s="17"/>
      <c r="S3124" s="17"/>
      <c r="T3124" s="17"/>
    </row>
    <row r="3125" spans="1:27" ht="15" hidden="1" customHeight="1" x14ac:dyDescent="0.25">
      <c r="A3125" s="106" t="s">
        <v>205</v>
      </c>
      <c r="B3125" s="106"/>
      <c r="C3125" s="106"/>
      <c r="D3125" s="106"/>
      <c r="E3125" s="106"/>
      <c r="F3125" s="106"/>
      <c r="G3125" s="106"/>
      <c r="H3125" s="106"/>
      <c r="I3125" s="106"/>
      <c r="J3125" s="132"/>
      <c r="K3125" s="98"/>
      <c r="L3125" s="17"/>
      <c r="M3125" s="17"/>
      <c r="N3125" s="17"/>
      <c r="O3125" s="17"/>
      <c r="P3125" s="17"/>
      <c r="Q3125" s="17"/>
      <c r="R3125" s="17"/>
      <c r="S3125" s="17"/>
      <c r="T3125" s="17"/>
    </row>
    <row r="3126" spans="1:27" ht="39.75" hidden="1" customHeight="1" x14ac:dyDescent="0.25">
      <c r="A3126" s="107"/>
      <c r="B3126" s="107"/>
      <c r="C3126" s="107"/>
      <c r="D3126" s="107"/>
      <c r="E3126" s="107"/>
      <c r="F3126" s="107"/>
      <c r="G3126" s="107"/>
      <c r="H3126" s="107"/>
      <c r="I3126" s="107"/>
      <c r="J3126" s="141"/>
      <c r="K3126" s="98"/>
      <c r="L3126" s="17"/>
      <c r="M3126" s="17"/>
      <c r="N3126" s="17"/>
      <c r="O3126" s="17"/>
      <c r="P3126" s="17"/>
      <c r="Q3126" s="17"/>
      <c r="R3126" s="17"/>
      <c r="S3126" s="17"/>
      <c r="T3126" s="17"/>
    </row>
    <row r="3127" spans="1:27" ht="33" hidden="1" customHeight="1" x14ac:dyDescent="0.25">
      <c r="K3127" s="98"/>
      <c r="L3127" s="17"/>
      <c r="M3127" s="17"/>
      <c r="N3127" s="17"/>
      <c r="O3127" s="17"/>
      <c r="P3127" s="17"/>
      <c r="Q3127" s="17"/>
      <c r="R3127" s="17"/>
      <c r="S3127" s="17"/>
      <c r="T3127" s="17"/>
    </row>
    <row r="3128" spans="1:27" ht="18.75" hidden="1" x14ac:dyDescent="0.3">
      <c r="B3128" s="207" t="s">
        <v>262</v>
      </c>
      <c r="C3128" s="207"/>
      <c r="D3128" s="207"/>
      <c r="E3128" s="207"/>
      <c r="F3128" s="207"/>
      <c r="G3128" s="207"/>
      <c r="H3128" s="207"/>
      <c r="I3128" s="207"/>
      <c r="J3128" s="207"/>
      <c r="K3128" s="98"/>
      <c r="L3128" s="17"/>
      <c r="M3128" s="17"/>
      <c r="N3128" s="17"/>
      <c r="O3128" s="17"/>
      <c r="P3128" s="17"/>
      <c r="Q3128" s="17"/>
      <c r="R3128" s="17"/>
      <c r="S3128" s="17"/>
      <c r="T3128" s="17"/>
    </row>
    <row r="3129" spans="1:27" ht="45.75" hidden="1" customHeight="1" x14ac:dyDescent="0.25">
      <c r="A3129" s="36" t="s">
        <v>13</v>
      </c>
      <c r="B3129" s="208" t="s">
        <v>33</v>
      </c>
      <c r="C3129" s="208"/>
      <c r="D3129" s="208"/>
      <c r="E3129" s="51" t="s">
        <v>15</v>
      </c>
      <c r="F3129" s="208" t="s">
        <v>36</v>
      </c>
      <c r="G3129" s="208"/>
      <c r="H3129" s="208" t="s">
        <v>49</v>
      </c>
      <c r="I3129" s="208"/>
      <c r="J3129" s="209"/>
      <c r="K3129" s="99"/>
      <c r="L3129" s="17"/>
      <c r="M3129" s="17"/>
      <c r="N3129" s="17"/>
      <c r="O3129" s="17"/>
      <c r="P3129" s="17"/>
      <c r="Q3129" s="17"/>
      <c r="R3129" s="17"/>
      <c r="S3129" s="17"/>
      <c r="T3129" s="17"/>
    </row>
    <row r="3130" spans="1:27" ht="31.5" hidden="1" customHeight="1" x14ac:dyDescent="0.25">
      <c r="A3130" s="40">
        <v>1</v>
      </c>
      <c r="B3130" s="157" t="s">
        <v>43</v>
      </c>
      <c r="C3130" s="157"/>
      <c r="D3130" s="157"/>
      <c r="E3130" s="52" t="s">
        <v>17</v>
      </c>
      <c r="F3130" s="198" t="s">
        <v>17</v>
      </c>
      <c r="G3130" s="199"/>
      <c r="H3130" s="200"/>
      <c r="I3130" s="200"/>
      <c r="J3130" s="201"/>
      <c r="K3130" s="99"/>
      <c r="L3130" s="17"/>
      <c r="M3130" s="17"/>
      <c r="N3130" s="17"/>
      <c r="O3130" s="17"/>
      <c r="P3130" s="17"/>
      <c r="Q3130" s="17"/>
      <c r="R3130" s="17"/>
      <c r="S3130" s="17"/>
      <c r="T3130" s="17"/>
    </row>
    <row r="3131" spans="1:27" ht="30.75" hidden="1" customHeight="1" x14ac:dyDescent="0.25">
      <c r="A3131" s="40">
        <v>2</v>
      </c>
      <c r="B3131" s="157" t="s">
        <v>44</v>
      </c>
      <c r="C3131" s="157"/>
      <c r="D3131" s="157"/>
      <c r="E3131" s="52" t="s">
        <v>17</v>
      </c>
      <c r="F3131" s="198" t="s">
        <v>17</v>
      </c>
      <c r="G3131" s="199"/>
      <c r="H3131" s="120"/>
      <c r="I3131" s="159"/>
      <c r="J3131" s="159"/>
      <c r="K3131" s="101"/>
      <c r="L3131" s="17"/>
      <c r="M3131" s="17"/>
      <c r="N3131" s="17"/>
      <c r="O3131" s="17"/>
      <c r="P3131" s="17"/>
      <c r="Q3131" s="17"/>
      <c r="R3131" s="17"/>
      <c r="S3131" s="17"/>
      <c r="T3131" s="17"/>
    </row>
    <row r="3132" spans="1:27" ht="15.75" hidden="1" x14ac:dyDescent="0.25">
      <c r="A3132" s="40">
        <v>3</v>
      </c>
      <c r="B3132" s="126" t="s">
        <v>152</v>
      </c>
      <c r="C3132" s="127"/>
      <c r="D3132" s="128"/>
      <c r="E3132" s="53" t="s">
        <v>153</v>
      </c>
      <c r="F3132" s="202"/>
      <c r="G3132" s="203"/>
      <c r="H3132" s="120"/>
      <c r="I3132" s="159"/>
      <c r="J3132" s="159"/>
      <c r="K3132" s="101"/>
      <c r="L3132" s="17"/>
      <c r="M3132" s="17"/>
      <c r="N3132" s="17"/>
      <c r="O3132" s="17"/>
      <c r="P3132" s="17"/>
      <c r="Q3132" s="17"/>
      <c r="R3132" s="17"/>
      <c r="S3132" s="17"/>
      <c r="T3132" s="17"/>
      <c r="AA3132" t="s">
        <v>154</v>
      </c>
    </row>
    <row r="3133" spans="1:27" ht="17.25" hidden="1" x14ac:dyDescent="0.25">
      <c r="A3133" s="40">
        <v>4</v>
      </c>
      <c r="B3133" s="157" t="s">
        <v>45</v>
      </c>
      <c r="C3133" s="157"/>
      <c r="D3133" s="157"/>
      <c r="E3133" s="54" t="s">
        <v>21</v>
      </c>
      <c r="F3133" s="158"/>
      <c r="G3133" s="158"/>
      <c r="H3133" s="120"/>
      <c r="I3133" s="159"/>
      <c r="J3133" s="159"/>
      <c r="K3133" s="101"/>
      <c r="L3133" s="17"/>
      <c r="M3133" s="17"/>
      <c r="N3133" s="17"/>
      <c r="O3133" s="17"/>
      <c r="P3133" s="17"/>
      <c r="Q3133" s="17"/>
      <c r="R3133" s="17"/>
      <c r="S3133" s="17"/>
      <c r="T3133" s="17"/>
      <c r="AA3133" t="s">
        <v>155</v>
      </c>
    </row>
    <row r="3134" spans="1:27" ht="18.75" hidden="1" customHeight="1" x14ac:dyDescent="0.25">
      <c r="A3134" s="40">
        <v>5</v>
      </c>
      <c r="B3134" s="157" t="s">
        <v>41</v>
      </c>
      <c r="C3134" s="157"/>
      <c r="D3134" s="157"/>
      <c r="E3134" s="54" t="s">
        <v>21</v>
      </c>
      <c r="F3134" s="204"/>
      <c r="G3134" s="205"/>
      <c r="H3134" s="120"/>
      <c r="I3134" s="159"/>
      <c r="J3134" s="159"/>
      <c r="K3134" s="101"/>
      <c r="L3134" s="17"/>
      <c r="M3134" s="17"/>
      <c r="N3134" s="17"/>
      <c r="O3134" s="17"/>
      <c r="P3134" s="17"/>
      <c r="Q3134" s="17"/>
      <c r="R3134" s="17"/>
      <c r="S3134" s="17"/>
      <c r="T3134" s="17"/>
    </row>
    <row r="3135" spans="1:27" ht="29.25" hidden="1" customHeight="1" x14ac:dyDescent="0.25">
      <c r="A3135" s="34">
        <v>6</v>
      </c>
      <c r="B3135" s="206" t="s">
        <v>163</v>
      </c>
      <c r="C3135" s="206"/>
      <c r="D3135" s="206"/>
      <c r="E3135" s="55" t="s">
        <v>168</v>
      </c>
      <c r="F3135" s="158"/>
      <c r="G3135" s="158"/>
      <c r="H3135" s="120"/>
      <c r="I3135" s="159"/>
      <c r="J3135" s="159"/>
      <c r="K3135" s="101"/>
      <c r="L3135" s="17"/>
      <c r="M3135" s="17"/>
      <c r="N3135" s="17"/>
      <c r="O3135" s="17"/>
      <c r="P3135" s="17"/>
      <c r="Q3135" s="17"/>
      <c r="R3135" s="17"/>
      <c r="S3135" s="17"/>
      <c r="T3135" s="17"/>
    </row>
    <row r="3136" spans="1:27" ht="62.25" hidden="1" customHeight="1" x14ac:dyDescent="0.25">
      <c r="A3136" s="40">
        <v>7</v>
      </c>
      <c r="B3136" s="157" t="s">
        <v>46</v>
      </c>
      <c r="C3136" s="157"/>
      <c r="D3136" s="157"/>
      <c r="E3136" s="54" t="s">
        <v>21</v>
      </c>
      <c r="F3136" s="158"/>
      <c r="G3136" s="158"/>
      <c r="H3136" s="120"/>
      <c r="I3136" s="159"/>
      <c r="J3136" s="159"/>
      <c r="K3136" s="99"/>
      <c r="L3136" s="17"/>
      <c r="M3136" s="17"/>
      <c r="N3136" s="17"/>
      <c r="O3136" s="17"/>
      <c r="P3136" s="17"/>
      <c r="Q3136" s="17"/>
      <c r="R3136" s="17"/>
      <c r="S3136" s="17"/>
      <c r="T3136" s="17"/>
    </row>
    <row r="3137" spans="1:20" ht="28.5" hidden="1" customHeight="1" x14ac:dyDescent="0.25">
      <c r="A3137" s="40">
        <v>8</v>
      </c>
      <c r="B3137" s="193" t="s">
        <v>174</v>
      </c>
      <c r="C3137" s="194"/>
      <c r="D3137" s="195"/>
      <c r="E3137" s="56" t="s">
        <v>35</v>
      </c>
      <c r="F3137" s="196"/>
      <c r="G3137" s="197"/>
      <c r="H3137" s="120"/>
      <c r="I3137" s="159"/>
      <c r="J3137" s="159"/>
      <c r="K3137" s="99"/>
      <c r="L3137" s="17"/>
      <c r="M3137" s="17"/>
      <c r="N3137" s="17"/>
      <c r="O3137" s="17"/>
      <c r="P3137" s="17"/>
      <c r="Q3137" s="17"/>
      <c r="R3137" s="17"/>
      <c r="S3137" s="17"/>
      <c r="T3137" s="17"/>
    </row>
    <row r="3138" spans="1:20" ht="29.25" hidden="1" customHeight="1" x14ac:dyDescent="0.25">
      <c r="A3138" s="40">
        <v>9</v>
      </c>
      <c r="B3138" s="193" t="s">
        <v>176</v>
      </c>
      <c r="C3138" s="194"/>
      <c r="D3138" s="195"/>
      <c r="E3138" s="56" t="s">
        <v>153</v>
      </c>
      <c r="F3138" s="163"/>
      <c r="G3138" s="164"/>
      <c r="H3138" s="120"/>
      <c r="I3138" s="159"/>
      <c r="J3138" s="159"/>
      <c r="K3138" s="99"/>
      <c r="L3138" s="17"/>
      <c r="M3138" s="17"/>
      <c r="N3138" s="17"/>
      <c r="O3138" s="17"/>
      <c r="P3138" s="17"/>
      <c r="Q3138" s="17"/>
      <c r="R3138" s="17"/>
      <c r="S3138" s="17"/>
      <c r="T3138" s="17"/>
    </row>
    <row r="3139" spans="1:20" hidden="1" x14ac:dyDescent="0.25">
      <c r="A3139" s="40">
        <v>10</v>
      </c>
      <c r="B3139" s="193" t="s">
        <v>175</v>
      </c>
      <c r="C3139" s="194"/>
      <c r="D3139" s="195"/>
      <c r="E3139" s="56" t="s">
        <v>35</v>
      </c>
      <c r="F3139" s="196"/>
      <c r="G3139" s="197"/>
      <c r="H3139" s="120"/>
      <c r="I3139" s="159"/>
      <c r="J3139" s="159"/>
      <c r="K3139" s="99"/>
      <c r="L3139" s="17"/>
      <c r="M3139" s="17"/>
      <c r="N3139" s="17"/>
      <c r="O3139" s="17"/>
      <c r="P3139" s="17"/>
      <c r="Q3139" s="17"/>
      <c r="R3139" s="17"/>
      <c r="S3139" s="17"/>
      <c r="T3139" s="17"/>
    </row>
    <row r="3140" spans="1:20" ht="33.75" hidden="1" customHeight="1" x14ac:dyDescent="0.25">
      <c r="A3140" s="40">
        <v>11</v>
      </c>
      <c r="B3140" s="126" t="s">
        <v>156</v>
      </c>
      <c r="C3140" s="127"/>
      <c r="D3140" s="128"/>
      <c r="E3140" s="57" t="s">
        <v>69</v>
      </c>
      <c r="F3140" s="187"/>
      <c r="G3140" s="188"/>
      <c r="H3140" s="120"/>
      <c r="I3140" s="159"/>
      <c r="J3140" s="159"/>
      <c r="K3140" s="100" t="str">
        <f>IF(F3141&gt;F3140,"Wartość kosztów kwalifikowanych przekracza koszt całkowity przedsięwzięcia !!!","")</f>
        <v/>
      </c>
      <c r="L3140" s="17"/>
      <c r="M3140" s="17"/>
      <c r="N3140" s="17"/>
      <c r="O3140" s="17"/>
      <c r="P3140" s="17"/>
      <c r="Q3140" s="17"/>
      <c r="R3140" s="17"/>
      <c r="S3140" s="17"/>
      <c r="T3140" s="17"/>
    </row>
    <row r="3141" spans="1:20" ht="141.75" hidden="1" customHeight="1" x14ac:dyDescent="0.25">
      <c r="A3141" s="40">
        <v>12</v>
      </c>
      <c r="B3141" s="126" t="s">
        <v>167</v>
      </c>
      <c r="C3141" s="127"/>
      <c r="D3141" s="128"/>
      <c r="E3141" s="57" t="s">
        <v>69</v>
      </c>
      <c r="F3141" s="187"/>
      <c r="G3141" s="188"/>
      <c r="H3141" s="120"/>
      <c r="I3141" s="159"/>
      <c r="J3141" s="159"/>
      <c r="K3141" s="105" t="str">
        <f>IF(F3141="","",IF(F3141&lt;100000,"Minimalny koszt kwalifikowany przedsięwzięcia to 100.000,00 zł !!!",""))</f>
        <v/>
      </c>
      <c r="L3141" s="17"/>
      <c r="M3141" s="17"/>
      <c r="N3141" s="17"/>
      <c r="O3141" s="17"/>
      <c r="P3141" s="17"/>
      <c r="Q3141" s="17"/>
      <c r="R3141" s="17"/>
      <c r="S3141" s="17"/>
      <c r="T3141" s="17"/>
    </row>
    <row r="3142" spans="1:20" ht="30.75" hidden="1" customHeight="1" x14ac:dyDescent="0.25">
      <c r="A3142" s="37">
        <v>13</v>
      </c>
      <c r="B3142" s="126" t="s">
        <v>165</v>
      </c>
      <c r="C3142" s="127"/>
      <c r="D3142" s="128"/>
      <c r="E3142" s="57" t="s">
        <v>69</v>
      </c>
      <c r="F3142" s="187"/>
      <c r="G3142" s="188"/>
      <c r="H3142" s="120"/>
      <c r="I3142" s="159"/>
      <c r="J3142" s="159"/>
      <c r="K3142" s="99"/>
      <c r="L3142" s="17"/>
      <c r="M3142" s="17"/>
      <c r="N3142" s="17"/>
      <c r="O3142" s="17"/>
      <c r="P3142" s="17"/>
      <c r="Q3142" s="17"/>
      <c r="R3142" s="17"/>
      <c r="S3142" s="17"/>
      <c r="T3142" s="17"/>
    </row>
    <row r="3143" spans="1:20" ht="30.75" hidden="1" customHeight="1" x14ac:dyDescent="0.25">
      <c r="A3143" s="37">
        <v>14</v>
      </c>
      <c r="B3143" s="126" t="s">
        <v>164</v>
      </c>
      <c r="C3143" s="127"/>
      <c r="D3143" s="128"/>
      <c r="E3143" s="57" t="s">
        <v>69</v>
      </c>
      <c r="F3143" s="187"/>
      <c r="G3143" s="188"/>
      <c r="H3143" s="120"/>
      <c r="I3143" s="159"/>
      <c r="J3143" s="159"/>
      <c r="K3143" s="99"/>
      <c r="L3143" s="17"/>
      <c r="M3143" s="17"/>
      <c r="N3143" s="17"/>
      <c r="O3143" s="17"/>
      <c r="P3143" s="17"/>
      <c r="Q3143" s="17"/>
      <c r="R3143" s="17"/>
      <c r="S3143" s="17"/>
      <c r="T3143" s="17"/>
    </row>
    <row r="3144" spans="1:20" ht="30.75" hidden="1" customHeight="1" x14ac:dyDescent="0.25">
      <c r="A3144" s="37">
        <v>15</v>
      </c>
      <c r="B3144" s="126" t="s">
        <v>170</v>
      </c>
      <c r="C3144" s="127"/>
      <c r="D3144" s="128"/>
      <c r="E3144" s="57" t="s">
        <v>69</v>
      </c>
      <c r="F3144" s="189" t="str">
        <f>IF(OR(F3142="",F3143=""),"",F3142-F3143)</f>
        <v/>
      </c>
      <c r="G3144" s="190"/>
      <c r="H3144" s="120"/>
      <c r="I3144" s="159"/>
      <c r="J3144" s="159"/>
      <c r="K3144" s="99"/>
      <c r="L3144" s="17"/>
      <c r="M3144" s="17"/>
      <c r="N3144" s="17"/>
      <c r="O3144" s="17"/>
      <c r="P3144" s="17"/>
      <c r="Q3144" s="17"/>
      <c r="R3144" s="17"/>
      <c r="S3144" s="17"/>
      <c r="T3144" s="17"/>
    </row>
    <row r="3145" spans="1:20" hidden="1" x14ac:dyDescent="0.25">
      <c r="A3145" s="166">
        <v>16</v>
      </c>
      <c r="B3145" s="145" t="s">
        <v>66</v>
      </c>
      <c r="C3145" s="146"/>
      <c r="D3145" s="147"/>
      <c r="E3145" s="56" t="s">
        <v>93</v>
      </c>
      <c r="F3145" s="191"/>
      <c r="G3145" s="192"/>
      <c r="H3145" s="182"/>
      <c r="I3145" s="183"/>
      <c r="J3145" s="183"/>
      <c r="K3145" s="102"/>
      <c r="L3145" s="17"/>
      <c r="M3145" s="17"/>
      <c r="N3145" s="17"/>
      <c r="O3145" s="17"/>
      <c r="P3145" s="17"/>
      <c r="Q3145" s="17"/>
      <c r="R3145" s="17"/>
      <c r="S3145" s="17"/>
      <c r="T3145" s="17"/>
    </row>
    <row r="3146" spans="1:20" ht="17.25" hidden="1" customHeight="1" x14ac:dyDescent="0.25">
      <c r="A3146" s="167"/>
      <c r="B3146" s="151"/>
      <c r="C3146" s="152"/>
      <c r="D3146" s="153"/>
      <c r="E3146" s="54" t="s">
        <v>22</v>
      </c>
      <c r="F3146" s="114" t="str">
        <f>IF(F3145="","",F3145*0.278)</f>
        <v/>
      </c>
      <c r="G3146" s="114"/>
      <c r="H3146" s="184"/>
      <c r="I3146" s="184"/>
      <c r="J3146" s="182"/>
      <c r="K3146" s="102"/>
      <c r="L3146" s="17"/>
      <c r="M3146" s="17"/>
      <c r="N3146" s="17"/>
      <c r="O3146" s="17"/>
      <c r="P3146" s="17"/>
      <c r="Q3146" s="17"/>
      <c r="R3146" s="17"/>
      <c r="S3146" s="17"/>
      <c r="T3146" s="17"/>
    </row>
    <row r="3147" spans="1:20" hidden="1" x14ac:dyDescent="0.25">
      <c r="A3147" s="166">
        <v>17</v>
      </c>
      <c r="B3147" s="145" t="s">
        <v>67</v>
      </c>
      <c r="C3147" s="146"/>
      <c r="D3147" s="147"/>
      <c r="E3147" s="56" t="s">
        <v>93</v>
      </c>
      <c r="F3147" s="191"/>
      <c r="G3147" s="192"/>
      <c r="H3147" s="182"/>
      <c r="I3147" s="183"/>
      <c r="J3147" s="183"/>
      <c r="K3147" s="102"/>
      <c r="L3147" s="17"/>
      <c r="M3147" s="17"/>
      <c r="N3147" s="17"/>
      <c r="O3147" s="17"/>
      <c r="P3147" s="17"/>
      <c r="Q3147" s="17"/>
      <c r="R3147" s="17"/>
      <c r="S3147" s="17"/>
      <c r="T3147" s="17"/>
    </row>
    <row r="3148" spans="1:20" hidden="1" x14ac:dyDescent="0.25">
      <c r="A3148" s="167"/>
      <c r="B3148" s="151"/>
      <c r="C3148" s="152"/>
      <c r="D3148" s="153"/>
      <c r="E3148" s="54" t="s">
        <v>22</v>
      </c>
      <c r="F3148" s="114" t="str">
        <f>IF(F3147="","",F3147*0.278)</f>
        <v/>
      </c>
      <c r="G3148" s="114"/>
      <c r="H3148" s="184"/>
      <c r="I3148" s="184"/>
      <c r="J3148" s="182"/>
      <c r="K3148" s="102"/>
      <c r="L3148" s="17"/>
      <c r="M3148" s="17"/>
      <c r="N3148" s="17"/>
      <c r="O3148" s="17"/>
      <c r="P3148" s="17"/>
      <c r="Q3148" s="17"/>
      <c r="R3148" s="17"/>
      <c r="S3148" s="17"/>
      <c r="T3148" s="17"/>
    </row>
    <row r="3149" spans="1:20" hidden="1" x14ac:dyDescent="0.25">
      <c r="A3149" s="166">
        <v>18</v>
      </c>
      <c r="B3149" s="145" t="s">
        <v>64</v>
      </c>
      <c r="C3149" s="146"/>
      <c r="D3149" s="147"/>
      <c r="E3149" s="56" t="s">
        <v>93</v>
      </c>
      <c r="F3149" s="181" t="str">
        <f>IF(OR(F3145="",F3147=""),"",F3145-F3147)</f>
        <v/>
      </c>
      <c r="G3149" s="181"/>
      <c r="H3149" s="182"/>
      <c r="I3149" s="183"/>
      <c r="J3149" s="183"/>
      <c r="K3149" s="102"/>
      <c r="L3149" s="17"/>
      <c r="M3149" s="17"/>
      <c r="N3149" s="17"/>
      <c r="O3149" s="17"/>
      <c r="P3149" s="17"/>
      <c r="Q3149" s="17"/>
      <c r="R3149" s="17"/>
      <c r="S3149" s="17"/>
      <c r="T3149" s="17"/>
    </row>
    <row r="3150" spans="1:20" hidden="1" x14ac:dyDescent="0.25">
      <c r="A3150" s="167"/>
      <c r="B3150" s="151"/>
      <c r="C3150" s="152"/>
      <c r="D3150" s="153"/>
      <c r="E3150" s="54" t="s">
        <v>22</v>
      </c>
      <c r="F3150" s="114" t="str">
        <f>IF(OR(F3146="",F3148=""),"",F3146-F3148)</f>
        <v/>
      </c>
      <c r="G3150" s="114"/>
      <c r="H3150" s="184"/>
      <c r="I3150" s="184"/>
      <c r="J3150" s="182"/>
      <c r="K3150" s="102"/>
      <c r="L3150" s="17"/>
      <c r="M3150" s="17"/>
      <c r="N3150" s="17"/>
      <c r="O3150" s="17"/>
      <c r="P3150" s="17"/>
      <c r="Q3150" s="17"/>
      <c r="R3150" s="17"/>
      <c r="S3150" s="17"/>
      <c r="T3150" s="17"/>
    </row>
    <row r="3151" spans="1:20" ht="24" hidden="1" customHeight="1" x14ac:dyDescent="0.25">
      <c r="A3151" s="166">
        <v>19</v>
      </c>
      <c r="B3151" s="168" t="s">
        <v>61</v>
      </c>
      <c r="C3151" s="169"/>
      <c r="D3151" s="170"/>
      <c r="E3151" s="58" t="s">
        <v>93</v>
      </c>
      <c r="F3151" s="163"/>
      <c r="G3151" s="164"/>
      <c r="H3151" s="120"/>
      <c r="I3151" s="159"/>
      <c r="J3151" s="159"/>
      <c r="K3151" s="99"/>
      <c r="L3151" s="17"/>
      <c r="M3151" s="17"/>
      <c r="N3151" s="17"/>
      <c r="O3151" s="17"/>
      <c r="P3151" s="17"/>
      <c r="Q3151" s="17"/>
      <c r="R3151" s="17"/>
      <c r="S3151" s="17"/>
      <c r="T3151" s="17"/>
    </row>
    <row r="3152" spans="1:20" ht="24" hidden="1" customHeight="1" x14ac:dyDescent="0.25">
      <c r="A3152" s="167"/>
      <c r="B3152" s="171"/>
      <c r="C3152" s="172"/>
      <c r="D3152" s="173"/>
      <c r="E3152" s="57" t="s">
        <v>22</v>
      </c>
      <c r="F3152" s="185" t="str">
        <f>IF(F3151="","",F3151*0.278)</f>
        <v/>
      </c>
      <c r="G3152" s="186"/>
      <c r="H3152" s="120"/>
      <c r="I3152" s="159"/>
      <c r="J3152" s="159"/>
      <c r="K3152" s="99"/>
      <c r="L3152" s="17"/>
      <c r="M3152" s="17"/>
      <c r="N3152" s="17"/>
      <c r="O3152" s="17"/>
      <c r="P3152" s="17"/>
      <c r="Q3152" s="17"/>
      <c r="R3152" s="17"/>
      <c r="S3152" s="17"/>
      <c r="T3152" s="17"/>
    </row>
    <row r="3153" spans="1:27" ht="24" hidden="1" customHeight="1" x14ac:dyDescent="0.25">
      <c r="A3153" s="166">
        <v>20</v>
      </c>
      <c r="B3153" s="168" t="s">
        <v>62</v>
      </c>
      <c r="C3153" s="169"/>
      <c r="D3153" s="170"/>
      <c r="E3153" s="58" t="s">
        <v>93</v>
      </c>
      <c r="F3153" s="163"/>
      <c r="G3153" s="164"/>
      <c r="H3153" s="120"/>
      <c r="I3153" s="159"/>
      <c r="J3153" s="159"/>
      <c r="K3153" s="99"/>
      <c r="L3153" s="17"/>
      <c r="M3153" s="17"/>
      <c r="N3153" s="17"/>
      <c r="O3153" s="17"/>
      <c r="P3153" s="17"/>
      <c r="Q3153" s="17"/>
      <c r="R3153" s="17"/>
      <c r="S3153" s="17"/>
      <c r="T3153" s="17"/>
    </row>
    <row r="3154" spans="1:27" ht="24" hidden="1" customHeight="1" x14ac:dyDescent="0.25">
      <c r="A3154" s="167"/>
      <c r="B3154" s="171"/>
      <c r="C3154" s="172"/>
      <c r="D3154" s="173"/>
      <c r="E3154" s="57" t="s">
        <v>22</v>
      </c>
      <c r="F3154" s="185" t="str">
        <f>IF(F3153="","",F3153*0.278)</f>
        <v/>
      </c>
      <c r="G3154" s="186"/>
      <c r="H3154" s="120"/>
      <c r="I3154" s="159"/>
      <c r="J3154" s="159"/>
      <c r="K3154" s="103"/>
      <c r="L3154" s="17"/>
      <c r="M3154" s="17"/>
      <c r="N3154" s="17"/>
      <c r="O3154" s="17"/>
      <c r="P3154" s="17"/>
      <c r="Q3154" s="17"/>
      <c r="R3154" s="17"/>
      <c r="S3154" s="17"/>
      <c r="T3154" s="17"/>
    </row>
    <row r="3155" spans="1:27" ht="23.25" hidden="1" customHeight="1" x14ac:dyDescent="0.25">
      <c r="A3155" s="166">
        <v>21</v>
      </c>
      <c r="B3155" s="168" t="s">
        <v>50</v>
      </c>
      <c r="C3155" s="169"/>
      <c r="D3155" s="170"/>
      <c r="E3155" s="58" t="s">
        <v>93</v>
      </c>
      <c r="F3155" s="174" t="str">
        <f>IF(OR(F3151="",F3153=""),"",F3151-F3153)</f>
        <v/>
      </c>
      <c r="G3155" s="175"/>
      <c r="H3155" s="120"/>
      <c r="I3155" s="159"/>
      <c r="J3155" s="159"/>
      <c r="K3155" s="103"/>
      <c r="L3155" s="17"/>
      <c r="M3155" s="17"/>
      <c r="N3155" s="17"/>
      <c r="O3155" s="17"/>
      <c r="P3155" s="17"/>
      <c r="Q3155" s="17"/>
      <c r="R3155" s="17"/>
      <c r="S3155" s="17"/>
      <c r="T3155" s="17"/>
    </row>
    <row r="3156" spans="1:27" ht="23.25" hidden="1" customHeight="1" x14ac:dyDescent="0.25">
      <c r="A3156" s="167"/>
      <c r="B3156" s="171"/>
      <c r="C3156" s="172"/>
      <c r="D3156" s="173"/>
      <c r="E3156" s="57" t="s">
        <v>22</v>
      </c>
      <c r="F3156" s="174" t="str">
        <f>IF(OR(F3152="",F3154=""),"",F3152-F3154)</f>
        <v/>
      </c>
      <c r="G3156" s="175"/>
      <c r="H3156" s="120"/>
      <c r="I3156" s="159"/>
      <c r="J3156" s="159"/>
      <c r="K3156" s="103"/>
      <c r="L3156" s="17"/>
      <c r="M3156" s="17"/>
      <c r="N3156" s="17"/>
      <c r="O3156" s="17"/>
      <c r="P3156" s="17"/>
      <c r="Q3156" s="17"/>
      <c r="R3156" s="17"/>
      <c r="S3156" s="17"/>
      <c r="T3156" s="17"/>
    </row>
    <row r="3157" spans="1:27" ht="45.75" hidden="1" customHeight="1" x14ac:dyDescent="0.25">
      <c r="A3157" s="38">
        <v>22</v>
      </c>
      <c r="B3157" s="126" t="s">
        <v>161</v>
      </c>
      <c r="C3157" s="127"/>
      <c r="D3157" s="128"/>
      <c r="E3157" s="57" t="s">
        <v>47</v>
      </c>
      <c r="F3157" s="176" t="str">
        <f>IF(OR(F3151="",F3153=""),"",F3155/F3151)</f>
        <v/>
      </c>
      <c r="G3157" s="177"/>
      <c r="H3157" s="120"/>
      <c r="I3157" s="159"/>
      <c r="J3157" s="159"/>
      <c r="K3157" s="103"/>
      <c r="L3157" s="17"/>
      <c r="M3157" s="17"/>
      <c r="N3157" s="17"/>
      <c r="O3157" s="17"/>
      <c r="P3157" s="17"/>
      <c r="Q3157" s="17"/>
      <c r="R3157" s="17"/>
      <c r="S3157" s="17"/>
      <c r="T3157" s="17"/>
    </row>
    <row r="3158" spans="1:27" ht="30.75" hidden="1" customHeight="1" x14ac:dyDescent="0.25">
      <c r="A3158" s="40">
        <v>23</v>
      </c>
      <c r="B3158" s="129" t="s">
        <v>23</v>
      </c>
      <c r="C3158" s="130"/>
      <c r="D3158" s="131"/>
      <c r="E3158" s="54" t="s">
        <v>22</v>
      </c>
      <c r="F3158" s="178"/>
      <c r="G3158" s="178"/>
      <c r="H3158" s="179"/>
      <c r="I3158" s="179"/>
      <c r="J3158" s="120"/>
      <c r="K3158" s="102"/>
      <c r="L3158" s="17"/>
      <c r="M3158" s="17"/>
      <c r="N3158" s="17"/>
      <c r="O3158" s="17"/>
      <c r="P3158" s="17"/>
      <c r="Q3158" s="17"/>
      <c r="R3158" s="17"/>
      <c r="S3158" s="17"/>
      <c r="T3158" s="17"/>
    </row>
    <row r="3159" spans="1:27" ht="30.75" hidden="1" customHeight="1" x14ac:dyDescent="0.25">
      <c r="A3159" s="38">
        <v>24</v>
      </c>
      <c r="B3159" s="129" t="s">
        <v>172</v>
      </c>
      <c r="C3159" s="130"/>
      <c r="D3159" s="131"/>
      <c r="E3159" s="54" t="s">
        <v>22</v>
      </c>
      <c r="F3159" s="178"/>
      <c r="G3159" s="178"/>
      <c r="H3159" s="179"/>
      <c r="I3159" s="179"/>
      <c r="J3159" s="120"/>
      <c r="K3159" s="102"/>
      <c r="L3159" s="17"/>
      <c r="M3159" s="17"/>
      <c r="N3159" s="17"/>
      <c r="O3159" s="17"/>
      <c r="P3159" s="17"/>
      <c r="Q3159" s="17"/>
      <c r="R3159" s="17"/>
      <c r="S3159" s="17"/>
      <c r="T3159" s="17"/>
    </row>
    <row r="3160" spans="1:27" ht="30.75" hidden="1" customHeight="1" x14ac:dyDescent="0.25">
      <c r="A3160" s="38">
        <v>25</v>
      </c>
      <c r="B3160" s="129" t="s">
        <v>173</v>
      </c>
      <c r="C3160" s="130"/>
      <c r="D3160" s="131"/>
      <c r="E3160" s="54" t="s">
        <v>22</v>
      </c>
      <c r="F3160" s="180" t="str">
        <f>IF(OR(F3158="",F3159=""),"",F3158-F3159)</f>
        <v/>
      </c>
      <c r="G3160" s="180"/>
      <c r="H3160" s="120"/>
      <c r="I3160" s="159"/>
      <c r="J3160" s="159"/>
      <c r="K3160" s="102"/>
      <c r="L3160" s="17"/>
      <c r="M3160" s="17"/>
      <c r="N3160" s="17"/>
      <c r="O3160" s="17"/>
      <c r="P3160" s="17"/>
      <c r="Q3160" s="17"/>
      <c r="R3160" s="17"/>
      <c r="S3160" s="17"/>
      <c r="T3160" s="17"/>
    </row>
    <row r="3161" spans="1:27" ht="45.75" hidden="1" customHeight="1" x14ac:dyDescent="0.25">
      <c r="A3161" s="46">
        <v>26</v>
      </c>
      <c r="B3161" s="108" t="s">
        <v>166</v>
      </c>
      <c r="C3161" s="108"/>
      <c r="D3161" s="108"/>
      <c r="E3161" s="57" t="s">
        <v>22</v>
      </c>
      <c r="F3161" s="163"/>
      <c r="G3161" s="164"/>
      <c r="H3161" s="120"/>
      <c r="I3161" s="159"/>
      <c r="J3161" s="159"/>
      <c r="K3161" s="103"/>
      <c r="L3161" s="17"/>
      <c r="M3161" s="17"/>
      <c r="N3161" s="17"/>
      <c r="O3161" s="17"/>
      <c r="P3161" s="17"/>
      <c r="Q3161" s="17"/>
      <c r="R3161" s="17"/>
      <c r="S3161" s="17"/>
      <c r="T3161" s="17"/>
    </row>
    <row r="3162" spans="1:27" ht="45.75" hidden="1" customHeight="1" x14ac:dyDescent="0.25">
      <c r="A3162" s="46">
        <v>27</v>
      </c>
      <c r="B3162" s="108" t="s">
        <v>169</v>
      </c>
      <c r="C3162" s="108"/>
      <c r="D3162" s="108"/>
      <c r="E3162" s="57" t="s">
        <v>22</v>
      </c>
      <c r="F3162" s="163"/>
      <c r="G3162" s="164"/>
      <c r="H3162" s="120"/>
      <c r="I3162" s="159"/>
      <c r="J3162" s="159"/>
      <c r="K3162" s="103"/>
      <c r="L3162" s="17"/>
      <c r="M3162" s="17"/>
      <c r="N3162" s="17"/>
      <c r="O3162" s="17"/>
      <c r="P3162" s="17"/>
      <c r="Q3162" s="17"/>
      <c r="R3162" s="17"/>
      <c r="S3162" s="17"/>
      <c r="T3162" s="17"/>
    </row>
    <row r="3163" spans="1:27" ht="45" hidden="1" customHeight="1" x14ac:dyDescent="0.25">
      <c r="A3163" s="34">
        <v>28</v>
      </c>
      <c r="B3163" s="157" t="s">
        <v>51</v>
      </c>
      <c r="C3163" s="157"/>
      <c r="D3163" s="157"/>
      <c r="E3163" s="54" t="s">
        <v>22</v>
      </c>
      <c r="F3163" s="165" t="str">
        <f>IF(AND(F3161="",F3162=""),"",F3161+F3162)</f>
        <v/>
      </c>
      <c r="G3163" s="165"/>
      <c r="H3163" s="120"/>
      <c r="I3163" s="159"/>
      <c r="J3163" s="159"/>
      <c r="K3163" s="99"/>
      <c r="L3163" s="17"/>
      <c r="M3163" s="17"/>
      <c r="N3163" s="17"/>
      <c r="O3163" s="17"/>
      <c r="P3163" s="17"/>
      <c r="Q3163" s="17"/>
      <c r="R3163" s="17"/>
      <c r="S3163" s="17"/>
      <c r="T3163" s="17"/>
    </row>
    <row r="3164" spans="1:27" ht="30.75" hidden="1" customHeight="1" x14ac:dyDescent="0.25">
      <c r="A3164" s="34">
        <v>29</v>
      </c>
      <c r="B3164" s="129" t="s">
        <v>185</v>
      </c>
      <c r="C3164" s="130"/>
      <c r="D3164" s="131"/>
      <c r="E3164" s="54" t="s">
        <v>24</v>
      </c>
      <c r="F3164" s="163"/>
      <c r="G3164" s="164"/>
      <c r="H3164" s="120"/>
      <c r="I3164" s="159"/>
      <c r="J3164" s="159"/>
      <c r="K3164" s="99"/>
      <c r="L3164" s="17"/>
      <c r="M3164" s="17"/>
      <c r="N3164" s="17"/>
      <c r="O3164" s="17"/>
      <c r="P3164" s="17"/>
      <c r="Q3164" s="17"/>
      <c r="R3164" s="17"/>
      <c r="S3164" s="17"/>
      <c r="T3164" s="17"/>
    </row>
    <row r="3165" spans="1:27" hidden="1" x14ac:dyDescent="0.25">
      <c r="A3165" s="34">
        <v>30</v>
      </c>
      <c r="B3165" s="129" t="s">
        <v>186</v>
      </c>
      <c r="C3165" s="130"/>
      <c r="D3165" s="131"/>
      <c r="E3165" s="54" t="s">
        <v>24</v>
      </c>
      <c r="F3165" s="163"/>
      <c r="G3165" s="164"/>
      <c r="H3165" s="120"/>
      <c r="I3165" s="159"/>
      <c r="J3165" s="159"/>
      <c r="K3165" s="99"/>
      <c r="L3165" s="17"/>
      <c r="M3165" s="17"/>
      <c r="N3165" s="17"/>
      <c r="O3165" s="17"/>
      <c r="P3165" s="17"/>
      <c r="Q3165" s="17"/>
      <c r="R3165" s="17"/>
      <c r="S3165" s="17"/>
      <c r="T3165" s="17"/>
    </row>
    <row r="3166" spans="1:27" ht="31.5" hidden="1" customHeight="1" x14ac:dyDescent="0.25">
      <c r="A3166" s="34">
        <v>31</v>
      </c>
      <c r="B3166" s="157" t="s">
        <v>48</v>
      </c>
      <c r="C3166" s="157"/>
      <c r="D3166" s="157"/>
      <c r="E3166" s="54" t="s">
        <v>24</v>
      </c>
      <c r="F3166" s="165" t="str">
        <f>IF(OR(F3164="",F3165=""),"",F3164-F3165)</f>
        <v/>
      </c>
      <c r="G3166" s="165"/>
      <c r="H3166" s="120"/>
      <c r="I3166" s="159"/>
      <c r="J3166" s="159"/>
      <c r="K3166" s="103"/>
      <c r="L3166" s="17"/>
      <c r="M3166" s="17"/>
      <c r="N3166" s="17"/>
      <c r="O3166" s="17"/>
      <c r="P3166" s="17"/>
      <c r="Q3166" s="17"/>
      <c r="R3166" s="17"/>
      <c r="S3166" s="17"/>
      <c r="T3166" s="17"/>
    </row>
    <row r="3167" spans="1:27" hidden="1" x14ac:dyDescent="0.25">
      <c r="A3167" s="142">
        <v>32</v>
      </c>
      <c r="B3167" s="145" t="s">
        <v>52</v>
      </c>
      <c r="C3167" s="146"/>
      <c r="D3167" s="147"/>
      <c r="E3167" s="154" t="s">
        <v>182</v>
      </c>
      <c r="F3167" s="154"/>
      <c r="G3167" s="154"/>
      <c r="H3167" s="154"/>
      <c r="I3167" s="154"/>
      <c r="J3167" s="86"/>
      <c r="K3167" s="155" t="str">
        <f>IF(AND(J3167="Tak",F3157&lt;0.25),"Nie został spełniony warunek zgodnie z punktem 1 Kryteriów jakościowych dopuszczających","")</f>
        <v/>
      </c>
      <c r="L3167" s="155"/>
      <c r="M3167" s="155"/>
      <c r="N3167" s="155"/>
      <c r="O3167" s="155"/>
      <c r="P3167" s="155"/>
      <c r="Q3167" s="155"/>
      <c r="R3167" s="155"/>
      <c r="S3167" s="155"/>
      <c r="T3167" s="155"/>
      <c r="AA3167">
        <f>IF(J3167="Tak",1,0)</f>
        <v>0</v>
      </c>
    </row>
    <row r="3168" spans="1:27" hidden="1" x14ac:dyDescent="0.25">
      <c r="A3168" s="143"/>
      <c r="B3168" s="148"/>
      <c r="C3168" s="149"/>
      <c r="D3168" s="150"/>
      <c r="E3168" s="156" t="s">
        <v>183</v>
      </c>
      <c r="F3168" s="156"/>
      <c r="G3168" s="156"/>
      <c r="H3168" s="156"/>
      <c r="I3168" s="156"/>
      <c r="J3168" s="86"/>
      <c r="K3168" s="155" t="str">
        <f>IF(AND(J3168="Tak",F3157&lt;0.1),"Nie został spełniony warunek zgodnie z punktem 2 Kryteriów jakościowych dopuszczających","")</f>
        <v/>
      </c>
      <c r="L3168" s="155"/>
      <c r="M3168" s="155"/>
      <c r="N3168" s="155"/>
      <c r="O3168" s="155"/>
      <c r="P3168" s="155"/>
      <c r="Q3168" s="155"/>
      <c r="R3168" s="155"/>
      <c r="S3168" s="155"/>
      <c r="T3168" s="155"/>
      <c r="AA3168">
        <f t="shared" ref="AA3168:AA3169" si="63">IF(J3168="Tak",1,0)</f>
        <v>0</v>
      </c>
    </row>
    <row r="3169" spans="1:27" hidden="1" x14ac:dyDescent="0.25">
      <c r="A3169" s="144"/>
      <c r="B3169" s="151"/>
      <c r="C3169" s="152"/>
      <c r="D3169" s="153"/>
      <c r="E3169" s="156" t="s">
        <v>184</v>
      </c>
      <c r="F3169" s="156"/>
      <c r="G3169" s="156"/>
      <c r="H3169" s="156"/>
      <c r="I3169" s="156"/>
      <c r="J3169" s="86"/>
      <c r="K3169" s="155" t="str">
        <f>IF(AND(J3169="Tak",F3157&lt;0.1),"Nie został spełniony warunek zgodnie z punktem 2 Kryteriów jakościowych dopuszczających","")</f>
        <v/>
      </c>
      <c r="L3169" s="155"/>
      <c r="M3169" s="155"/>
      <c r="N3169" s="155"/>
      <c r="O3169" s="155"/>
      <c r="P3169" s="155"/>
      <c r="Q3169" s="155"/>
      <c r="R3169" s="155"/>
      <c r="S3169" s="155"/>
      <c r="T3169" s="155"/>
      <c r="AA3169">
        <f t="shared" si="63"/>
        <v>0</v>
      </c>
    </row>
    <row r="3170" spans="1:27" ht="60" hidden="1" customHeight="1" x14ac:dyDescent="0.25">
      <c r="A3170" s="34">
        <v>33</v>
      </c>
      <c r="B3170" s="157" t="s">
        <v>277</v>
      </c>
      <c r="C3170" s="157"/>
      <c r="D3170" s="157"/>
      <c r="E3170" s="54" t="s">
        <v>19</v>
      </c>
      <c r="F3170" s="158"/>
      <c r="G3170" s="158"/>
      <c r="H3170" s="120"/>
      <c r="I3170" s="159"/>
      <c r="J3170" s="159"/>
      <c r="K3170" s="99"/>
      <c r="L3170" s="17"/>
      <c r="M3170" s="17"/>
      <c r="N3170" s="17"/>
      <c r="O3170" s="17"/>
      <c r="P3170" s="17"/>
      <c r="Q3170" s="17"/>
      <c r="R3170" s="17"/>
      <c r="S3170" s="17"/>
      <c r="T3170" s="17"/>
      <c r="AA3170">
        <f>SUM(AA3167:AA3169)</f>
        <v>0</v>
      </c>
    </row>
    <row r="3171" spans="1:27" ht="41.25" hidden="1" customHeight="1" x14ac:dyDescent="0.25">
      <c r="A3171" s="34">
        <v>34</v>
      </c>
      <c r="B3171" s="108" t="s">
        <v>157</v>
      </c>
      <c r="C3171" s="108"/>
      <c r="D3171" s="108"/>
      <c r="E3171" s="57" t="s">
        <v>158</v>
      </c>
      <c r="F3171" s="160" t="str">
        <f>IF(OR(F3142="",F3143=""),"",F3141/F3155)</f>
        <v/>
      </c>
      <c r="G3171" s="160"/>
      <c r="H3171" s="161"/>
      <c r="I3171" s="161"/>
      <c r="J3171" s="162"/>
      <c r="K3171" s="100"/>
      <c r="L3171" s="17"/>
      <c r="M3171" s="17"/>
      <c r="N3171" s="17"/>
      <c r="O3171" s="17"/>
      <c r="P3171" s="17"/>
      <c r="Q3171" s="17"/>
      <c r="R3171" s="17"/>
      <c r="S3171" s="17"/>
      <c r="T3171" s="17"/>
    </row>
    <row r="3172" spans="1:27" ht="40.5" hidden="1" customHeight="1" x14ac:dyDescent="0.25">
      <c r="A3172" s="34">
        <v>35</v>
      </c>
      <c r="B3172" s="108" t="s">
        <v>159</v>
      </c>
      <c r="C3172" s="108"/>
      <c r="D3172" s="108"/>
      <c r="E3172" s="57" t="s">
        <v>160</v>
      </c>
      <c r="F3172" s="160" t="str">
        <f>IF(OR(F3141="",F3142="",F3151=""),"",F3141/(F3142-F3143))</f>
        <v/>
      </c>
      <c r="G3172" s="160"/>
      <c r="H3172" s="161"/>
      <c r="I3172" s="161"/>
      <c r="J3172" s="162"/>
      <c r="K3172" s="99"/>
      <c r="L3172" s="17"/>
      <c r="M3172" s="17"/>
      <c r="N3172" s="17"/>
      <c r="O3172" s="17"/>
      <c r="P3172" s="17"/>
      <c r="Q3172" s="17"/>
      <c r="R3172" s="17"/>
      <c r="S3172" s="17"/>
      <c r="T3172" s="17"/>
    </row>
    <row r="3173" spans="1:27" ht="30" hidden="1" customHeight="1" x14ac:dyDescent="0.25">
      <c r="A3173" s="34">
        <v>36</v>
      </c>
      <c r="B3173" s="126" t="str">
        <f>CONCATENATE("Maksymalna kwota dofinansowania - ",'0-1'!$B$8)</f>
        <v xml:space="preserve">Maksymalna kwota dofinansowania - </v>
      </c>
      <c r="C3173" s="127"/>
      <c r="D3173" s="128"/>
      <c r="E3173" s="57" t="s">
        <v>69</v>
      </c>
      <c r="F3173" s="135" t="str">
        <f>IF(F3174="","",F3174*F3141)</f>
        <v/>
      </c>
      <c r="G3173" s="136"/>
      <c r="H3173" s="137"/>
      <c r="I3173" s="138"/>
      <c r="J3173" s="138"/>
      <c r="K3173" s="99"/>
      <c r="L3173" s="17"/>
      <c r="M3173" s="17"/>
      <c r="N3173" s="17"/>
      <c r="O3173" s="17"/>
      <c r="P3173" s="17"/>
      <c r="Q3173" s="17"/>
      <c r="R3173" s="17"/>
      <c r="S3173" s="17"/>
      <c r="T3173" s="17"/>
    </row>
    <row r="3174" spans="1:27" ht="45.75" hidden="1" customHeight="1" x14ac:dyDescent="0.25">
      <c r="A3174" s="34">
        <v>37</v>
      </c>
      <c r="B3174" s="126" t="s">
        <v>187</v>
      </c>
      <c r="C3174" s="127"/>
      <c r="D3174" s="128"/>
      <c r="E3174" s="59" t="s">
        <v>47</v>
      </c>
      <c r="F3174" s="139" t="str">
        <f>IF(AA3170=3,0.95,IF(AA3170=2,0.9,IF(AA3170=1,0.85,"")))</f>
        <v/>
      </c>
      <c r="G3174" s="140"/>
      <c r="H3174" s="137"/>
      <c r="I3174" s="138"/>
      <c r="J3174" s="138"/>
      <c r="K3174" s="99"/>
      <c r="L3174" s="17"/>
      <c r="M3174" s="17"/>
      <c r="N3174" s="17"/>
      <c r="O3174" s="17"/>
      <c r="P3174" s="17"/>
      <c r="Q3174" s="17"/>
      <c r="R3174" s="17"/>
      <c r="S3174" s="17"/>
      <c r="T3174" s="17"/>
    </row>
    <row r="3175" spans="1:27" ht="15" hidden="1" customHeight="1" x14ac:dyDescent="0.25">
      <c r="A3175" s="106" t="s">
        <v>205</v>
      </c>
      <c r="B3175" s="106"/>
      <c r="C3175" s="106"/>
      <c r="D3175" s="106"/>
      <c r="E3175" s="106"/>
      <c r="F3175" s="106"/>
      <c r="G3175" s="106"/>
      <c r="H3175" s="106"/>
      <c r="I3175" s="106"/>
      <c r="J3175" s="132"/>
      <c r="K3175" s="98"/>
      <c r="L3175" s="17"/>
      <c r="M3175" s="17"/>
      <c r="N3175" s="17"/>
      <c r="O3175" s="17"/>
      <c r="P3175" s="17"/>
      <c r="Q3175" s="17"/>
      <c r="R3175" s="17"/>
      <c r="S3175" s="17"/>
      <c r="T3175" s="17"/>
    </row>
    <row r="3176" spans="1:27" ht="39.75" hidden="1" customHeight="1" x14ac:dyDescent="0.25">
      <c r="A3176" s="107"/>
      <c r="B3176" s="107"/>
      <c r="C3176" s="107"/>
      <c r="D3176" s="107"/>
      <c r="E3176" s="107"/>
      <c r="F3176" s="107"/>
      <c r="G3176" s="107"/>
      <c r="H3176" s="107"/>
      <c r="I3176" s="107"/>
      <c r="J3176" s="141"/>
      <c r="K3176" s="98"/>
      <c r="L3176" s="17"/>
      <c r="M3176" s="17"/>
      <c r="N3176" s="17"/>
      <c r="O3176" s="17"/>
      <c r="P3176" s="17"/>
      <c r="Q3176" s="17"/>
      <c r="R3176" s="17"/>
      <c r="S3176" s="17"/>
      <c r="T3176" s="17"/>
    </row>
    <row r="3177" spans="1:27" ht="33.75" hidden="1" customHeight="1" x14ac:dyDescent="0.25">
      <c r="K3177" s="98"/>
      <c r="L3177" s="17"/>
      <c r="M3177" s="17"/>
      <c r="N3177" s="17"/>
      <c r="O3177" s="17"/>
      <c r="P3177" s="17"/>
      <c r="Q3177" s="17"/>
      <c r="R3177" s="17"/>
      <c r="S3177" s="17"/>
      <c r="T3177" s="17"/>
    </row>
    <row r="3178" spans="1:27" ht="18.75" hidden="1" x14ac:dyDescent="0.3">
      <c r="B3178" s="207" t="s">
        <v>263</v>
      </c>
      <c r="C3178" s="207"/>
      <c r="D3178" s="207"/>
      <c r="E3178" s="207"/>
      <c r="F3178" s="207"/>
      <c r="G3178" s="207"/>
      <c r="H3178" s="207"/>
      <c r="I3178" s="207"/>
      <c r="J3178" s="207"/>
      <c r="K3178" s="98"/>
      <c r="L3178" s="17"/>
      <c r="M3178" s="17"/>
      <c r="N3178" s="17"/>
      <c r="O3178" s="17"/>
      <c r="P3178" s="17"/>
      <c r="Q3178" s="17"/>
      <c r="R3178" s="17"/>
      <c r="S3178" s="17"/>
      <c r="T3178" s="17"/>
    </row>
    <row r="3179" spans="1:27" ht="45.75" hidden="1" customHeight="1" x14ac:dyDescent="0.25">
      <c r="A3179" s="36" t="s">
        <v>13</v>
      </c>
      <c r="B3179" s="208" t="s">
        <v>33</v>
      </c>
      <c r="C3179" s="208"/>
      <c r="D3179" s="208"/>
      <c r="E3179" s="51" t="s">
        <v>15</v>
      </c>
      <c r="F3179" s="208" t="s">
        <v>36</v>
      </c>
      <c r="G3179" s="208"/>
      <c r="H3179" s="208" t="s">
        <v>49</v>
      </c>
      <c r="I3179" s="208"/>
      <c r="J3179" s="209"/>
      <c r="K3179" s="99"/>
      <c r="L3179" s="17"/>
      <c r="M3179" s="17"/>
      <c r="N3179" s="17"/>
      <c r="O3179" s="17"/>
      <c r="P3179" s="17"/>
      <c r="Q3179" s="17"/>
      <c r="R3179" s="17"/>
      <c r="S3179" s="17"/>
      <c r="T3179" s="17"/>
    </row>
    <row r="3180" spans="1:27" ht="31.5" hidden="1" customHeight="1" x14ac:dyDescent="0.25">
      <c r="A3180" s="40">
        <v>1</v>
      </c>
      <c r="B3180" s="157" t="s">
        <v>43</v>
      </c>
      <c r="C3180" s="157"/>
      <c r="D3180" s="157"/>
      <c r="E3180" s="52" t="s">
        <v>17</v>
      </c>
      <c r="F3180" s="198" t="s">
        <v>17</v>
      </c>
      <c r="G3180" s="199"/>
      <c r="H3180" s="200"/>
      <c r="I3180" s="200"/>
      <c r="J3180" s="201"/>
      <c r="K3180" s="99"/>
      <c r="L3180" s="17"/>
      <c r="M3180" s="17"/>
      <c r="N3180" s="17"/>
      <c r="O3180" s="17"/>
      <c r="P3180" s="17"/>
      <c r="Q3180" s="17"/>
      <c r="R3180" s="17"/>
      <c r="S3180" s="17"/>
      <c r="T3180" s="17"/>
    </row>
    <row r="3181" spans="1:27" ht="30.75" hidden="1" customHeight="1" x14ac:dyDescent="0.25">
      <c r="A3181" s="40">
        <v>2</v>
      </c>
      <c r="B3181" s="157" t="s">
        <v>44</v>
      </c>
      <c r="C3181" s="157"/>
      <c r="D3181" s="157"/>
      <c r="E3181" s="52" t="s">
        <v>17</v>
      </c>
      <c r="F3181" s="198" t="s">
        <v>17</v>
      </c>
      <c r="G3181" s="199"/>
      <c r="H3181" s="120"/>
      <c r="I3181" s="159"/>
      <c r="J3181" s="159"/>
      <c r="K3181" s="101"/>
      <c r="L3181" s="17"/>
      <c r="M3181" s="17"/>
      <c r="N3181" s="17"/>
      <c r="O3181" s="17"/>
      <c r="P3181" s="17"/>
      <c r="Q3181" s="17"/>
      <c r="R3181" s="17"/>
      <c r="S3181" s="17"/>
      <c r="T3181" s="17"/>
    </row>
    <row r="3182" spans="1:27" ht="15.75" hidden="1" x14ac:dyDescent="0.25">
      <c r="A3182" s="40">
        <v>3</v>
      </c>
      <c r="B3182" s="126" t="s">
        <v>152</v>
      </c>
      <c r="C3182" s="127"/>
      <c r="D3182" s="128"/>
      <c r="E3182" s="53" t="s">
        <v>153</v>
      </c>
      <c r="F3182" s="202"/>
      <c r="G3182" s="203"/>
      <c r="H3182" s="120"/>
      <c r="I3182" s="159"/>
      <c r="J3182" s="159"/>
      <c r="K3182" s="101"/>
      <c r="L3182" s="17"/>
      <c r="M3182" s="17"/>
      <c r="N3182" s="17"/>
      <c r="O3182" s="17"/>
      <c r="P3182" s="17"/>
      <c r="Q3182" s="17"/>
      <c r="R3182" s="17"/>
      <c r="S3182" s="17"/>
      <c r="T3182" s="17"/>
      <c r="AA3182" t="s">
        <v>154</v>
      </c>
    </row>
    <row r="3183" spans="1:27" ht="17.25" hidden="1" x14ac:dyDescent="0.25">
      <c r="A3183" s="40">
        <v>4</v>
      </c>
      <c r="B3183" s="157" t="s">
        <v>45</v>
      </c>
      <c r="C3183" s="157"/>
      <c r="D3183" s="157"/>
      <c r="E3183" s="54" t="s">
        <v>21</v>
      </c>
      <c r="F3183" s="158"/>
      <c r="G3183" s="158"/>
      <c r="H3183" s="120"/>
      <c r="I3183" s="159"/>
      <c r="J3183" s="159"/>
      <c r="K3183" s="101"/>
      <c r="L3183" s="17"/>
      <c r="M3183" s="17"/>
      <c r="N3183" s="17"/>
      <c r="O3183" s="17"/>
      <c r="P3183" s="17"/>
      <c r="Q3183" s="17"/>
      <c r="R3183" s="17"/>
      <c r="S3183" s="17"/>
      <c r="T3183" s="17"/>
      <c r="AA3183" t="s">
        <v>155</v>
      </c>
    </row>
    <row r="3184" spans="1:27" ht="18.75" hidden="1" customHeight="1" x14ac:dyDescent="0.25">
      <c r="A3184" s="40">
        <v>5</v>
      </c>
      <c r="B3184" s="157" t="s">
        <v>41</v>
      </c>
      <c r="C3184" s="157"/>
      <c r="D3184" s="157"/>
      <c r="E3184" s="54" t="s">
        <v>21</v>
      </c>
      <c r="F3184" s="204"/>
      <c r="G3184" s="205"/>
      <c r="H3184" s="120"/>
      <c r="I3184" s="159"/>
      <c r="J3184" s="159"/>
      <c r="K3184" s="101"/>
      <c r="L3184" s="17"/>
      <c r="M3184" s="17"/>
      <c r="N3184" s="17"/>
      <c r="O3184" s="17"/>
      <c r="P3184" s="17"/>
      <c r="Q3184" s="17"/>
      <c r="R3184" s="17"/>
      <c r="S3184" s="17"/>
      <c r="T3184" s="17"/>
    </row>
    <row r="3185" spans="1:20" ht="29.25" hidden="1" customHeight="1" x14ac:dyDescent="0.25">
      <c r="A3185" s="34">
        <v>6</v>
      </c>
      <c r="B3185" s="206" t="s">
        <v>163</v>
      </c>
      <c r="C3185" s="206"/>
      <c r="D3185" s="206"/>
      <c r="E3185" s="55" t="s">
        <v>168</v>
      </c>
      <c r="F3185" s="158"/>
      <c r="G3185" s="158"/>
      <c r="H3185" s="120"/>
      <c r="I3185" s="159"/>
      <c r="J3185" s="159"/>
      <c r="K3185" s="101"/>
      <c r="L3185" s="17"/>
      <c r="M3185" s="17"/>
      <c r="N3185" s="17"/>
      <c r="O3185" s="17"/>
      <c r="P3185" s="17"/>
      <c r="Q3185" s="17"/>
      <c r="R3185" s="17"/>
      <c r="S3185" s="17"/>
      <c r="T3185" s="17"/>
    </row>
    <row r="3186" spans="1:20" ht="62.25" hidden="1" customHeight="1" x14ac:dyDescent="0.25">
      <c r="A3186" s="40">
        <v>7</v>
      </c>
      <c r="B3186" s="157" t="s">
        <v>46</v>
      </c>
      <c r="C3186" s="157"/>
      <c r="D3186" s="157"/>
      <c r="E3186" s="54" t="s">
        <v>21</v>
      </c>
      <c r="F3186" s="158"/>
      <c r="G3186" s="158"/>
      <c r="H3186" s="120"/>
      <c r="I3186" s="159"/>
      <c r="J3186" s="159"/>
      <c r="K3186" s="99"/>
      <c r="L3186" s="17"/>
      <c r="M3186" s="17"/>
      <c r="N3186" s="17"/>
      <c r="O3186" s="17"/>
      <c r="P3186" s="17"/>
      <c r="Q3186" s="17"/>
      <c r="R3186" s="17"/>
      <c r="S3186" s="17"/>
      <c r="T3186" s="17"/>
    </row>
    <row r="3187" spans="1:20" ht="28.5" hidden="1" customHeight="1" x14ac:dyDescent="0.25">
      <c r="A3187" s="40">
        <v>8</v>
      </c>
      <c r="B3187" s="193" t="s">
        <v>174</v>
      </c>
      <c r="C3187" s="194"/>
      <c r="D3187" s="195"/>
      <c r="E3187" s="56" t="s">
        <v>35</v>
      </c>
      <c r="F3187" s="196"/>
      <c r="G3187" s="197"/>
      <c r="H3187" s="120"/>
      <c r="I3187" s="159"/>
      <c r="J3187" s="159"/>
      <c r="K3187" s="99"/>
      <c r="L3187" s="17"/>
      <c r="M3187" s="17"/>
      <c r="N3187" s="17"/>
      <c r="O3187" s="17"/>
      <c r="P3187" s="17"/>
      <c r="Q3187" s="17"/>
      <c r="R3187" s="17"/>
      <c r="S3187" s="17"/>
      <c r="T3187" s="17"/>
    </row>
    <row r="3188" spans="1:20" ht="29.25" hidden="1" customHeight="1" x14ac:dyDescent="0.25">
      <c r="A3188" s="40">
        <v>9</v>
      </c>
      <c r="B3188" s="193" t="s">
        <v>176</v>
      </c>
      <c r="C3188" s="194"/>
      <c r="D3188" s="195"/>
      <c r="E3188" s="56" t="s">
        <v>153</v>
      </c>
      <c r="F3188" s="163"/>
      <c r="G3188" s="164"/>
      <c r="H3188" s="120"/>
      <c r="I3188" s="159"/>
      <c r="J3188" s="159"/>
      <c r="K3188" s="99"/>
      <c r="L3188" s="17"/>
      <c r="M3188" s="17"/>
      <c r="N3188" s="17"/>
      <c r="O3188" s="17"/>
      <c r="P3188" s="17"/>
      <c r="Q3188" s="17"/>
      <c r="R3188" s="17"/>
      <c r="S3188" s="17"/>
      <c r="T3188" s="17"/>
    </row>
    <row r="3189" spans="1:20" hidden="1" x14ac:dyDescent="0.25">
      <c r="A3189" s="40">
        <v>10</v>
      </c>
      <c r="B3189" s="193" t="s">
        <v>175</v>
      </c>
      <c r="C3189" s="194"/>
      <c r="D3189" s="195"/>
      <c r="E3189" s="56" t="s">
        <v>35</v>
      </c>
      <c r="F3189" s="196"/>
      <c r="G3189" s="197"/>
      <c r="H3189" s="120"/>
      <c r="I3189" s="159"/>
      <c r="J3189" s="159"/>
      <c r="K3189" s="99"/>
      <c r="L3189" s="17"/>
      <c r="M3189" s="17"/>
      <c r="N3189" s="17"/>
      <c r="O3189" s="17"/>
      <c r="P3189" s="17"/>
      <c r="Q3189" s="17"/>
      <c r="R3189" s="17"/>
      <c r="S3189" s="17"/>
      <c r="T3189" s="17"/>
    </row>
    <row r="3190" spans="1:20" ht="33.75" hidden="1" customHeight="1" x14ac:dyDescent="0.25">
      <c r="A3190" s="40">
        <v>11</v>
      </c>
      <c r="B3190" s="126" t="s">
        <v>156</v>
      </c>
      <c r="C3190" s="127"/>
      <c r="D3190" s="128"/>
      <c r="E3190" s="57" t="s">
        <v>69</v>
      </c>
      <c r="F3190" s="187"/>
      <c r="G3190" s="188"/>
      <c r="H3190" s="120"/>
      <c r="I3190" s="159"/>
      <c r="J3190" s="159"/>
      <c r="K3190" s="100" t="str">
        <f>IF(F3191&gt;F3190,"Wartość kosztów kwalifikowanych przekracza koszt całkowity przedsięwzięcia !!!","")</f>
        <v/>
      </c>
      <c r="L3190" s="17"/>
      <c r="M3190" s="17"/>
      <c r="N3190" s="17"/>
      <c r="O3190" s="17"/>
      <c r="P3190" s="17"/>
      <c r="Q3190" s="17"/>
      <c r="R3190" s="17"/>
      <c r="S3190" s="17"/>
      <c r="T3190" s="17"/>
    </row>
    <row r="3191" spans="1:20" ht="141.75" hidden="1" customHeight="1" x14ac:dyDescent="0.25">
      <c r="A3191" s="40">
        <v>12</v>
      </c>
      <c r="B3191" s="126" t="s">
        <v>167</v>
      </c>
      <c r="C3191" s="127"/>
      <c r="D3191" s="128"/>
      <c r="E3191" s="57" t="s">
        <v>69</v>
      </c>
      <c r="F3191" s="187"/>
      <c r="G3191" s="188"/>
      <c r="H3191" s="120"/>
      <c r="I3191" s="159"/>
      <c r="J3191" s="159"/>
      <c r="K3191" s="105" t="str">
        <f>IF(F3191="","",IF(F3191&lt;100000,"Minimalny koszt kwalifikowany przedsięwzięcia to 100.000,00 zł !!!",""))</f>
        <v/>
      </c>
      <c r="L3191" s="17"/>
      <c r="M3191" s="17"/>
      <c r="N3191" s="17"/>
      <c r="O3191" s="17"/>
      <c r="P3191" s="17"/>
      <c r="Q3191" s="17"/>
      <c r="R3191" s="17"/>
      <c r="S3191" s="17"/>
      <c r="T3191" s="17"/>
    </row>
    <row r="3192" spans="1:20" ht="30.75" hidden="1" customHeight="1" x14ac:dyDescent="0.25">
      <c r="A3192" s="37">
        <v>13</v>
      </c>
      <c r="B3192" s="126" t="s">
        <v>165</v>
      </c>
      <c r="C3192" s="127"/>
      <c r="D3192" s="128"/>
      <c r="E3192" s="57" t="s">
        <v>69</v>
      </c>
      <c r="F3192" s="187"/>
      <c r="G3192" s="188"/>
      <c r="H3192" s="120"/>
      <c r="I3192" s="159"/>
      <c r="J3192" s="159"/>
      <c r="K3192" s="99"/>
      <c r="L3192" s="17"/>
      <c r="M3192" s="17"/>
      <c r="N3192" s="17"/>
      <c r="O3192" s="17"/>
      <c r="P3192" s="17"/>
      <c r="Q3192" s="17"/>
      <c r="R3192" s="17"/>
      <c r="S3192" s="17"/>
      <c r="T3192" s="17"/>
    </row>
    <row r="3193" spans="1:20" ht="30.75" hidden="1" customHeight="1" x14ac:dyDescent="0.25">
      <c r="A3193" s="37">
        <v>14</v>
      </c>
      <c r="B3193" s="126" t="s">
        <v>164</v>
      </c>
      <c r="C3193" s="127"/>
      <c r="D3193" s="128"/>
      <c r="E3193" s="57" t="s">
        <v>69</v>
      </c>
      <c r="F3193" s="187"/>
      <c r="G3193" s="188"/>
      <c r="H3193" s="120"/>
      <c r="I3193" s="159"/>
      <c r="J3193" s="159"/>
      <c r="K3193" s="99"/>
      <c r="L3193" s="17"/>
      <c r="M3193" s="17"/>
      <c r="N3193" s="17"/>
      <c r="O3193" s="17"/>
      <c r="P3193" s="17"/>
      <c r="Q3193" s="17"/>
      <c r="R3193" s="17"/>
      <c r="S3193" s="17"/>
      <c r="T3193" s="17"/>
    </row>
    <row r="3194" spans="1:20" ht="30.75" hidden="1" customHeight="1" x14ac:dyDescent="0.25">
      <c r="A3194" s="37">
        <v>15</v>
      </c>
      <c r="B3194" s="126" t="s">
        <v>170</v>
      </c>
      <c r="C3194" s="127"/>
      <c r="D3194" s="128"/>
      <c r="E3194" s="57" t="s">
        <v>69</v>
      </c>
      <c r="F3194" s="189" t="str">
        <f>IF(OR(F3192="",F3193=""),"",F3192-F3193)</f>
        <v/>
      </c>
      <c r="G3194" s="190"/>
      <c r="H3194" s="120"/>
      <c r="I3194" s="159"/>
      <c r="J3194" s="159"/>
      <c r="K3194" s="99"/>
      <c r="L3194" s="17"/>
      <c r="M3194" s="17"/>
      <c r="N3194" s="17"/>
      <c r="O3194" s="17"/>
      <c r="P3194" s="17"/>
      <c r="Q3194" s="17"/>
      <c r="R3194" s="17"/>
      <c r="S3194" s="17"/>
      <c r="T3194" s="17"/>
    </row>
    <row r="3195" spans="1:20" hidden="1" x14ac:dyDescent="0.25">
      <c r="A3195" s="166">
        <v>16</v>
      </c>
      <c r="B3195" s="145" t="s">
        <v>66</v>
      </c>
      <c r="C3195" s="146"/>
      <c r="D3195" s="147"/>
      <c r="E3195" s="56" t="s">
        <v>93</v>
      </c>
      <c r="F3195" s="191"/>
      <c r="G3195" s="192"/>
      <c r="H3195" s="182"/>
      <c r="I3195" s="183"/>
      <c r="J3195" s="183"/>
      <c r="K3195" s="102"/>
      <c r="L3195" s="17"/>
      <c r="M3195" s="17"/>
      <c r="N3195" s="17"/>
      <c r="O3195" s="17"/>
      <c r="P3195" s="17"/>
      <c r="Q3195" s="17"/>
      <c r="R3195" s="17"/>
      <c r="S3195" s="17"/>
      <c r="T3195" s="17"/>
    </row>
    <row r="3196" spans="1:20" ht="17.25" hidden="1" customHeight="1" x14ac:dyDescent="0.25">
      <c r="A3196" s="167"/>
      <c r="B3196" s="151"/>
      <c r="C3196" s="152"/>
      <c r="D3196" s="153"/>
      <c r="E3196" s="54" t="s">
        <v>22</v>
      </c>
      <c r="F3196" s="114" t="str">
        <f>IF(F3195="","",F3195*0.278)</f>
        <v/>
      </c>
      <c r="G3196" s="114"/>
      <c r="H3196" s="184"/>
      <c r="I3196" s="184"/>
      <c r="J3196" s="182"/>
      <c r="K3196" s="102"/>
      <c r="L3196" s="17"/>
      <c r="M3196" s="17"/>
      <c r="N3196" s="17"/>
      <c r="O3196" s="17"/>
      <c r="P3196" s="17"/>
      <c r="Q3196" s="17"/>
      <c r="R3196" s="17"/>
      <c r="S3196" s="17"/>
      <c r="T3196" s="17"/>
    </row>
    <row r="3197" spans="1:20" hidden="1" x14ac:dyDescent="0.25">
      <c r="A3197" s="166">
        <v>17</v>
      </c>
      <c r="B3197" s="145" t="s">
        <v>67</v>
      </c>
      <c r="C3197" s="146"/>
      <c r="D3197" s="147"/>
      <c r="E3197" s="56" t="s">
        <v>93</v>
      </c>
      <c r="F3197" s="191"/>
      <c r="G3197" s="192"/>
      <c r="H3197" s="182"/>
      <c r="I3197" s="183"/>
      <c r="J3197" s="183"/>
      <c r="K3197" s="102"/>
      <c r="L3197" s="17"/>
      <c r="M3197" s="17"/>
      <c r="N3197" s="17"/>
      <c r="O3197" s="17"/>
      <c r="P3197" s="17"/>
      <c r="Q3197" s="17"/>
      <c r="R3197" s="17"/>
      <c r="S3197" s="17"/>
      <c r="T3197" s="17"/>
    </row>
    <row r="3198" spans="1:20" hidden="1" x14ac:dyDescent="0.25">
      <c r="A3198" s="167"/>
      <c r="B3198" s="151"/>
      <c r="C3198" s="152"/>
      <c r="D3198" s="153"/>
      <c r="E3198" s="54" t="s">
        <v>22</v>
      </c>
      <c r="F3198" s="114" t="str">
        <f>IF(F3197="","",F3197*0.278)</f>
        <v/>
      </c>
      <c r="G3198" s="114"/>
      <c r="H3198" s="184"/>
      <c r="I3198" s="184"/>
      <c r="J3198" s="182"/>
      <c r="K3198" s="102"/>
      <c r="L3198" s="17"/>
      <c r="M3198" s="17"/>
      <c r="N3198" s="17"/>
      <c r="O3198" s="17"/>
      <c r="P3198" s="17"/>
      <c r="Q3198" s="17"/>
      <c r="R3198" s="17"/>
      <c r="S3198" s="17"/>
      <c r="T3198" s="17"/>
    </row>
    <row r="3199" spans="1:20" hidden="1" x14ac:dyDescent="0.25">
      <c r="A3199" s="166">
        <v>18</v>
      </c>
      <c r="B3199" s="145" t="s">
        <v>64</v>
      </c>
      <c r="C3199" s="146"/>
      <c r="D3199" s="147"/>
      <c r="E3199" s="56" t="s">
        <v>93</v>
      </c>
      <c r="F3199" s="181" t="str">
        <f>IF(OR(F3195="",F3197=""),"",F3195-F3197)</f>
        <v/>
      </c>
      <c r="G3199" s="181"/>
      <c r="H3199" s="182"/>
      <c r="I3199" s="183"/>
      <c r="J3199" s="183"/>
      <c r="K3199" s="102"/>
      <c r="L3199" s="17"/>
      <c r="M3199" s="17"/>
      <c r="N3199" s="17"/>
      <c r="O3199" s="17"/>
      <c r="P3199" s="17"/>
      <c r="Q3199" s="17"/>
      <c r="R3199" s="17"/>
      <c r="S3199" s="17"/>
      <c r="T3199" s="17"/>
    </row>
    <row r="3200" spans="1:20" hidden="1" x14ac:dyDescent="0.25">
      <c r="A3200" s="167"/>
      <c r="B3200" s="151"/>
      <c r="C3200" s="152"/>
      <c r="D3200" s="153"/>
      <c r="E3200" s="54" t="s">
        <v>22</v>
      </c>
      <c r="F3200" s="114" t="str">
        <f>IF(OR(F3196="",F3198=""),"",F3196-F3198)</f>
        <v/>
      </c>
      <c r="G3200" s="114"/>
      <c r="H3200" s="184"/>
      <c r="I3200" s="184"/>
      <c r="J3200" s="182"/>
      <c r="K3200" s="102"/>
      <c r="L3200" s="17"/>
      <c r="M3200" s="17"/>
      <c r="N3200" s="17"/>
      <c r="O3200" s="17"/>
      <c r="P3200" s="17"/>
      <c r="Q3200" s="17"/>
      <c r="R3200" s="17"/>
      <c r="S3200" s="17"/>
      <c r="T3200" s="17"/>
    </row>
    <row r="3201" spans="1:20" ht="24" hidden="1" customHeight="1" x14ac:dyDescent="0.25">
      <c r="A3201" s="166">
        <v>19</v>
      </c>
      <c r="B3201" s="168" t="s">
        <v>61</v>
      </c>
      <c r="C3201" s="169"/>
      <c r="D3201" s="170"/>
      <c r="E3201" s="58" t="s">
        <v>93</v>
      </c>
      <c r="F3201" s="163"/>
      <c r="G3201" s="164"/>
      <c r="H3201" s="120"/>
      <c r="I3201" s="159"/>
      <c r="J3201" s="159"/>
      <c r="K3201" s="99"/>
      <c r="L3201" s="17"/>
      <c r="M3201" s="17"/>
      <c r="N3201" s="17"/>
      <c r="O3201" s="17"/>
      <c r="P3201" s="17"/>
      <c r="Q3201" s="17"/>
      <c r="R3201" s="17"/>
      <c r="S3201" s="17"/>
      <c r="T3201" s="17"/>
    </row>
    <row r="3202" spans="1:20" ht="24" hidden="1" customHeight="1" x14ac:dyDescent="0.25">
      <c r="A3202" s="167"/>
      <c r="B3202" s="171"/>
      <c r="C3202" s="172"/>
      <c r="D3202" s="173"/>
      <c r="E3202" s="57" t="s">
        <v>22</v>
      </c>
      <c r="F3202" s="185" t="str">
        <f>IF(F3201="","",F3201*0.278)</f>
        <v/>
      </c>
      <c r="G3202" s="186"/>
      <c r="H3202" s="120"/>
      <c r="I3202" s="159"/>
      <c r="J3202" s="159"/>
      <c r="K3202" s="99"/>
      <c r="L3202" s="17"/>
      <c r="M3202" s="17"/>
      <c r="N3202" s="17"/>
      <c r="O3202" s="17"/>
      <c r="P3202" s="17"/>
      <c r="Q3202" s="17"/>
      <c r="R3202" s="17"/>
      <c r="S3202" s="17"/>
      <c r="T3202" s="17"/>
    </row>
    <row r="3203" spans="1:20" ht="24" hidden="1" customHeight="1" x14ac:dyDescent="0.25">
      <c r="A3203" s="166">
        <v>20</v>
      </c>
      <c r="B3203" s="168" t="s">
        <v>62</v>
      </c>
      <c r="C3203" s="169"/>
      <c r="D3203" s="170"/>
      <c r="E3203" s="58" t="s">
        <v>93</v>
      </c>
      <c r="F3203" s="163"/>
      <c r="G3203" s="164"/>
      <c r="H3203" s="120"/>
      <c r="I3203" s="159"/>
      <c r="J3203" s="159"/>
      <c r="K3203" s="99"/>
      <c r="L3203" s="17"/>
      <c r="M3203" s="17"/>
      <c r="N3203" s="17"/>
      <c r="O3203" s="17"/>
      <c r="P3203" s="17"/>
      <c r="Q3203" s="17"/>
      <c r="R3203" s="17"/>
      <c r="S3203" s="17"/>
      <c r="T3203" s="17"/>
    </row>
    <row r="3204" spans="1:20" ht="24" hidden="1" customHeight="1" x14ac:dyDescent="0.25">
      <c r="A3204" s="167"/>
      <c r="B3204" s="171"/>
      <c r="C3204" s="172"/>
      <c r="D3204" s="173"/>
      <c r="E3204" s="57" t="s">
        <v>22</v>
      </c>
      <c r="F3204" s="185" t="str">
        <f>IF(F3203="","",F3203*0.278)</f>
        <v/>
      </c>
      <c r="G3204" s="186"/>
      <c r="H3204" s="120"/>
      <c r="I3204" s="159"/>
      <c r="J3204" s="159"/>
      <c r="K3204" s="103"/>
      <c r="L3204" s="17"/>
      <c r="M3204" s="17"/>
      <c r="N3204" s="17"/>
      <c r="O3204" s="17"/>
      <c r="P3204" s="17"/>
      <c r="Q3204" s="17"/>
      <c r="R3204" s="17"/>
      <c r="S3204" s="17"/>
      <c r="T3204" s="17"/>
    </row>
    <row r="3205" spans="1:20" ht="23.25" hidden="1" customHeight="1" x14ac:dyDescent="0.25">
      <c r="A3205" s="166">
        <v>21</v>
      </c>
      <c r="B3205" s="168" t="s">
        <v>50</v>
      </c>
      <c r="C3205" s="169"/>
      <c r="D3205" s="170"/>
      <c r="E3205" s="58" t="s">
        <v>93</v>
      </c>
      <c r="F3205" s="174" t="str">
        <f>IF(OR(F3201="",F3203=""),"",F3201-F3203)</f>
        <v/>
      </c>
      <c r="G3205" s="175"/>
      <c r="H3205" s="120"/>
      <c r="I3205" s="159"/>
      <c r="J3205" s="159"/>
      <c r="K3205" s="103"/>
      <c r="L3205" s="17"/>
      <c r="M3205" s="17"/>
      <c r="N3205" s="17"/>
      <c r="O3205" s="17"/>
      <c r="P3205" s="17"/>
      <c r="Q3205" s="17"/>
      <c r="R3205" s="17"/>
      <c r="S3205" s="17"/>
      <c r="T3205" s="17"/>
    </row>
    <row r="3206" spans="1:20" ht="23.25" hidden="1" customHeight="1" x14ac:dyDescent="0.25">
      <c r="A3206" s="167"/>
      <c r="B3206" s="171"/>
      <c r="C3206" s="172"/>
      <c r="D3206" s="173"/>
      <c r="E3206" s="57" t="s">
        <v>22</v>
      </c>
      <c r="F3206" s="174" t="str">
        <f>IF(OR(F3202="",F3204=""),"",F3202-F3204)</f>
        <v/>
      </c>
      <c r="G3206" s="175"/>
      <c r="H3206" s="120"/>
      <c r="I3206" s="159"/>
      <c r="J3206" s="159"/>
      <c r="K3206" s="103"/>
      <c r="L3206" s="17"/>
      <c r="M3206" s="17"/>
      <c r="N3206" s="17"/>
      <c r="O3206" s="17"/>
      <c r="P3206" s="17"/>
      <c r="Q3206" s="17"/>
      <c r="R3206" s="17"/>
      <c r="S3206" s="17"/>
      <c r="T3206" s="17"/>
    </row>
    <row r="3207" spans="1:20" ht="45.75" hidden="1" customHeight="1" x14ac:dyDescent="0.25">
      <c r="A3207" s="38">
        <v>22</v>
      </c>
      <c r="B3207" s="126" t="s">
        <v>161</v>
      </c>
      <c r="C3207" s="127"/>
      <c r="D3207" s="128"/>
      <c r="E3207" s="57" t="s">
        <v>47</v>
      </c>
      <c r="F3207" s="176" t="str">
        <f>IF(OR(F3201="",F3203=""),"",F3205/F3201)</f>
        <v/>
      </c>
      <c r="G3207" s="177"/>
      <c r="H3207" s="120"/>
      <c r="I3207" s="159"/>
      <c r="J3207" s="159"/>
      <c r="K3207" s="103"/>
      <c r="L3207" s="17"/>
      <c r="M3207" s="17"/>
      <c r="N3207" s="17"/>
      <c r="O3207" s="17"/>
      <c r="P3207" s="17"/>
      <c r="Q3207" s="17"/>
      <c r="R3207" s="17"/>
      <c r="S3207" s="17"/>
      <c r="T3207" s="17"/>
    </row>
    <row r="3208" spans="1:20" ht="30.75" hidden="1" customHeight="1" x14ac:dyDescent="0.25">
      <c r="A3208" s="40">
        <v>23</v>
      </c>
      <c r="B3208" s="129" t="s">
        <v>23</v>
      </c>
      <c r="C3208" s="130"/>
      <c r="D3208" s="131"/>
      <c r="E3208" s="54" t="s">
        <v>22</v>
      </c>
      <c r="F3208" s="178"/>
      <c r="G3208" s="178"/>
      <c r="H3208" s="179"/>
      <c r="I3208" s="179"/>
      <c r="J3208" s="120"/>
      <c r="K3208" s="102"/>
      <c r="L3208" s="17"/>
      <c r="M3208" s="17"/>
      <c r="N3208" s="17"/>
      <c r="O3208" s="17"/>
      <c r="P3208" s="17"/>
      <c r="Q3208" s="17"/>
      <c r="R3208" s="17"/>
      <c r="S3208" s="17"/>
      <c r="T3208" s="17"/>
    </row>
    <row r="3209" spans="1:20" ht="30.75" hidden="1" customHeight="1" x14ac:dyDescent="0.25">
      <c r="A3209" s="38">
        <v>24</v>
      </c>
      <c r="B3209" s="129" t="s">
        <v>172</v>
      </c>
      <c r="C3209" s="130"/>
      <c r="D3209" s="131"/>
      <c r="E3209" s="54" t="s">
        <v>22</v>
      </c>
      <c r="F3209" s="178"/>
      <c r="G3209" s="178"/>
      <c r="H3209" s="179"/>
      <c r="I3209" s="179"/>
      <c r="J3209" s="120"/>
      <c r="K3209" s="102"/>
      <c r="L3209" s="17"/>
      <c r="M3209" s="17"/>
      <c r="N3209" s="17"/>
      <c r="O3209" s="17"/>
      <c r="P3209" s="17"/>
      <c r="Q3209" s="17"/>
      <c r="R3209" s="17"/>
      <c r="S3209" s="17"/>
      <c r="T3209" s="17"/>
    </row>
    <row r="3210" spans="1:20" ht="30.75" hidden="1" customHeight="1" x14ac:dyDescent="0.25">
      <c r="A3210" s="38">
        <v>25</v>
      </c>
      <c r="B3210" s="129" t="s">
        <v>173</v>
      </c>
      <c r="C3210" s="130"/>
      <c r="D3210" s="131"/>
      <c r="E3210" s="54" t="s">
        <v>22</v>
      </c>
      <c r="F3210" s="180" t="str">
        <f>IF(OR(F3208="",F3209=""),"",F3208-F3209)</f>
        <v/>
      </c>
      <c r="G3210" s="180"/>
      <c r="H3210" s="120"/>
      <c r="I3210" s="159"/>
      <c r="J3210" s="159"/>
      <c r="K3210" s="102"/>
      <c r="L3210" s="17"/>
      <c r="M3210" s="17"/>
      <c r="N3210" s="17"/>
      <c r="O3210" s="17"/>
      <c r="P3210" s="17"/>
      <c r="Q3210" s="17"/>
      <c r="R3210" s="17"/>
      <c r="S3210" s="17"/>
      <c r="T3210" s="17"/>
    </row>
    <row r="3211" spans="1:20" ht="45.75" hidden="1" customHeight="1" x14ac:dyDescent="0.25">
      <c r="A3211" s="46">
        <v>26</v>
      </c>
      <c r="B3211" s="108" t="s">
        <v>166</v>
      </c>
      <c r="C3211" s="108"/>
      <c r="D3211" s="108"/>
      <c r="E3211" s="57" t="s">
        <v>22</v>
      </c>
      <c r="F3211" s="163"/>
      <c r="G3211" s="164"/>
      <c r="H3211" s="120"/>
      <c r="I3211" s="159"/>
      <c r="J3211" s="159"/>
      <c r="K3211" s="103"/>
      <c r="L3211" s="17"/>
      <c r="M3211" s="17"/>
      <c r="N3211" s="17"/>
      <c r="O3211" s="17"/>
      <c r="P3211" s="17"/>
      <c r="Q3211" s="17"/>
      <c r="R3211" s="17"/>
      <c r="S3211" s="17"/>
      <c r="T3211" s="17"/>
    </row>
    <row r="3212" spans="1:20" ht="45.75" hidden="1" customHeight="1" x14ac:dyDescent="0.25">
      <c r="A3212" s="46">
        <v>27</v>
      </c>
      <c r="B3212" s="108" t="s">
        <v>169</v>
      </c>
      <c r="C3212" s="108"/>
      <c r="D3212" s="108"/>
      <c r="E3212" s="57" t="s">
        <v>22</v>
      </c>
      <c r="F3212" s="163"/>
      <c r="G3212" s="164"/>
      <c r="H3212" s="120"/>
      <c r="I3212" s="159"/>
      <c r="J3212" s="159"/>
      <c r="K3212" s="103"/>
      <c r="L3212" s="17"/>
      <c r="M3212" s="17"/>
      <c r="N3212" s="17"/>
      <c r="O3212" s="17"/>
      <c r="P3212" s="17"/>
      <c r="Q3212" s="17"/>
      <c r="R3212" s="17"/>
      <c r="S3212" s="17"/>
      <c r="T3212" s="17"/>
    </row>
    <row r="3213" spans="1:20" ht="45" hidden="1" customHeight="1" x14ac:dyDescent="0.25">
      <c r="A3213" s="34">
        <v>28</v>
      </c>
      <c r="B3213" s="157" t="s">
        <v>51</v>
      </c>
      <c r="C3213" s="157"/>
      <c r="D3213" s="157"/>
      <c r="E3213" s="54" t="s">
        <v>22</v>
      </c>
      <c r="F3213" s="165" t="str">
        <f>IF(AND(F3211="",F3212=""),"",F3211+F3212)</f>
        <v/>
      </c>
      <c r="G3213" s="165"/>
      <c r="H3213" s="120"/>
      <c r="I3213" s="159"/>
      <c r="J3213" s="159"/>
      <c r="K3213" s="99"/>
      <c r="L3213" s="17"/>
      <c r="M3213" s="17"/>
      <c r="N3213" s="17"/>
      <c r="O3213" s="17"/>
      <c r="P3213" s="17"/>
      <c r="Q3213" s="17"/>
      <c r="R3213" s="17"/>
      <c r="S3213" s="17"/>
      <c r="T3213" s="17"/>
    </row>
    <row r="3214" spans="1:20" ht="30.75" hidden="1" customHeight="1" x14ac:dyDescent="0.25">
      <c r="A3214" s="34">
        <v>29</v>
      </c>
      <c r="B3214" s="129" t="s">
        <v>185</v>
      </c>
      <c r="C3214" s="130"/>
      <c r="D3214" s="131"/>
      <c r="E3214" s="54" t="s">
        <v>24</v>
      </c>
      <c r="F3214" s="163"/>
      <c r="G3214" s="164"/>
      <c r="H3214" s="120"/>
      <c r="I3214" s="159"/>
      <c r="J3214" s="159"/>
      <c r="K3214" s="99"/>
      <c r="L3214" s="17"/>
      <c r="M3214" s="17"/>
      <c r="N3214" s="17"/>
      <c r="O3214" s="17"/>
      <c r="P3214" s="17"/>
      <c r="Q3214" s="17"/>
      <c r="R3214" s="17"/>
      <c r="S3214" s="17"/>
      <c r="T3214" s="17"/>
    </row>
    <row r="3215" spans="1:20" hidden="1" x14ac:dyDescent="0.25">
      <c r="A3215" s="34">
        <v>30</v>
      </c>
      <c r="B3215" s="129" t="s">
        <v>186</v>
      </c>
      <c r="C3215" s="130"/>
      <c r="D3215" s="131"/>
      <c r="E3215" s="54" t="s">
        <v>24</v>
      </c>
      <c r="F3215" s="163"/>
      <c r="G3215" s="164"/>
      <c r="H3215" s="120"/>
      <c r="I3215" s="159"/>
      <c r="J3215" s="159"/>
      <c r="K3215" s="99"/>
      <c r="L3215" s="17"/>
      <c r="M3215" s="17"/>
      <c r="N3215" s="17"/>
      <c r="O3215" s="17"/>
      <c r="P3215" s="17"/>
      <c r="Q3215" s="17"/>
      <c r="R3215" s="17"/>
      <c r="S3215" s="17"/>
      <c r="T3215" s="17"/>
    </row>
    <row r="3216" spans="1:20" ht="31.5" hidden="1" customHeight="1" x14ac:dyDescent="0.25">
      <c r="A3216" s="34">
        <v>31</v>
      </c>
      <c r="B3216" s="157" t="s">
        <v>48</v>
      </c>
      <c r="C3216" s="157"/>
      <c r="D3216" s="157"/>
      <c r="E3216" s="54" t="s">
        <v>24</v>
      </c>
      <c r="F3216" s="165" t="str">
        <f>IF(OR(F3214="",F3215=""),"",F3214-F3215)</f>
        <v/>
      </c>
      <c r="G3216" s="165"/>
      <c r="H3216" s="120"/>
      <c r="I3216" s="159"/>
      <c r="J3216" s="159"/>
      <c r="K3216" s="103"/>
      <c r="L3216" s="17"/>
      <c r="M3216" s="17"/>
      <c r="N3216" s="17"/>
      <c r="O3216" s="17"/>
      <c r="P3216" s="17"/>
      <c r="Q3216" s="17"/>
      <c r="R3216" s="17"/>
      <c r="S3216" s="17"/>
      <c r="T3216" s="17"/>
    </row>
    <row r="3217" spans="1:27" hidden="1" x14ac:dyDescent="0.25">
      <c r="A3217" s="142">
        <v>32</v>
      </c>
      <c r="B3217" s="145" t="s">
        <v>52</v>
      </c>
      <c r="C3217" s="146"/>
      <c r="D3217" s="147"/>
      <c r="E3217" s="154" t="s">
        <v>182</v>
      </c>
      <c r="F3217" s="154"/>
      <c r="G3217" s="154"/>
      <c r="H3217" s="154"/>
      <c r="I3217" s="154"/>
      <c r="J3217" s="86"/>
      <c r="K3217" s="155" t="str">
        <f>IF(AND(J3217="Tak",F3207&lt;0.25),"Nie został spełniony warunek zgodnie z punktem 1 Kryteriów jakościowych dopuszczających","")</f>
        <v/>
      </c>
      <c r="L3217" s="155"/>
      <c r="M3217" s="155"/>
      <c r="N3217" s="155"/>
      <c r="O3217" s="155"/>
      <c r="P3217" s="155"/>
      <c r="Q3217" s="155"/>
      <c r="R3217" s="155"/>
      <c r="S3217" s="155"/>
      <c r="T3217" s="155"/>
      <c r="AA3217">
        <f>IF(J3217="Tak",1,0)</f>
        <v>0</v>
      </c>
    </row>
    <row r="3218" spans="1:27" hidden="1" x14ac:dyDescent="0.25">
      <c r="A3218" s="143"/>
      <c r="B3218" s="148"/>
      <c r="C3218" s="149"/>
      <c r="D3218" s="150"/>
      <c r="E3218" s="156" t="s">
        <v>183</v>
      </c>
      <c r="F3218" s="156"/>
      <c r="G3218" s="156"/>
      <c r="H3218" s="156"/>
      <c r="I3218" s="156"/>
      <c r="J3218" s="86"/>
      <c r="K3218" s="155" t="str">
        <f>IF(AND(J3218="Tak",F3207&lt;0.1),"Nie został spełniony warunek zgodnie z punktem 2 Kryteriów jakościowych dopuszczających","")</f>
        <v/>
      </c>
      <c r="L3218" s="155"/>
      <c r="M3218" s="155"/>
      <c r="N3218" s="155"/>
      <c r="O3218" s="155"/>
      <c r="P3218" s="155"/>
      <c r="Q3218" s="155"/>
      <c r="R3218" s="155"/>
      <c r="S3218" s="155"/>
      <c r="T3218" s="155"/>
      <c r="AA3218">
        <f t="shared" ref="AA3218:AA3219" si="64">IF(J3218="Tak",1,0)</f>
        <v>0</v>
      </c>
    </row>
    <row r="3219" spans="1:27" hidden="1" x14ac:dyDescent="0.25">
      <c r="A3219" s="144"/>
      <c r="B3219" s="151"/>
      <c r="C3219" s="152"/>
      <c r="D3219" s="153"/>
      <c r="E3219" s="156" t="s">
        <v>184</v>
      </c>
      <c r="F3219" s="156"/>
      <c r="G3219" s="156"/>
      <c r="H3219" s="156"/>
      <c r="I3219" s="156"/>
      <c r="J3219" s="86"/>
      <c r="K3219" s="155" t="str">
        <f>IF(AND(J3219="Tak",F3207&lt;0.1),"Nie został spełniony warunek zgodnie z punktem 2 Kryteriów jakościowych dopuszczających","")</f>
        <v/>
      </c>
      <c r="L3219" s="155"/>
      <c r="M3219" s="155"/>
      <c r="N3219" s="155"/>
      <c r="O3219" s="155"/>
      <c r="P3219" s="155"/>
      <c r="Q3219" s="155"/>
      <c r="R3219" s="155"/>
      <c r="S3219" s="155"/>
      <c r="T3219" s="155"/>
      <c r="AA3219">
        <f t="shared" si="64"/>
        <v>0</v>
      </c>
    </row>
    <row r="3220" spans="1:27" ht="63.75" hidden="1" customHeight="1" x14ac:dyDescent="0.25">
      <c r="A3220" s="34">
        <v>33</v>
      </c>
      <c r="B3220" s="157" t="s">
        <v>277</v>
      </c>
      <c r="C3220" s="157"/>
      <c r="D3220" s="157"/>
      <c r="E3220" s="54" t="s">
        <v>19</v>
      </c>
      <c r="F3220" s="158"/>
      <c r="G3220" s="158"/>
      <c r="H3220" s="120"/>
      <c r="I3220" s="159"/>
      <c r="J3220" s="159"/>
      <c r="K3220" s="99"/>
      <c r="L3220" s="17"/>
      <c r="M3220" s="17"/>
      <c r="N3220" s="17"/>
      <c r="O3220" s="17"/>
      <c r="P3220" s="17"/>
      <c r="Q3220" s="17"/>
      <c r="R3220" s="17"/>
      <c r="S3220" s="17"/>
      <c r="T3220" s="17"/>
      <c r="AA3220">
        <f>SUM(AA3217:AA3219)</f>
        <v>0</v>
      </c>
    </row>
    <row r="3221" spans="1:27" ht="41.25" hidden="1" customHeight="1" x14ac:dyDescent="0.25">
      <c r="A3221" s="34">
        <v>34</v>
      </c>
      <c r="B3221" s="108" t="s">
        <v>157</v>
      </c>
      <c r="C3221" s="108"/>
      <c r="D3221" s="108"/>
      <c r="E3221" s="57" t="s">
        <v>158</v>
      </c>
      <c r="F3221" s="160" t="str">
        <f>IF(OR(F3192="",F3193=""),"",F3191/F3205)</f>
        <v/>
      </c>
      <c r="G3221" s="160"/>
      <c r="H3221" s="161"/>
      <c r="I3221" s="161"/>
      <c r="J3221" s="162"/>
      <c r="K3221" s="100"/>
      <c r="L3221" s="17"/>
      <c r="M3221" s="17"/>
      <c r="N3221" s="17"/>
      <c r="O3221" s="17"/>
      <c r="P3221" s="17"/>
      <c r="Q3221" s="17"/>
      <c r="R3221" s="17"/>
      <c r="S3221" s="17"/>
      <c r="T3221" s="17"/>
    </row>
    <row r="3222" spans="1:27" ht="40.5" hidden="1" customHeight="1" x14ac:dyDescent="0.25">
      <c r="A3222" s="34">
        <v>35</v>
      </c>
      <c r="B3222" s="108" t="s">
        <v>159</v>
      </c>
      <c r="C3222" s="108"/>
      <c r="D3222" s="108"/>
      <c r="E3222" s="57" t="s">
        <v>160</v>
      </c>
      <c r="F3222" s="160" t="str">
        <f>IF(OR(F3191="",F3192="",F3201=""),"",F3191/(F3192-F3193))</f>
        <v/>
      </c>
      <c r="G3222" s="160"/>
      <c r="H3222" s="161"/>
      <c r="I3222" s="161"/>
      <c r="J3222" s="162"/>
      <c r="K3222" s="99"/>
      <c r="L3222" s="17"/>
      <c r="M3222" s="17"/>
      <c r="N3222" s="17"/>
      <c r="O3222" s="17"/>
      <c r="P3222" s="17"/>
      <c r="Q3222" s="17"/>
      <c r="R3222" s="17"/>
      <c r="S3222" s="17"/>
      <c r="T3222" s="17"/>
    </row>
    <row r="3223" spans="1:27" ht="30" hidden="1" customHeight="1" x14ac:dyDescent="0.25">
      <c r="A3223" s="34">
        <v>36</v>
      </c>
      <c r="B3223" s="126" t="str">
        <f>CONCATENATE("Maksymalna kwota dofinansowania - ",'0-1'!$B$8)</f>
        <v xml:space="preserve">Maksymalna kwota dofinansowania - </v>
      </c>
      <c r="C3223" s="127"/>
      <c r="D3223" s="128"/>
      <c r="E3223" s="57" t="s">
        <v>69</v>
      </c>
      <c r="F3223" s="135" t="str">
        <f>IF(F3224="","",F3224*F3191)</f>
        <v/>
      </c>
      <c r="G3223" s="136"/>
      <c r="H3223" s="137"/>
      <c r="I3223" s="138"/>
      <c r="J3223" s="138"/>
      <c r="K3223" s="99"/>
      <c r="L3223" s="17"/>
      <c r="M3223" s="17"/>
      <c r="N3223" s="17"/>
      <c r="O3223" s="17"/>
      <c r="P3223" s="17"/>
      <c r="Q3223" s="17"/>
      <c r="R3223" s="17"/>
      <c r="S3223" s="17"/>
      <c r="T3223" s="17"/>
    </row>
    <row r="3224" spans="1:27" ht="45.75" hidden="1" customHeight="1" x14ac:dyDescent="0.25">
      <c r="A3224" s="34">
        <v>37</v>
      </c>
      <c r="B3224" s="126" t="s">
        <v>187</v>
      </c>
      <c r="C3224" s="127"/>
      <c r="D3224" s="128"/>
      <c r="E3224" s="59" t="s">
        <v>47</v>
      </c>
      <c r="F3224" s="139" t="str">
        <f>IF(AA3220=3,0.95,IF(AA3220=2,0.9,IF(AA3220=1,0.85,"")))</f>
        <v/>
      </c>
      <c r="G3224" s="140"/>
      <c r="H3224" s="137"/>
      <c r="I3224" s="138"/>
      <c r="J3224" s="138"/>
      <c r="K3224" s="99"/>
      <c r="L3224" s="17"/>
      <c r="M3224" s="17"/>
      <c r="N3224" s="17"/>
      <c r="O3224" s="17"/>
      <c r="P3224" s="17"/>
      <c r="Q3224" s="17"/>
      <c r="R3224" s="17"/>
      <c r="S3224" s="17"/>
      <c r="T3224" s="17"/>
    </row>
    <row r="3225" spans="1:27" ht="15" hidden="1" customHeight="1" x14ac:dyDescent="0.25">
      <c r="A3225" s="106" t="s">
        <v>205</v>
      </c>
      <c r="B3225" s="106"/>
      <c r="C3225" s="106"/>
      <c r="D3225" s="106"/>
      <c r="E3225" s="106"/>
      <c r="F3225" s="106"/>
      <c r="G3225" s="106"/>
      <c r="H3225" s="106"/>
      <c r="I3225" s="106"/>
      <c r="J3225" s="132"/>
      <c r="K3225" s="98"/>
      <c r="L3225" s="17"/>
      <c r="M3225" s="17"/>
      <c r="N3225" s="17"/>
      <c r="O3225" s="17"/>
      <c r="P3225" s="17"/>
      <c r="Q3225" s="17"/>
      <c r="R3225" s="17"/>
      <c r="S3225" s="17"/>
      <c r="T3225" s="17"/>
    </row>
    <row r="3226" spans="1:27" ht="39.75" hidden="1" customHeight="1" x14ac:dyDescent="0.25">
      <c r="A3226" s="107"/>
      <c r="B3226" s="107"/>
      <c r="C3226" s="107"/>
      <c r="D3226" s="107"/>
      <c r="E3226" s="107"/>
      <c r="F3226" s="107"/>
      <c r="G3226" s="107"/>
      <c r="H3226" s="107"/>
      <c r="I3226" s="107"/>
      <c r="J3226" s="141"/>
      <c r="K3226" s="98"/>
      <c r="L3226" s="17"/>
      <c r="M3226" s="17"/>
      <c r="N3226" s="17"/>
      <c r="O3226" s="17"/>
      <c r="P3226" s="17"/>
      <c r="Q3226" s="17"/>
      <c r="R3226" s="17"/>
      <c r="S3226" s="17"/>
      <c r="T3226" s="17"/>
    </row>
    <row r="3227" spans="1:27" ht="33.75" hidden="1" customHeight="1" x14ac:dyDescent="0.25">
      <c r="K3227" s="98"/>
      <c r="L3227" s="17"/>
      <c r="M3227" s="17"/>
      <c r="N3227" s="17"/>
      <c r="O3227" s="17"/>
      <c r="P3227" s="17"/>
      <c r="Q3227" s="17"/>
      <c r="R3227" s="17"/>
      <c r="S3227" s="17"/>
      <c r="T3227" s="17"/>
    </row>
    <row r="3228" spans="1:27" ht="18.75" hidden="1" x14ac:dyDescent="0.3">
      <c r="B3228" s="207" t="s">
        <v>264</v>
      </c>
      <c r="C3228" s="207"/>
      <c r="D3228" s="207"/>
      <c r="E3228" s="207"/>
      <c r="F3228" s="207"/>
      <c r="G3228" s="207"/>
      <c r="H3228" s="207"/>
      <c r="I3228" s="207"/>
      <c r="J3228" s="207"/>
      <c r="K3228" s="98"/>
      <c r="L3228" s="17"/>
      <c r="M3228" s="17"/>
      <c r="N3228" s="17"/>
      <c r="O3228" s="17"/>
      <c r="P3228" s="17"/>
      <c r="Q3228" s="17"/>
      <c r="R3228" s="17"/>
      <c r="S3228" s="17"/>
      <c r="T3228" s="17"/>
    </row>
    <row r="3229" spans="1:27" ht="45.75" hidden="1" customHeight="1" x14ac:dyDescent="0.25">
      <c r="A3229" s="36" t="s">
        <v>13</v>
      </c>
      <c r="B3229" s="208" t="s">
        <v>33</v>
      </c>
      <c r="C3229" s="208"/>
      <c r="D3229" s="208"/>
      <c r="E3229" s="51" t="s">
        <v>15</v>
      </c>
      <c r="F3229" s="208" t="s">
        <v>36</v>
      </c>
      <c r="G3229" s="208"/>
      <c r="H3229" s="208" t="s">
        <v>49</v>
      </c>
      <c r="I3229" s="208"/>
      <c r="J3229" s="209"/>
      <c r="K3229" s="99"/>
      <c r="L3229" s="17"/>
      <c r="M3229" s="17"/>
      <c r="N3229" s="17"/>
      <c r="O3229" s="17"/>
      <c r="P3229" s="17"/>
      <c r="Q3229" s="17"/>
      <c r="R3229" s="17"/>
      <c r="S3229" s="17"/>
      <c r="T3229" s="17"/>
    </row>
    <row r="3230" spans="1:27" ht="31.5" hidden="1" customHeight="1" x14ac:dyDescent="0.25">
      <c r="A3230" s="40">
        <v>1</v>
      </c>
      <c r="B3230" s="157" t="s">
        <v>43</v>
      </c>
      <c r="C3230" s="157"/>
      <c r="D3230" s="157"/>
      <c r="E3230" s="52" t="s">
        <v>17</v>
      </c>
      <c r="F3230" s="198" t="s">
        <v>17</v>
      </c>
      <c r="G3230" s="199"/>
      <c r="H3230" s="200"/>
      <c r="I3230" s="200"/>
      <c r="J3230" s="201"/>
      <c r="K3230" s="99"/>
      <c r="L3230" s="17"/>
      <c r="M3230" s="17"/>
      <c r="N3230" s="17"/>
      <c r="O3230" s="17"/>
      <c r="P3230" s="17"/>
      <c r="Q3230" s="17"/>
      <c r="R3230" s="17"/>
      <c r="S3230" s="17"/>
      <c r="T3230" s="17"/>
    </row>
    <row r="3231" spans="1:27" ht="30.75" hidden="1" customHeight="1" x14ac:dyDescent="0.25">
      <c r="A3231" s="40">
        <v>2</v>
      </c>
      <c r="B3231" s="157" t="s">
        <v>44</v>
      </c>
      <c r="C3231" s="157"/>
      <c r="D3231" s="157"/>
      <c r="E3231" s="52" t="s">
        <v>17</v>
      </c>
      <c r="F3231" s="198" t="s">
        <v>17</v>
      </c>
      <c r="G3231" s="199"/>
      <c r="H3231" s="120"/>
      <c r="I3231" s="159"/>
      <c r="J3231" s="159"/>
      <c r="K3231" s="101"/>
      <c r="L3231" s="17"/>
      <c r="M3231" s="17"/>
      <c r="N3231" s="17"/>
      <c r="O3231" s="17"/>
      <c r="P3231" s="17"/>
      <c r="Q3231" s="17"/>
      <c r="R3231" s="17"/>
      <c r="S3231" s="17"/>
      <c r="T3231" s="17"/>
    </row>
    <row r="3232" spans="1:27" ht="15.75" hidden="1" x14ac:dyDescent="0.25">
      <c r="A3232" s="40">
        <v>3</v>
      </c>
      <c r="B3232" s="126" t="s">
        <v>152</v>
      </c>
      <c r="C3232" s="127"/>
      <c r="D3232" s="128"/>
      <c r="E3232" s="53" t="s">
        <v>153</v>
      </c>
      <c r="F3232" s="202"/>
      <c r="G3232" s="203"/>
      <c r="H3232" s="120"/>
      <c r="I3232" s="159"/>
      <c r="J3232" s="159"/>
      <c r="K3232" s="101"/>
      <c r="L3232" s="17"/>
      <c r="M3232" s="17"/>
      <c r="N3232" s="17"/>
      <c r="O3232" s="17"/>
      <c r="P3232" s="17"/>
      <c r="Q3232" s="17"/>
      <c r="R3232" s="17"/>
      <c r="S3232" s="17"/>
      <c r="T3232" s="17"/>
      <c r="AA3232" t="s">
        <v>154</v>
      </c>
    </row>
    <row r="3233" spans="1:27" ht="17.25" hidden="1" x14ac:dyDescent="0.25">
      <c r="A3233" s="40">
        <v>4</v>
      </c>
      <c r="B3233" s="157" t="s">
        <v>45</v>
      </c>
      <c r="C3233" s="157"/>
      <c r="D3233" s="157"/>
      <c r="E3233" s="54" t="s">
        <v>21</v>
      </c>
      <c r="F3233" s="158"/>
      <c r="G3233" s="158"/>
      <c r="H3233" s="120"/>
      <c r="I3233" s="159"/>
      <c r="J3233" s="159"/>
      <c r="K3233" s="101"/>
      <c r="L3233" s="17"/>
      <c r="M3233" s="17"/>
      <c r="N3233" s="17"/>
      <c r="O3233" s="17"/>
      <c r="P3233" s="17"/>
      <c r="Q3233" s="17"/>
      <c r="R3233" s="17"/>
      <c r="S3233" s="17"/>
      <c r="T3233" s="17"/>
      <c r="AA3233" t="s">
        <v>155</v>
      </c>
    </row>
    <row r="3234" spans="1:27" ht="18.75" hidden="1" customHeight="1" x14ac:dyDescent="0.25">
      <c r="A3234" s="40">
        <v>5</v>
      </c>
      <c r="B3234" s="157" t="s">
        <v>41</v>
      </c>
      <c r="C3234" s="157"/>
      <c r="D3234" s="157"/>
      <c r="E3234" s="54" t="s">
        <v>21</v>
      </c>
      <c r="F3234" s="204"/>
      <c r="G3234" s="205"/>
      <c r="H3234" s="120"/>
      <c r="I3234" s="159"/>
      <c r="J3234" s="159"/>
      <c r="K3234" s="101"/>
      <c r="L3234" s="17"/>
      <c r="M3234" s="17"/>
      <c r="N3234" s="17"/>
      <c r="O3234" s="17"/>
      <c r="P3234" s="17"/>
      <c r="Q3234" s="17"/>
      <c r="R3234" s="17"/>
      <c r="S3234" s="17"/>
      <c r="T3234" s="17"/>
    </row>
    <row r="3235" spans="1:27" ht="29.25" hidden="1" customHeight="1" x14ac:dyDescent="0.25">
      <c r="A3235" s="34">
        <v>6</v>
      </c>
      <c r="B3235" s="206" t="s">
        <v>163</v>
      </c>
      <c r="C3235" s="206"/>
      <c r="D3235" s="206"/>
      <c r="E3235" s="55" t="s">
        <v>168</v>
      </c>
      <c r="F3235" s="158"/>
      <c r="G3235" s="158"/>
      <c r="H3235" s="120"/>
      <c r="I3235" s="159"/>
      <c r="J3235" s="159"/>
      <c r="K3235" s="101"/>
      <c r="L3235" s="17"/>
      <c r="M3235" s="17"/>
      <c r="N3235" s="17"/>
      <c r="O3235" s="17"/>
      <c r="P3235" s="17"/>
      <c r="Q3235" s="17"/>
      <c r="R3235" s="17"/>
      <c r="S3235" s="17"/>
      <c r="T3235" s="17"/>
    </row>
    <row r="3236" spans="1:27" ht="62.25" hidden="1" customHeight="1" x14ac:dyDescent="0.25">
      <c r="A3236" s="40">
        <v>7</v>
      </c>
      <c r="B3236" s="157" t="s">
        <v>46</v>
      </c>
      <c r="C3236" s="157"/>
      <c r="D3236" s="157"/>
      <c r="E3236" s="54" t="s">
        <v>21</v>
      </c>
      <c r="F3236" s="158"/>
      <c r="G3236" s="158"/>
      <c r="H3236" s="120"/>
      <c r="I3236" s="159"/>
      <c r="J3236" s="159"/>
      <c r="K3236" s="99"/>
      <c r="L3236" s="17"/>
      <c r="M3236" s="17"/>
      <c r="N3236" s="17"/>
      <c r="O3236" s="17"/>
      <c r="P3236" s="17"/>
      <c r="Q3236" s="17"/>
      <c r="R3236" s="17"/>
      <c r="S3236" s="17"/>
      <c r="T3236" s="17"/>
    </row>
    <row r="3237" spans="1:27" ht="28.5" hidden="1" customHeight="1" x14ac:dyDescent="0.25">
      <c r="A3237" s="40">
        <v>8</v>
      </c>
      <c r="B3237" s="193" t="s">
        <v>174</v>
      </c>
      <c r="C3237" s="194"/>
      <c r="D3237" s="195"/>
      <c r="E3237" s="56" t="s">
        <v>35</v>
      </c>
      <c r="F3237" s="196"/>
      <c r="G3237" s="197"/>
      <c r="H3237" s="120"/>
      <c r="I3237" s="159"/>
      <c r="J3237" s="159"/>
      <c r="K3237" s="99"/>
      <c r="L3237" s="17"/>
      <c r="M3237" s="17"/>
      <c r="N3237" s="17"/>
      <c r="O3237" s="17"/>
      <c r="P3237" s="17"/>
      <c r="Q3237" s="17"/>
      <c r="R3237" s="17"/>
      <c r="S3237" s="17"/>
      <c r="T3237" s="17"/>
    </row>
    <row r="3238" spans="1:27" ht="29.25" hidden="1" customHeight="1" x14ac:dyDescent="0.25">
      <c r="A3238" s="40">
        <v>9</v>
      </c>
      <c r="B3238" s="193" t="s">
        <v>176</v>
      </c>
      <c r="C3238" s="194"/>
      <c r="D3238" s="195"/>
      <c r="E3238" s="56" t="s">
        <v>153</v>
      </c>
      <c r="F3238" s="163"/>
      <c r="G3238" s="164"/>
      <c r="H3238" s="120"/>
      <c r="I3238" s="159"/>
      <c r="J3238" s="159"/>
      <c r="K3238" s="99"/>
      <c r="L3238" s="17"/>
      <c r="M3238" s="17"/>
      <c r="N3238" s="17"/>
      <c r="O3238" s="17"/>
      <c r="P3238" s="17"/>
      <c r="Q3238" s="17"/>
      <c r="R3238" s="17"/>
      <c r="S3238" s="17"/>
      <c r="T3238" s="17"/>
    </row>
    <row r="3239" spans="1:27" hidden="1" x14ac:dyDescent="0.25">
      <c r="A3239" s="40">
        <v>10</v>
      </c>
      <c r="B3239" s="193" t="s">
        <v>175</v>
      </c>
      <c r="C3239" s="194"/>
      <c r="D3239" s="195"/>
      <c r="E3239" s="56" t="s">
        <v>35</v>
      </c>
      <c r="F3239" s="196"/>
      <c r="G3239" s="197"/>
      <c r="H3239" s="120"/>
      <c r="I3239" s="159"/>
      <c r="J3239" s="159"/>
      <c r="K3239" s="99"/>
      <c r="L3239" s="17"/>
      <c r="M3239" s="17"/>
      <c r="N3239" s="17"/>
      <c r="O3239" s="17"/>
      <c r="P3239" s="17"/>
      <c r="Q3239" s="17"/>
      <c r="R3239" s="17"/>
      <c r="S3239" s="17"/>
      <c r="T3239" s="17"/>
    </row>
    <row r="3240" spans="1:27" ht="33.75" hidden="1" customHeight="1" x14ac:dyDescent="0.25">
      <c r="A3240" s="40">
        <v>11</v>
      </c>
      <c r="B3240" s="126" t="s">
        <v>156</v>
      </c>
      <c r="C3240" s="127"/>
      <c r="D3240" s="128"/>
      <c r="E3240" s="57" t="s">
        <v>69</v>
      </c>
      <c r="F3240" s="187"/>
      <c r="G3240" s="188"/>
      <c r="H3240" s="120"/>
      <c r="I3240" s="159"/>
      <c r="J3240" s="159"/>
      <c r="K3240" s="100" t="str">
        <f>IF(F3241&gt;F3240,"Wartość kosztów kwalifikowanych przekracza koszt całkowity przedsięwzięcia !!!","")</f>
        <v/>
      </c>
      <c r="L3240" s="17"/>
      <c r="M3240" s="17"/>
      <c r="N3240" s="17"/>
      <c r="O3240" s="17"/>
      <c r="P3240" s="17"/>
      <c r="Q3240" s="17"/>
      <c r="R3240" s="17"/>
      <c r="S3240" s="17"/>
      <c r="T3240" s="17"/>
    </row>
    <row r="3241" spans="1:27" ht="141.75" hidden="1" customHeight="1" x14ac:dyDescent="0.25">
      <c r="A3241" s="40">
        <v>12</v>
      </c>
      <c r="B3241" s="126" t="s">
        <v>167</v>
      </c>
      <c r="C3241" s="127"/>
      <c r="D3241" s="128"/>
      <c r="E3241" s="57" t="s">
        <v>69</v>
      </c>
      <c r="F3241" s="187"/>
      <c r="G3241" s="188"/>
      <c r="H3241" s="120"/>
      <c r="I3241" s="159"/>
      <c r="J3241" s="159"/>
      <c r="K3241" s="105" t="str">
        <f>IF(F3241="","",IF(F3241&lt;100000,"Minimalny koszt kwalifikowany przedsięwzięcia to 100.000,00 zł !!!",""))</f>
        <v/>
      </c>
      <c r="L3241" s="17"/>
      <c r="M3241" s="17"/>
      <c r="N3241" s="17"/>
      <c r="O3241" s="17"/>
      <c r="P3241" s="17"/>
      <c r="Q3241" s="17"/>
      <c r="R3241" s="17"/>
      <c r="S3241" s="17"/>
      <c r="T3241" s="17"/>
    </row>
    <row r="3242" spans="1:27" ht="30.75" hidden="1" customHeight="1" x14ac:dyDescent="0.25">
      <c r="A3242" s="37">
        <v>13</v>
      </c>
      <c r="B3242" s="126" t="s">
        <v>165</v>
      </c>
      <c r="C3242" s="127"/>
      <c r="D3242" s="128"/>
      <c r="E3242" s="57" t="s">
        <v>69</v>
      </c>
      <c r="F3242" s="187"/>
      <c r="G3242" s="188"/>
      <c r="H3242" s="120"/>
      <c r="I3242" s="159"/>
      <c r="J3242" s="159"/>
      <c r="K3242" s="99"/>
      <c r="L3242" s="17"/>
      <c r="M3242" s="17"/>
      <c r="N3242" s="17"/>
      <c r="O3242" s="17"/>
      <c r="P3242" s="17"/>
      <c r="Q3242" s="17"/>
      <c r="R3242" s="17"/>
      <c r="S3242" s="17"/>
      <c r="T3242" s="17"/>
    </row>
    <row r="3243" spans="1:27" ht="30.75" hidden="1" customHeight="1" x14ac:dyDescent="0.25">
      <c r="A3243" s="37">
        <v>14</v>
      </c>
      <c r="B3243" s="126" t="s">
        <v>164</v>
      </c>
      <c r="C3243" s="127"/>
      <c r="D3243" s="128"/>
      <c r="E3243" s="57" t="s">
        <v>69</v>
      </c>
      <c r="F3243" s="187"/>
      <c r="G3243" s="188"/>
      <c r="H3243" s="120"/>
      <c r="I3243" s="159"/>
      <c r="J3243" s="159"/>
      <c r="K3243" s="99"/>
      <c r="L3243" s="17"/>
      <c r="M3243" s="17"/>
      <c r="N3243" s="17"/>
      <c r="O3243" s="17"/>
      <c r="P3243" s="17"/>
      <c r="Q3243" s="17"/>
      <c r="R3243" s="17"/>
      <c r="S3243" s="17"/>
      <c r="T3243" s="17"/>
    </row>
    <row r="3244" spans="1:27" ht="30.75" hidden="1" customHeight="1" x14ac:dyDescent="0.25">
      <c r="A3244" s="37">
        <v>15</v>
      </c>
      <c r="B3244" s="126" t="s">
        <v>170</v>
      </c>
      <c r="C3244" s="127"/>
      <c r="D3244" s="128"/>
      <c r="E3244" s="57" t="s">
        <v>69</v>
      </c>
      <c r="F3244" s="189" t="str">
        <f>IF(OR(F3242="",F3243=""),"",F3242-F3243)</f>
        <v/>
      </c>
      <c r="G3244" s="190"/>
      <c r="H3244" s="120"/>
      <c r="I3244" s="159"/>
      <c r="J3244" s="159"/>
      <c r="K3244" s="99"/>
      <c r="L3244" s="17"/>
      <c r="M3244" s="17"/>
      <c r="N3244" s="17"/>
      <c r="O3244" s="17"/>
      <c r="P3244" s="17"/>
      <c r="Q3244" s="17"/>
      <c r="R3244" s="17"/>
      <c r="S3244" s="17"/>
      <c r="T3244" s="17"/>
    </row>
    <row r="3245" spans="1:27" hidden="1" x14ac:dyDescent="0.25">
      <c r="A3245" s="166">
        <v>16</v>
      </c>
      <c r="B3245" s="145" t="s">
        <v>66</v>
      </c>
      <c r="C3245" s="146"/>
      <c r="D3245" s="147"/>
      <c r="E3245" s="56" t="s">
        <v>93</v>
      </c>
      <c r="F3245" s="191"/>
      <c r="G3245" s="192"/>
      <c r="H3245" s="182"/>
      <c r="I3245" s="183"/>
      <c r="J3245" s="183"/>
      <c r="K3245" s="102"/>
      <c r="L3245" s="17"/>
      <c r="M3245" s="17"/>
      <c r="N3245" s="17"/>
      <c r="O3245" s="17"/>
      <c r="P3245" s="17"/>
      <c r="Q3245" s="17"/>
      <c r="R3245" s="17"/>
      <c r="S3245" s="17"/>
      <c r="T3245" s="17"/>
    </row>
    <row r="3246" spans="1:27" ht="17.25" hidden="1" customHeight="1" x14ac:dyDescent="0.25">
      <c r="A3246" s="167"/>
      <c r="B3246" s="151"/>
      <c r="C3246" s="152"/>
      <c r="D3246" s="153"/>
      <c r="E3246" s="54" t="s">
        <v>22</v>
      </c>
      <c r="F3246" s="114" t="str">
        <f>IF(F3245="","",F3245*0.278)</f>
        <v/>
      </c>
      <c r="G3246" s="114"/>
      <c r="H3246" s="184"/>
      <c r="I3246" s="184"/>
      <c r="J3246" s="182"/>
      <c r="K3246" s="102"/>
      <c r="L3246" s="17"/>
      <c r="M3246" s="17"/>
      <c r="N3246" s="17"/>
      <c r="O3246" s="17"/>
      <c r="P3246" s="17"/>
      <c r="Q3246" s="17"/>
      <c r="R3246" s="17"/>
      <c r="S3246" s="17"/>
      <c r="T3246" s="17"/>
    </row>
    <row r="3247" spans="1:27" hidden="1" x14ac:dyDescent="0.25">
      <c r="A3247" s="166">
        <v>17</v>
      </c>
      <c r="B3247" s="145" t="s">
        <v>67</v>
      </c>
      <c r="C3247" s="146"/>
      <c r="D3247" s="147"/>
      <c r="E3247" s="56" t="s">
        <v>93</v>
      </c>
      <c r="F3247" s="191"/>
      <c r="G3247" s="192"/>
      <c r="H3247" s="182"/>
      <c r="I3247" s="183"/>
      <c r="J3247" s="183"/>
      <c r="K3247" s="102"/>
      <c r="L3247" s="17"/>
      <c r="M3247" s="17"/>
      <c r="N3247" s="17"/>
      <c r="O3247" s="17"/>
      <c r="P3247" s="17"/>
      <c r="Q3247" s="17"/>
      <c r="R3247" s="17"/>
      <c r="S3247" s="17"/>
      <c r="T3247" s="17"/>
    </row>
    <row r="3248" spans="1:27" hidden="1" x14ac:dyDescent="0.25">
      <c r="A3248" s="167"/>
      <c r="B3248" s="151"/>
      <c r="C3248" s="152"/>
      <c r="D3248" s="153"/>
      <c r="E3248" s="54" t="s">
        <v>22</v>
      </c>
      <c r="F3248" s="114" t="str">
        <f>IF(F3247="","",F3247*0.278)</f>
        <v/>
      </c>
      <c r="G3248" s="114"/>
      <c r="H3248" s="184"/>
      <c r="I3248" s="184"/>
      <c r="J3248" s="182"/>
      <c r="K3248" s="102"/>
      <c r="L3248" s="17"/>
      <c r="M3248" s="17"/>
      <c r="N3248" s="17"/>
      <c r="O3248" s="17"/>
      <c r="P3248" s="17"/>
      <c r="Q3248" s="17"/>
      <c r="R3248" s="17"/>
      <c r="S3248" s="17"/>
      <c r="T3248" s="17"/>
    </row>
    <row r="3249" spans="1:20" hidden="1" x14ac:dyDescent="0.25">
      <c r="A3249" s="166">
        <v>18</v>
      </c>
      <c r="B3249" s="145" t="s">
        <v>64</v>
      </c>
      <c r="C3249" s="146"/>
      <c r="D3249" s="147"/>
      <c r="E3249" s="56" t="s">
        <v>93</v>
      </c>
      <c r="F3249" s="181" t="str">
        <f>IF(OR(F3245="",F3247=""),"",F3245-F3247)</f>
        <v/>
      </c>
      <c r="G3249" s="181"/>
      <c r="H3249" s="182"/>
      <c r="I3249" s="183"/>
      <c r="J3249" s="183"/>
      <c r="K3249" s="102"/>
      <c r="L3249" s="17"/>
      <c r="M3249" s="17"/>
      <c r="N3249" s="17"/>
      <c r="O3249" s="17"/>
      <c r="P3249" s="17"/>
      <c r="Q3249" s="17"/>
      <c r="R3249" s="17"/>
      <c r="S3249" s="17"/>
      <c r="T3249" s="17"/>
    </row>
    <row r="3250" spans="1:20" hidden="1" x14ac:dyDescent="0.25">
      <c r="A3250" s="167"/>
      <c r="B3250" s="151"/>
      <c r="C3250" s="152"/>
      <c r="D3250" s="153"/>
      <c r="E3250" s="54" t="s">
        <v>22</v>
      </c>
      <c r="F3250" s="114" t="str">
        <f>IF(OR(F3246="",F3248=""),"",F3246-F3248)</f>
        <v/>
      </c>
      <c r="G3250" s="114"/>
      <c r="H3250" s="184"/>
      <c r="I3250" s="184"/>
      <c r="J3250" s="182"/>
      <c r="K3250" s="102"/>
      <c r="L3250" s="17"/>
      <c r="M3250" s="17"/>
      <c r="N3250" s="17"/>
      <c r="O3250" s="17"/>
      <c r="P3250" s="17"/>
      <c r="Q3250" s="17"/>
      <c r="R3250" s="17"/>
      <c r="S3250" s="17"/>
      <c r="T3250" s="17"/>
    </row>
    <row r="3251" spans="1:20" ht="24" hidden="1" customHeight="1" x14ac:dyDescent="0.25">
      <c r="A3251" s="166">
        <v>19</v>
      </c>
      <c r="B3251" s="168" t="s">
        <v>61</v>
      </c>
      <c r="C3251" s="169"/>
      <c r="D3251" s="170"/>
      <c r="E3251" s="58" t="s">
        <v>93</v>
      </c>
      <c r="F3251" s="163"/>
      <c r="G3251" s="164"/>
      <c r="H3251" s="120"/>
      <c r="I3251" s="159"/>
      <c r="J3251" s="159"/>
      <c r="K3251" s="99"/>
      <c r="L3251" s="17"/>
      <c r="M3251" s="17"/>
      <c r="N3251" s="17"/>
      <c r="O3251" s="17"/>
      <c r="P3251" s="17"/>
      <c r="Q3251" s="17"/>
      <c r="R3251" s="17"/>
      <c r="S3251" s="17"/>
      <c r="T3251" s="17"/>
    </row>
    <row r="3252" spans="1:20" ht="24" hidden="1" customHeight="1" x14ac:dyDescent="0.25">
      <c r="A3252" s="167"/>
      <c r="B3252" s="171"/>
      <c r="C3252" s="172"/>
      <c r="D3252" s="173"/>
      <c r="E3252" s="57" t="s">
        <v>22</v>
      </c>
      <c r="F3252" s="185" t="str">
        <f>IF(F3251="","",F3251*0.278)</f>
        <v/>
      </c>
      <c r="G3252" s="186"/>
      <c r="H3252" s="120"/>
      <c r="I3252" s="159"/>
      <c r="J3252" s="159"/>
      <c r="K3252" s="99"/>
      <c r="L3252" s="17"/>
      <c r="M3252" s="17"/>
      <c r="N3252" s="17"/>
      <c r="O3252" s="17"/>
      <c r="P3252" s="17"/>
      <c r="Q3252" s="17"/>
      <c r="R3252" s="17"/>
      <c r="S3252" s="17"/>
      <c r="T3252" s="17"/>
    </row>
    <row r="3253" spans="1:20" ht="24" hidden="1" customHeight="1" x14ac:dyDescent="0.25">
      <c r="A3253" s="166">
        <v>20</v>
      </c>
      <c r="B3253" s="168" t="s">
        <v>62</v>
      </c>
      <c r="C3253" s="169"/>
      <c r="D3253" s="170"/>
      <c r="E3253" s="58" t="s">
        <v>93</v>
      </c>
      <c r="F3253" s="163"/>
      <c r="G3253" s="164"/>
      <c r="H3253" s="120"/>
      <c r="I3253" s="159"/>
      <c r="J3253" s="159"/>
      <c r="K3253" s="99"/>
      <c r="L3253" s="17"/>
      <c r="M3253" s="17"/>
      <c r="N3253" s="17"/>
      <c r="O3253" s="17"/>
      <c r="P3253" s="17"/>
      <c r="Q3253" s="17"/>
      <c r="R3253" s="17"/>
      <c r="S3253" s="17"/>
      <c r="T3253" s="17"/>
    </row>
    <row r="3254" spans="1:20" ht="24" hidden="1" customHeight="1" x14ac:dyDescent="0.25">
      <c r="A3254" s="167"/>
      <c r="B3254" s="171"/>
      <c r="C3254" s="172"/>
      <c r="D3254" s="173"/>
      <c r="E3254" s="57" t="s">
        <v>22</v>
      </c>
      <c r="F3254" s="185" t="str">
        <f>IF(F3253="","",F3253*0.278)</f>
        <v/>
      </c>
      <c r="G3254" s="186"/>
      <c r="H3254" s="120"/>
      <c r="I3254" s="159"/>
      <c r="J3254" s="159"/>
      <c r="K3254" s="103"/>
      <c r="L3254" s="17"/>
      <c r="M3254" s="17"/>
      <c r="N3254" s="17"/>
      <c r="O3254" s="17"/>
      <c r="P3254" s="17"/>
      <c r="Q3254" s="17"/>
      <c r="R3254" s="17"/>
      <c r="S3254" s="17"/>
      <c r="T3254" s="17"/>
    </row>
    <row r="3255" spans="1:20" ht="23.25" hidden="1" customHeight="1" x14ac:dyDescent="0.25">
      <c r="A3255" s="166">
        <v>21</v>
      </c>
      <c r="B3255" s="168" t="s">
        <v>50</v>
      </c>
      <c r="C3255" s="169"/>
      <c r="D3255" s="170"/>
      <c r="E3255" s="58" t="s">
        <v>93</v>
      </c>
      <c r="F3255" s="174" t="str">
        <f>IF(OR(F3251="",F3253=""),"",F3251-F3253)</f>
        <v/>
      </c>
      <c r="G3255" s="175"/>
      <c r="H3255" s="120"/>
      <c r="I3255" s="159"/>
      <c r="J3255" s="159"/>
      <c r="K3255" s="103"/>
      <c r="L3255" s="17"/>
      <c r="M3255" s="17"/>
      <c r="N3255" s="17"/>
      <c r="O3255" s="17"/>
      <c r="P3255" s="17"/>
      <c r="Q3255" s="17"/>
      <c r="R3255" s="17"/>
      <c r="S3255" s="17"/>
      <c r="T3255" s="17"/>
    </row>
    <row r="3256" spans="1:20" ht="23.25" hidden="1" customHeight="1" x14ac:dyDescent="0.25">
      <c r="A3256" s="167"/>
      <c r="B3256" s="171"/>
      <c r="C3256" s="172"/>
      <c r="D3256" s="173"/>
      <c r="E3256" s="57" t="s">
        <v>22</v>
      </c>
      <c r="F3256" s="174" t="str">
        <f>IF(OR(F3252="",F3254=""),"",F3252-F3254)</f>
        <v/>
      </c>
      <c r="G3256" s="175"/>
      <c r="H3256" s="120"/>
      <c r="I3256" s="159"/>
      <c r="J3256" s="159"/>
      <c r="K3256" s="103"/>
      <c r="L3256" s="17"/>
      <c r="M3256" s="17"/>
      <c r="N3256" s="17"/>
      <c r="O3256" s="17"/>
      <c r="P3256" s="17"/>
      <c r="Q3256" s="17"/>
      <c r="R3256" s="17"/>
      <c r="S3256" s="17"/>
      <c r="T3256" s="17"/>
    </row>
    <row r="3257" spans="1:20" ht="45.75" hidden="1" customHeight="1" x14ac:dyDescent="0.25">
      <c r="A3257" s="38">
        <v>22</v>
      </c>
      <c r="B3257" s="126" t="s">
        <v>161</v>
      </c>
      <c r="C3257" s="127"/>
      <c r="D3257" s="128"/>
      <c r="E3257" s="57" t="s">
        <v>47</v>
      </c>
      <c r="F3257" s="176" t="str">
        <f>IF(OR(F3251="",F3253=""),"",F3255/F3251)</f>
        <v/>
      </c>
      <c r="G3257" s="177"/>
      <c r="H3257" s="120"/>
      <c r="I3257" s="159"/>
      <c r="J3257" s="159"/>
      <c r="K3257" s="103"/>
      <c r="L3257" s="17"/>
      <c r="M3257" s="17"/>
      <c r="N3257" s="17"/>
      <c r="O3257" s="17"/>
      <c r="P3257" s="17"/>
      <c r="Q3257" s="17"/>
      <c r="R3257" s="17"/>
      <c r="S3257" s="17"/>
      <c r="T3257" s="17"/>
    </row>
    <row r="3258" spans="1:20" ht="30.75" hidden="1" customHeight="1" x14ac:dyDescent="0.25">
      <c r="A3258" s="40">
        <v>23</v>
      </c>
      <c r="B3258" s="129" t="s">
        <v>23</v>
      </c>
      <c r="C3258" s="130"/>
      <c r="D3258" s="131"/>
      <c r="E3258" s="54" t="s">
        <v>22</v>
      </c>
      <c r="F3258" s="178"/>
      <c r="G3258" s="178"/>
      <c r="H3258" s="179"/>
      <c r="I3258" s="179"/>
      <c r="J3258" s="120"/>
      <c r="K3258" s="102"/>
      <c r="L3258" s="17"/>
      <c r="M3258" s="17"/>
      <c r="N3258" s="17"/>
      <c r="O3258" s="17"/>
      <c r="P3258" s="17"/>
      <c r="Q3258" s="17"/>
      <c r="R3258" s="17"/>
      <c r="S3258" s="17"/>
      <c r="T3258" s="17"/>
    </row>
    <row r="3259" spans="1:20" ht="30.75" hidden="1" customHeight="1" x14ac:dyDescent="0.25">
      <c r="A3259" s="38">
        <v>24</v>
      </c>
      <c r="B3259" s="129" t="s">
        <v>172</v>
      </c>
      <c r="C3259" s="130"/>
      <c r="D3259" s="131"/>
      <c r="E3259" s="54" t="s">
        <v>22</v>
      </c>
      <c r="F3259" s="178"/>
      <c r="G3259" s="178"/>
      <c r="H3259" s="179"/>
      <c r="I3259" s="179"/>
      <c r="J3259" s="120"/>
      <c r="K3259" s="102"/>
      <c r="L3259" s="17"/>
      <c r="M3259" s="17"/>
      <c r="N3259" s="17"/>
      <c r="O3259" s="17"/>
      <c r="P3259" s="17"/>
      <c r="Q3259" s="17"/>
      <c r="R3259" s="17"/>
      <c r="S3259" s="17"/>
      <c r="T3259" s="17"/>
    </row>
    <row r="3260" spans="1:20" ht="30.75" hidden="1" customHeight="1" x14ac:dyDescent="0.25">
      <c r="A3260" s="38">
        <v>25</v>
      </c>
      <c r="B3260" s="129" t="s">
        <v>173</v>
      </c>
      <c r="C3260" s="130"/>
      <c r="D3260" s="131"/>
      <c r="E3260" s="54" t="s">
        <v>22</v>
      </c>
      <c r="F3260" s="180" t="str">
        <f>IF(OR(F3258="",F3259=""),"",F3258-F3259)</f>
        <v/>
      </c>
      <c r="G3260" s="180"/>
      <c r="H3260" s="120"/>
      <c r="I3260" s="159"/>
      <c r="J3260" s="159"/>
      <c r="K3260" s="102"/>
      <c r="L3260" s="17"/>
      <c r="M3260" s="17"/>
      <c r="N3260" s="17"/>
      <c r="O3260" s="17"/>
      <c r="P3260" s="17"/>
      <c r="Q3260" s="17"/>
      <c r="R3260" s="17"/>
      <c r="S3260" s="17"/>
      <c r="T3260" s="17"/>
    </row>
    <row r="3261" spans="1:20" ht="45.75" hidden="1" customHeight="1" x14ac:dyDescent="0.25">
      <c r="A3261" s="46">
        <v>26</v>
      </c>
      <c r="B3261" s="108" t="s">
        <v>166</v>
      </c>
      <c r="C3261" s="108"/>
      <c r="D3261" s="108"/>
      <c r="E3261" s="57" t="s">
        <v>22</v>
      </c>
      <c r="F3261" s="163"/>
      <c r="G3261" s="164"/>
      <c r="H3261" s="120"/>
      <c r="I3261" s="159"/>
      <c r="J3261" s="159"/>
      <c r="K3261" s="103"/>
      <c r="L3261" s="17"/>
      <c r="M3261" s="17"/>
      <c r="N3261" s="17"/>
      <c r="O3261" s="17"/>
      <c r="P3261" s="17"/>
      <c r="Q3261" s="17"/>
      <c r="R3261" s="17"/>
      <c r="S3261" s="17"/>
      <c r="T3261" s="17"/>
    </row>
    <row r="3262" spans="1:20" ht="45.75" hidden="1" customHeight="1" x14ac:dyDescent="0.25">
      <c r="A3262" s="46">
        <v>27</v>
      </c>
      <c r="B3262" s="108" t="s">
        <v>169</v>
      </c>
      <c r="C3262" s="108"/>
      <c r="D3262" s="108"/>
      <c r="E3262" s="57" t="s">
        <v>22</v>
      </c>
      <c r="F3262" s="163"/>
      <c r="G3262" s="164"/>
      <c r="H3262" s="120"/>
      <c r="I3262" s="159"/>
      <c r="J3262" s="159"/>
      <c r="K3262" s="103"/>
      <c r="L3262" s="17"/>
      <c r="M3262" s="17"/>
      <c r="N3262" s="17"/>
      <c r="O3262" s="17"/>
      <c r="P3262" s="17"/>
      <c r="Q3262" s="17"/>
      <c r="R3262" s="17"/>
      <c r="S3262" s="17"/>
      <c r="T3262" s="17"/>
    </row>
    <row r="3263" spans="1:20" ht="45" hidden="1" customHeight="1" x14ac:dyDescent="0.25">
      <c r="A3263" s="34">
        <v>28</v>
      </c>
      <c r="B3263" s="157" t="s">
        <v>51</v>
      </c>
      <c r="C3263" s="157"/>
      <c r="D3263" s="157"/>
      <c r="E3263" s="54" t="s">
        <v>22</v>
      </c>
      <c r="F3263" s="165" t="str">
        <f>IF(AND(F3261="",F3262=""),"",F3261+F3262)</f>
        <v/>
      </c>
      <c r="G3263" s="165"/>
      <c r="H3263" s="120"/>
      <c r="I3263" s="159"/>
      <c r="J3263" s="159"/>
      <c r="K3263" s="99"/>
      <c r="L3263" s="17"/>
      <c r="M3263" s="17"/>
      <c r="N3263" s="17"/>
      <c r="O3263" s="17"/>
      <c r="P3263" s="17"/>
      <c r="Q3263" s="17"/>
      <c r="R3263" s="17"/>
      <c r="S3263" s="17"/>
      <c r="T3263" s="17"/>
    </row>
    <row r="3264" spans="1:20" ht="30.75" hidden="1" customHeight="1" x14ac:dyDescent="0.25">
      <c r="A3264" s="34">
        <v>29</v>
      </c>
      <c r="B3264" s="129" t="s">
        <v>185</v>
      </c>
      <c r="C3264" s="130"/>
      <c r="D3264" s="131"/>
      <c r="E3264" s="54" t="s">
        <v>24</v>
      </c>
      <c r="F3264" s="163"/>
      <c r="G3264" s="164"/>
      <c r="H3264" s="120"/>
      <c r="I3264" s="159"/>
      <c r="J3264" s="159"/>
      <c r="K3264" s="99"/>
      <c r="L3264" s="17"/>
      <c r="M3264" s="17"/>
      <c r="N3264" s="17"/>
      <c r="O3264" s="17"/>
      <c r="P3264" s="17"/>
      <c r="Q3264" s="17"/>
      <c r="R3264" s="17"/>
      <c r="S3264" s="17"/>
      <c r="T3264" s="17"/>
    </row>
    <row r="3265" spans="1:27" hidden="1" x14ac:dyDescent="0.25">
      <c r="A3265" s="34">
        <v>30</v>
      </c>
      <c r="B3265" s="129" t="s">
        <v>186</v>
      </c>
      <c r="C3265" s="130"/>
      <c r="D3265" s="131"/>
      <c r="E3265" s="54" t="s">
        <v>24</v>
      </c>
      <c r="F3265" s="163"/>
      <c r="G3265" s="164"/>
      <c r="H3265" s="120"/>
      <c r="I3265" s="159"/>
      <c r="J3265" s="159"/>
      <c r="K3265" s="99"/>
      <c r="L3265" s="17"/>
      <c r="M3265" s="17"/>
      <c r="N3265" s="17"/>
      <c r="O3265" s="17"/>
      <c r="P3265" s="17"/>
      <c r="Q3265" s="17"/>
      <c r="R3265" s="17"/>
      <c r="S3265" s="17"/>
      <c r="T3265" s="17"/>
    </row>
    <row r="3266" spans="1:27" ht="31.5" hidden="1" customHeight="1" x14ac:dyDescent="0.25">
      <c r="A3266" s="34">
        <v>31</v>
      </c>
      <c r="B3266" s="157" t="s">
        <v>48</v>
      </c>
      <c r="C3266" s="157"/>
      <c r="D3266" s="157"/>
      <c r="E3266" s="54" t="s">
        <v>24</v>
      </c>
      <c r="F3266" s="165" t="str">
        <f>IF(OR(F3264="",F3265=""),"",F3264-F3265)</f>
        <v/>
      </c>
      <c r="G3266" s="165"/>
      <c r="H3266" s="120"/>
      <c r="I3266" s="159"/>
      <c r="J3266" s="159"/>
      <c r="K3266" s="103"/>
      <c r="L3266" s="17"/>
      <c r="M3266" s="17"/>
      <c r="N3266" s="17"/>
      <c r="O3266" s="17"/>
      <c r="P3266" s="17"/>
      <c r="Q3266" s="17"/>
      <c r="R3266" s="17"/>
      <c r="S3266" s="17"/>
      <c r="T3266" s="17"/>
    </row>
    <row r="3267" spans="1:27" hidden="1" x14ac:dyDescent="0.25">
      <c r="A3267" s="142">
        <v>32</v>
      </c>
      <c r="B3267" s="145" t="s">
        <v>52</v>
      </c>
      <c r="C3267" s="146"/>
      <c r="D3267" s="147"/>
      <c r="E3267" s="154" t="s">
        <v>182</v>
      </c>
      <c r="F3267" s="154"/>
      <c r="G3267" s="154"/>
      <c r="H3267" s="154"/>
      <c r="I3267" s="154"/>
      <c r="J3267" s="86"/>
      <c r="K3267" s="155" t="str">
        <f>IF(AND(J3267="Tak",F3257&lt;0.25),"Nie został spełniony warunek zgodnie z punktem 1 Kryteriów jakościowych dopuszczających","")</f>
        <v/>
      </c>
      <c r="L3267" s="155"/>
      <c r="M3267" s="155"/>
      <c r="N3267" s="155"/>
      <c r="O3267" s="155"/>
      <c r="P3267" s="155"/>
      <c r="Q3267" s="155"/>
      <c r="R3267" s="155"/>
      <c r="S3267" s="155"/>
      <c r="T3267" s="155"/>
      <c r="AA3267">
        <f>IF(J3267="Tak",1,0)</f>
        <v>0</v>
      </c>
    </row>
    <row r="3268" spans="1:27" hidden="1" x14ac:dyDescent="0.25">
      <c r="A3268" s="143"/>
      <c r="B3268" s="148"/>
      <c r="C3268" s="149"/>
      <c r="D3268" s="150"/>
      <c r="E3268" s="156" t="s">
        <v>183</v>
      </c>
      <c r="F3268" s="156"/>
      <c r="G3268" s="156"/>
      <c r="H3268" s="156"/>
      <c r="I3268" s="156"/>
      <c r="J3268" s="86"/>
      <c r="K3268" s="155" t="str">
        <f>IF(AND(J3268="Tak",F3257&lt;0.1),"Nie został spełniony warunek zgodnie z punktem 2 Kryteriów jakościowych dopuszczających","")</f>
        <v/>
      </c>
      <c r="L3268" s="155"/>
      <c r="M3268" s="155"/>
      <c r="N3268" s="155"/>
      <c r="O3268" s="155"/>
      <c r="P3268" s="155"/>
      <c r="Q3268" s="155"/>
      <c r="R3268" s="155"/>
      <c r="S3268" s="155"/>
      <c r="T3268" s="155"/>
      <c r="AA3268">
        <f t="shared" ref="AA3268:AA3269" si="65">IF(J3268="Tak",1,0)</f>
        <v>0</v>
      </c>
    </row>
    <row r="3269" spans="1:27" hidden="1" x14ac:dyDescent="0.25">
      <c r="A3269" s="144"/>
      <c r="B3269" s="151"/>
      <c r="C3269" s="152"/>
      <c r="D3269" s="153"/>
      <c r="E3269" s="156" t="s">
        <v>184</v>
      </c>
      <c r="F3269" s="156"/>
      <c r="G3269" s="156"/>
      <c r="H3269" s="156"/>
      <c r="I3269" s="156"/>
      <c r="J3269" s="86"/>
      <c r="K3269" s="155" t="str">
        <f>IF(AND(J3269="Tak",F3257&lt;0.1),"Nie został spełniony warunek zgodnie z punktem 2 Kryteriów jakościowych dopuszczających","")</f>
        <v/>
      </c>
      <c r="L3269" s="155"/>
      <c r="M3269" s="155"/>
      <c r="N3269" s="155"/>
      <c r="O3269" s="155"/>
      <c r="P3269" s="155"/>
      <c r="Q3269" s="155"/>
      <c r="R3269" s="155"/>
      <c r="S3269" s="155"/>
      <c r="T3269" s="155"/>
      <c r="AA3269">
        <f t="shared" si="65"/>
        <v>0</v>
      </c>
    </row>
    <row r="3270" spans="1:27" ht="63" hidden="1" customHeight="1" x14ac:dyDescent="0.25">
      <c r="A3270" s="34">
        <v>33</v>
      </c>
      <c r="B3270" s="157" t="s">
        <v>277</v>
      </c>
      <c r="C3270" s="157"/>
      <c r="D3270" s="157"/>
      <c r="E3270" s="54" t="s">
        <v>19</v>
      </c>
      <c r="F3270" s="158"/>
      <c r="G3270" s="158"/>
      <c r="H3270" s="120"/>
      <c r="I3270" s="159"/>
      <c r="J3270" s="159"/>
      <c r="K3270" s="99"/>
      <c r="L3270" s="17"/>
      <c r="M3270" s="17"/>
      <c r="N3270" s="17"/>
      <c r="O3270" s="17"/>
      <c r="P3270" s="17"/>
      <c r="Q3270" s="17"/>
      <c r="R3270" s="17"/>
      <c r="S3270" s="17"/>
      <c r="T3270" s="17"/>
      <c r="AA3270">
        <f>SUM(AA3267:AA3269)</f>
        <v>0</v>
      </c>
    </row>
    <row r="3271" spans="1:27" ht="41.25" hidden="1" customHeight="1" x14ac:dyDescent="0.25">
      <c r="A3271" s="34">
        <v>34</v>
      </c>
      <c r="B3271" s="108" t="s">
        <v>157</v>
      </c>
      <c r="C3271" s="108"/>
      <c r="D3271" s="108"/>
      <c r="E3271" s="57" t="s">
        <v>158</v>
      </c>
      <c r="F3271" s="160" t="str">
        <f>IF(OR(F3242="",F3243=""),"",F3241/F3255)</f>
        <v/>
      </c>
      <c r="G3271" s="160"/>
      <c r="H3271" s="161"/>
      <c r="I3271" s="161"/>
      <c r="J3271" s="162"/>
      <c r="K3271" s="100"/>
      <c r="L3271" s="17"/>
      <c r="M3271" s="17"/>
      <c r="N3271" s="17"/>
      <c r="O3271" s="17"/>
      <c r="P3271" s="17"/>
      <c r="Q3271" s="17"/>
      <c r="R3271" s="17"/>
      <c r="S3271" s="17"/>
      <c r="T3271" s="17"/>
    </row>
    <row r="3272" spans="1:27" ht="40.5" hidden="1" customHeight="1" x14ac:dyDescent="0.25">
      <c r="A3272" s="34">
        <v>35</v>
      </c>
      <c r="B3272" s="108" t="s">
        <v>159</v>
      </c>
      <c r="C3272" s="108"/>
      <c r="D3272" s="108"/>
      <c r="E3272" s="57" t="s">
        <v>160</v>
      </c>
      <c r="F3272" s="160" t="str">
        <f>IF(OR(F3241="",F3242="",F3251=""),"",F3241/(F3242-F3243))</f>
        <v/>
      </c>
      <c r="G3272" s="160"/>
      <c r="H3272" s="161"/>
      <c r="I3272" s="161"/>
      <c r="J3272" s="162"/>
      <c r="K3272" s="99"/>
      <c r="L3272" s="17"/>
      <c r="M3272" s="17"/>
      <c r="N3272" s="17"/>
      <c r="O3272" s="17"/>
      <c r="P3272" s="17"/>
      <c r="Q3272" s="17"/>
      <c r="R3272" s="17"/>
      <c r="S3272" s="17"/>
      <c r="T3272" s="17"/>
    </row>
    <row r="3273" spans="1:27" ht="30" hidden="1" customHeight="1" x14ac:dyDescent="0.25">
      <c r="A3273" s="34">
        <v>36</v>
      </c>
      <c r="B3273" s="126" t="str">
        <f>CONCATENATE("Maksymalna kwota dofinansowania - ",'0-1'!$B$8)</f>
        <v xml:space="preserve">Maksymalna kwota dofinansowania - </v>
      </c>
      <c r="C3273" s="127"/>
      <c r="D3273" s="128"/>
      <c r="E3273" s="57" t="s">
        <v>69</v>
      </c>
      <c r="F3273" s="135" t="str">
        <f>IF(F3274="","",F3274*F3241)</f>
        <v/>
      </c>
      <c r="G3273" s="136"/>
      <c r="H3273" s="137"/>
      <c r="I3273" s="138"/>
      <c r="J3273" s="138"/>
      <c r="K3273" s="99"/>
      <c r="L3273" s="17"/>
      <c r="M3273" s="17"/>
      <c r="N3273" s="17"/>
      <c r="O3273" s="17"/>
      <c r="P3273" s="17"/>
      <c r="Q3273" s="17"/>
      <c r="R3273" s="17"/>
      <c r="S3273" s="17"/>
      <c r="T3273" s="17"/>
    </row>
    <row r="3274" spans="1:27" ht="45.75" hidden="1" customHeight="1" x14ac:dyDescent="0.25">
      <c r="A3274" s="34">
        <v>37</v>
      </c>
      <c r="B3274" s="126" t="s">
        <v>187</v>
      </c>
      <c r="C3274" s="127"/>
      <c r="D3274" s="128"/>
      <c r="E3274" s="59" t="s">
        <v>47</v>
      </c>
      <c r="F3274" s="139" t="str">
        <f>IF(AA3270=3,0.95,IF(AA3270=2,0.9,IF(AA3270=1,0.85,"")))</f>
        <v/>
      </c>
      <c r="G3274" s="140"/>
      <c r="H3274" s="137"/>
      <c r="I3274" s="138"/>
      <c r="J3274" s="138"/>
      <c r="K3274" s="99"/>
      <c r="L3274" s="17"/>
      <c r="M3274" s="17"/>
      <c r="N3274" s="17"/>
      <c r="O3274" s="17"/>
      <c r="P3274" s="17"/>
      <c r="Q3274" s="17"/>
      <c r="R3274" s="17"/>
      <c r="S3274" s="17"/>
      <c r="T3274" s="17"/>
    </row>
    <row r="3275" spans="1:27" ht="15" hidden="1" customHeight="1" x14ac:dyDescent="0.25">
      <c r="A3275" s="106" t="s">
        <v>205</v>
      </c>
      <c r="B3275" s="106"/>
      <c r="C3275" s="106"/>
      <c r="D3275" s="106"/>
      <c r="E3275" s="106"/>
      <c r="F3275" s="106"/>
      <c r="G3275" s="106"/>
      <c r="H3275" s="106"/>
      <c r="I3275" s="106"/>
      <c r="J3275" s="132"/>
      <c r="K3275" s="98"/>
      <c r="L3275" s="17"/>
      <c r="M3275" s="17"/>
      <c r="N3275" s="17"/>
      <c r="O3275" s="17"/>
      <c r="P3275" s="17"/>
      <c r="Q3275" s="17"/>
      <c r="R3275" s="17"/>
      <c r="S3275" s="17"/>
      <c r="T3275" s="17"/>
    </row>
    <row r="3276" spans="1:27" ht="39.75" hidden="1" customHeight="1" x14ac:dyDescent="0.25">
      <c r="A3276" s="107"/>
      <c r="B3276" s="107"/>
      <c r="C3276" s="107"/>
      <c r="D3276" s="107"/>
      <c r="E3276" s="107"/>
      <c r="F3276" s="107"/>
      <c r="G3276" s="107"/>
      <c r="H3276" s="107"/>
      <c r="I3276" s="107"/>
      <c r="J3276" s="141"/>
      <c r="K3276" s="98"/>
      <c r="L3276" s="17"/>
      <c r="M3276" s="17"/>
      <c r="N3276" s="17"/>
      <c r="O3276" s="17"/>
      <c r="P3276" s="17"/>
      <c r="Q3276" s="17"/>
      <c r="R3276" s="17"/>
      <c r="S3276" s="17"/>
      <c r="T3276" s="17"/>
    </row>
    <row r="3277" spans="1:27" ht="33.75" hidden="1" customHeight="1" x14ac:dyDescent="0.25">
      <c r="K3277" s="98"/>
      <c r="L3277" s="17"/>
      <c r="M3277" s="17"/>
      <c r="N3277" s="17"/>
      <c r="O3277" s="17"/>
      <c r="P3277" s="17"/>
      <c r="Q3277" s="17"/>
      <c r="R3277" s="17"/>
      <c r="S3277" s="17"/>
      <c r="T3277" s="17"/>
    </row>
    <row r="3278" spans="1:27" ht="18.75" hidden="1" x14ac:dyDescent="0.3">
      <c r="B3278" s="207" t="s">
        <v>265</v>
      </c>
      <c r="C3278" s="207"/>
      <c r="D3278" s="207"/>
      <c r="E3278" s="207"/>
      <c r="F3278" s="207"/>
      <c r="G3278" s="207"/>
      <c r="H3278" s="207"/>
      <c r="I3278" s="207"/>
      <c r="J3278" s="207"/>
      <c r="K3278" s="98"/>
      <c r="L3278" s="17"/>
      <c r="M3278" s="17"/>
      <c r="N3278" s="17"/>
      <c r="O3278" s="17"/>
      <c r="P3278" s="17"/>
      <c r="Q3278" s="17"/>
      <c r="R3278" s="17"/>
      <c r="S3278" s="17"/>
      <c r="T3278" s="17"/>
    </row>
    <row r="3279" spans="1:27" ht="45.75" hidden="1" customHeight="1" x14ac:dyDescent="0.25">
      <c r="A3279" s="36" t="s">
        <v>13</v>
      </c>
      <c r="B3279" s="208" t="s">
        <v>33</v>
      </c>
      <c r="C3279" s="208"/>
      <c r="D3279" s="208"/>
      <c r="E3279" s="51" t="s">
        <v>15</v>
      </c>
      <c r="F3279" s="208" t="s">
        <v>36</v>
      </c>
      <c r="G3279" s="208"/>
      <c r="H3279" s="208" t="s">
        <v>49</v>
      </c>
      <c r="I3279" s="208"/>
      <c r="J3279" s="209"/>
      <c r="K3279" s="99"/>
      <c r="L3279" s="17"/>
      <c r="M3279" s="17"/>
      <c r="N3279" s="17"/>
      <c r="O3279" s="17"/>
      <c r="P3279" s="17"/>
      <c r="Q3279" s="17"/>
      <c r="R3279" s="17"/>
      <c r="S3279" s="17"/>
      <c r="T3279" s="17"/>
    </row>
    <row r="3280" spans="1:27" ht="31.5" hidden="1" customHeight="1" x14ac:dyDescent="0.25">
      <c r="A3280" s="40">
        <v>1</v>
      </c>
      <c r="B3280" s="157" t="s">
        <v>43</v>
      </c>
      <c r="C3280" s="157"/>
      <c r="D3280" s="157"/>
      <c r="E3280" s="52" t="s">
        <v>17</v>
      </c>
      <c r="F3280" s="198" t="s">
        <v>17</v>
      </c>
      <c r="G3280" s="199"/>
      <c r="H3280" s="200"/>
      <c r="I3280" s="200"/>
      <c r="J3280" s="201"/>
      <c r="K3280" s="99"/>
      <c r="L3280" s="17"/>
      <c r="M3280" s="17"/>
      <c r="N3280" s="17"/>
      <c r="O3280" s="17"/>
      <c r="P3280" s="17"/>
      <c r="Q3280" s="17"/>
      <c r="R3280" s="17"/>
      <c r="S3280" s="17"/>
      <c r="T3280" s="17"/>
    </row>
    <row r="3281" spans="1:27" ht="30.75" hidden="1" customHeight="1" x14ac:dyDescent="0.25">
      <c r="A3281" s="40">
        <v>2</v>
      </c>
      <c r="B3281" s="157" t="s">
        <v>44</v>
      </c>
      <c r="C3281" s="157"/>
      <c r="D3281" s="157"/>
      <c r="E3281" s="52" t="s">
        <v>17</v>
      </c>
      <c r="F3281" s="198" t="s">
        <v>17</v>
      </c>
      <c r="G3281" s="199"/>
      <c r="H3281" s="120"/>
      <c r="I3281" s="159"/>
      <c r="J3281" s="159"/>
      <c r="K3281" s="101"/>
      <c r="L3281" s="17"/>
      <c r="M3281" s="17"/>
      <c r="N3281" s="17"/>
      <c r="O3281" s="17"/>
      <c r="P3281" s="17"/>
      <c r="Q3281" s="17"/>
      <c r="R3281" s="17"/>
      <c r="S3281" s="17"/>
      <c r="T3281" s="17"/>
    </row>
    <row r="3282" spans="1:27" ht="15.75" hidden="1" x14ac:dyDescent="0.25">
      <c r="A3282" s="40">
        <v>3</v>
      </c>
      <c r="B3282" s="126" t="s">
        <v>152</v>
      </c>
      <c r="C3282" s="127"/>
      <c r="D3282" s="128"/>
      <c r="E3282" s="53" t="s">
        <v>153</v>
      </c>
      <c r="F3282" s="202"/>
      <c r="G3282" s="203"/>
      <c r="H3282" s="120"/>
      <c r="I3282" s="159"/>
      <c r="J3282" s="159"/>
      <c r="K3282" s="101"/>
      <c r="L3282" s="17"/>
      <c r="M3282" s="17"/>
      <c r="N3282" s="17"/>
      <c r="O3282" s="17"/>
      <c r="P3282" s="17"/>
      <c r="Q3282" s="17"/>
      <c r="R3282" s="17"/>
      <c r="S3282" s="17"/>
      <c r="T3282" s="17"/>
      <c r="AA3282" t="s">
        <v>154</v>
      </c>
    </row>
    <row r="3283" spans="1:27" ht="17.25" hidden="1" x14ac:dyDescent="0.25">
      <c r="A3283" s="40">
        <v>4</v>
      </c>
      <c r="B3283" s="157" t="s">
        <v>45</v>
      </c>
      <c r="C3283" s="157"/>
      <c r="D3283" s="157"/>
      <c r="E3283" s="54" t="s">
        <v>21</v>
      </c>
      <c r="F3283" s="158"/>
      <c r="G3283" s="158"/>
      <c r="H3283" s="120"/>
      <c r="I3283" s="159"/>
      <c r="J3283" s="159"/>
      <c r="K3283" s="101"/>
      <c r="L3283" s="17"/>
      <c r="M3283" s="17"/>
      <c r="N3283" s="17"/>
      <c r="O3283" s="17"/>
      <c r="P3283" s="17"/>
      <c r="Q3283" s="17"/>
      <c r="R3283" s="17"/>
      <c r="S3283" s="17"/>
      <c r="T3283" s="17"/>
      <c r="AA3283" t="s">
        <v>155</v>
      </c>
    </row>
    <row r="3284" spans="1:27" ht="18.75" hidden="1" customHeight="1" x14ac:dyDescent="0.25">
      <c r="A3284" s="40">
        <v>5</v>
      </c>
      <c r="B3284" s="157" t="s">
        <v>41</v>
      </c>
      <c r="C3284" s="157"/>
      <c r="D3284" s="157"/>
      <c r="E3284" s="54" t="s">
        <v>21</v>
      </c>
      <c r="F3284" s="204"/>
      <c r="G3284" s="205"/>
      <c r="H3284" s="120"/>
      <c r="I3284" s="159"/>
      <c r="J3284" s="159"/>
      <c r="K3284" s="101"/>
      <c r="L3284" s="17"/>
      <c r="M3284" s="17"/>
      <c r="N3284" s="17"/>
      <c r="O3284" s="17"/>
      <c r="P3284" s="17"/>
      <c r="Q3284" s="17"/>
      <c r="R3284" s="17"/>
      <c r="S3284" s="17"/>
      <c r="T3284" s="17"/>
    </row>
    <row r="3285" spans="1:27" ht="29.25" hidden="1" customHeight="1" x14ac:dyDescent="0.25">
      <c r="A3285" s="34">
        <v>6</v>
      </c>
      <c r="B3285" s="206" t="s">
        <v>163</v>
      </c>
      <c r="C3285" s="206"/>
      <c r="D3285" s="206"/>
      <c r="E3285" s="55" t="s">
        <v>168</v>
      </c>
      <c r="F3285" s="158"/>
      <c r="G3285" s="158"/>
      <c r="H3285" s="120"/>
      <c r="I3285" s="159"/>
      <c r="J3285" s="159"/>
      <c r="K3285" s="101"/>
      <c r="L3285" s="17"/>
      <c r="M3285" s="17"/>
      <c r="N3285" s="17"/>
      <c r="O3285" s="17"/>
      <c r="P3285" s="17"/>
      <c r="Q3285" s="17"/>
      <c r="R3285" s="17"/>
      <c r="S3285" s="17"/>
      <c r="T3285" s="17"/>
    </row>
    <row r="3286" spans="1:27" ht="62.25" hidden="1" customHeight="1" x14ac:dyDescent="0.25">
      <c r="A3286" s="40">
        <v>7</v>
      </c>
      <c r="B3286" s="157" t="s">
        <v>46</v>
      </c>
      <c r="C3286" s="157"/>
      <c r="D3286" s="157"/>
      <c r="E3286" s="54" t="s">
        <v>21</v>
      </c>
      <c r="F3286" s="158"/>
      <c r="G3286" s="158"/>
      <c r="H3286" s="120"/>
      <c r="I3286" s="159"/>
      <c r="J3286" s="159"/>
      <c r="K3286" s="99"/>
      <c r="L3286" s="17"/>
      <c r="M3286" s="17"/>
      <c r="N3286" s="17"/>
      <c r="O3286" s="17"/>
      <c r="P3286" s="17"/>
      <c r="Q3286" s="17"/>
      <c r="R3286" s="17"/>
      <c r="S3286" s="17"/>
      <c r="T3286" s="17"/>
    </row>
    <row r="3287" spans="1:27" ht="28.5" hidden="1" customHeight="1" x14ac:dyDescent="0.25">
      <c r="A3287" s="40">
        <v>8</v>
      </c>
      <c r="B3287" s="193" t="s">
        <v>174</v>
      </c>
      <c r="C3287" s="194"/>
      <c r="D3287" s="195"/>
      <c r="E3287" s="56" t="s">
        <v>35</v>
      </c>
      <c r="F3287" s="196"/>
      <c r="G3287" s="197"/>
      <c r="H3287" s="120"/>
      <c r="I3287" s="159"/>
      <c r="J3287" s="159"/>
      <c r="K3287" s="99"/>
      <c r="L3287" s="17"/>
      <c r="M3287" s="17"/>
      <c r="N3287" s="17"/>
      <c r="O3287" s="17"/>
      <c r="P3287" s="17"/>
      <c r="Q3287" s="17"/>
      <c r="R3287" s="17"/>
      <c r="S3287" s="17"/>
      <c r="T3287" s="17"/>
    </row>
    <row r="3288" spans="1:27" ht="29.25" hidden="1" customHeight="1" x14ac:dyDescent="0.25">
      <c r="A3288" s="40">
        <v>9</v>
      </c>
      <c r="B3288" s="193" t="s">
        <v>176</v>
      </c>
      <c r="C3288" s="194"/>
      <c r="D3288" s="195"/>
      <c r="E3288" s="56" t="s">
        <v>153</v>
      </c>
      <c r="F3288" s="163"/>
      <c r="G3288" s="164"/>
      <c r="H3288" s="120"/>
      <c r="I3288" s="159"/>
      <c r="J3288" s="159"/>
      <c r="K3288" s="99"/>
      <c r="L3288" s="17"/>
      <c r="M3288" s="17"/>
      <c r="N3288" s="17"/>
      <c r="O3288" s="17"/>
      <c r="P3288" s="17"/>
      <c r="Q3288" s="17"/>
      <c r="R3288" s="17"/>
      <c r="S3288" s="17"/>
      <c r="T3288" s="17"/>
    </row>
    <row r="3289" spans="1:27" hidden="1" x14ac:dyDescent="0.25">
      <c r="A3289" s="40">
        <v>10</v>
      </c>
      <c r="B3289" s="193" t="s">
        <v>175</v>
      </c>
      <c r="C3289" s="194"/>
      <c r="D3289" s="195"/>
      <c r="E3289" s="56" t="s">
        <v>35</v>
      </c>
      <c r="F3289" s="196"/>
      <c r="G3289" s="197"/>
      <c r="H3289" s="120"/>
      <c r="I3289" s="159"/>
      <c r="J3289" s="159"/>
      <c r="K3289" s="99"/>
      <c r="L3289" s="17"/>
      <c r="M3289" s="17"/>
      <c r="N3289" s="17"/>
      <c r="O3289" s="17"/>
      <c r="P3289" s="17"/>
      <c r="Q3289" s="17"/>
      <c r="R3289" s="17"/>
      <c r="S3289" s="17"/>
      <c r="T3289" s="17"/>
    </row>
    <row r="3290" spans="1:27" ht="33.75" hidden="1" customHeight="1" x14ac:dyDescent="0.25">
      <c r="A3290" s="40">
        <v>11</v>
      </c>
      <c r="B3290" s="126" t="s">
        <v>156</v>
      </c>
      <c r="C3290" s="127"/>
      <c r="D3290" s="128"/>
      <c r="E3290" s="57" t="s">
        <v>69</v>
      </c>
      <c r="F3290" s="187"/>
      <c r="G3290" s="188"/>
      <c r="H3290" s="120"/>
      <c r="I3290" s="159"/>
      <c r="J3290" s="159"/>
      <c r="K3290" s="100" t="str">
        <f>IF(F3291&gt;F3290,"Wartość kosztów kwalifikowanych przekracza koszt całkowity przedsięwzięcia !!!","")</f>
        <v/>
      </c>
      <c r="L3290" s="17"/>
      <c r="M3290" s="17"/>
      <c r="N3290" s="17"/>
      <c r="O3290" s="17"/>
      <c r="P3290" s="17"/>
      <c r="Q3290" s="17"/>
      <c r="R3290" s="17"/>
      <c r="S3290" s="17"/>
      <c r="T3290" s="17"/>
    </row>
    <row r="3291" spans="1:27" ht="141.75" hidden="1" customHeight="1" x14ac:dyDescent="0.25">
      <c r="A3291" s="40">
        <v>12</v>
      </c>
      <c r="B3291" s="126" t="s">
        <v>167</v>
      </c>
      <c r="C3291" s="127"/>
      <c r="D3291" s="128"/>
      <c r="E3291" s="57" t="s">
        <v>69</v>
      </c>
      <c r="F3291" s="187"/>
      <c r="G3291" s="188"/>
      <c r="H3291" s="120"/>
      <c r="I3291" s="159"/>
      <c r="J3291" s="159"/>
      <c r="K3291" s="105" t="str">
        <f>IF(F3291="","",IF(F3291&lt;100000,"Minimalny koszt kwalifikowany przedsięwzięcia to 100.000,00 zł !!!",""))</f>
        <v/>
      </c>
      <c r="L3291" s="17"/>
      <c r="M3291" s="17"/>
      <c r="N3291" s="17"/>
      <c r="O3291" s="17"/>
      <c r="P3291" s="17"/>
      <c r="Q3291" s="17"/>
      <c r="R3291" s="17"/>
      <c r="S3291" s="17"/>
      <c r="T3291" s="17"/>
    </row>
    <row r="3292" spans="1:27" ht="30.75" hidden="1" customHeight="1" x14ac:dyDescent="0.25">
      <c r="A3292" s="37">
        <v>13</v>
      </c>
      <c r="B3292" s="126" t="s">
        <v>165</v>
      </c>
      <c r="C3292" s="127"/>
      <c r="D3292" s="128"/>
      <c r="E3292" s="57" t="s">
        <v>69</v>
      </c>
      <c r="F3292" s="187"/>
      <c r="G3292" s="188"/>
      <c r="H3292" s="120"/>
      <c r="I3292" s="159"/>
      <c r="J3292" s="159"/>
      <c r="K3292" s="99"/>
      <c r="L3292" s="17"/>
      <c r="M3292" s="17"/>
      <c r="N3292" s="17"/>
      <c r="O3292" s="17"/>
      <c r="P3292" s="17"/>
      <c r="Q3292" s="17"/>
      <c r="R3292" s="17"/>
      <c r="S3292" s="17"/>
      <c r="T3292" s="17"/>
    </row>
    <row r="3293" spans="1:27" ht="30.75" hidden="1" customHeight="1" x14ac:dyDescent="0.25">
      <c r="A3293" s="37">
        <v>14</v>
      </c>
      <c r="B3293" s="126" t="s">
        <v>164</v>
      </c>
      <c r="C3293" s="127"/>
      <c r="D3293" s="128"/>
      <c r="E3293" s="57" t="s">
        <v>69</v>
      </c>
      <c r="F3293" s="187"/>
      <c r="G3293" s="188"/>
      <c r="H3293" s="120"/>
      <c r="I3293" s="159"/>
      <c r="J3293" s="159"/>
      <c r="K3293" s="99"/>
      <c r="L3293" s="17"/>
      <c r="M3293" s="17"/>
      <c r="N3293" s="17"/>
      <c r="O3293" s="17"/>
      <c r="P3293" s="17"/>
      <c r="Q3293" s="17"/>
      <c r="R3293" s="17"/>
      <c r="S3293" s="17"/>
      <c r="T3293" s="17"/>
    </row>
    <row r="3294" spans="1:27" ht="30.75" hidden="1" customHeight="1" x14ac:dyDescent="0.25">
      <c r="A3294" s="37">
        <v>15</v>
      </c>
      <c r="B3294" s="126" t="s">
        <v>170</v>
      </c>
      <c r="C3294" s="127"/>
      <c r="D3294" s="128"/>
      <c r="E3294" s="57" t="s">
        <v>69</v>
      </c>
      <c r="F3294" s="189" t="str">
        <f>IF(OR(F3292="",F3293=""),"",F3292-F3293)</f>
        <v/>
      </c>
      <c r="G3294" s="190"/>
      <c r="H3294" s="120"/>
      <c r="I3294" s="159"/>
      <c r="J3294" s="159"/>
      <c r="K3294" s="99"/>
      <c r="L3294" s="17"/>
      <c r="M3294" s="17"/>
      <c r="N3294" s="17"/>
      <c r="O3294" s="17"/>
      <c r="P3294" s="17"/>
      <c r="Q3294" s="17"/>
      <c r="R3294" s="17"/>
      <c r="S3294" s="17"/>
      <c r="T3294" s="17"/>
    </row>
    <row r="3295" spans="1:27" hidden="1" x14ac:dyDescent="0.25">
      <c r="A3295" s="166">
        <v>16</v>
      </c>
      <c r="B3295" s="145" t="s">
        <v>66</v>
      </c>
      <c r="C3295" s="146"/>
      <c r="D3295" s="147"/>
      <c r="E3295" s="56" t="s">
        <v>93</v>
      </c>
      <c r="F3295" s="191"/>
      <c r="G3295" s="192"/>
      <c r="H3295" s="182"/>
      <c r="I3295" s="183"/>
      <c r="J3295" s="183"/>
      <c r="K3295" s="102"/>
      <c r="L3295" s="17"/>
      <c r="M3295" s="17"/>
      <c r="N3295" s="17"/>
      <c r="O3295" s="17"/>
      <c r="P3295" s="17"/>
      <c r="Q3295" s="17"/>
      <c r="R3295" s="17"/>
      <c r="S3295" s="17"/>
      <c r="T3295" s="17"/>
    </row>
    <row r="3296" spans="1:27" ht="17.25" hidden="1" customHeight="1" x14ac:dyDescent="0.25">
      <c r="A3296" s="167"/>
      <c r="B3296" s="151"/>
      <c r="C3296" s="152"/>
      <c r="D3296" s="153"/>
      <c r="E3296" s="54" t="s">
        <v>22</v>
      </c>
      <c r="F3296" s="114" t="str">
        <f>IF(F3295="","",F3295*0.278)</f>
        <v/>
      </c>
      <c r="G3296" s="114"/>
      <c r="H3296" s="184"/>
      <c r="I3296" s="184"/>
      <c r="J3296" s="182"/>
      <c r="K3296" s="102"/>
      <c r="L3296" s="17"/>
      <c r="M3296" s="17"/>
      <c r="N3296" s="17"/>
      <c r="O3296" s="17"/>
      <c r="P3296" s="17"/>
      <c r="Q3296" s="17"/>
      <c r="R3296" s="17"/>
      <c r="S3296" s="17"/>
      <c r="T3296" s="17"/>
    </row>
    <row r="3297" spans="1:20" hidden="1" x14ac:dyDescent="0.25">
      <c r="A3297" s="166">
        <v>17</v>
      </c>
      <c r="B3297" s="145" t="s">
        <v>67</v>
      </c>
      <c r="C3297" s="146"/>
      <c r="D3297" s="147"/>
      <c r="E3297" s="56" t="s">
        <v>93</v>
      </c>
      <c r="F3297" s="191"/>
      <c r="G3297" s="192"/>
      <c r="H3297" s="182"/>
      <c r="I3297" s="183"/>
      <c r="J3297" s="183"/>
      <c r="K3297" s="102"/>
      <c r="L3297" s="17"/>
      <c r="M3297" s="17"/>
      <c r="N3297" s="17"/>
      <c r="O3297" s="17"/>
      <c r="P3297" s="17"/>
      <c r="Q3297" s="17"/>
      <c r="R3297" s="17"/>
      <c r="S3297" s="17"/>
      <c r="T3297" s="17"/>
    </row>
    <row r="3298" spans="1:20" hidden="1" x14ac:dyDescent="0.25">
      <c r="A3298" s="167"/>
      <c r="B3298" s="151"/>
      <c r="C3298" s="152"/>
      <c r="D3298" s="153"/>
      <c r="E3298" s="54" t="s">
        <v>22</v>
      </c>
      <c r="F3298" s="114" t="str">
        <f>IF(F3297="","",F3297*0.278)</f>
        <v/>
      </c>
      <c r="G3298" s="114"/>
      <c r="H3298" s="184"/>
      <c r="I3298" s="184"/>
      <c r="J3298" s="182"/>
      <c r="K3298" s="102"/>
      <c r="L3298" s="17"/>
      <c r="M3298" s="17"/>
      <c r="N3298" s="17"/>
      <c r="O3298" s="17"/>
      <c r="P3298" s="17"/>
      <c r="Q3298" s="17"/>
      <c r="R3298" s="17"/>
      <c r="S3298" s="17"/>
      <c r="T3298" s="17"/>
    </row>
    <row r="3299" spans="1:20" hidden="1" x14ac:dyDescent="0.25">
      <c r="A3299" s="166">
        <v>18</v>
      </c>
      <c r="B3299" s="145" t="s">
        <v>64</v>
      </c>
      <c r="C3299" s="146"/>
      <c r="D3299" s="147"/>
      <c r="E3299" s="56" t="s">
        <v>93</v>
      </c>
      <c r="F3299" s="181" t="str">
        <f>IF(OR(F3295="",F3297=""),"",F3295-F3297)</f>
        <v/>
      </c>
      <c r="G3299" s="181"/>
      <c r="H3299" s="182"/>
      <c r="I3299" s="183"/>
      <c r="J3299" s="183"/>
      <c r="K3299" s="102"/>
      <c r="L3299" s="17"/>
      <c r="M3299" s="17"/>
      <c r="N3299" s="17"/>
      <c r="O3299" s="17"/>
      <c r="P3299" s="17"/>
      <c r="Q3299" s="17"/>
      <c r="R3299" s="17"/>
      <c r="S3299" s="17"/>
      <c r="T3299" s="17"/>
    </row>
    <row r="3300" spans="1:20" hidden="1" x14ac:dyDescent="0.25">
      <c r="A3300" s="167"/>
      <c r="B3300" s="151"/>
      <c r="C3300" s="152"/>
      <c r="D3300" s="153"/>
      <c r="E3300" s="54" t="s">
        <v>22</v>
      </c>
      <c r="F3300" s="114" t="str">
        <f>IF(OR(F3296="",F3298=""),"",F3296-F3298)</f>
        <v/>
      </c>
      <c r="G3300" s="114"/>
      <c r="H3300" s="184"/>
      <c r="I3300" s="184"/>
      <c r="J3300" s="182"/>
      <c r="K3300" s="102"/>
      <c r="L3300" s="17"/>
      <c r="M3300" s="17"/>
      <c r="N3300" s="17"/>
      <c r="O3300" s="17"/>
      <c r="P3300" s="17"/>
      <c r="Q3300" s="17"/>
      <c r="R3300" s="17"/>
      <c r="S3300" s="17"/>
      <c r="T3300" s="17"/>
    </row>
    <row r="3301" spans="1:20" ht="24" hidden="1" customHeight="1" x14ac:dyDescent="0.25">
      <c r="A3301" s="166">
        <v>19</v>
      </c>
      <c r="B3301" s="168" t="s">
        <v>61</v>
      </c>
      <c r="C3301" s="169"/>
      <c r="D3301" s="170"/>
      <c r="E3301" s="58" t="s">
        <v>93</v>
      </c>
      <c r="F3301" s="163"/>
      <c r="G3301" s="164"/>
      <c r="H3301" s="120"/>
      <c r="I3301" s="159"/>
      <c r="J3301" s="159"/>
      <c r="K3301" s="99"/>
      <c r="L3301" s="17"/>
      <c r="M3301" s="17"/>
      <c r="N3301" s="17"/>
      <c r="O3301" s="17"/>
      <c r="P3301" s="17"/>
      <c r="Q3301" s="17"/>
      <c r="R3301" s="17"/>
      <c r="S3301" s="17"/>
      <c r="T3301" s="17"/>
    </row>
    <row r="3302" spans="1:20" ht="24" hidden="1" customHeight="1" x14ac:dyDescent="0.25">
      <c r="A3302" s="167"/>
      <c r="B3302" s="171"/>
      <c r="C3302" s="172"/>
      <c r="D3302" s="173"/>
      <c r="E3302" s="57" t="s">
        <v>22</v>
      </c>
      <c r="F3302" s="185" t="str">
        <f>IF(F3301="","",F3301*0.278)</f>
        <v/>
      </c>
      <c r="G3302" s="186"/>
      <c r="H3302" s="120"/>
      <c r="I3302" s="159"/>
      <c r="J3302" s="159"/>
      <c r="K3302" s="99"/>
      <c r="L3302" s="17"/>
      <c r="M3302" s="17"/>
      <c r="N3302" s="17"/>
      <c r="O3302" s="17"/>
      <c r="P3302" s="17"/>
      <c r="Q3302" s="17"/>
      <c r="R3302" s="17"/>
      <c r="S3302" s="17"/>
      <c r="T3302" s="17"/>
    </row>
    <row r="3303" spans="1:20" ht="24" hidden="1" customHeight="1" x14ac:dyDescent="0.25">
      <c r="A3303" s="166">
        <v>20</v>
      </c>
      <c r="B3303" s="168" t="s">
        <v>62</v>
      </c>
      <c r="C3303" s="169"/>
      <c r="D3303" s="170"/>
      <c r="E3303" s="58" t="s">
        <v>93</v>
      </c>
      <c r="F3303" s="163"/>
      <c r="G3303" s="164"/>
      <c r="H3303" s="120"/>
      <c r="I3303" s="159"/>
      <c r="J3303" s="159"/>
      <c r="K3303" s="99"/>
      <c r="L3303" s="17"/>
      <c r="M3303" s="17"/>
      <c r="N3303" s="17"/>
      <c r="O3303" s="17"/>
      <c r="P3303" s="17"/>
      <c r="Q3303" s="17"/>
      <c r="R3303" s="17"/>
      <c r="S3303" s="17"/>
      <c r="T3303" s="17"/>
    </row>
    <row r="3304" spans="1:20" ht="24" hidden="1" customHeight="1" x14ac:dyDescent="0.25">
      <c r="A3304" s="167"/>
      <c r="B3304" s="171"/>
      <c r="C3304" s="172"/>
      <c r="D3304" s="173"/>
      <c r="E3304" s="57" t="s">
        <v>22</v>
      </c>
      <c r="F3304" s="185" t="str">
        <f>IF(F3303="","",F3303*0.278)</f>
        <v/>
      </c>
      <c r="G3304" s="186"/>
      <c r="H3304" s="120"/>
      <c r="I3304" s="159"/>
      <c r="J3304" s="159"/>
      <c r="K3304" s="103"/>
      <c r="L3304" s="17"/>
      <c r="M3304" s="17"/>
      <c r="N3304" s="17"/>
      <c r="O3304" s="17"/>
      <c r="P3304" s="17"/>
      <c r="Q3304" s="17"/>
      <c r="R3304" s="17"/>
      <c r="S3304" s="17"/>
      <c r="T3304" s="17"/>
    </row>
    <row r="3305" spans="1:20" ht="23.25" hidden="1" customHeight="1" x14ac:dyDescent="0.25">
      <c r="A3305" s="166">
        <v>21</v>
      </c>
      <c r="B3305" s="168" t="s">
        <v>50</v>
      </c>
      <c r="C3305" s="169"/>
      <c r="D3305" s="170"/>
      <c r="E3305" s="58" t="s">
        <v>93</v>
      </c>
      <c r="F3305" s="174" t="str">
        <f>IF(OR(F3301="",F3303=""),"",F3301-F3303)</f>
        <v/>
      </c>
      <c r="G3305" s="175"/>
      <c r="H3305" s="120"/>
      <c r="I3305" s="159"/>
      <c r="J3305" s="159"/>
      <c r="K3305" s="103"/>
      <c r="L3305" s="17"/>
      <c r="M3305" s="17"/>
      <c r="N3305" s="17"/>
      <c r="O3305" s="17"/>
      <c r="P3305" s="17"/>
      <c r="Q3305" s="17"/>
      <c r="R3305" s="17"/>
      <c r="S3305" s="17"/>
      <c r="T3305" s="17"/>
    </row>
    <row r="3306" spans="1:20" ht="23.25" hidden="1" customHeight="1" x14ac:dyDescent="0.25">
      <c r="A3306" s="167"/>
      <c r="B3306" s="171"/>
      <c r="C3306" s="172"/>
      <c r="D3306" s="173"/>
      <c r="E3306" s="57" t="s">
        <v>22</v>
      </c>
      <c r="F3306" s="174" t="str">
        <f>IF(OR(F3302="",F3304=""),"",F3302-F3304)</f>
        <v/>
      </c>
      <c r="G3306" s="175"/>
      <c r="H3306" s="120"/>
      <c r="I3306" s="159"/>
      <c r="J3306" s="159"/>
      <c r="K3306" s="103"/>
      <c r="L3306" s="17"/>
      <c r="M3306" s="17"/>
      <c r="N3306" s="17"/>
      <c r="O3306" s="17"/>
      <c r="P3306" s="17"/>
      <c r="Q3306" s="17"/>
      <c r="R3306" s="17"/>
      <c r="S3306" s="17"/>
      <c r="T3306" s="17"/>
    </row>
    <row r="3307" spans="1:20" ht="45.75" hidden="1" customHeight="1" x14ac:dyDescent="0.25">
      <c r="A3307" s="38">
        <v>22</v>
      </c>
      <c r="B3307" s="126" t="s">
        <v>161</v>
      </c>
      <c r="C3307" s="127"/>
      <c r="D3307" s="128"/>
      <c r="E3307" s="57" t="s">
        <v>47</v>
      </c>
      <c r="F3307" s="176" t="str">
        <f>IF(OR(F3301="",F3303=""),"",F3305/F3301)</f>
        <v/>
      </c>
      <c r="G3307" s="177"/>
      <c r="H3307" s="120"/>
      <c r="I3307" s="159"/>
      <c r="J3307" s="159"/>
      <c r="K3307" s="103"/>
      <c r="L3307" s="17"/>
      <c r="M3307" s="17"/>
      <c r="N3307" s="17"/>
      <c r="O3307" s="17"/>
      <c r="P3307" s="17"/>
      <c r="Q3307" s="17"/>
      <c r="R3307" s="17"/>
      <c r="S3307" s="17"/>
      <c r="T3307" s="17"/>
    </row>
    <row r="3308" spans="1:20" ht="30.75" hidden="1" customHeight="1" x14ac:dyDescent="0.25">
      <c r="A3308" s="40">
        <v>23</v>
      </c>
      <c r="B3308" s="129" t="s">
        <v>23</v>
      </c>
      <c r="C3308" s="130"/>
      <c r="D3308" s="131"/>
      <c r="E3308" s="54" t="s">
        <v>22</v>
      </c>
      <c r="F3308" s="178"/>
      <c r="G3308" s="178"/>
      <c r="H3308" s="179"/>
      <c r="I3308" s="179"/>
      <c r="J3308" s="120"/>
      <c r="K3308" s="102"/>
      <c r="L3308" s="17"/>
      <c r="M3308" s="17"/>
      <c r="N3308" s="17"/>
      <c r="O3308" s="17"/>
      <c r="P3308" s="17"/>
      <c r="Q3308" s="17"/>
      <c r="R3308" s="17"/>
      <c r="S3308" s="17"/>
      <c r="T3308" s="17"/>
    </row>
    <row r="3309" spans="1:20" ht="30.75" hidden="1" customHeight="1" x14ac:dyDescent="0.25">
      <c r="A3309" s="38">
        <v>24</v>
      </c>
      <c r="B3309" s="129" t="s">
        <v>172</v>
      </c>
      <c r="C3309" s="130"/>
      <c r="D3309" s="131"/>
      <c r="E3309" s="54" t="s">
        <v>22</v>
      </c>
      <c r="F3309" s="178"/>
      <c r="G3309" s="178"/>
      <c r="H3309" s="179"/>
      <c r="I3309" s="179"/>
      <c r="J3309" s="120"/>
      <c r="K3309" s="102"/>
      <c r="L3309" s="17"/>
      <c r="M3309" s="17"/>
      <c r="N3309" s="17"/>
      <c r="O3309" s="17"/>
      <c r="P3309" s="17"/>
      <c r="Q3309" s="17"/>
      <c r="R3309" s="17"/>
      <c r="S3309" s="17"/>
      <c r="T3309" s="17"/>
    </row>
    <row r="3310" spans="1:20" ht="30.75" hidden="1" customHeight="1" x14ac:dyDescent="0.25">
      <c r="A3310" s="38">
        <v>25</v>
      </c>
      <c r="B3310" s="129" t="s">
        <v>173</v>
      </c>
      <c r="C3310" s="130"/>
      <c r="D3310" s="131"/>
      <c r="E3310" s="54" t="s">
        <v>22</v>
      </c>
      <c r="F3310" s="180" t="str">
        <f>IF(OR(F3308="",F3309=""),"",F3308-F3309)</f>
        <v/>
      </c>
      <c r="G3310" s="180"/>
      <c r="H3310" s="120"/>
      <c r="I3310" s="159"/>
      <c r="J3310" s="159"/>
      <c r="K3310" s="102"/>
      <c r="L3310" s="17"/>
      <c r="M3310" s="17"/>
      <c r="N3310" s="17"/>
      <c r="O3310" s="17"/>
      <c r="P3310" s="17"/>
      <c r="Q3310" s="17"/>
      <c r="R3310" s="17"/>
      <c r="S3310" s="17"/>
      <c r="T3310" s="17"/>
    </row>
    <row r="3311" spans="1:20" ht="45.75" hidden="1" customHeight="1" x14ac:dyDescent="0.25">
      <c r="A3311" s="46">
        <v>26</v>
      </c>
      <c r="B3311" s="108" t="s">
        <v>166</v>
      </c>
      <c r="C3311" s="108"/>
      <c r="D3311" s="108"/>
      <c r="E3311" s="57" t="s">
        <v>22</v>
      </c>
      <c r="F3311" s="163"/>
      <c r="G3311" s="164"/>
      <c r="H3311" s="120"/>
      <c r="I3311" s="159"/>
      <c r="J3311" s="159"/>
      <c r="K3311" s="103"/>
      <c r="L3311" s="17"/>
      <c r="M3311" s="17"/>
      <c r="N3311" s="17"/>
      <c r="O3311" s="17"/>
      <c r="P3311" s="17"/>
      <c r="Q3311" s="17"/>
      <c r="R3311" s="17"/>
      <c r="S3311" s="17"/>
      <c r="T3311" s="17"/>
    </row>
    <row r="3312" spans="1:20" ht="45.75" hidden="1" customHeight="1" x14ac:dyDescent="0.25">
      <c r="A3312" s="46">
        <v>27</v>
      </c>
      <c r="B3312" s="108" t="s">
        <v>169</v>
      </c>
      <c r="C3312" s="108"/>
      <c r="D3312" s="108"/>
      <c r="E3312" s="57" t="s">
        <v>22</v>
      </c>
      <c r="F3312" s="163"/>
      <c r="G3312" s="164"/>
      <c r="H3312" s="120"/>
      <c r="I3312" s="159"/>
      <c r="J3312" s="159"/>
      <c r="K3312" s="103"/>
      <c r="L3312" s="17"/>
      <c r="M3312" s="17"/>
      <c r="N3312" s="17"/>
      <c r="O3312" s="17"/>
      <c r="P3312" s="17"/>
      <c r="Q3312" s="17"/>
      <c r="R3312" s="17"/>
      <c r="S3312" s="17"/>
      <c r="T3312" s="17"/>
    </row>
    <row r="3313" spans="1:27" ht="45" hidden="1" customHeight="1" x14ac:dyDescent="0.25">
      <c r="A3313" s="34">
        <v>28</v>
      </c>
      <c r="B3313" s="157" t="s">
        <v>51</v>
      </c>
      <c r="C3313" s="157"/>
      <c r="D3313" s="157"/>
      <c r="E3313" s="54" t="s">
        <v>22</v>
      </c>
      <c r="F3313" s="165" t="str">
        <f>IF(AND(F3311="",F3312=""),"",F3311+F3312)</f>
        <v/>
      </c>
      <c r="G3313" s="165"/>
      <c r="H3313" s="120"/>
      <c r="I3313" s="159"/>
      <c r="J3313" s="159"/>
      <c r="K3313" s="99"/>
      <c r="L3313" s="17"/>
      <c r="M3313" s="17"/>
      <c r="N3313" s="17"/>
      <c r="O3313" s="17"/>
      <c r="P3313" s="17"/>
      <c r="Q3313" s="17"/>
      <c r="R3313" s="17"/>
      <c r="S3313" s="17"/>
      <c r="T3313" s="17"/>
    </row>
    <row r="3314" spans="1:27" ht="30.75" hidden="1" customHeight="1" x14ac:dyDescent="0.25">
      <c r="A3314" s="34">
        <v>29</v>
      </c>
      <c r="B3314" s="129" t="s">
        <v>185</v>
      </c>
      <c r="C3314" s="130"/>
      <c r="D3314" s="131"/>
      <c r="E3314" s="54" t="s">
        <v>24</v>
      </c>
      <c r="F3314" s="163"/>
      <c r="G3314" s="164"/>
      <c r="H3314" s="120"/>
      <c r="I3314" s="159"/>
      <c r="J3314" s="159"/>
      <c r="K3314" s="99"/>
      <c r="L3314" s="17"/>
      <c r="M3314" s="17"/>
      <c r="N3314" s="17"/>
      <c r="O3314" s="17"/>
      <c r="P3314" s="17"/>
      <c r="Q3314" s="17"/>
      <c r="R3314" s="17"/>
      <c r="S3314" s="17"/>
      <c r="T3314" s="17"/>
    </row>
    <row r="3315" spans="1:27" hidden="1" x14ac:dyDescent="0.25">
      <c r="A3315" s="34">
        <v>30</v>
      </c>
      <c r="B3315" s="129" t="s">
        <v>186</v>
      </c>
      <c r="C3315" s="130"/>
      <c r="D3315" s="131"/>
      <c r="E3315" s="54" t="s">
        <v>24</v>
      </c>
      <c r="F3315" s="163"/>
      <c r="G3315" s="164"/>
      <c r="H3315" s="120"/>
      <c r="I3315" s="159"/>
      <c r="J3315" s="159"/>
      <c r="K3315" s="99"/>
      <c r="L3315" s="17"/>
      <c r="M3315" s="17"/>
      <c r="N3315" s="17"/>
      <c r="O3315" s="17"/>
      <c r="P3315" s="17"/>
      <c r="Q3315" s="17"/>
      <c r="R3315" s="17"/>
      <c r="S3315" s="17"/>
      <c r="T3315" s="17"/>
    </row>
    <row r="3316" spans="1:27" ht="31.5" hidden="1" customHeight="1" x14ac:dyDescent="0.25">
      <c r="A3316" s="34">
        <v>31</v>
      </c>
      <c r="B3316" s="157" t="s">
        <v>48</v>
      </c>
      <c r="C3316" s="157"/>
      <c r="D3316" s="157"/>
      <c r="E3316" s="54" t="s">
        <v>24</v>
      </c>
      <c r="F3316" s="165" t="str">
        <f>IF(OR(F3314="",F3315=""),"",F3314-F3315)</f>
        <v/>
      </c>
      <c r="G3316" s="165"/>
      <c r="H3316" s="120"/>
      <c r="I3316" s="159"/>
      <c r="J3316" s="159"/>
      <c r="K3316" s="103"/>
      <c r="L3316" s="17"/>
      <c r="M3316" s="17"/>
      <c r="N3316" s="17"/>
      <c r="O3316" s="17"/>
      <c r="P3316" s="17"/>
      <c r="Q3316" s="17"/>
      <c r="R3316" s="17"/>
      <c r="S3316" s="17"/>
      <c r="T3316" s="17"/>
    </row>
    <row r="3317" spans="1:27" hidden="1" x14ac:dyDescent="0.25">
      <c r="A3317" s="142">
        <v>32</v>
      </c>
      <c r="B3317" s="145" t="s">
        <v>52</v>
      </c>
      <c r="C3317" s="146"/>
      <c r="D3317" s="147"/>
      <c r="E3317" s="154" t="s">
        <v>182</v>
      </c>
      <c r="F3317" s="154"/>
      <c r="G3317" s="154"/>
      <c r="H3317" s="154"/>
      <c r="I3317" s="154"/>
      <c r="J3317" s="86"/>
      <c r="K3317" s="155" t="str">
        <f>IF(AND(J3317="Tak",F3307&lt;0.25),"Nie został spełniony warunek zgodnie z punktem 1 Kryteriów jakościowych dopuszczających","")</f>
        <v/>
      </c>
      <c r="L3317" s="155"/>
      <c r="M3317" s="155"/>
      <c r="N3317" s="155"/>
      <c r="O3317" s="155"/>
      <c r="P3317" s="155"/>
      <c r="Q3317" s="155"/>
      <c r="R3317" s="155"/>
      <c r="S3317" s="155"/>
      <c r="T3317" s="155"/>
      <c r="AA3317">
        <f>IF(J3317="Tak",1,0)</f>
        <v>0</v>
      </c>
    </row>
    <row r="3318" spans="1:27" hidden="1" x14ac:dyDescent="0.25">
      <c r="A3318" s="143"/>
      <c r="B3318" s="148"/>
      <c r="C3318" s="149"/>
      <c r="D3318" s="150"/>
      <c r="E3318" s="156" t="s">
        <v>183</v>
      </c>
      <c r="F3318" s="156"/>
      <c r="G3318" s="156"/>
      <c r="H3318" s="156"/>
      <c r="I3318" s="156"/>
      <c r="J3318" s="86"/>
      <c r="K3318" s="155" t="str">
        <f>IF(AND(J3318="Tak",F3307&lt;0.1),"Nie został spełniony warunek zgodnie z punktem 2 Kryteriów jakościowych dopuszczających","")</f>
        <v/>
      </c>
      <c r="L3318" s="155"/>
      <c r="M3318" s="155"/>
      <c r="N3318" s="155"/>
      <c r="O3318" s="155"/>
      <c r="P3318" s="155"/>
      <c r="Q3318" s="155"/>
      <c r="R3318" s="155"/>
      <c r="S3318" s="155"/>
      <c r="T3318" s="155"/>
      <c r="AA3318">
        <f t="shared" ref="AA3318:AA3319" si="66">IF(J3318="Tak",1,0)</f>
        <v>0</v>
      </c>
    </row>
    <row r="3319" spans="1:27" hidden="1" x14ac:dyDescent="0.25">
      <c r="A3319" s="144"/>
      <c r="B3319" s="151"/>
      <c r="C3319" s="152"/>
      <c r="D3319" s="153"/>
      <c r="E3319" s="156" t="s">
        <v>184</v>
      </c>
      <c r="F3319" s="156"/>
      <c r="G3319" s="156"/>
      <c r="H3319" s="156"/>
      <c r="I3319" s="156"/>
      <c r="J3319" s="86"/>
      <c r="K3319" s="155" t="str">
        <f>IF(AND(J3319="Tak",F3307&lt;0.1),"Nie został spełniony warunek zgodnie z punktem 2 Kryteriów jakościowych dopuszczających","")</f>
        <v/>
      </c>
      <c r="L3319" s="155"/>
      <c r="M3319" s="155"/>
      <c r="N3319" s="155"/>
      <c r="O3319" s="155"/>
      <c r="P3319" s="155"/>
      <c r="Q3319" s="155"/>
      <c r="R3319" s="155"/>
      <c r="S3319" s="155"/>
      <c r="T3319" s="155"/>
      <c r="AA3319">
        <f t="shared" si="66"/>
        <v>0</v>
      </c>
    </row>
    <row r="3320" spans="1:27" ht="59.25" hidden="1" customHeight="1" x14ac:dyDescent="0.25">
      <c r="A3320" s="34">
        <v>33</v>
      </c>
      <c r="B3320" s="157" t="s">
        <v>277</v>
      </c>
      <c r="C3320" s="157"/>
      <c r="D3320" s="157"/>
      <c r="E3320" s="54" t="s">
        <v>19</v>
      </c>
      <c r="F3320" s="158"/>
      <c r="G3320" s="158"/>
      <c r="H3320" s="120"/>
      <c r="I3320" s="159"/>
      <c r="J3320" s="159"/>
      <c r="K3320" s="99"/>
      <c r="L3320" s="17"/>
      <c r="M3320" s="17"/>
      <c r="N3320" s="17"/>
      <c r="O3320" s="17"/>
      <c r="P3320" s="17"/>
      <c r="Q3320" s="17"/>
      <c r="R3320" s="17"/>
      <c r="S3320" s="17"/>
      <c r="T3320" s="17"/>
      <c r="AA3320">
        <f>SUM(AA3317:AA3319)</f>
        <v>0</v>
      </c>
    </row>
    <row r="3321" spans="1:27" ht="41.25" hidden="1" customHeight="1" x14ac:dyDescent="0.25">
      <c r="A3321" s="34">
        <v>34</v>
      </c>
      <c r="B3321" s="108" t="s">
        <v>157</v>
      </c>
      <c r="C3321" s="108"/>
      <c r="D3321" s="108"/>
      <c r="E3321" s="57" t="s">
        <v>158</v>
      </c>
      <c r="F3321" s="160" t="str">
        <f>IF(OR(F3292="",F3293=""),"",F3291/F3305)</f>
        <v/>
      </c>
      <c r="G3321" s="160"/>
      <c r="H3321" s="161"/>
      <c r="I3321" s="161"/>
      <c r="J3321" s="162"/>
      <c r="K3321" s="100"/>
      <c r="L3321" s="17"/>
      <c r="M3321" s="17"/>
      <c r="N3321" s="17"/>
      <c r="O3321" s="17"/>
      <c r="P3321" s="17"/>
      <c r="Q3321" s="17"/>
      <c r="R3321" s="17"/>
      <c r="S3321" s="17"/>
      <c r="T3321" s="17"/>
    </row>
    <row r="3322" spans="1:27" ht="40.5" hidden="1" customHeight="1" x14ac:dyDescent="0.25">
      <c r="A3322" s="34">
        <v>35</v>
      </c>
      <c r="B3322" s="108" t="s">
        <v>159</v>
      </c>
      <c r="C3322" s="108"/>
      <c r="D3322" s="108"/>
      <c r="E3322" s="57" t="s">
        <v>160</v>
      </c>
      <c r="F3322" s="160" t="str">
        <f>IF(OR(F3291="",F3292="",F3301=""),"",F3291/(F3292-F3293))</f>
        <v/>
      </c>
      <c r="G3322" s="160"/>
      <c r="H3322" s="161"/>
      <c r="I3322" s="161"/>
      <c r="J3322" s="162"/>
      <c r="K3322" s="99"/>
      <c r="L3322" s="17"/>
      <c r="M3322" s="17"/>
      <c r="N3322" s="17"/>
      <c r="O3322" s="17"/>
      <c r="P3322" s="17"/>
      <c r="Q3322" s="17"/>
      <c r="R3322" s="17"/>
      <c r="S3322" s="17"/>
      <c r="T3322" s="17"/>
    </row>
    <row r="3323" spans="1:27" ht="30" hidden="1" customHeight="1" x14ac:dyDescent="0.25">
      <c r="A3323" s="34">
        <v>36</v>
      </c>
      <c r="B3323" s="126" t="str">
        <f>CONCATENATE("Maksymalna kwota dofinansowania - ",'0-1'!$B$8)</f>
        <v xml:space="preserve">Maksymalna kwota dofinansowania - </v>
      </c>
      <c r="C3323" s="127"/>
      <c r="D3323" s="128"/>
      <c r="E3323" s="57" t="s">
        <v>69</v>
      </c>
      <c r="F3323" s="135" t="str">
        <f>IF(F3324="","",F3324*F3291)</f>
        <v/>
      </c>
      <c r="G3323" s="136"/>
      <c r="H3323" s="137"/>
      <c r="I3323" s="138"/>
      <c r="J3323" s="138"/>
      <c r="K3323" s="99"/>
      <c r="L3323" s="17"/>
      <c r="M3323" s="17"/>
      <c r="N3323" s="17"/>
      <c r="O3323" s="17"/>
      <c r="P3323" s="17"/>
      <c r="Q3323" s="17"/>
      <c r="R3323" s="17"/>
      <c r="S3323" s="17"/>
      <c r="T3323" s="17"/>
    </row>
    <row r="3324" spans="1:27" ht="45.75" hidden="1" customHeight="1" x14ac:dyDescent="0.25">
      <c r="A3324" s="34">
        <v>37</v>
      </c>
      <c r="B3324" s="126" t="s">
        <v>187</v>
      </c>
      <c r="C3324" s="127"/>
      <c r="D3324" s="128"/>
      <c r="E3324" s="59" t="s">
        <v>47</v>
      </c>
      <c r="F3324" s="139" t="str">
        <f>IF(AA3320=3,0.95,IF(AA3320=2,0.9,IF(AA3320=1,0.85,"")))</f>
        <v/>
      </c>
      <c r="G3324" s="140"/>
      <c r="H3324" s="137"/>
      <c r="I3324" s="138"/>
      <c r="J3324" s="138"/>
      <c r="K3324" s="99"/>
      <c r="L3324" s="17"/>
      <c r="M3324" s="17"/>
      <c r="N3324" s="17"/>
      <c r="O3324" s="17"/>
      <c r="P3324" s="17"/>
      <c r="Q3324" s="17"/>
      <c r="R3324" s="17"/>
      <c r="S3324" s="17"/>
      <c r="T3324" s="17"/>
    </row>
    <row r="3325" spans="1:27" ht="15" hidden="1" customHeight="1" x14ac:dyDescent="0.25">
      <c r="A3325" s="106" t="s">
        <v>205</v>
      </c>
      <c r="B3325" s="106"/>
      <c r="C3325" s="106"/>
      <c r="D3325" s="106"/>
      <c r="E3325" s="106"/>
      <c r="F3325" s="106"/>
      <c r="G3325" s="106"/>
      <c r="H3325" s="106"/>
      <c r="I3325" s="106"/>
      <c r="J3325" s="132"/>
      <c r="K3325" s="98"/>
      <c r="L3325" s="17"/>
      <c r="M3325" s="17"/>
      <c r="N3325" s="17"/>
      <c r="O3325" s="17"/>
      <c r="P3325" s="17"/>
      <c r="Q3325" s="17"/>
      <c r="R3325" s="17"/>
      <c r="S3325" s="17"/>
      <c r="T3325" s="17"/>
    </row>
    <row r="3326" spans="1:27" ht="39.75" hidden="1" customHeight="1" x14ac:dyDescent="0.25">
      <c r="A3326" s="107"/>
      <c r="B3326" s="107"/>
      <c r="C3326" s="107"/>
      <c r="D3326" s="107"/>
      <c r="E3326" s="107"/>
      <c r="F3326" s="107"/>
      <c r="G3326" s="107"/>
      <c r="H3326" s="107"/>
      <c r="I3326" s="107"/>
      <c r="J3326" s="141"/>
      <c r="K3326" s="98"/>
      <c r="L3326" s="17"/>
      <c r="M3326" s="17"/>
      <c r="N3326" s="17"/>
      <c r="O3326" s="17"/>
      <c r="P3326" s="17"/>
      <c r="Q3326" s="17"/>
      <c r="R3326" s="17"/>
      <c r="S3326" s="17"/>
      <c r="T3326" s="17"/>
    </row>
    <row r="3327" spans="1:27" ht="33.75" hidden="1" customHeight="1" x14ac:dyDescent="0.25">
      <c r="K3327" s="98"/>
      <c r="L3327" s="17"/>
      <c r="M3327" s="17"/>
      <c r="N3327" s="17"/>
      <c r="O3327" s="17"/>
      <c r="P3327" s="17"/>
      <c r="Q3327" s="17"/>
      <c r="R3327" s="17"/>
      <c r="S3327" s="17"/>
      <c r="T3327" s="17"/>
    </row>
    <row r="3328" spans="1:27" ht="18.75" hidden="1" x14ac:dyDescent="0.3">
      <c r="B3328" s="207" t="s">
        <v>266</v>
      </c>
      <c r="C3328" s="207"/>
      <c r="D3328" s="207"/>
      <c r="E3328" s="207"/>
      <c r="F3328" s="207"/>
      <c r="G3328" s="207"/>
      <c r="H3328" s="207"/>
      <c r="I3328" s="207"/>
      <c r="J3328" s="207"/>
      <c r="K3328" s="98"/>
      <c r="L3328" s="17"/>
      <c r="M3328" s="17"/>
      <c r="N3328" s="17"/>
      <c r="O3328" s="17"/>
      <c r="P3328" s="17"/>
      <c r="Q3328" s="17"/>
      <c r="R3328" s="17"/>
      <c r="S3328" s="17"/>
      <c r="T3328" s="17"/>
    </row>
    <row r="3329" spans="1:27" ht="45.75" hidden="1" customHeight="1" x14ac:dyDescent="0.25">
      <c r="A3329" s="36" t="s">
        <v>13</v>
      </c>
      <c r="B3329" s="208" t="s">
        <v>33</v>
      </c>
      <c r="C3329" s="208"/>
      <c r="D3329" s="208"/>
      <c r="E3329" s="51" t="s">
        <v>15</v>
      </c>
      <c r="F3329" s="208" t="s">
        <v>36</v>
      </c>
      <c r="G3329" s="208"/>
      <c r="H3329" s="208" t="s">
        <v>49</v>
      </c>
      <c r="I3329" s="208"/>
      <c r="J3329" s="209"/>
      <c r="K3329" s="99"/>
      <c r="L3329" s="17"/>
      <c r="M3329" s="17"/>
      <c r="N3329" s="17"/>
      <c r="O3329" s="17"/>
      <c r="P3329" s="17"/>
      <c r="Q3329" s="17"/>
      <c r="R3329" s="17"/>
      <c r="S3329" s="17"/>
      <c r="T3329" s="17"/>
    </row>
    <row r="3330" spans="1:27" ht="31.5" hidden="1" customHeight="1" x14ac:dyDescent="0.25">
      <c r="A3330" s="40">
        <v>1</v>
      </c>
      <c r="B3330" s="157" t="s">
        <v>43</v>
      </c>
      <c r="C3330" s="157"/>
      <c r="D3330" s="157"/>
      <c r="E3330" s="52" t="s">
        <v>17</v>
      </c>
      <c r="F3330" s="198" t="s">
        <v>17</v>
      </c>
      <c r="G3330" s="199"/>
      <c r="H3330" s="200"/>
      <c r="I3330" s="200"/>
      <c r="J3330" s="201"/>
      <c r="K3330" s="99"/>
      <c r="L3330" s="17"/>
      <c r="M3330" s="17"/>
      <c r="N3330" s="17"/>
      <c r="O3330" s="17"/>
      <c r="P3330" s="17"/>
      <c r="Q3330" s="17"/>
      <c r="R3330" s="17"/>
      <c r="S3330" s="17"/>
      <c r="T3330" s="17"/>
    </row>
    <row r="3331" spans="1:27" ht="30.75" hidden="1" customHeight="1" x14ac:dyDescent="0.25">
      <c r="A3331" s="40">
        <v>2</v>
      </c>
      <c r="B3331" s="157" t="s">
        <v>44</v>
      </c>
      <c r="C3331" s="157"/>
      <c r="D3331" s="157"/>
      <c r="E3331" s="52" t="s">
        <v>17</v>
      </c>
      <c r="F3331" s="198" t="s">
        <v>17</v>
      </c>
      <c r="G3331" s="199"/>
      <c r="H3331" s="120"/>
      <c r="I3331" s="159"/>
      <c r="J3331" s="159"/>
      <c r="K3331" s="101"/>
      <c r="L3331" s="17"/>
      <c r="M3331" s="17"/>
      <c r="N3331" s="17"/>
      <c r="O3331" s="17"/>
      <c r="P3331" s="17"/>
      <c r="Q3331" s="17"/>
      <c r="R3331" s="17"/>
      <c r="S3331" s="17"/>
      <c r="T3331" s="17"/>
    </row>
    <row r="3332" spans="1:27" ht="15.75" hidden="1" x14ac:dyDescent="0.25">
      <c r="A3332" s="40">
        <v>3</v>
      </c>
      <c r="B3332" s="126" t="s">
        <v>152</v>
      </c>
      <c r="C3332" s="127"/>
      <c r="D3332" s="128"/>
      <c r="E3332" s="53" t="s">
        <v>153</v>
      </c>
      <c r="F3332" s="202"/>
      <c r="G3332" s="203"/>
      <c r="H3332" s="120"/>
      <c r="I3332" s="159"/>
      <c r="J3332" s="159"/>
      <c r="K3332" s="101"/>
      <c r="L3332" s="17"/>
      <c r="M3332" s="17"/>
      <c r="N3332" s="17"/>
      <c r="O3332" s="17"/>
      <c r="P3332" s="17"/>
      <c r="Q3332" s="17"/>
      <c r="R3332" s="17"/>
      <c r="S3332" s="17"/>
      <c r="T3332" s="17"/>
      <c r="AA3332" t="s">
        <v>154</v>
      </c>
    </row>
    <row r="3333" spans="1:27" ht="17.25" hidden="1" x14ac:dyDescent="0.25">
      <c r="A3333" s="40">
        <v>4</v>
      </c>
      <c r="B3333" s="157" t="s">
        <v>45</v>
      </c>
      <c r="C3333" s="157"/>
      <c r="D3333" s="157"/>
      <c r="E3333" s="54" t="s">
        <v>21</v>
      </c>
      <c r="F3333" s="158"/>
      <c r="G3333" s="158"/>
      <c r="H3333" s="120"/>
      <c r="I3333" s="159"/>
      <c r="J3333" s="159"/>
      <c r="K3333" s="101"/>
      <c r="L3333" s="17"/>
      <c r="M3333" s="17"/>
      <c r="N3333" s="17"/>
      <c r="O3333" s="17"/>
      <c r="P3333" s="17"/>
      <c r="Q3333" s="17"/>
      <c r="R3333" s="17"/>
      <c r="S3333" s="17"/>
      <c r="T3333" s="17"/>
      <c r="AA3333" t="s">
        <v>155</v>
      </c>
    </row>
    <row r="3334" spans="1:27" ht="18.75" hidden="1" customHeight="1" x14ac:dyDescent="0.25">
      <c r="A3334" s="40">
        <v>5</v>
      </c>
      <c r="B3334" s="157" t="s">
        <v>41</v>
      </c>
      <c r="C3334" s="157"/>
      <c r="D3334" s="157"/>
      <c r="E3334" s="54" t="s">
        <v>21</v>
      </c>
      <c r="F3334" s="204"/>
      <c r="G3334" s="205"/>
      <c r="H3334" s="120"/>
      <c r="I3334" s="159"/>
      <c r="J3334" s="159"/>
      <c r="K3334" s="101"/>
      <c r="L3334" s="17"/>
      <c r="M3334" s="17"/>
      <c r="N3334" s="17"/>
      <c r="O3334" s="17"/>
      <c r="P3334" s="17"/>
      <c r="Q3334" s="17"/>
      <c r="R3334" s="17"/>
      <c r="S3334" s="17"/>
      <c r="T3334" s="17"/>
    </row>
    <row r="3335" spans="1:27" ht="29.25" hidden="1" customHeight="1" x14ac:dyDescent="0.25">
      <c r="A3335" s="34">
        <v>6</v>
      </c>
      <c r="B3335" s="206" t="s">
        <v>163</v>
      </c>
      <c r="C3335" s="206"/>
      <c r="D3335" s="206"/>
      <c r="E3335" s="55" t="s">
        <v>168</v>
      </c>
      <c r="F3335" s="158"/>
      <c r="G3335" s="158"/>
      <c r="H3335" s="120"/>
      <c r="I3335" s="159"/>
      <c r="J3335" s="159"/>
      <c r="K3335" s="101"/>
      <c r="L3335" s="17"/>
      <c r="M3335" s="17"/>
      <c r="N3335" s="17"/>
      <c r="O3335" s="17"/>
      <c r="P3335" s="17"/>
      <c r="Q3335" s="17"/>
      <c r="R3335" s="17"/>
      <c r="S3335" s="17"/>
      <c r="T3335" s="17"/>
    </row>
    <row r="3336" spans="1:27" ht="62.25" hidden="1" customHeight="1" x14ac:dyDescent="0.25">
      <c r="A3336" s="40">
        <v>7</v>
      </c>
      <c r="B3336" s="157" t="s">
        <v>46</v>
      </c>
      <c r="C3336" s="157"/>
      <c r="D3336" s="157"/>
      <c r="E3336" s="54" t="s">
        <v>21</v>
      </c>
      <c r="F3336" s="158"/>
      <c r="G3336" s="158"/>
      <c r="H3336" s="120"/>
      <c r="I3336" s="159"/>
      <c r="J3336" s="159"/>
      <c r="K3336" s="99"/>
      <c r="L3336" s="17"/>
      <c r="M3336" s="17"/>
      <c r="N3336" s="17"/>
      <c r="O3336" s="17"/>
      <c r="P3336" s="17"/>
      <c r="Q3336" s="17"/>
      <c r="R3336" s="17"/>
      <c r="S3336" s="17"/>
      <c r="T3336" s="17"/>
    </row>
    <row r="3337" spans="1:27" ht="28.5" hidden="1" customHeight="1" x14ac:dyDescent="0.25">
      <c r="A3337" s="40">
        <v>8</v>
      </c>
      <c r="B3337" s="193" t="s">
        <v>174</v>
      </c>
      <c r="C3337" s="194"/>
      <c r="D3337" s="195"/>
      <c r="E3337" s="56" t="s">
        <v>35</v>
      </c>
      <c r="F3337" s="196"/>
      <c r="G3337" s="197"/>
      <c r="H3337" s="120"/>
      <c r="I3337" s="159"/>
      <c r="J3337" s="159"/>
      <c r="K3337" s="99"/>
      <c r="L3337" s="17"/>
      <c r="M3337" s="17"/>
      <c r="N3337" s="17"/>
      <c r="O3337" s="17"/>
      <c r="P3337" s="17"/>
      <c r="Q3337" s="17"/>
      <c r="R3337" s="17"/>
      <c r="S3337" s="17"/>
      <c r="T3337" s="17"/>
    </row>
    <row r="3338" spans="1:27" ht="29.25" hidden="1" customHeight="1" x14ac:dyDescent="0.25">
      <c r="A3338" s="40">
        <v>9</v>
      </c>
      <c r="B3338" s="193" t="s">
        <v>176</v>
      </c>
      <c r="C3338" s="194"/>
      <c r="D3338" s="195"/>
      <c r="E3338" s="56" t="s">
        <v>153</v>
      </c>
      <c r="F3338" s="163"/>
      <c r="G3338" s="164"/>
      <c r="H3338" s="120"/>
      <c r="I3338" s="159"/>
      <c r="J3338" s="159"/>
      <c r="K3338" s="99"/>
      <c r="L3338" s="17"/>
      <c r="M3338" s="17"/>
      <c r="N3338" s="17"/>
      <c r="O3338" s="17"/>
      <c r="P3338" s="17"/>
      <c r="Q3338" s="17"/>
      <c r="R3338" s="17"/>
      <c r="S3338" s="17"/>
      <c r="T3338" s="17"/>
    </row>
    <row r="3339" spans="1:27" hidden="1" x14ac:dyDescent="0.25">
      <c r="A3339" s="40">
        <v>10</v>
      </c>
      <c r="B3339" s="193" t="s">
        <v>175</v>
      </c>
      <c r="C3339" s="194"/>
      <c r="D3339" s="195"/>
      <c r="E3339" s="56" t="s">
        <v>35</v>
      </c>
      <c r="F3339" s="196"/>
      <c r="G3339" s="197"/>
      <c r="H3339" s="120"/>
      <c r="I3339" s="159"/>
      <c r="J3339" s="159"/>
      <c r="K3339" s="99"/>
      <c r="L3339" s="17"/>
      <c r="M3339" s="17"/>
      <c r="N3339" s="17"/>
      <c r="O3339" s="17"/>
      <c r="P3339" s="17"/>
      <c r="Q3339" s="17"/>
      <c r="R3339" s="17"/>
      <c r="S3339" s="17"/>
      <c r="T3339" s="17"/>
    </row>
    <row r="3340" spans="1:27" ht="33.75" hidden="1" customHeight="1" x14ac:dyDescent="0.25">
      <c r="A3340" s="40">
        <v>11</v>
      </c>
      <c r="B3340" s="126" t="s">
        <v>156</v>
      </c>
      <c r="C3340" s="127"/>
      <c r="D3340" s="128"/>
      <c r="E3340" s="57" t="s">
        <v>69</v>
      </c>
      <c r="F3340" s="187"/>
      <c r="G3340" s="188"/>
      <c r="H3340" s="120"/>
      <c r="I3340" s="159"/>
      <c r="J3340" s="159"/>
      <c r="K3340" s="100" t="str">
        <f>IF(F3341&gt;F3340,"Wartość kosztów kwalifikowanych przekracza koszt całkowity przedsięwzięcia !!!","")</f>
        <v/>
      </c>
      <c r="L3340" s="17"/>
      <c r="M3340" s="17"/>
      <c r="N3340" s="17"/>
      <c r="O3340" s="17"/>
      <c r="P3340" s="17"/>
      <c r="Q3340" s="17"/>
      <c r="R3340" s="17"/>
      <c r="S3340" s="17"/>
      <c r="T3340" s="17"/>
    </row>
    <row r="3341" spans="1:27" ht="141.75" hidden="1" customHeight="1" x14ac:dyDescent="0.25">
      <c r="A3341" s="40">
        <v>12</v>
      </c>
      <c r="B3341" s="126" t="s">
        <v>167</v>
      </c>
      <c r="C3341" s="127"/>
      <c r="D3341" s="128"/>
      <c r="E3341" s="57" t="s">
        <v>69</v>
      </c>
      <c r="F3341" s="187"/>
      <c r="G3341" s="188"/>
      <c r="H3341" s="120"/>
      <c r="I3341" s="159"/>
      <c r="J3341" s="159"/>
      <c r="K3341" s="105" t="str">
        <f>IF(F3341="","",IF(F3341&lt;100000,"Minimalny koszt kwalifikowany przedsięwzięcia to 100.000,00 zł !!!",""))</f>
        <v/>
      </c>
      <c r="L3341" s="17"/>
      <c r="M3341" s="17"/>
      <c r="N3341" s="17"/>
      <c r="O3341" s="17"/>
      <c r="P3341" s="17"/>
      <c r="Q3341" s="17"/>
      <c r="R3341" s="17"/>
      <c r="S3341" s="17"/>
      <c r="T3341" s="17"/>
    </row>
    <row r="3342" spans="1:27" ht="30.75" hidden="1" customHeight="1" x14ac:dyDescent="0.25">
      <c r="A3342" s="37">
        <v>13</v>
      </c>
      <c r="B3342" s="126" t="s">
        <v>165</v>
      </c>
      <c r="C3342" s="127"/>
      <c r="D3342" s="128"/>
      <c r="E3342" s="57" t="s">
        <v>69</v>
      </c>
      <c r="F3342" s="187"/>
      <c r="G3342" s="188"/>
      <c r="H3342" s="120"/>
      <c r="I3342" s="159"/>
      <c r="J3342" s="159"/>
      <c r="K3342" s="99"/>
      <c r="L3342" s="17"/>
      <c r="M3342" s="17"/>
      <c r="N3342" s="17"/>
      <c r="O3342" s="17"/>
      <c r="P3342" s="17"/>
      <c r="Q3342" s="17"/>
      <c r="R3342" s="17"/>
      <c r="S3342" s="17"/>
      <c r="T3342" s="17"/>
    </row>
    <row r="3343" spans="1:27" ht="30.75" hidden="1" customHeight="1" x14ac:dyDescent="0.25">
      <c r="A3343" s="37">
        <v>14</v>
      </c>
      <c r="B3343" s="126" t="s">
        <v>164</v>
      </c>
      <c r="C3343" s="127"/>
      <c r="D3343" s="128"/>
      <c r="E3343" s="57" t="s">
        <v>69</v>
      </c>
      <c r="F3343" s="187"/>
      <c r="G3343" s="188"/>
      <c r="H3343" s="120"/>
      <c r="I3343" s="159"/>
      <c r="J3343" s="159"/>
      <c r="K3343" s="99"/>
      <c r="L3343" s="17"/>
      <c r="M3343" s="17"/>
      <c r="N3343" s="17"/>
      <c r="O3343" s="17"/>
      <c r="P3343" s="17"/>
      <c r="Q3343" s="17"/>
      <c r="R3343" s="17"/>
      <c r="S3343" s="17"/>
      <c r="T3343" s="17"/>
    </row>
    <row r="3344" spans="1:27" ht="30.75" hidden="1" customHeight="1" x14ac:dyDescent="0.25">
      <c r="A3344" s="37">
        <v>15</v>
      </c>
      <c r="B3344" s="126" t="s">
        <v>170</v>
      </c>
      <c r="C3344" s="127"/>
      <c r="D3344" s="128"/>
      <c r="E3344" s="57" t="s">
        <v>69</v>
      </c>
      <c r="F3344" s="189" t="str">
        <f>IF(OR(F3342="",F3343=""),"",F3342-F3343)</f>
        <v/>
      </c>
      <c r="G3344" s="190"/>
      <c r="H3344" s="120"/>
      <c r="I3344" s="159"/>
      <c r="J3344" s="159"/>
      <c r="K3344" s="99"/>
      <c r="L3344" s="17"/>
      <c r="M3344" s="17"/>
      <c r="N3344" s="17"/>
      <c r="O3344" s="17"/>
      <c r="P3344" s="17"/>
      <c r="Q3344" s="17"/>
      <c r="R3344" s="17"/>
      <c r="S3344" s="17"/>
      <c r="T3344" s="17"/>
    </row>
    <row r="3345" spans="1:20" hidden="1" x14ac:dyDescent="0.25">
      <c r="A3345" s="166">
        <v>16</v>
      </c>
      <c r="B3345" s="145" t="s">
        <v>66</v>
      </c>
      <c r="C3345" s="146"/>
      <c r="D3345" s="147"/>
      <c r="E3345" s="56" t="s">
        <v>93</v>
      </c>
      <c r="F3345" s="191"/>
      <c r="G3345" s="192"/>
      <c r="H3345" s="182"/>
      <c r="I3345" s="183"/>
      <c r="J3345" s="183"/>
      <c r="K3345" s="102"/>
      <c r="L3345" s="17"/>
      <c r="M3345" s="17"/>
      <c r="N3345" s="17"/>
      <c r="O3345" s="17"/>
      <c r="P3345" s="17"/>
      <c r="Q3345" s="17"/>
      <c r="R3345" s="17"/>
      <c r="S3345" s="17"/>
      <c r="T3345" s="17"/>
    </row>
    <row r="3346" spans="1:20" ht="17.25" hidden="1" customHeight="1" x14ac:dyDescent="0.25">
      <c r="A3346" s="167"/>
      <c r="B3346" s="151"/>
      <c r="C3346" s="152"/>
      <c r="D3346" s="153"/>
      <c r="E3346" s="54" t="s">
        <v>22</v>
      </c>
      <c r="F3346" s="114" t="str">
        <f>IF(F3345="","",F3345*0.278)</f>
        <v/>
      </c>
      <c r="G3346" s="114"/>
      <c r="H3346" s="184"/>
      <c r="I3346" s="184"/>
      <c r="J3346" s="182"/>
      <c r="K3346" s="102"/>
      <c r="L3346" s="17"/>
      <c r="M3346" s="17"/>
      <c r="N3346" s="17"/>
      <c r="O3346" s="17"/>
      <c r="P3346" s="17"/>
      <c r="Q3346" s="17"/>
      <c r="R3346" s="17"/>
      <c r="S3346" s="17"/>
      <c r="T3346" s="17"/>
    </row>
    <row r="3347" spans="1:20" hidden="1" x14ac:dyDescent="0.25">
      <c r="A3347" s="166">
        <v>17</v>
      </c>
      <c r="B3347" s="145" t="s">
        <v>67</v>
      </c>
      <c r="C3347" s="146"/>
      <c r="D3347" s="147"/>
      <c r="E3347" s="56" t="s">
        <v>93</v>
      </c>
      <c r="F3347" s="191"/>
      <c r="G3347" s="192"/>
      <c r="H3347" s="182"/>
      <c r="I3347" s="183"/>
      <c r="J3347" s="183"/>
      <c r="K3347" s="102"/>
      <c r="L3347" s="17"/>
      <c r="M3347" s="17"/>
      <c r="N3347" s="17"/>
      <c r="O3347" s="17"/>
      <c r="P3347" s="17"/>
      <c r="Q3347" s="17"/>
      <c r="R3347" s="17"/>
      <c r="S3347" s="17"/>
      <c r="T3347" s="17"/>
    </row>
    <row r="3348" spans="1:20" hidden="1" x14ac:dyDescent="0.25">
      <c r="A3348" s="167"/>
      <c r="B3348" s="151"/>
      <c r="C3348" s="152"/>
      <c r="D3348" s="153"/>
      <c r="E3348" s="54" t="s">
        <v>22</v>
      </c>
      <c r="F3348" s="114" t="str">
        <f>IF(F3347="","",F3347*0.278)</f>
        <v/>
      </c>
      <c r="G3348" s="114"/>
      <c r="H3348" s="184"/>
      <c r="I3348" s="184"/>
      <c r="J3348" s="182"/>
      <c r="K3348" s="102"/>
      <c r="L3348" s="17"/>
      <c r="M3348" s="17"/>
      <c r="N3348" s="17"/>
      <c r="O3348" s="17"/>
      <c r="P3348" s="17"/>
      <c r="Q3348" s="17"/>
      <c r="R3348" s="17"/>
      <c r="S3348" s="17"/>
      <c r="T3348" s="17"/>
    </row>
    <row r="3349" spans="1:20" hidden="1" x14ac:dyDescent="0.25">
      <c r="A3349" s="166">
        <v>18</v>
      </c>
      <c r="B3349" s="145" t="s">
        <v>64</v>
      </c>
      <c r="C3349" s="146"/>
      <c r="D3349" s="147"/>
      <c r="E3349" s="56" t="s">
        <v>93</v>
      </c>
      <c r="F3349" s="181" t="str">
        <f>IF(OR(F3345="",F3347=""),"",F3345-F3347)</f>
        <v/>
      </c>
      <c r="G3349" s="181"/>
      <c r="H3349" s="182"/>
      <c r="I3349" s="183"/>
      <c r="J3349" s="183"/>
      <c r="K3349" s="102"/>
      <c r="L3349" s="17"/>
      <c r="M3349" s="17"/>
      <c r="N3349" s="17"/>
      <c r="O3349" s="17"/>
      <c r="P3349" s="17"/>
      <c r="Q3349" s="17"/>
      <c r="R3349" s="17"/>
      <c r="S3349" s="17"/>
      <c r="T3349" s="17"/>
    </row>
    <row r="3350" spans="1:20" hidden="1" x14ac:dyDescent="0.25">
      <c r="A3350" s="167"/>
      <c r="B3350" s="151"/>
      <c r="C3350" s="152"/>
      <c r="D3350" s="153"/>
      <c r="E3350" s="54" t="s">
        <v>22</v>
      </c>
      <c r="F3350" s="114" t="str">
        <f>IF(OR(F3346="",F3348=""),"",F3346-F3348)</f>
        <v/>
      </c>
      <c r="G3350" s="114"/>
      <c r="H3350" s="184"/>
      <c r="I3350" s="184"/>
      <c r="J3350" s="182"/>
      <c r="K3350" s="102"/>
      <c r="L3350" s="17"/>
      <c r="M3350" s="17"/>
      <c r="N3350" s="17"/>
      <c r="O3350" s="17"/>
      <c r="P3350" s="17"/>
      <c r="Q3350" s="17"/>
      <c r="R3350" s="17"/>
      <c r="S3350" s="17"/>
      <c r="T3350" s="17"/>
    </row>
    <row r="3351" spans="1:20" ht="24" hidden="1" customHeight="1" x14ac:dyDescent="0.25">
      <c r="A3351" s="166">
        <v>19</v>
      </c>
      <c r="B3351" s="168" t="s">
        <v>61</v>
      </c>
      <c r="C3351" s="169"/>
      <c r="D3351" s="170"/>
      <c r="E3351" s="58" t="s">
        <v>93</v>
      </c>
      <c r="F3351" s="163"/>
      <c r="G3351" s="164"/>
      <c r="H3351" s="120"/>
      <c r="I3351" s="159"/>
      <c r="J3351" s="159"/>
      <c r="K3351" s="99"/>
      <c r="L3351" s="17"/>
      <c r="M3351" s="17"/>
      <c r="N3351" s="17"/>
      <c r="O3351" s="17"/>
      <c r="P3351" s="17"/>
      <c r="Q3351" s="17"/>
      <c r="R3351" s="17"/>
      <c r="S3351" s="17"/>
      <c r="T3351" s="17"/>
    </row>
    <row r="3352" spans="1:20" ht="24" hidden="1" customHeight="1" x14ac:dyDescent="0.25">
      <c r="A3352" s="167"/>
      <c r="B3352" s="171"/>
      <c r="C3352" s="172"/>
      <c r="D3352" s="173"/>
      <c r="E3352" s="57" t="s">
        <v>22</v>
      </c>
      <c r="F3352" s="185" t="str">
        <f>IF(F3351="","",F3351*0.278)</f>
        <v/>
      </c>
      <c r="G3352" s="186"/>
      <c r="H3352" s="120"/>
      <c r="I3352" s="159"/>
      <c r="J3352" s="159"/>
      <c r="K3352" s="99"/>
      <c r="L3352" s="17"/>
      <c r="M3352" s="17"/>
      <c r="N3352" s="17"/>
      <c r="O3352" s="17"/>
      <c r="P3352" s="17"/>
      <c r="Q3352" s="17"/>
      <c r="R3352" s="17"/>
      <c r="S3352" s="17"/>
      <c r="T3352" s="17"/>
    </row>
    <row r="3353" spans="1:20" ht="24" hidden="1" customHeight="1" x14ac:dyDescent="0.25">
      <c r="A3353" s="166">
        <v>20</v>
      </c>
      <c r="B3353" s="168" t="s">
        <v>62</v>
      </c>
      <c r="C3353" s="169"/>
      <c r="D3353" s="170"/>
      <c r="E3353" s="58" t="s">
        <v>93</v>
      </c>
      <c r="F3353" s="163"/>
      <c r="G3353" s="164"/>
      <c r="H3353" s="120"/>
      <c r="I3353" s="159"/>
      <c r="J3353" s="159"/>
      <c r="K3353" s="99"/>
      <c r="L3353" s="17"/>
      <c r="M3353" s="17"/>
      <c r="N3353" s="17"/>
      <c r="O3353" s="17"/>
      <c r="P3353" s="17"/>
      <c r="Q3353" s="17"/>
      <c r="R3353" s="17"/>
      <c r="S3353" s="17"/>
      <c r="T3353" s="17"/>
    </row>
    <row r="3354" spans="1:20" ht="24" hidden="1" customHeight="1" x14ac:dyDescent="0.25">
      <c r="A3354" s="167"/>
      <c r="B3354" s="171"/>
      <c r="C3354" s="172"/>
      <c r="D3354" s="173"/>
      <c r="E3354" s="57" t="s">
        <v>22</v>
      </c>
      <c r="F3354" s="185" t="str">
        <f>IF(F3353="","",F3353*0.278)</f>
        <v/>
      </c>
      <c r="G3354" s="186"/>
      <c r="H3354" s="120"/>
      <c r="I3354" s="159"/>
      <c r="J3354" s="159"/>
      <c r="K3354" s="103"/>
      <c r="L3354" s="17"/>
      <c r="M3354" s="17"/>
      <c r="N3354" s="17"/>
      <c r="O3354" s="17"/>
      <c r="P3354" s="17"/>
      <c r="Q3354" s="17"/>
      <c r="R3354" s="17"/>
      <c r="S3354" s="17"/>
      <c r="T3354" s="17"/>
    </row>
    <row r="3355" spans="1:20" ht="23.25" hidden="1" customHeight="1" x14ac:dyDescent="0.25">
      <c r="A3355" s="166">
        <v>21</v>
      </c>
      <c r="B3355" s="168" t="s">
        <v>50</v>
      </c>
      <c r="C3355" s="169"/>
      <c r="D3355" s="170"/>
      <c r="E3355" s="58" t="s">
        <v>93</v>
      </c>
      <c r="F3355" s="174" t="str">
        <f>IF(OR(F3351="",F3353=""),"",F3351-F3353)</f>
        <v/>
      </c>
      <c r="G3355" s="175"/>
      <c r="H3355" s="120"/>
      <c r="I3355" s="159"/>
      <c r="J3355" s="159"/>
      <c r="K3355" s="103"/>
      <c r="L3355" s="17"/>
      <c r="M3355" s="17"/>
      <c r="N3355" s="17"/>
      <c r="O3355" s="17"/>
      <c r="P3355" s="17"/>
      <c r="Q3355" s="17"/>
      <c r="R3355" s="17"/>
      <c r="S3355" s="17"/>
      <c r="T3355" s="17"/>
    </row>
    <row r="3356" spans="1:20" ht="23.25" hidden="1" customHeight="1" x14ac:dyDescent="0.25">
      <c r="A3356" s="167"/>
      <c r="B3356" s="171"/>
      <c r="C3356" s="172"/>
      <c r="D3356" s="173"/>
      <c r="E3356" s="57" t="s">
        <v>22</v>
      </c>
      <c r="F3356" s="174" t="str">
        <f>IF(OR(F3352="",F3354=""),"",F3352-F3354)</f>
        <v/>
      </c>
      <c r="G3356" s="175"/>
      <c r="H3356" s="120"/>
      <c r="I3356" s="159"/>
      <c r="J3356" s="159"/>
      <c r="K3356" s="103"/>
      <c r="L3356" s="17"/>
      <c r="M3356" s="17"/>
      <c r="N3356" s="17"/>
      <c r="O3356" s="17"/>
      <c r="P3356" s="17"/>
      <c r="Q3356" s="17"/>
      <c r="R3356" s="17"/>
      <c r="S3356" s="17"/>
      <c r="T3356" s="17"/>
    </row>
    <row r="3357" spans="1:20" ht="45.75" hidden="1" customHeight="1" x14ac:dyDescent="0.25">
      <c r="A3357" s="38">
        <v>22</v>
      </c>
      <c r="B3357" s="126" t="s">
        <v>161</v>
      </c>
      <c r="C3357" s="127"/>
      <c r="D3357" s="128"/>
      <c r="E3357" s="57" t="s">
        <v>47</v>
      </c>
      <c r="F3357" s="176" t="str">
        <f>IF(OR(F3351="",F3353=""),"",F3355/F3351)</f>
        <v/>
      </c>
      <c r="G3357" s="177"/>
      <c r="H3357" s="120"/>
      <c r="I3357" s="159"/>
      <c r="J3357" s="159"/>
      <c r="K3357" s="103"/>
      <c r="L3357" s="17"/>
      <c r="M3357" s="17"/>
      <c r="N3357" s="17"/>
      <c r="O3357" s="17"/>
      <c r="P3357" s="17"/>
      <c r="Q3357" s="17"/>
      <c r="R3357" s="17"/>
      <c r="S3357" s="17"/>
      <c r="T3357" s="17"/>
    </row>
    <row r="3358" spans="1:20" ht="30.75" hidden="1" customHeight="1" x14ac:dyDescent="0.25">
      <c r="A3358" s="40">
        <v>23</v>
      </c>
      <c r="B3358" s="129" t="s">
        <v>23</v>
      </c>
      <c r="C3358" s="130"/>
      <c r="D3358" s="131"/>
      <c r="E3358" s="54" t="s">
        <v>22</v>
      </c>
      <c r="F3358" s="178"/>
      <c r="G3358" s="178"/>
      <c r="H3358" s="179"/>
      <c r="I3358" s="179"/>
      <c r="J3358" s="120"/>
      <c r="K3358" s="102"/>
      <c r="L3358" s="17"/>
      <c r="M3358" s="17"/>
      <c r="N3358" s="17"/>
      <c r="O3358" s="17"/>
      <c r="P3358" s="17"/>
      <c r="Q3358" s="17"/>
      <c r="R3358" s="17"/>
      <c r="S3358" s="17"/>
      <c r="T3358" s="17"/>
    </row>
    <row r="3359" spans="1:20" ht="30.75" hidden="1" customHeight="1" x14ac:dyDescent="0.25">
      <c r="A3359" s="38">
        <v>24</v>
      </c>
      <c r="B3359" s="129" t="s">
        <v>172</v>
      </c>
      <c r="C3359" s="130"/>
      <c r="D3359" s="131"/>
      <c r="E3359" s="54" t="s">
        <v>22</v>
      </c>
      <c r="F3359" s="178"/>
      <c r="G3359" s="178"/>
      <c r="H3359" s="179"/>
      <c r="I3359" s="179"/>
      <c r="J3359" s="120"/>
      <c r="K3359" s="102"/>
      <c r="L3359" s="17"/>
      <c r="M3359" s="17"/>
      <c r="N3359" s="17"/>
      <c r="O3359" s="17"/>
      <c r="P3359" s="17"/>
      <c r="Q3359" s="17"/>
      <c r="R3359" s="17"/>
      <c r="S3359" s="17"/>
      <c r="T3359" s="17"/>
    </row>
    <row r="3360" spans="1:20" ht="30.75" hidden="1" customHeight="1" x14ac:dyDescent="0.25">
      <c r="A3360" s="38">
        <v>25</v>
      </c>
      <c r="B3360" s="129" t="s">
        <v>173</v>
      </c>
      <c r="C3360" s="130"/>
      <c r="D3360" s="131"/>
      <c r="E3360" s="54" t="s">
        <v>22</v>
      </c>
      <c r="F3360" s="180" t="str">
        <f>IF(OR(F3358="",F3359=""),"",F3358-F3359)</f>
        <v/>
      </c>
      <c r="G3360" s="180"/>
      <c r="H3360" s="120"/>
      <c r="I3360" s="159"/>
      <c r="J3360" s="159"/>
      <c r="K3360" s="102"/>
      <c r="L3360" s="17"/>
      <c r="M3360" s="17"/>
      <c r="N3360" s="17"/>
      <c r="O3360" s="17"/>
      <c r="P3360" s="17"/>
      <c r="Q3360" s="17"/>
      <c r="R3360" s="17"/>
      <c r="S3360" s="17"/>
      <c r="T3360" s="17"/>
    </row>
    <row r="3361" spans="1:27" ht="45.75" hidden="1" customHeight="1" x14ac:dyDescent="0.25">
      <c r="A3361" s="46">
        <v>26</v>
      </c>
      <c r="B3361" s="108" t="s">
        <v>166</v>
      </c>
      <c r="C3361" s="108"/>
      <c r="D3361" s="108"/>
      <c r="E3361" s="57" t="s">
        <v>22</v>
      </c>
      <c r="F3361" s="163"/>
      <c r="G3361" s="164"/>
      <c r="H3361" s="120"/>
      <c r="I3361" s="159"/>
      <c r="J3361" s="159"/>
      <c r="K3361" s="103"/>
      <c r="L3361" s="17"/>
      <c r="M3361" s="17"/>
      <c r="N3361" s="17"/>
      <c r="O3361" s="17"/>
      <c r="P3361" s="17"/>
      <c r="Q3361" s="17"/>
      <c r="R3361" s="17"/>
      <c r="S3361" s="17"/>
      <c r="T3361" s="17"/>
    </row>
    <row r="3362" spans="1:27" ht="45.75" hidden="1" customHeight="1" x14ac:dyDescent="0.25">
      <c r="A3362" s="46">
        <v>27</v>
      </c>
      <c r="B3362" s="108" t="s">
        <v>169</v>
      </c>
      <c r="C3362" s="108"/>
      <c r="D3362" s="108"/>
      <c r="E3362" s="57" t="s">
        <v>22</v>
      </c>
      <c r="F3362" s="163"/>
      <c r="G3362" s="164"/>
      <c r="H3362" s="120"/>
      <c r="I3362" s="159"/>
      <c r="J3362" s="159"/>
      <c r="K3362" s="103"/>
      <c r="L3362" s="17"/>
      <c r="M3362" s="17"/>
      <c r="N3362" s="17"/>
      <c r="O3362" s="17"/>
      <c r="P3362" s="17"/>
      <c r="Q3362" s="17"/>
      <c r="R3362" s="17"/>
      <c r="S3362" s="17"/>
      <c r="T3362" s="17"/>
    </row>
    <row r="3363" spans="1:27" ht="45" hidden="1" customHeight="1" x14ac:dyDescent="0.25">
      <c r="A3363" s="34">
        <v>28</v>
      </c>
      <c r="B3363" s="157" t="s">
        <v>51</v>
      </c>
      <c r="C3363" s="157"/>
      <c r="D3363" s="157"/>
      <c r="E3363" s="54" t="s">
        <v>22</v>
      </c>
      <c r="F3363" s="165" t="str">
        <f>IF(AND(F3361="",F3362=""),"",F3361+F3362)</f>
        <v/>
      </c>
      <c r="G3363" s="165"/>
      <c r="H3363" s="120"/>
      <c r="I3363" s="159"/>
      <c r="J3363" s="159"/>
      <c r="K3363" s="99"/>
      <c r="L3363" s="17"/>
      <c r="M3363" s="17"/>
      <c r="N3363" s="17"/>
      <c r="O3363" s="17"/>
      <c r="P3363" s="17"/>
      <c r="Q3363" s="17"/>
      <c r="R3363" s="17"/>
      <c r="S3363" s="17"/>
      <c r="T3363" s="17"/>
    </row>
    <row r="3364" spans="1:27" ht="30.75" hidden="1" customHeight="1" x14ac:dyDescent="0.25">
      <c r="A3364" s="34">
        <v>29</v>
      </c>
      <c r="B3364" s="129" t="s">
        <v>185</v>
      </c>
      <c r="C3364" s="130"/>
      <c r="D3364" s="131"/>
      <c r="E3364" s="54" t="s">
        <v>24</v>
      </c>
      <c r="F3364" s="163"/>
      <c r="G3364" s="164"/>
      <c r="H3364" s="120"/>
      <c r="I3364" s="159"/>
      <c r="J3364" s="159"/>
      <c r="K3364" s="99"/>
      <c r="L3364" s="17"/>
      <c r="M3364" s="17"/>
      <c r="N3364" s="17"/>
      <c r="O3364" s="17"/>
      <c r="P3364" s="17"/>
      <c r="Q3364" s="17"/>
      <c r="R3364" s="17"/>
      <c r="S3364" s="17"/>
      <c r="T3364" s="17"/>
    </row>
    <row r="3365" spans="1:27" hidden="1" x14ac:dyDescent="0.25">
      <c r="A3365" s="34">
        <v>30</v>
      </c>
      <c r="B3365" s="129" t="s">
        <v>186</v>
      </c>
      <c r="C3365" s="130"/>
      <c r="D3365" s="131"/>
      <c r="E3365" s="54" t="s">
        <v>24</v>
      </c>
      <c r="F3365" s="163"/>
      <c r="G3365" s="164"/>
      <c r="H3365" s="120"/>
      <c r="I3365" s="159"/>
      <c r="J3365" s="159"/>
      <c r="K3365" s="99"/>
      <c r="L3365" s="17"/>
      <c r="M3365" s="17"/>
      <c r="N3365" s="17"/>
      <c r="O3365" s="17"/>
      <c r="P3365" s="17"/>
      <c r="Q3365" s="17"/>
      <c r="R3365" s="17"/>
      <c r="S3365" s="17"/>
      <c r="T3365" s="17"/>
    </row>
    <row r="3366" spans="1:27" ht="31.5" hidden="1" customHeight="1" x14ac:dyDescent="0.25">
      <c r="A3366" s="34">
        <v>31</v>
      </c>
      <c r="B3366" s="157" t="s">
        <v>48</v>
      </c>
      <c r="C3366" s="157"/>
      <c r="D3366" s="157"/>
      <c r="E3366" s="54" t="s">
        <v>24</v>
      </c>
      <c r="F3366" s="165" t="str">
        <f>IF(OR(F3364="",F3365=""),"",F3364-F3365)</f>
        <v/>
      </c>
      <c r="G3366" s="165"/>
      <c r="H3366" s="120"/>
      <c r="I3366" s="159"/>
      <c r="J3366" s="159"/>
      <c r="K3366" s="103"/>
      <c r="L3366" s="17"/>
      <c r="M3366" s="17"/>
      <c r="N3366" s="17"/>
      <c r="O3366" s="17"/>
      <c r="P3366" s="17"/>
      <c r="Q3366" s="17"/>
      <c r="R3366" s="17"/>
      <c r="S3366" s="17"/>
      <c r="T3366" s="17"/>
    </row>
    <row r="3367" spans="1:27" hidden="1" x14ac:dyDescent="0.25">
      <c r="A3367" s="142">
        <v>32</v>
      </c>
      <c r="B3367" s="145" t="s">
        <v>52</v>
      </c>
      <c r="C3367" s="146"/>
      <c r="D3367" s="147"/>
      <c r="E3367" s="154" t="s">
        <v>182</v>
      </c>
      <c r="F3367" s="154"/>
      <c r="G3367" s="154"/>
      <c r="H3367" s="154"/>
      <c r="I3367" s="154"/>
      <c r="J3367" s="86"/>
      <c r="K3367" s="155" t="str">
        <f>IF(AND(J3367="Tak",F3357&lt;0.25),"Nie został spełniony warunek zgodnie z punktem 1 Kryteriów jakościowych dopuszczających","")</f>
        <v/>
      </c>
      <c r="L3367" s="155"/>
      <c r="M3367" s="155"/>
      <c r="N3367" s="155"/>
      <c r="O3367" s="155"/>
      <c r="P3367" s="155"/>
      <c r="Q3367" s="155"/>
      <c r="R3367" s="155"/>
      <c r="S3367" s="155"/>
      <c r="T3367" s="155"/>
      <c r="AA3367">
        <f>IF(J3367="Tak",1,0)</f>
        <v>0</v>
      </c>
    </row>
    <row r="3368" spans="1:27" hidden="1" x14ac:dyDescent="0.25">
      <c r="A3368" s="143"/>
      <c r="B3368" s="148"/>
      <c r="C3368" s="149"/>
      <c r="D3368" s="150"/>
      <c r="E3368" s="156" t="s">
        <v>183</v>
      </c>
      <c r="F3368" s="156"/>
      <c r="G3368" s="156"/>
      <c r="H3368" s="156"/>
      <c r="I3368" s="156"/>
      <c r="J3368" s="86"/>
      <c r="K3368" s="155" t="str">
        <f>IF(AND(J3368="Tak",F3357&lt;0.1),"Nie został spełniony warunek zgodnie z punktem 2 Kryteriów jakościowych dopuszczających","")</f>
        <v/>
      </c>
      <c r="L3368" s="155"/>
      <c r="M3368" s="155"/>
      <c r="N3368" s="155"/>
      <c r="O3368" s="155"/>
      <c r="P3368" s="155"/>
      <c r="Q3368" s="155"/>
      <c r="R3368" s="155"/>
      <c r="S3368" s="155"/>
      <c r="T3368" s="155"/>
      <c r="AA3368">
        <f t="shared" ref="AA3368:AA3369" si="67">IF(J3368="Tak",1,0)</f>
        <v>0</v>
      </c>
    </row>
    <row r="3369" spans="1:27" hidden="1" x14ac:dyDescent="0.25">
      <c r="A3369" s="144"/>
      <c r="B3369" s="151"/>
      <c r="C3369" s="152"/>
      <c r="D3369" s="153"/>
      <c r="E3369" s="156" t="s">
        <v>184</v>
      </c>
      <c r="F3369" s="156"/>
      <c r="G3369" s="156"/>
      <c r="H3369" s="156"/>
      <c r="I3369" s="156"/>
      <c r="J3369" s="86"/>
      <c r="K3369" s="155" t="str">
        <f>IF(AND(J3369="Tak",F3357&lt;0.1),"Nie został spełniony warunek zgodnie z punktem 2 Kryteriów jakościowych dopuszczających","")</f>
        <v/>
      </c>
      <c r="L3369" s="155"/>
      <c r="M3369" s="155"/>
      <c r="N3369" s="155"/>
      <c r="O3369" s="155"/>
      <c r="P3369" s="155"/>
      <c r="Q3369" s="155"/>
      <c r="R3369" s="155"/>
      <c r="S3369" s="155"/>
      <c r="T3369" s="155"/>
      <c r="AA3369">
        <f t="shared" si="67"/>
        <v>0</v>
      </c>
    </row>
    <row r="3370" spans="1:27" ht="64.5" hidden="1" customHeight="1" x14ac:dyDescent="0.25">
      <c r="A3370" s="34">
        <v>33</v>
      </c>
      <c r="B3370" s="157" t="s">
        <v>277</v>
      </c>
      <c r="C3370" s="157"/>
      <c r="D3370" s="157"/>
      <c r="E3370" s="54" t="s">
        <v>19</v>
      </c>
      <c r="F3370" s="158"/>
      <c r="G3370" s="158"/>
      <c r="H3370" s="120"/>
      <c r="I3370" s="159"/>
      <c r="J3370" s="159"/>
      <c r="K3370" s="99"/>
      <c r="L3370" s="17"/>
      <c r="M3370" s="17"/>
      <c r="N3370" s="17"/>
      <c r="O3370" s="17"/>
      <c r="P3370" s="17"/>
      <c r="Q3370" s="17"/>
      <c r="R3370" s="17"/>
      <c r="S3370" s="17"/>
      <c r="T3370" s="17"/>
      <c r="AA3370">
        <f>SUM(AA3367:AA3369)</f>
        <v>0</v>
      </c>
    </row>
    <row r="3371" spans="1:27" ht="41.25" hidden="1" customHeight="1" x14ac:dyDescent="0.25">
      <c r="A3371" s="34">
        <v>34</v>
      </c>
      <c r="B3371" s="108" t="s">
        <v>157</v>
      </c>
      <c r="C3371" s="108"/>
      <c r="D3371" s="108"/>
      <c r="E3371" s="57" t="s">
        <v>158</v>
      </c>
      <c r="F3371" s="160" t="str">
        <f>IF(OR(F3342="",F3343=""),"",F3341/F3355)</f>
        <v/>
      </c>
      <c r="G3371" s="160"/>
      <c r="H3371" s="161"/>
      <c r="I3371" s="161"/>
      <c r="J3371" s="162"/>
      <c r="K3371" s="100"/>
      <c r="L3371" s="17"/>
      <c r="M3371" s="17"/>
      <c r="N3371" s="17"/>
      <c r="O3371" s="17"/>
      <c r="P3371" s="17"/>
      <c r="Q3371" s="17"/>
      <c r="R3371" s="17"/>
      <c r="S3371" s="17"/>
      <c r="T3371" s="17"/>
    </row>
    <row r="3372" spans="1:27" ht="40.5" hidden="1" customHeight="1" x14ac:dyDescent="0.25">
      <c r="A3372" s="34">
        <v>35</v>
      </c>
      <c r="B3372" s="108" t="s">
        <v>159</v>
      </c>
      <c r="C3372" s="108"/>
      <c r="D3372" s="108"/>
      <c r="E3372" s="57" t="s">
        <v>160</v>
      </c>
      <c r="F3372" s="160" t="str">
        <f>IF(OR(F3341="",F3342="",F3351=""),"",F3341/(F3342-F3343))</f>
        <v/>
      </c>
      <c r="G3372" s="160"/>
      <c r="H3372" s="161"/>
      <c r="I3372" s="161"/>
      <c r="J3372" s="162"/>
      <c r="K3372" s="99"/>
      <c r="L3372" s="17"/>
      <c r="M3372" s="17"/>
      <c r="N3372" s="17"/>
      <c r="O3372" s="17"/>
      <c r="P3372" s="17"/>
      <c r="Q3372" s="17"/>
      <c r="R3372" s="17"/>
      <c r="S3372" s="17"/>
      <c r="T3372" s="17"/>
    </row>
    <row r="3373" spans="1:27" ht="30" hidden="1" customHeight="1" x14ac:dyDescent="0.25">
      <c r="A3373" s="34">
        <v>36</v>
      </c>
      <c r="B3373" s="126" t="str">
        <f>CONCATENATE("Maksymalna kwota dofinansowania - ",'0-1'!$B$8)</f>
        <v xml:space="preserve">Maksymalna kwota dofinansowania - </v>
      </c>
      <c r="C3373" s="127"/>
      <c r="D3373" s="128"/>
      <c r="E3373" s="57" t="s">
        <v>69</v>
      </c>
      <c r="F3373" s="135" t="str">
        <f>IF(F3374="","",F3374*F3341)</f>
        <v/>
      </c>
      <c r="G3373" s="136"/>
      <c r="H3373" s="137"/>
      <c r="I3373" s="138"/>
      <c r="J3373" s="138"/>
      <c r="K3373" s="99"/>
      <c r="L3373" s="17"/>
      <c r="M3373" s="17"/>
      <c r="N3373" s="17"/>
      <c r="O3373" s="17"/>
      <c r="P3373" s="17"/>
      <c r="Q3373" s="17"/>
      <c r="R3373" s="17"/>
      <c r="S3373" s="17"/>
      <c r="T3373" s="17"/>
    </row>
    <row r="3374" spans="1:27" ht="45.75" hidden="1" customHeight="1" x14ac:dyDescent="0.25">
      <c r="A3374" s="34">
        <v>37</v>
      </c>
      <c r="B3374" s="126" t="s">
        <v>187</v>
      </c>
      <c r="C3374" s="127"/>
      <c r="D3374" s="128"/>
      <c r="E3374" s="59" t="s">
        <v>47</v>
      </c>
      <c r="F3374" s="139" t="str">
        <f>IF(AA3370=3,0.95,IF(AA3370=2,0.9,IF(AA3370=1,0.85,"")))</f>
        <v/>
      </c>
      <c r="G3374" s="140"/>
      <c r="H3374" s="137"/>
      <c r="I3374" s="138"/>
      <c r="J3374" s="138"/>
      <c r="K3374" s="99"/>
      <c r="L3374" s="17"/>
      <c r="M3374" s="17"/>
      <c r="N3374" s="17"/>
      <c r="O3374" s="17"/>
      <c r="P3374" s="17"/>
      <c r="Q3374" s="17"/>
      <c r="R3374" s="17"/>
      <c r="S3374" s="17"/>
      <c r="T3374" s="17"/>
    </row>
    <row r="3375" spans="1:27" ht="15" hidden="1" customHeight="1" x14ac:dyDescent="0.25">
      <c r="A3375" s="106" t="s">
        <v>205</v>
      </c>
      <c r="B3375" s="106"/>
      <c r="C3375" s="106"/>
      <c r="D3375" s="106"/>
      <c r="E3375" s="106"/>
      <c r="F3375" s="106"/>
      <c r="G3375" s="106"/>
      <c r="H3375" s="106"/>
      <c r="I3375" s="106"/>
      <c r="J3375" s="132"/>
      <c r="K3375" s="98"/>
      <c r="L3375" s="17"/>
      <c r="M3375" s="17"/>
      <c r="N3375" s="17"/>
      <c r="O3375" s="17"/>
      <c r="P3375" s="17"/>
      <c r="Q3375" s="17"/>
      <c r="R3375" s="17"/>
      <c r="S3375" s="17"/>
      <c r="T3375" s="17"/>
    </row>
    <row r="3376" spans="1:27" ht="39.75" hidden="1" customHeight="1" x14ac:dyDescent="0.25">
      <c r="A3376" s="107"/>
      <c r="B3376" s="107"/>
      <c r="C3376" s="107"/>
      <c r="D3376" s="107"/>
      <c r="E3376" s="107"/>
      <c r="F3376" s="107"/>
      <c r="G3376" s="107"/>
      <c r="H3376" s="107"/>
      <c r="I3376" s="107"/>
      <c r="J3376" s="141"/>
      <c r="K3376" s="98"/>
      <c r="L3376" s="17"/>
      <c r="M3376" s="17"/>
      <c r="N3376" s="17"/>
      <c r="O3376" s="17"/>
      <c r="P3376" s="17"/>
      <c r="Q3376" s="17"/>
      <c r="R3376" s="17"/>
      <c r="S3376" s="17"/>
      <c r="T3376" s="17"/>
    </row>
    <row r="3377" spans="1:27" ht="33" hidden="1" customHeight="1" x14ac:dyDescent="0.25">
      <c r="K3377" s="98"/>
      <c r="L3377" s="17"/>
      <c r="M3377" s="17"/>
      <c r="N3377" s="17"/>
      <c r="O3377" s="17"/>
      <c r="P3377" s="17"/>
      <c r="Q3377" s="17"/>
      <c r="R3377" s="17"/>
      <c r="S3377" s="17"/>
      <c r="T3377" s="17"/>
    </row>
    <row r="3378" spans="1:27" ht="18.75" hidden="1" x14ac:dyDescent="0.3">
      <c r="B3378" s="207" t="s">
        <v>267</v>
      </c>
      <c r="C3378" s="207"/>
      <c r="D3378" s="207"/>
      <c r="E3378" s="207"/>
      <c r="F3378" s="207"/>
      <c r="G3378" s="207"/>
      <c r="H3378" s="207"/>
      <c r="I3378" s="207"/>
      <c r="J3378" s="207"/>
      <c r="K3378" s="98"/>
      <c r="L3378" s="17"/>
      <c r="M3378" s="17"/>
      <c r="N3378" s="17"/>
      <c r="O3378" s="17"/>
      <c r="P3378" s="17"/>
      <c r="Q3378" s="17"/>
      <c r="R3378" s="17"/>
      <c r="S3378" s="17"/>
      <c r="T3378" s="17"/>
    </row>
    <row r="3379" spans="1:27" ht="45.75" hidden="1" customHeight="1" x14ac:dyDescent="0.25">
      <c r="A3379" s="36" t="s">
        <v>13</v>
      </c>
      <c r="B3379" s="208" t="s">
        <v>33</v>
      </c>
      <c r="C3379" s="208"/>
      <c r="D3379" s="208"/>
      <c r="E3379" s="51" t="s">
        <v>15</v>
      </c>
      <c r="F3379" s="208" t="s">
        <v>36</v>
      </c>
      <c r="G3379" s="208"/>
      <c r="H3379" s="208" t="s">
        <v>49</v>
      </c>
      <c r="I3379" s="208"/>
      <c r="J3379" s="209"/>
      <c r="K3379" s="99"/>
      <c r="L3379" s="17"/>
      <c r="M3379" s="17"/>
      <c r="N3379" s="17"/>
      <c r="O3379" s="17"/>
      <c r="P3379" s="17"/>
      <c r="Q3379" s="17"/>
      <c r="R3379" s="17"/>
      <c r="S3379" s="17"/>
      <c r="T3379" s="17"/>
    </row>
    <row r="3380" spans="1:27" ht="31.5" hidden="1" customHeight="1" x14ac:dyDescent="0.25">
      <c r="A3380" s="40">
        <v>1</v>
      </c>
      <c r="B3380" s="157" t="s">
        <v>43</v>
      </c>
      <c r="C3380" s="157"/>
      <c r="D3380" s="157"/>
      <c r="E3380" s="52" t="s">
        <v>17</v>
      </c>
      <c r="F3380" s="198" t="s">
        <v>17</v>
      </c>
      <c r="G3380" s="199"/>
      <c r="H3380" s="200"/>
      <c r="I3380" s="200"/>
      <c r="J3380" s="201"/>
      <c r="K3380" s="99"/>
      <c r="L3380" s="17"/>
      <c r="M3380" s="17"/>
      <c r="N3380" s="17"/>
      <c r="O3380" s="17"/>
      <c r="P3380" s="17"/>
      <c r="Q3380" s="17"/>
      <c r="R3380" s="17"/>
      <c r="S3380" s="17"/>
      <c r="T3380" s="17"/>
    </row>
    <row r="3381" spans="1:27" ht="30.75" hidden="1" customHeight="1" x14ac:dyDescent="0.25">
      <c r="A3381" s="40">
        <v>2</v>
      </c>
      <c r="B3381" s="157" t="s">
        <v>44</v>
      </c>
      <c r="C3381" s="157"/>
      <c r="D3381" s="157"/>
      <c r="E3381" s="52" t="s">
        <v>17</v>
      </c>
      <c r="F3381" s="198" t="s">
        <v>17</v>
      </c>
      <c r="G3381" s="199"/>
      <c r="H3381" s="120"/>
      <c r="I3381" s="159"/>
      <c r="J3381" s="159"/>
      <c r="K3381" s="101"/>
      <c r="L3381" s="17"/>
      <c r="M3381" s="17"/>
      <c r="N3381" s="17"/>
      <c r="O3381" s="17"/>
      <c r="P3381" s="17"/>
      <c r="Q3381" s="17"/>
      <c r="R3381" s="17"/>
      <c r="S3381" s="17"/>
      <c r="T3381" s="17"/>
    </row>
    <row r="3382" spans="1:27" ht="15.75" hidden="1" x14ac:dyDescent="0.25">
      <c r="A3382" s="40">
        <v>3</v>
      </c>
      <c r="B3382" s="126" t="s">
        <v>152</v>
      </c>
      <c r="C3382" s="127"/>
      <c r="D3382" s="128"/>
      <c r="E3382" s="53" t="s">
        <v>153</v>
      </c>
      <c r="F3382" s="202"/>
      <c r="G3382" s="203"/>
      <c r="H3382" s="120"/>
      <c r="I3382" s="159"/>
      <c r="J3382" s="159"/>
      <c r="K3382" s="101"/>
      <c r="L3382" s="17"/>
      <c r="M3382" s="17"/>
      <c r="N3382" s="17"/>
      <c r="O3382" s="17"/>
      <c r="P3382" s="17"/>
      <c r="Q3382" s="17"/>
      <c r="R3382" s="17"/>
      <c r="S3382" s="17"/>
      <c r="T3382" s="17"/>
      <c r="AA3382" t="s">
        <v>154</v>
      </c>
    </row>
    <row r="3383" spans="1:27" ht="17.25" hidden="1" x14ac:dyDescent="0.25">
      <c r="A3383" s="40">
        <v>4</v>
      </c>
      <c r="B3383" s="157" t="s">
        <v>45</v>
      </c>
      <c r="C3383" s="157"/>
      <c r="D3383" s="157"/>
      <c r="E3383" s="54" t="s">
        <v>21</v>
      </c>
      <c r="F3383" s="158"/>
      <c r="G3383" s="158"/>
      <c r="H3383" s="120"/>
      <c r="I3383" s="159"/>
      <c r="J3383" s="159"/>
      <c r="K3383" s="101"/>
      <c r="L3383" s="17"/>
      <c r="M3383" s="17"/>
      <c r="N3383" s="17"/>
      <c r="O3383" s="17"/>
      <c r="P3383" s="17"/>
      <c r="Q3383" s="17"/>
      <c r="R3383" s="17"/>
      <c r="S3383" s="17"/>
      <c r="T3383" s="17"/>
      <c r="AA3383" t="s">
        <v>155</v>
      </c>
    </row>
    <row r="3384" spans="1:27" ht="18.75" hidden="1" customHeight="1" x14ac:dyDescent="0.25">
      <c r="A3384" s="40">
        <v>5</v>
      </c>
      <c r="B3384" s="157" t="s">
        <v>41</v>
      </c>
      <c r="C3384" s="157"/>
      <c r="D3384" s="157"/>
      <c r="E3384" s="54" t="s">
        <v>21</v>
      </c>
      <c r="F3384" s="204"/>
      <c r="G3384" s="205"/>
      <c r="H3384" s="120"/>
      <c r="I3384" s="159"/>
      <c r="J3384" s="159"/>
      <c r="K3384" s="101"/>
      <c r="L3384" s="17"/>
      <c r="M3384" s="17"/>
      <c r="N3384" s="17"/>
      <c r="O3384" s="17"/>
      <c r="P3384" s="17"/>
      <c r="Q3384" s="17"/>
      <c r="R3384" s="17"/>
      <c r="S3384" s="17"/>
      <c r="T3384" s="17"/>
    </row>
    <row r="3385" spans="1:27" ht="29.25" hidden="1" customHeight="1" x14ac:dyDescent="0.25">
      <c r="A3385" s="34">
        <v>6</v>
      </c>
      <c r="B3385" s="206" t="s">
        <v>163</v>
      </c>
      <c r="C3385" s="206"/>
      <c r="D3385" s="206"/>
      <c r="E3385" s="55" t="s">
        <v>168</v>
      </c>
      <c r="F3385" s="158"/>
      <c r="G3385" s="158"/>
      <c r="H3385" s="120"/>
      <c r="I3385" s="159"/>
      <c r="J3385" s="159"/>
      <c r="K3385" s="101"/>
      <c r="L3385" s="17"/>
      <c r="M3385" s="17"/>
      <c r="N3385" s="17"/>
      <c r="O3385" s="17"/>
      <c r="P3385" s="17"/>
      <c r="Q3385" s="17"/>
      <c r="R3385" s="17"/>
      <c r="S3385" s="17"/>
      <c r="T3385" s="17"/>
    </row>
    <row r="3386" spans="1:27" ht="62.25" hidden="1" customHeight="1" x14ac:dyDescent="0.25">
      <c r="A3386" s="40">
        <v>7</v>
      </c>
      <c r="B3386" s="157" t="s">
        <v>46</v>
      </c>
      <c r="C3386" s="157"/>
      <c r="D3386" s="157"/>
      <c r="E3386" s="54" t="s">
        <v>21</v>
      </c>
      <c r="F3386" s="158"/>
      <c r="G3386" s="158"/>
      <c r="H3386" s="120"/>
      <c r="I3386" s="159"/>
      <c r="J3386" s="159"/>
      <c r="K3386" s="99"/>
      <c r="L3386" s="17"/>
      <c r="M3386" s="17"/>
      <c r="N3386" s="17"/>
      <c r="O3386" s="17"/>
      <c r="P3386" s="17"/>
      <c r="Q3386" s="17"/>
      <c r="R3386" s="17"/>
      <c r="S3386" s="17"/>
      <c r="T3386" s="17"/>
    </row>
    <row r="3387" spans="1:27" ht="28.5" hidden="1" customHeight="1" x14ac:dyDescent="0.25">
      <c r="A3387" s="40">
        <v>8</v>
      </c>
      <c r="B3387" s="193" t="s">
        <v>174</v>
      </c>
      <c r="C3387" s="194"/>
      <c r="D3387" s="195"/>
      <c r="E3387" s="56" t="s">
        <v>35</v>
      </c>
      <c r="F3387" s="196"/>
      <c r="G3387" s="197"/>
      <c r="H3387" s="120"/>
      <c r="I3387" s="159"/>
      <c r="J3387" s="159"/>
      <c r="K3387" s="99"/>
      <c r="L3387" s="17"/>
      <c r="M3387" s="17"/>
      <c r="N3387" s="17"/>
      <c r="O3387" s="17"/>
      <c r="P3387" s="17"/>
      <c r="Q3387" s="17"/>
      <c r="R3387" s="17"/>
      <c r="S3387" s="17"/>
      <c r="T3387" s="17"/>
    </row>
    <row r="3388" spans="1:27" ht="29.25" hidden="1" customHeight="1" x14ac:dyDescent="0.25">
      <c r="A3388" s="40">
        <v>9</v>
      </c>
      <c r="B3388" s="193" t="s">
        <v>176</v>
      </c>
      <c r="C3388" s="194"/>
      <c r="D3388" s="195"/>
      <c r="E3388" s="56" t="s">
        <v>153</v>
      </c>
      <c r="F3388" s="163"/>
      <c r="G3388" s="164"/>
      <c r="H3388" s="120"/>
      <c r="I3388" s="159"/>
      <c r="J3388" s="159"/>
      <c r="K3388" s="99"/>
      <c r="L3388" s="17"/>
      <c r="M3388" s="17"/>
      <c r="N3388" s="17"/>
      <c r="O3388" s="17"/>
      <c r="P3388" s="17"/>
      <c r="Q3388" s="17"/>
      <c r="R3388" s="17"/>
      <c r="S3388" s="17"/>
      <c r="T3388" s="17"/>
    </row>
    <row r="3389" spans="1:27" hidden="1" x14ac:dyDescent="0.25">
      <c r="A3389" s="40">
        <v>10</v>
      </c>
      <c r="B3389" s="193" t="s">
        <v>175</v>
      </c>
      <c r="C3389" s="194"/>
      <c r="D3389" s="195"/>
      <c r="E3389" s="56" t="s">
        <v>35</v>
      </c>
      <c r="F3389" s="196"/>
      <c r="G3389" s="197"/>
      <c r="H3389" s="120"/>
      <c r="I3389" s="159"/>
      <c r="J3389" s="159"/>
      <c r="K3389" s="99"/>
      <c r="L3389" s="17"/>
      <c r="M3389" s="17"/>
      <c r="N3389" s="17"/>
      <c r="O3389" s="17"/>
      <c r="P3389" s="17"/>
      <c r="Q3389" s="17"/>
      <c r="R3389" s="17"/>
      <c r="S3389" s="17"/>
      <c r="T3389" s="17"/>
    </row>
    <row r="3390" spans="1:27" ht="33.75" hidden="1" customHeight="1" x14ac:dyDescent="0.25">
      <c r="A3390" s="40">
        <v>11</v>
      </c>
      <c r="B3390" s="126" t="s">
        <v>156</v>
      </c>
      <c r="C3390" s="127"/>
      <c r="D3390" s="128"/>
      <c r="E3390" s="57" t="s">
        <v>69</v>
      </c>
      <c r="F3390" s="187"/>
      <c r="G3390" s="188"/>
      <c r="H3390" s="120"/>
      <c r="I3390" s="159"/>
      <c r="J3390" s="159"/>
      <c r="K3390" s="100" t="str">
        <f>IF(F3391&gt;F3390,"Wartość kosztów kwalifikowanych przekracza koszt całkowity przedsięwzięcia !!!","")</f>
        <v/>
      </c>
      <c r="L3390" s="17"/>
      <c r="M3390" s="17"/>
      <c r="N3390" s="17"/>
      <c r="O3390" s="17"/>
      <c r="P3390" s="17"/>
      <c r="Q3390" s="17"/>
      <c r="R3390" s="17"/>
      <c r="S3390" s="17"/>
      <c r="T3390" s="17"/>
    </row>
    <row r="3391" spans="1:27" ht="141.75" hidden="1" customHeight="1" x14ac:dyDescent="0.25">
      <c r="A3391" s="40">
        <v>12</v>
      </c>
      <c r="B3391" s="126" t="s">
        <v>167</v>
      </c>
      <c r="C3391" s="127"/>
      <c r="D3391" s="128"/>
      <c r="E3391" s="57" t="s">
        <v>69</v>
      </c>
      <c r="F3391" s="187"/>
      <c r="G3391" s="188"/>
      <c r="H3391" s="120"/>
      <c r="I3391" s="159"/>
      <c r="J3391" s="159"/>
      <c r="K3391" s="105" t="str">
        <f>IF(F3391="","",IF(F3391&lt;100000,"Minimalny koszt kwalifikowany przedsięwzięcia to 100.000,00 zł !!!",""))</f>
        <v/>
      </c>
      <c r="L3391" s="17"/>
      <c r="M3391" s="17"/>
      <c r="N3391" s="17"/>
      <c r="O3391" s="17"/>
      <c r="P3391" s="17"/>
      <c r="Q3391" s="17"/>
      <c r="R3391" s="17"/>
      <c r="S3391" s="17"/>
      <c r="T3391" s="17"/>
    </row>
    <row r="3392" spans="1:27" ht="30.75" hidden="1" customHeight="1" x14ac:dyDescent="0.25">
      <c r="A3392" s="37">
        <v>13</v>
      </c>
      <c r="B3392" s="126" t="s">
        <v>165</v>
      </c>
      <c r="C3392" s="127"/>
      <c r="D3392" s="128"/>
      <c r="E3392" s="57" t="s">
        <v>69</v>
      </c>
      <c r="F3392" s="187"/>
      <c r="G3392" s="188"/>
      <c r="H3392" s="120"/>
      <c r="I3392" s="159"/>
      <c r="J3392" s="159"/>
      <c r="K3392" s="99"/>
      <c r="L3392" s="17"/>
      <c r="M3392" s="17"/>
      <c r="N3392" s="17"/>
      <c r="O3392" s="17"/>
      <c r="P3392" s="17"/>
      <c r="Q3392" s="17"/>
      <c r="R3392" s="17"/>
      <c r="S3392" s="17"/>
      <c r="T3392" s="17"/>
    </row>
    <row r="3393" spans="1:20" ht="30.75" hidden="1" customHeight="1" x14ac:dyDescent="0.25">
      <c r="A3393" s="37">
        <v>14</v>
      </c>
      <c r="B3393" s="126" t="s">
        <v>164</v>
      </c>
      <c r="C3393" s="127"/>
      <c r="D3393" s="128"/>
      <c r="E3393" s="57" t="s">
        <v>69</v>
      </c>
      <c r="F3393" s="187"/>
      <c r="G3393" s="188"/>
      <c r="H3393" s="120"/>
      <c r="I3393" s="159"/>
      <c r="J3393" s="159"/>
      <c r="K3393" s="99"/>
      <c r="L3393" s="17"/>
      <c r="M3393" s="17"/>
      <c r="N3393" s="17"/>
      <c r="O3393" s="17"/>
      <c r="P3393" s="17"/>
      <c r="Q3393" s="17"/>
      <c r="R3393" s="17"/>
      <c r="S3393" s="17"/>
      <c r="T3393" s="17"/>
    </row>
    <row r="3394" spans="1:20" ht="30.75" hidden="1" customHeight="1" x14ac:dyDescent="0.25">
      <c r="A3394" s="37">
        <v>15</v>
      </c>
      <c r="B3394" s="126" t="s">
        <v>170</v>
      </c>
      <c r="C3394" s="127"/>
      <c r="D3394" s="128"/>
      <c r="E3394" s="57" t="s">
        <v>69</v>
      </c>
      <c r="F3394" s="189" t="str">
        <f>IF(OR(F3392="",F3393=""),"",F3392-F3393)</f>
        <v/>
      </c>
      <c r="G3394" s="190"/>
      <c r="H3394" s="120"/>
      <c r="I3394" s="159"/>
      <c r="J3394" s="159"/>
      <c r="K3394" s="99"/>
      <c r="L3394" s="17"/>
      <c r="M3394" s="17"/>
      <c r="N3394" s="17"/>
      <c r="O3394" s="17"/>
      <c r="P3394" s="17"/>
      <c r="Q3394" s="17"/>
      <c r="R3394" s="17"/>
      <c r="S3394" s="17"/>
      <c r="T3394" s="17"/>
    </row>
    <row r="3395" spans="1:20" hidden="1" x14ac:dyDescent="0.25">
      <c r="A3395" s="166">
        <v>16</v>
      </c>
      <c r="B3395" s="145" t="s">
        <v>66</v>
      </c>
      <c r="C3395" s="146"/>
      <c r="D3395" s="147"/>
      <c r="E3395" s="56" t="s">
        <v>93</v>
      </c>
      <c r="F3395" s="191"/>
      <c r="G3395" s="192"/>
      <c r="H3395" s="182"/>
      <c r="I3395" s="183"/>
      <c r="J3395" s="183"/>
      <c r="K3395" s="102"/>
      <c r="L3395" s="17"/>
      <c r="M3395" s="17"/>
      <c r="N3395" s="17"/>
      <c r="O3395" s="17"/>
      <c r="P3395" s="17"/>
      <c r="Q3395" s="17"/>
      <c r="R3395" s="17"/>
      <c r="S3395" s="17"/>
      <c r="T3395" s="17"/>
    </row>
    <row r="3396" spans="1:20" ht="17.25" hidden="1" customHeight="1" x14ac:dyDescent="0.25">
      <c r="A3396" s="167"/>
      <c r="B3396" s="151"/>
      <c r="C3396" s="152"/>
      <c r="D3396" s="153"/>
      <c r="E3396" s="54" t="s">
        <v>22</v>
      </c>
      <c r="F3396" s="114" t="str">
        <f>IF(F3395="","",F3395*0.278)</f>
        <v/>
      </c>
      <c r="G3396" s="114"/>
      <c r="H3396" s="184"/>
      <c r="I3396" s="184"/>
      <c r="J3396" s="182"/>
      <c r="K3396" s="102"/>
      <c r="L3396" s="17"/>
      <c r="M3396" s="17"/>
      <c r="N3396" s="17"/>
      <c r="O3396" s="17"/>
      <c r="P3396" s="17"/>
      <c r="Q3396" s="17"/>
      <c r="R3396" s="17"/>
      <c r="S3396" s="17"/>
      <c r="T3396" s="17"/>
    </row>
    <row r="3397" spans="1:20" hidden="1" x14ac:dyDescent="0.25">
      <c r="A3397" s="166">
        <v>17</v>
      </c>
      <c r="B3397" s="145" t="s">
        <v>67</v>
      </c>
      <c r="C3397" s="146"/>
      <c r="D3397" s="147"/>
      <c r="E3397" s="56" t="s">
        <v>93</v>
      </c>
      <c r="F3397" s="191"/>
      <c r="G3397" s="192"/>
      <c r="H3397" s="182"/>
      <c r="I3397" s="183"/>
      <c r="J3397" s="183"/>
      <c r="K3397" s="102"/>
      <c r="L3397" s="17"/>
      <c r="M3397" s="17"/>
      <c r="N3397" s="17"/>
      <c r="O3397" s="17"/>
      <c r="P3397" s="17"/>
      <c r="Q3397" s="17"/>
      <c r="R3397" s="17"/>
      <c r="S3397" s="17"/>
      <c r="T3397" s="17"/>
    </row>
    <row r="3398" spans="1:20" hidden="1" x14ac:dyDescent="0.25">
      <c r="A3398" s="167"/>
      <c r="B3398" s="151"/>
      <c r="C3398" s="152"/>
      <c r="D3398" s="153"/>
      <c r="E3398" s="54" t="s">
        <v>22</v>
      </c>
      <c r="F3398" s="114" t="str">
        <f>IF(F3397="","",F3397*0.278)</f>
        <v/>
      </c>
      <c r="G3398" s="114"/>
      <c r="H3398" s="184"/>
      <c r="I3398" s="184"/>
      <c r="J3398" s="182"/>
      <c r="K3398" s="102"/>
      <c r="L3398" s="17"/>
      <c r="M3398" s="17"/>
      <c r="N3398" s="17"/>
      <c r="O3398" s="17"/>
      <c r="P3398" s="17"/>
      <c r="Q3398" s="17"/>
      <c r="R3398" s="17"/>
      <c r="S3398" s="17"/>
      <c r="T3398" s="17"/>
    </row>
    <row r="3399" spans="1:20" hidden="1" x14ac:dyDescent="0.25">
      <c r="A3399" s="166">
        <v>18</v>
      </c>
      <c r="B3399" s="145" t="s">
        <v>64</v>
      </c>
      <c r="C3399" s="146"/>
      <c r="D3399" s="147"/>
      <c r="E3399" s="56" t="s">
        <v>93</v>
      </c>
      <c r="F3399" s="181" t="str">
        <f>IF(OR(F3395="",F3397=""),"",F3395-F3397)</f>
        <v/>
      </c>
      <c r="G3399" s="181"/>
      <c r="H3399" s="182"/>
      <c r="I3399" s="183"/>
      <c r="J3399" s="183"/>
      <c r="K3399" s="102"/>
      <c r="L3399" s="17"/>
      <c r="M3399" s="17"/>
      <c r="N3399" s="17"/>
      <c r="O3399" s="17"/>
      <c r="P3399" s="17"/>
      <c r="Q3399" s="17"/>
      <c r="R3399" s="17"/>
      <c r="S3399" s="17"/>
      <c r="T3399" s="17"/>
    </row>
    <row r="3400" spans="1:20" hidden="1" x14ac:dyDescent="0.25">
      <c r="A3400" s="167"/>
      <c r="B3400" s="151"/>
      <c r="C3400" s="152"/>
      <c r="D3400" s="153"/>
      <c r="E3400" s="54" t="s">
        <v>22</v>
      </c>
      <c r="F3400" s="114" t="str">
        <f>IF(OR(F3396="",F3398=""),"",F3396-F3398)</f>
        <v/>
      </c>
      <c r="G3400" s="114"/>
      <c r="H3400" s="184"/>
      <c r="I3400" s="184"/>
      <c r="J3400" s="182"/>
      <c r="K3400" s="102"/>
      <c r="L3400" s="17"/>
      <c r="M3400" s="17"/>
      <c r="N3400" s="17"/>
      <c r="O3400" s="17"/>
      <c r="P3400" s="17"/>
      <c r="Q3400" s="17"/>
      <c r="R3400" s="17"/>
      <c r="S3400" s="17"/>
      <c r="T3400" s="17"/>
    </row>
    <row r="3401" spans="1:20" ht="24" hidden="1" customHeight="1" x14ac:dyDescent="0.25">
      <c r="A3401" s="166">
        <v>19</v>
      </c>
      <c r="B3401" s="168" t="s">
        <v>61</v>
      </c>
      <c r="C3401" s="169"/>
      <c r="D3401" s="170"/>
      <c r="E3401" s="58" t="s">
        <v>93</v>
      </c>
      <c r="F3401" s="163"/>
      <c r="G3401" s="164"/>
      <c r="H3401" s="120"/>
      <c r="I3401" s="159"/>
      <c r="J3401" s="159"/>
      <c r="K3401" s="99"/>
      <c r="L3401" s="17"/>
      <c r="M3401" s="17"/>
      <c r="N3401" s="17"/>
      <c r="O3401" s="17"/>
      <c r="P3401" s="17"/>
      <c r="Q3401" s="17"/>
      <c r="R3401" s="17"/>
      <c r="S3401" s="17"/>
      <c r="T3401" s="17"/>
    </row>
    <row r="3402" spans="1:20" ht="24" hidden="1" customHeight="1" x14ac:dyDescent="0.25">
      <c r="A3402" s="167"/>
      <c r="B3402" s="171"/>
      <c r="C3402" s="172"/>
      <c r="D3402" s="173"/>
      <c r="E3402" s="57" t="s">
        <v>22</v>
      </c>
      <c r="F3402" s="185" t="str">
        <f>IF(F3401="","",F3401*0.278)</f>
        <v/>
      </c>
      <c r="G3402" s="186"/>
      <c r="H3402" s="120"/>
      <c r="I3402" s="159"/>
      <c r="J3402" s="159"/>
      <c r="K3402" s="99"/>
      <c r="L3402" s="17"/>
      <c r="M3402" s="17"/>
      <c r="N3402" s="17"/>
      <c r="O3402" s="17"/>
      <c r="P3402" s="17"/>
      <c r="Q3402" s="17"/>
      <c r="R3402" s="17"/>
      <c r="S3402" s="17"/>
      <c r="T3402" s="17"/>
    </row>
    <row r="3403" spans="1:20" ht="24" hidden="1" customHeight="1" x14ac:dyDescent="0.25">
      <c r="A3403" s="166">
        <v>20</v>
      </c>
      <c r="B3403" s="168" t="s">
        <v>62</v>
      </c>
      <c r="C3403" s="169"/>
      <c r="D3403" s="170"/>
      <c r="E3403" s="58" t="s">
        <v>93</v>
      </c>
      <c r="F3403" s="163"/>
      <c r="G3403" s="164"/>
      <c r="H3403" s="120"/>
      <c r="I3403" s="159"/>
      <c r="J3403" s="159"/>
      <c r="K3403" s="99"/>
      <c r="L3403" s="17"/>
      <c r="M3403" s="17"/>
      <c r="N3403" s="17"/>
      <c r="O3403" s="17"/>
      <c r="P3403" s="17"/>
      <c r="Q3403" s="17"/>
      <c r="R3403" s="17"/>
      <c r="S3403" s="17"/>
      <c r="T3403" s="17"/>
    </row>
    <row r="3404" spans="1:20" ht="24" hidden="1" customHeight="1" x14ac:dyDescent="0.25">
      <c r="A3404" s="167"/>
      <c r="B3404" s="171"/>
      <c r="C3404" s="172"/>
      <c r="D3404" s="173"/>
      <c r="E3404" s="57" t="s">
        <v>22</v>
      </c>
      <c r="F3404" s="185" t="str">
        <f>IF(F3403="","",F3403*0.278)</f>
        <v/>
      </c>
      <c r="G3404" s="186"/>
      <c r="H3404" s="120"/>
      <c r="I3404" s="159"/>
      <c r="J3404" s="159"/>
      <c r="K3404" s="103"/>
      <c r="L3404" s="17"/>
      <c r="M3404" s="17"/>
      <c r="N3404" s="17"/>
      <c r="O3404" s="17"/>
      <c r="P3404" s="17"/>
      <c r="Q3404" s="17"/>
      <c r="R3404" s="17"/>
      <c r="S3404" s="17"/>
      <c r="T3404" s="17"/>
    </row>
    <row r="3405" spans="1:20" ht="23.25" hidden="1" customHeight="1" x14ac:dyDescent="0.25">
      <c r="A3405" s="166">
        <v>21</v>
      </c>
      <c r="B3405" s="168" t="s">
        <v>50</v>
      </c>
      <c r="C3405" s="169"/>
      <c r="D3405" s="170"/>
      <c r="E3405" s="58" t="s">
        <v>93</v>
      </c>
      <c r="F3405" s="174" t="str">
        <f>IF(OR(F3401="",F3403=""),"",F3401-F3403)</f>
        <v/>
      </c>
      <c r="G3405" s="175"/>
      <c r="H3405" s="120"/>
      <c r="I3405" s="159"/>
      <c r="J3405" s="159"/>
      <c r="K3405" s="103"/>
      <c r="L3405" s="17"/>
      <c r="M3405" s="17"/>
      <c r="N3405" s="17"/>
      <c r="O3405" s="17"/>
      <c r="P3405" s="17"/>
      <c r="Q3405" s="17"/>
      <c r="R3405" s="17"/>
      <c r="S3405" s="17"/>
      <c r="T3405" s="17"/>
    </row>
    <row r="3406" spans="1:20" ht="23.25" hidden="1" customHeight="1" x14ac:dyDescent="0.25">
      <c r="A3406" s="167"/>
      <c r="B3406" s="171"/>
      <c r="C3406" s="172"/>
      <c r="D3406" s="173"/>
      <c r="E3406" s="57" t="s">
        <v>22</v>
      </c>
      <c r="F3406" s="174" t="str">
        <f>IF(OR(F3402="",F3404=""),"",F3402-F3404)</f>
        <v/>
      </c>
      <c r="G3406" s="175"/>
      <c r="H3406" s="120"/>
      <c r="I3406" s="159"/>
      <c r="J3406" s="159"/>
      <c r="K3406" s="103"/>
      <c r="L3406" s="17"/>
      <c r="M3406" s="17"/>
      <c r="N3406" s="17"/>
      <c r="O3406" s="17"/>
      <c r="P3406" s="17"/>
      <c r="Q3406" s="17"/>
      <c r="R3406" s="17"/>
      <c r="S3406" s="17"/>
      <c r="T3406" s="17"/>
    </row>
    <row r="3407" spans="1:20" ht="45.75" hidden="1" customHeight="1" x14ac:dyDescent="0.25">
      <c r="A3407" s="38">
        <v>22</v>
      </c>
      <c r="B3407" s="126" t="s">
        <v>161</v>
      </c>
      <c r="C3407" s="127"/>
      <c r="D3407" s="128"/>
      <c r="E3407" s="57" t="s">
        <v>47</v>
      </c>
      <c r="F3407" s="176" t="str">
        <f>IF(OR(F3401="",F3403=""),"",F3405/F3401)</f>
        <v/>
      </c>
      <c r="G3407" s="177"/>
      <c r="H3407" s="120"/>
      <c r="I3407" s="159"/>
      <c r="J3407" s="159"/>
      <c r="K3407" s="103"/>
      <c r="L3407" s="17"/>
      <c r="M3407" s="17"/>
      <c r="N3407" s="17"/>
      <c r="O3407" s="17"/>
      <c r="P3407" s="17"/>
      <c r="Q3407" s="17"/>
      <c r="R3407" s="17"/>
      <c r="S3407" s="17"/>
      <c r="T3407" s="17"/>
    </row>
    <row r="3408" spans="1:20" ht="30.75" hidden="1" customHeight="1" x14ac:dyDescent="0.25">
      <c r="A3408" s="40">
        <v>23</v>
      </c>
      <c r="B3408" s="129" t="s">
        <v>23</v>
      </c>
      <c r="C3408" s="130"/>
      <c r="D3408" s="131"/>
      <c r="E3408" s="54" t="s">
        <v>22</v>
      </c>
      <c r="F3408" s="178"/>
      <c r="G3408" s="178"/>
      <c r="H3408" s="179"/>
      <c r="I3408" s="179"/>
      <c r="J3408" s="120"/>
      <c r="K3408" s="102"/>
      <c r="L3408" s="17"/>
      <c r="M3408" s="17"/>
      <c r="N3408" s="17"/>
      <c r="O3408" s="17"/>
      <c r="P3408" s="17"/>
      <c r="Q3408" s="17"/>
      <c r="R3408" s="17"/>
      <c r="S3408" s="17"/>
      <c r="T3408" s="17"/>
    </row>
    <row r="3409" spans="1:27" ht="30.75" hidden="1" customHeight="1" x14ac:dyDescent="0.25">
      <c r="A3409" s="38">
        <v>24</v>
      </c>
      <c r="B3409" s="129" t="s">
        <v>172</v>
      </c>
      <c r="C3409" s="130"/>
      <c r="D3409" s="131"/>
      <c r="E3409" s="54" t="s">
        <v>22</v>
      </c>
      <c r="F3409" s="178"/>
      <c r="G3409" s="178"/>
      <c r="H3409" s="179"/>
      <c r="I3409" s="179"/>
      <c r="J3409" s="120"/>
      <c r="K3409" s="102"/>
      <c r="L3409" s="17"/>
      <c r="M3409" s="17"/>
      <c r="N3409" s="17"/>
      <c r="O3409" s="17"/>
      <c r="P3409" s="17"/>
      <c r="Q3409" s="17"/>
      <c r="R3409" s="17"/>
      <c r="S3409" s="17"/>
      <c r="T3409" s="17"/>
    </row>
    <row r="3410" spans="1:27" ht="30.75" hidden="1" customHeight="1" x14ac:dyDescent="0.25">
      <c r="A3410" s="38">
        <v>25</v>
      </c>
      <c r="B3410" s="129" t="s">
        <v>173</v>
      </c>
      <c r="C3410" s="130"/>
      <c r="D3410" s="131"/>
      <c r="E3410" s="54" t="s">
        <v>22</v>
      </c>
      <c r="F3410" s="180" t="str">
        <f>IF(OR(F3408="",F3409=""),"",F3408-F3409)</f>
        <v/>
      </c>
      <c r="G3410" s="180"/>
      <c r="H3410" s="120"/>
      <c r="I3410" s="159"/>
      <c r="J3410" s="159"/>
      <c r="K3410" s="102"/>
      <c r="L3410" s="17"/>
      <c r="M3410" s="17"/>
      <c r="N3410" s="17"/>
      <c r="O3410" s="17"/>
      <c r="P3410" s="17"/>
      <c r="Q3410" s="17"/>
      <c r="R3410" s="17"/>
      <c r="S3410" s="17"/>
      <c r="T3410" s="17"/>
    </row>
    <row r="3411" spans="1:27" ht="45.75" hidden="1" customHeight="1" x14ac:dyDescent="0.25">
      <c r="A3411" s="46">
        <v>26</v>
      </c>
      <c r="B3411" s="108" t="s">
        <v>166</v>
      </c>
      <c r="C3411" s="108"/>
      <c r="D3411" s="108"/>
      <c r="E3411" s="57" t="s">
        <v>22</v>
      </c>
      <c r="F3411" s="163"/>
      <c r="G3411" s="164"/>
      <c r="H3411" s="120"/>
      <c r="I3411" s="159"/>
      <c r="J3411" s="159"/>
      <c r="K3411" s="103"/>
      <c r="L3411" s="17"/>
      <c r="M3411" s="17"/>
      <c r="N3411" s="17"/>
      <c r="O3411" s="17"/>
      <c r="P3411" s="17"/>
      <c r="Q3411" s="17"/>
      <c r="R3411" s="17"/>
      <c r="S3411" s="17"/>
      <c r="T3411" s="17"/>
    </row>
    <row r="3412" spans="1:27" ht="45.75" hidden="1" customHeight="1" x14ac:dyDescent="0.25">
      <c r="A3412" s="46">
        <v>27</v>
      </c>
      <c r="B3412" s="108" t="s">
        <v>169</v>
      </c>
      <c r="C3412" s="108"/>
      <c r="D3412" s="108"/>
      <c r="E3412" s="57" t="s">
        <v>22</v>
      </c>
      <c r="F3412" s="163"/>
      <c r="G3412" s="164"/>
      <c r="H3412" s="120"/>
      <c r="I3412" s="159"/>
      <c r="J3412" s="159"/>
      <c r="K3412" s="103"/>
      <c r="L3412" s="17"/>
      <c r="M3412" s="17"/>
      <c r="N3412" s="17"/>
      <c r="O3412" s="17"/>
      <c r="P3412" s="17"/>
      <c r="Q3412" s="17"/>
      <c r="R3412" s="17"/>
      <c r="S3412" s="17"/>
      <c r="T3412" s="17"/>
    </row>
    <row r="3413" spans="1:27" ht="45" hidden="1" customHeight="1" x14ac:dyDescent="0.25">
      <c r="A3413" s="34">
        <v>28</v>
      </c>
      <c r="B3413" s="157" t="s">
        <v>51</v>
      </c>
      <c r="C3413" s="157"/>
      <c r="D3413" s="157"/>
      <c r="E3413" s="54" t="s">
        <v>22</v>
      </c>
      <c r="F3413" s="165" t="str">
        <f>IF(AND(F3411="",F3412=""),"",F3411+F3412)</f>
        <v/>
      </c>
      <c r="G3413" s="165"/>
      <c r="H3413" s="120"/>
      <c r="I3413" s="159"/>
      <c r="J3413" s="159"/>
      <c r="K3413" s="99"/>
      <c r="L3413" s="17"/>
      <c r="M3413" s="17"/>
      <c r="N3413" s="17"/>
      <c r="O3413" s="17"/>
      <c r="P3413" s="17"/>
      <c r="Q3413" s="17"/>
      <c r="R3413" s="17"/>
      <c r="S3413" s="17"/>
      <c r="T3413" s="17"/>
    </row>
    <row r="3414" spans="1:27" ht="30.75" hidden="1" customHeight="1" x14ac:dyDescent="0.25">
      <c r="A3414" s="34">
        <v>29</v>
      </c>
      <c r="B3414" s="129" t="s">
        <v>185</v>
      </c>
      <c r="C3414" s="130"/>
      <c r="D3414" s="131"/>
      <c r="E3414" s="54" t="s">
        <v>24</v>
      </c>
      <c r="F3414" s="163"/>
      <c r="G3414" s="164"/>
      <c r="H3414" s="120"/>
      <c r="I3414" s="159"/>
      <c r="J3414" s="159"/>
      <c r="K3414" s="99"/>
      <c r="L3414" s="17"/>
      <c r="M3414" s="17"/>
      <c r="N3414" s="17"/>
      <c r="O3414" s="17"/>
      <c r="P3414" s="17"/>
      <c r="Q3414" s="17"/>
      <c r="R3414" s="17"/>
      <c r="S3414" s="17"/>
      <c r="T3414" s="17"/>
    </row>
    <row r="3415" spans="1:27" hidden="1" x14ac:dyDescent="0.25">
      <c r="A3415" s="34">
        <v>30</v>
      </c>
      <c r="B3415" s="129" t="s">
        <v>186</v>
      </c>
      <c r="C3415" s="130"/>
      <c r="D3415" s="131"/>
      <c r="E3415" s="54" t="s">
        <v>24</v>
      </c>
      <c r="F3415" s="163"/>
      <c r="G3415" s="164"/>
      <c r="H3415" s="120"/>
      <c r="I3415" s="159"/>
      <c r="J3415" s="159"/>
      <c r="K3415" s="99"/>
      <c r="L3415" s="17"/>
      <c r="M3415" s="17"/>
      <c r="N3415" s="17"/>
      <c r="O3415" s="17"/>
      <c r="P3415" s="17"/>
      <c r="Q3415" s="17"/>
      <c r="R3415" s="17"/>
      <c r="S3415" s="17"/>
      <c r="T3415" s="17"/>
    </row>
    <row r="3416" spans="1:27" ht="31.5" hidden="1" customHeight="1" x14ac:dyDescent="0.25">
      <c r="A3416" s="34">
        <v>31</v>
      </c>
      <c r="B3416" s="157" t="s">
        <v>48</v>
      </c>
      <c r="C3416" s="157"/>
      <c r="D3416" s="157"/>
      <c r="E3416" s="54" t="s">
        <v>24</v>
      </c>
      <c r="F3416" s="165" t="str">
        <f>IF(OR(F3414="",F3415=""),"",F3414-F3415)</f>
        <v/>
      </c>
      <c r="G3416" s="165"/>
      <c r="H3416" s="120"/>
      <c r="I3416" s="159"/>
      <c r="J3416" s="159"/>
      <c r="K3416" s="103"/>
      <c r="L3416" s="17"/>
      <c r="M3416" s="17"/>
      <c r="N3416" s="17"/>
      <c r="O3416" s="17"/>
      <c r="P3416" s="17"/>
      <c r="Q3416" s="17"/>
      <c r="R3416" s="17"/>
      <c r="S3416" s="17"/>
      <c r="T3416" s="17"/>
    </row>
    <row r="3417" spans="1:27" hidden="1" x14ac:dyDescent="0.25">
      <c r="A3417" s="142">
        <v>32</v>
      </c>
      <c r="B3417" s="145" t="s">
        <v>52</v>
      </c>
      <c r="C3417" s="146"/>
      <c r="D3417" s="147"/>
      <c r="E3417" s="154" t="s">
        <v>182</v>
      </c>
      <c r="F3417" s="154"/>
      <c r="G3417" s="154"/>
      <c r="H3417" s="154"/>
      <c r="I3417" s="154"/>
      <c r="J3417" s="86"/>
      <c r="K3417" s="155" t="str">
        <f>IF(AND(J3417="Tak",F3407&lt;0.25),"Nie został spełniony warunek zgodnie z punktem 1 Kryteriów jakościowych dopuszczających","")</f>
        <v/>
      </c>
      <c r="L3417" s="155"/>
      <c r="M3417" s="155"/>
      <c r="N3417" s="155"/>
      <c r="O3417" s="155"/>
      <c r="P3417" s="155"/>
      <c r="Q3417" s="155"/>
      <c r="R3417" s="155"/>
      <c r="S3417" s="155"/>
      <c r="T3417" s="155"/>
      <c r="AA3417">
        <f>IF(J3417="Tak",1,0)</f>
        <v>0</v>
      </c>
    </row>
    <row r="3418" spans="1:27" hidden="1" x14ac:dyDescent="0.25">
      <c r="A3418" s="143"/>
      <c r="B3418" s="148"/>
      <c r="C3418" s="149"/>
      <c r="D3418" s="150"/>
      <c r="E3418" s="156" t="s">
        <v>183</v>
      </c>
      <c r="F3418" s="156"/>
      <c r="G3418" s="156"/>
      <c r="H3418" s="156"/>
      <c r="I3418" s="156"/>
      <c r="J3418" s="86"/>
      <c r="K3418" s="155" t="str">
        <f>IF(AND(J3418="Tak",F3407&lt;0.1),"Nie został spełniony warunek zgodnie z punktem 2 Kryteriów jakościowych dopuszczających","")</f>
        <v/>
      </c>
      <c r="L3418" s="155"/>
      <c r="M3418" s="155"/>
      <c r="N3418" s="155"/>
      <c r="O3418" s="155"/>
      <c r="P3418" s="155"/>
      <c r="Q3418" s="155"/>
      <c r="R3418" s="155"/>
      <c r="S3418" s="155"/>
      <c r="T3418" s="155"/>
      <c r="AA3418">
        <f t="shared" ref="AA3418:AA3419" si="68">IF(J3418="Tak",1,0)</f>
        <v>0</v>
      </c>
    </row>
    <row r="3419" spans="1:27" hidden="1" x14ac:dyDescent="0.25">
      <c r="A3419" s="144"/>
      <c r="B3419" s="151"/>
      <c r="C3419" s="152"/>
      <c r="D3419" s="153"/>
      <c r="E3419" s="156" t="s">
        <v>184</v>
      </c>
      <c r="F3419" s="156"/>
      <c r="G3419" s="156"/>
      <c r="H3419" s="156"/>
      <c r="I3419" s="156"/>
      <c r="J3419" s="86"/>
      <c r="K3419" s="155" t="str">
        <f>IF(AND(J3419="Tak",F3407&lt;0.1),"Nie został spełniony warunek zgodnie z punktem 2 Kryteriów jakościowych dopuszczających","")</f>
        <v/>
      </c>
      <c r="L3419" s="155"/>
      <c r="M3419" s="155"/>
      <c r="N3419" s="155"/>
      <c r="O3419" s="155"/>
      <c r="P3419" s="155"/>
      <c r="Q3419" s="155"/>
      <c r="R3419" s="155"/>
      <c r="S3419" s="155"/>
      <c r="T3419" s="155"/>
      <c r="AA3419">
        <f t="shared" si="68"/>
        <v>0</v>
      </c>
    </row>
    <row r="3420" spans="1:27" ht="61.5" hidden="1" customHeight="1" x14ac:dyDescent="0.25">
      <c r="A3420" s="34">
        <v>33</v>
      </c>
      <c r="B3420" s="157" t="s">
        <v>277</v>
      </c>
      <c r="C3420" s="157"/>
      <c r="D3420" s="157"/>
      <c r="E3420" s="54" t="s">
        <v>19</v>
      </c>
      <c r="F3420" s="158"/>
      <c r="G3420" s="158"/>
      <c r="H3420" s="120"/>
      <c r="I3420" s="159"/>
      <c r="J3420" s="159"/>
      <c r="K3420" s="99"/>
      <c r="L3420" s="17"/>
      <c r="M3420" s="17"/>
      <c r="N3420" s="17"/>
      <c r="O3420" s="17"/>
      <c r="P3420" s="17"/>
      <c r="Q3420" s="17"/>
      <c r="R3420" s="17"/>
      <c r="S3420" s="17"/>
      <c r="T3420" s="17"/>
      <c r="AA3420">
        <f>SUM(AA3417:AA3419)</f>
        <v>0</v>
      </c>
    </row>
    <row r="3421" spans="1:27" ht="41.25" hidden="1" customHeight="1" x14ac:dyDescent="0.25">
      <c r="A3421" s="34">
        <v>34</v>
      </c>
      <c r="B3421" s="108" t="s">
        <v>157</v>
      </c>
      <c r="C3421" s="108"/>
      <c r="D3421" s="108"/>
      <c r="E3421" s="57" t="s">
        <v>158</v>
      </c>
      <c r="F3421" s="160" t="str">
        <f>IF(OR(F3392="",F3393=""),"",F3391/F3405)</f>
        <v/>
      </c>
      <c r="G3421" s="160"/>
      <c r="H3421" s="161"/>
      <c r="I3421" s="161"/>
      <c r="J3421" s="162"/>
      <c r="K3421" s="100"/>
      <c r="L3421" s="17"/>
      <c r="M3421" s="17"/>
      <c r="N3421" s="17"/>
      <c r="O3421" s="17"/>
      <c r="P3421" s="17"/>
      <c r="Q3421" s="17"/>
      <c r="R3421" s="17"/>
      <c r="S3421" s="17"/>
      <c r="T3421" s="17"/>
    </row>
    <row r="3422" spans="1:27" ht="40.5" hidden="1" customHeight="1" x14ac:dyDescent="0.25">
      <c r="A3422" s="34">
        <v>35</v>
      </c>
      <c r="B3422" s="108" t="s">
        <v>159</v>
      </c>
      <c r="C3422" s="108"/>
      <c r="D3422" s="108"/>
      <c r="E3422" s="57" t="s">
        <v>160</v>
      </c>
      <c r="F3422" s="160" t="str">
        <f>IF(OR(F3391="",F3392="",F3401=""),"",F3391/(F3392-F3393))</f>
        <v/>
      </c>
      <c r="G3422" s="160"/>
      <c r="H3422" s="161"/>
      <c r="I3422" s="161"/>
      <c r="J3422" s="162"/>
      <c r="K3422" s="99"/>
      <c r="L3422" s="17"/>
      <c r="M3422" s="17"/>
      <c r="N3422" s="17"/>
      <c r="O3422" s="17"/>
      <c r="P3422" s="17"/>
      <c r="Q3422" s="17"/>
      <c r="R3422" s="17"/>
      <c r="S3422" s="17"/>
      <c r="T3422" s="17"/>
    </row>
    <row r="3423" spans="1:27" ht="30" hidden="1" customHeight="1" x14ac:dyDescent="0.25">
      <c r="A3423" s="34">
        <v>36</v>
      </c>
      <c r="B3423" s="126" t="str">
        <f>CONCATENATE("Maksymalna kwota dofinansowania - ",'0-1'!$B$8)</f>
        <v xml:space="preserve">Maksymalna kwota dofinansowania - </v>
      </c>
      <c r="C3423" s="127"/>
      <c r="D3423" s="128"/>
      <c r="E3423" s="57" t="s">
        <v>69</v>
      </c>
      <c r="F3423" s="135" t="str">
        <f>IF(F3424="","",F3424*F3391)</f>
        <v/>
      </c>
      <c r="G3423" s="136"/>
      <c r="H3423" s="137"/>
      <c r="I3423" s="138"/>
      <c r="J3423" s="138"/>
      <c r="K3423" s="99"/>
      <c r="L3423" s="17"/>
      <c r="M3423" s="17"/>
      <c r="N3423" s="17"/>
      <c r="O3423" s="17"/>
      <c r="P3423" s="17"/>
      <c r="Q3423" s="17"/>
      <c r="R3423" s="17"/>
      <c r="S3423" s="17"/>
      <c r="T3423" s="17"/>
    </row>
    <row r="3424" spans="1:27" ht="45.75" hidden="1" customHeight="1" x14ac:dyDescent="0.25">
      <c r="A3424" s="34">
        <v>37</v>
      </c>
      <c r="B3424" s="126" t="s">
        <v>187</v>
      </c>
      <c r="C3424" s="127"/>
      <c r="D3424" s="128"/>
      <c r="E3424" s="59" t="s">
        <v>47</v>
      </c>
      <c r="F3424" s="139" t="str">
        <f>IF(AA3420=3,0.95,IF(AA3420=2,0.9,IF(AA3420=1,0.85,"")))</f>
        <v/>
      </c>
      <c r="G3424" s="140"/>
      <c r="H3424" s="137"/>
      <c r="I3424" s="138"/>
      <c r="J3424" s="138"/>
      <c r="K3424" s="99"/>
      <c r="L3424" s="17"/>
      <c r="M3424" s="17"/>
      <c r="N3424" s="17"/>
      <c r="O3424" s="17"/>
      <c r="P3424" s="17"/>
      <c r="Q3424" s="17"/>
      <c r="R3424" s="17"/>
      <c r="S3424" s="17"/>
      <c r="T3424" s="17"/>
    </row>
    <row r="3425" spans="1:27" ht="15" hidden="1" customHeight="1" x14ac:dyDescent="0.25">
      <c r="A3425" s="106" t="s">
        <v>205</v>
      </c>
      <c r="B3425" s="106"/>
      <c r="C3425" s="106"/>
      <c r="D3425" s="106"/>
      <c r="E3425" s="106"/>
      <c r="F3425" s="106"/>
      <c r="G3425" s="106"/>
      <c r="H3425" s="106"/>
      <c r="I3425" s="106"/>
      <c r="J3425" s="132"/>
      <c r="K3425" s="98"/>
      <c r="L3425" s="17"/>
      <c r="M3425" s="17"/>
      <c r="N3425" s="17"/>
      <c r="O3425" s="17"/>
      <c r="P3425" s="17"/>
      <c r="Q3425" s="17"/>
      <c r="R3425" s="17"/>
      <c r="S3425" s="17"/>
      <c r="T3425" s="17"/>
    </row>
    <row r="3426" spans="1:27" ht="39.75" hidden="1" customHeight="1" x14ac:dyDescent="0.25">
      <c r="A3426" s="107"/>
      <c r="B3426" s="107"/>
      <c r="C3426" s="107"/>
      <c r="D3426" s="107"/>
      <c r="E3426" s="107"/>
      <c r="F3426" s="107"/>
      <c r="G3426" s="107"/>
      <c r="H3426" s="107"/>
      <c r="I3426" s="107"/>
      <c r="J3426" s="141"/>
      <c r="K3426" s="98"/>
      <c r="L3426" s="17"/>
      <c r="M3426" s="17"/>
      <c r="N3426" s="17"/>
      <c r="O3426" s="17"/>
      <c r="P3426" s="17"/>
      <c r="Q3426" s="17"/>
      <c r="R3426" s="17"/>
      <c r="S3426" s="17"/>
      <c r="T3426" s="17"/>
    </row>
    <row r="3427" spans="1:27" ht="33" hidden="1" customHeight="1" x14ac:dyDescent="0.25">
      <c r="K3427" s="98"/>
      <c r="L3427" s="17"/>
      <c r="M3427" s="17"/>
      <c r="N3427" s="17"/>
      <c r="O3427" s="17"/>
      <c r="P3427" s="17"/>
      <c r="Q3427" s="17"/>
      <c r="R3427" s="17"/>
      <c r="S3427" s="17"/>
      <c r="T3427" s="17"/>
    </row>
    <row r="3428" spans="1:27" ht="18.75" hidden="1" x14ac:dyDescent="0.3">
      <c r="B3428" s="207" t="s">
        <v>268</v>
      </c>
      <c r="C3428" s="207"/>
      <c r="D3428" s="207"/>
      <c r="E3428" s="207"/>
      <c r="F3428" s="207"/>
      <c r="G3428" s="207"/>
      <c r="H3428" s="207"/>
      <c r="I3428" s="207"/>
      <c r="J3428" s="207"/>
      <c r="K3428" s="98"/>
      <c r="L3428" s="17"/>
      <c r="M3428" s="17"/>
      <c r="N3428" s="17"/>
      <c r="O3428" s="17"/>
      <c r="P3428" s="17"/>
      <c r="Q3428" s="17"/>
      <c r="R3428" s="17"/>
      <c r="S3428" s="17"/>
      <c r="T3428" s="17"/>
    </row>
    <row r="3429" spans="1:27" ht="45.75" hidden="1" customHeight="1" x14ac:dyDescent="0.25">
      <c r="A3429" s="36" t="s">
        <v>13</v>
      </c>
      <c r="B3429" s="208" t="s">
        <v>33</v>
      </c>
      <c r="C3429" s="208"/>
      <c r="D3429" s="208"/>
      <c r="E3429" s="51" t="s">
        <v>15</v>
      </c>
      <c r="F3429" s="208" t="s">
        <v>36</v>
      </c>
      <c r="G3429" s="208"/>
      <c r="H3429" s="208" t="s">
        <v>49</v>
      </c>
      <c r="I3429" s="208"/>
      <c r="J3429" s="209"/>
      <c r="K3429" s="99"/>
      <c r="L3429" s="17"/>
      <c r="M3429" s="17"/>
      <c r="N3429" s="17"/>
      <c r="O3429" s="17"/>
      <c r="P3429" s="17"/>
      <c r="Q3429" s="17"/>
      <c r="R3429" s="17"/>
      <c r="S3429" s="17"/>
      <c r="T3429" s="17"/>
    </row>
    <row r="3430" spans="1:27" ht="31.5" hidden="1" customHeight="1" x14ac:dyDescent="0.25">
      <c r="A3430" s="40">
        <v>1</v>
      </c>
      <c r="B3430" s="157" t="s">
        <v>43</v>
      </c>
      <c r="C3430" s="157"/>
      <c r="D3430" s="157"/>
      <c r="E3430" s="52" t="s">
        <v>17</v>
      </c>
      <c r="F3430" s="198" t="s">
        <v>17</v>
      </c>
      <c r="G3430" s="199"/>
      <c r="H3430" s="200"/>
      <c r="I3430" s="200"/>
      <c r="J3430" s="201"/>
      <c r="K3430" s="99"/>
      <c r="L3430" s="17"/>
      <c r="M3430" s="17"/>
      <c r="N3430" s="17"/>
      <c r="O3430" s="17"/>
      <c r="P3430" s="17"/>
      <c r="Q3430" s="17"/>
      <c r="R3430" s="17"/>
      <c r="S3430" s="17"/>
      <c r="T3430" s="17"/>
    </row>
    <row r="3431" spans="1:27" ht="30.75" hidden="1" customHeight="1" x14ac:dyDescent="0.25">
      <c r="A3431" s="40">
        <v>2</v>
      </c>
      <c r="B3431" s="157" t="s">
        <v>44</v>
      </c>
      <c r="C3431" s="157"/>
      <c r="D3431" s="157"/>
      <c r="E3431" s="52" t="s">
        <v>17</v>
      </c>
      <c r="F3431" s="198" t="s">
        <v>17</v>
      </c>
      <c r="G3431" s="199"/>
      <c r="H3431" s="120"/>
      <c r="I3431" s="159"/>
      <c r="J3431" s="159"/>
      <c r="K3431" s="101"/>
      <c r="L3431" s="17"/>
      <c r="M3431" s="17"/>
      <c r="N3431" s="17"/>
      <c r="O3431" s="17"/>
      <c r="P3431" s="17"/>
      <c r="Q3431" s="17"/>
      <c r="R3431" s="17"/>
      <c r="S3431" s="17"/>
      <c r="T3431" s="17"/>
    </row>
    <row r="3432" spans="1:27" ht="15.75" hidden="1" x14ac:dyDescent="0.25">
      <c r="A3432" s="40">
        <v>3</v>
      </c>
      <c r="B3432" s="126" t="s">
        <v>152</v>
      </c>
      <c r="C3432" s="127"/>
      <c r="D3432" s="128"/>
      <c r="E3432" s="53" t="s">
        <v>153</v>
      </c>
      <c r="F3432" s="202"/>
      <c r="G3432" s="203"/>
      <c r="H3432" s="120"/>
      <c r="I3432" s="159"/>
      <c r="J3432" s="159"/>
      <c r="K3432" s="101"/>
      <c r="L3432" s="17"/>
      <c r="M3432" s="17"/>
      <c r="N3432" s="17"/>
      <c r="O3432" s="17"/>
      <c r="P3432" s="17"/>
      <c r="Q3432" s="17"/>
      <c r="R3432" s="17"/>
      <c r="S3432" s="17"/>
      <c r="T3432" s="17"/>
      <c r="AA3432" t="s">
        <v>154</v>
      </c>
    </row>
    <row r="3433" spans="1:27" ht="17.25" hidden="1" x14ac:dyDescent="0.25">
      <c r="A3433" s="40">
        <v>4</v>
      </c>
      <c r="B3433" s="157" t="s">
        <v>45</v>
      </c>
      <c r="C3433" s="157"/>
      <c r="D3433" s="157"/>
      <c r="E3433" s="54" t="s">
        <v>21</v>
      </c>
      <c r="F3433" s="158"/>
      <c r="G3433" s="158"/>
      <c r="H3433" s="120"/>
      <c r="I3433" s="159"/>
      <c r="J3433" s="159"/>
      <c r="K3433" s="101"/>
      <c r="L3433" s="17"/>
      <c r="M3433" s="17"/>
      <c r="N3433" s="17"/>
      <c r="O3433" s="17"/>
      <c r="P3433" s="17"/>
      <c r="Q3433" s="17"/>
      <c r="R3433" s="17"/>
      <c r="S3433" s="17"/>
      <c r="T3433" s="17"/>
      <c r="AA3433" t="s">
        <v>155</v>
      </c>
    </row>
    <row r="3434" spans="1:27" ht="18.75" hidden="1" customHeight="1" x14ac:dyDescent="0.25">
      <c r="A3434" s="40">
        <v>5</v>
      </c>
      <c r="B3434" s="157" t="s">
        <v>41</v>
      </c>
      <c r="C3434" s="157"/>
      <c r="D3434" s="157"/>
      <c r="E3434" s="54" t="s">
        <v>21</v>
      </c>
      <c r="F3434" s="204"/>
      <c r="G3434" s="205"/>
      <c r="H3434" s="120"/>
      <c r="I3434" s="159"/>
      <c r="J3434" s="159"/>
      <c r="K3434" s="101"/>
      <c r="L3434" s="17"/>
      <c r="M3434" s="17"/>
      <c r="N3434" s="17"/>
      <c r="O3434" s="17"/>
      <c r="P3434" s="17"/>
      <c r="Q3434" s="17"/>
      <c r="R3434" s="17"/>
      <c r="S3434" s="17"/>
      <c r="T3434" s="17"/>
    </row>
    <row r="3435" spans="1:27" ht="29.25" hidden="1" customHeight="1" x14ac:dyDescent="0.25">
      <c r="A3435" s="34">
        <v>6</v>
      </c>
      <c r="B3435" s="206" t="s">
        <v>163</v>
      </c>
      <c r="C3435" s="206"/>
      <c r="D3435" s="206"/>
      <c r="E3435" s="55" t="s">
        <v>168</v>
      </c>
      <c r="F3435" s="158"/>
      <c r="G3435" s="158"/>
      <c r="H3435" s="120"/>
      <c r="I3435" s="159"/>
      <c r="J3435" s="159"/>
      <c r="K3435" s="101"/>
      <c r="L3435" s="17"/>
      <c r="M3435" s="17"/>
      <c r="N3435" s="17"/>
      <c r="O3435" s="17"/>
      <c r="P3435" s="17"/>
      <c r="Q3435" s="17"/>
      <c r="R3435" s="17"/>
      <c r="S3435" s="17"/>
      <c r="T3435" s="17"/>
    </row>
    <row r="3436" spans="1:27" ht="62.25" hidden="1" customHeight="1" x14ac:dyDescent="0.25">
      <c r="A3436" s="40">
        <v>7</v>
      </c>
      <c r="B3436" s="157" t="s">
        <v>46</v>
      </c>
      <c r="C3436" s="157"/>
      <c r="D3436" s="157"/>
      <c r="E3436" s="54" t="s">
        <v>21</v>
      </c>
      <c r="F3436" s="158"/>
      <c r="G3436" s="158"/>
      <c r="H3436" s="120"/>
      <c r="I3436" s="159"/>
      <c r="J3436" s="159"/>
      <c r="K3436" s="99"/>
      <c r="L3436" s="17"/>
      <c r="M3436" s="17"/>
      <c r="N3436" s="17"/>
      <c r="O3436" s="17"/>
      <c r="P3436" s="17"/>
      <c r="Q3436" s="17"/>
      <c r="R3436" s="17"/>
      <c r="S3436" s="17"/>
      <c r="T3436" s="17"/>
    </row>
    <row r="3437" spans="1:27" ht="28.5" hidden="1" customHeight="1" x14ac:dyDescent="0.25">
      <c r="A3437" s="40">
        <v>8</v>
      </c>
      <c r="B3437" s="193" t="s">
        <v>174</v>
      </c>
      <c r="C3437" s="194"/>
      <c r="D3437" s="195"/>
      <c r="E3437" s="56" t="s">
        <v>35</v>
      </c>
      <c r="F3437" s="196"/>
      <c r="G3437" s="197"/>
      <c r="H3437" s="120"/>
      <c r="I3437" s="159"/>
      <c r="J3437" s="159"/>
      <c r="K3437" s="99"/>
      <c r="L3437" s="17"/>
      <c r="M3437" s="17"/>
      <c r="N3437" s="17"/>
      <c r="O3437" s="17"/>
      <c r="P3437" s="17"/>
      <c r="Q3437" s="17"/>
      <c r="R3437" s="17"/>
      <c r="S3437" s="17"/>
      <c r="T3437" s="17"/>
    </row>
    <row r="3438" spans="1:27" ht="29.25" hidden="1" customHeight="1" x14ac:dyDescent="0.25">
      <c r="A3438" s="40">
        <v>9</v>
      </c>
      <c r="B3438" s="193" t="s">
        <v>176</v>
      </c>
      <c r="C3438" s="194"/>
      <c r="D3438" s="195"/>
      <c r="E3438" s="56" t="s">
        <v>153</v>
      </c>
      <c r="F3438" s="163"/>
      <c r="G3438" s="164"/>
      <c r="H3438" s="120"/>
      <c r="I3438" s="159"/>
      <c r="J3438" s="159"/>
      <c r="K3438" s="99"/>
      <c r="L3438" s="17"/>
      <c r="M3438" s="17"/>
      <c r="N3438" s="17"/>
      <c r="O3438" s="17"/>
      <c r="P3438" s="17"/>
      <c r="Q3438" s="17"/>
      <c r="R3438" s="17"/>
      <c r="S3438" s="17"/>
      <c r="T3438" s="17"/>
    </row>
    <row r="3439" spans="1:27" hidden="1" x14ac:dyDescent="0.25">
      <c r="A3439" s="40">
        <v>10</v>
      </c>
      <c r="B3439" s="193" t="s">
        <v>175</v>
      </c>
      <c r="C3439" s="194"/>
      <c r="D3439" s="195"/>
      <c r="E3439" s="56" t="s">
        <v>35</v>
      </c>
      <c r="F3439" s="196"/>
      <c r="G3439" s="197"/>
      <c r="H3439" s="120"/>
      <c r="I3439" s="159"/>
      <c r="J3439" s="159"/>
      <c r="K3439" s="99"/>
      <c r="L3439" s="17"/>
      <c r="M3439" s="17"/>
      <c r="N3439" s="17"/>
      <c r="O3439" s="17"/>
      <c r="P3439" s="17"/>
      <c r="Q3439" s="17"/>
      <c r="R3439" s="17"/>
      <c r="S3439" s="17"/>
      <c r="T3439" s="17"/>
    </row>
    <row r="3440" spans="1:27" ht="33.75" hidden="1" customHeight="1" x14ac:dyDescent="0.25">
      <c r="A3440" s="40">
        <v>11</v>
      </c>
      <c r="B3440" s="126" t="s">
        <v>156</v>
      </c>
      <c r="C3440" s="127"/>
      <c r="D3440" s="128"/>
      <c r="E3440" s="57" t="s">
        <v>69</v>
      </c>
      <c r="F3440" s="187"/>
      <c r="G3440" s="188"/>
      <c r="H3440" s="120"/>
      <c r="I3440" s="159"/>
      <c r="J3440" s="159"/>
      <c r="K3440" s="100" t="str">
        <f>IF(F3441&gt;F3440,"Wartość kosztów kwalifikowanych przekracza koszt całkowity przedsięwzięcia !!!","")</f>
        <v/>
      </c>
      <c r="L3440" s="17"/>
      <c r="M3440" s="17"/>
      <c r="N3440" s="17"/>
      <c r="O3440" s="17"/>
      <c r="P3440" s="17"/>
      <c r="Q3440" s="17"/>
      <c r="R3440" s="17"/>
      <c r="S3440" s="17"/>
      <c r="T3440" s="17"/>
    </row>
    <row r="3441" spans="1:20" ht="141.75" hidden="1" customHeight="1" x14ac:dyDescent="0.25">
      <c r="A3441" s="40">
        <v>12</v>
      </c>
      <c r="B3441" s="126" t="s">
        <v>167</v>
      </c>
      <c r="C3441" s="127"/>
      <c r="D3441" s="128"/>
      <c r="E3441" s="57" t="s">
        <v>69</v>
      </c>
      <c r="F3441" s="187"/>
      <c r="G3441" s="188"/>
      <c r="H3441" s="120"/>
      <c r="I3441" s="159"/>
      <c r="J3441" s="159"/>
      <c r="K3441" s="105" t="str">
        <f>IF(F3441="","",IF(F3441&lt;100000,"Minimalny koszt kwalifikowany przedsięwzięcia to 100.000,00 zł !!!",""))</f>
        <v/>
      </c>
      <c r="L3441" s="17"/>
      <c r="M3441" s="17"/>
      <c r="N3441" s="17"/>
      <c r="O3441" s="17"/>
      <c r="P3441" s="17"/>
      <c r="Q3441" s="17"/>
      <c r="R3441" s="17"/>
      <c r="S3441" s="17"/>
      <c r="T3441" s="17"/>
    </row>
    <row r="3442" spans="1:20" ht="30.75" hidden="1" customHeight="1" x14ac:dyDescent="0.25">
      <c r="A3442" s="37">
        <v>13</v>
      </c>
      <c r="B3442" s="126" t="s">
        <v>165</v>
      </c>
      <c r="C3442" s="127"/>
      <c r="D3442" s="128"/>
      <c r="E3442" s="57" t="s">
        <v>69</v>
      </c>
      <c r="F3442" s="187"/>
      <c r="G3442" s="188"/>
      <c r="H3442" s="120"/>
      <c r="I3442" s="159"/>
      <c r="J3442" s="159"/>
      <c r="K3442" s="99"/>
      <c r="L3442" s="17"/>
      <c r="M3442" s="17"/>
      <c r="N3442" s="17"/>
      <c r="O3442" s="17"/>
      <c r="P3442" s="17"/>
      <c r="Q3442" s="17"/>
      <c r="R3442" s="17"/>
      <c r="S3442" s="17"/>
      <c r="T3442" s="17"/>
    </row>
    <row r="3443" spans="1:20" ht="30.75" hidden="1" customHeight="1" x14ac:dyDescent="0.25">
      <c r="A3443" s="37">
        <v>14</v>
      </c>
      <c r="B3443" s="126" t="s">
        <v>164</v>
      </c>
      <c r="C3443" s="127"/>
      <c r="D3443" s="128"/>
      <c r="E3443" s="57" t="s">
        <v>69</v>
      </c>
      <c r="F3443" s="187"/>
      <c r="G3443" s="188"/>
      <c r="H3443" s="120"/>
      <c r="I3443" s="159"/>
      <c r="J3443" s="159"/>
      <c r="K3443" s="99"/>
      <c r="L3443" s="17"/>
      <c r="M3443" s="17"/>
      <c r="N3443" s="17"/>
      <c r="O3443" s="17"/>
      <c r="P3443" s="17"/>
      <c r="Q3443" s="17"/>
      <c r="R3443" s="17"/>
      <c r="S3443" s="17"/>
      <c r="T3443" s="17"/>
    </row>
    <row r="3444" spans="1:20" ht="30.75" hidden="1" customHeight="1" x14ac:dyDescent="0.25">
      <c r="A3444" s="37">
        <v>15</v>
      </c>
      <c r="B3444" s="126" t="s">
        <v>170</v>
      </c>
      <c r="C3444" s="127"/>
      <c r="D3444" s="128"/>
      <c r="E3444" s="57" t="s">
        <v>69</v>
      </c>
      <c r="F3444" s="189" t="str">
        <f>IF(OR(F3442="",F3443=""),"",F3442-F3443)</f>
        <v/>
      </c>
      <c r="G3444" s="190"/>
      <c r="H3444" s="120"/>
      <c r="I3444" s="159"/>
      <c r="J3444" s="159"/>
      <c r="K3444" s="99"/>
      <c r="L3444" s="17"/>
      <c r="M3444" s="17"/>
      <c r="N3444" s="17"/>
      <c r="O3444" s="17"/>
      <c r="P3444" s="17"/>
      <c r="Q3444" s="17"/>
      <c r="R3444" s="17"/>
      <c r="S3444" s="17"/>
      <c r="T3444" s="17"/>
    </row>
    <row r="3445" spans="1:20" hidden="1" x14ac:dyDescent="0.25">
      <c r="A3445" s="166">
        <v>16</v>
      </c>
      <c r="B3445" s="145" t="s">
        <v>66</v>
      </c>
      <c r="C3445" s="146"/>
      <c r="D3445" s="147"/>
      <c r="E3445" s="56" t="s">
        <v>93</v>
      </c>
      <c r="F3445" s="191"/>
      <c r="G3445" s="192"/>
      <c r="H3445" s="182"/>
      <c r="I3445" s="183"/>
      <c r="J3445" s="183"/>
      <c r="K3445" s="102"/>
      <c r="L3445" s="17"/>
      <c r="M3445" s="17"/>
      <c r="N3445" s="17"/>
      <c r="O3445" s="17"/>
      <c r="P3445" s="17"/>
      <c r="Q3445" s="17"/>
      <c r="R3445" s="17"/>
      <c r="S3445" s="17"/>
      <c r="T3445" s="17"/>
    </row>
    <row r="3446" spans="1:20" ht="17.25" hidden="1" customHeight="1" x14ac:dyDescent="0.25">
      <c r="A3446" s="167"/>
      <c r="B3446" s="151"/>
      <c r="C3446" s="152"/>
      <c r="D3446" s="153"/>
      <c r="E3446" s="54" t="s">
        <v>22</v>
      </c>
      <c r="F3446" s="114" t="str">
        <f>IF(F3445="","",F3445*0.278)</f>
        <v/>
      </c>
      <c r="G3446" s="114"/>
      <c r="H3446" s="184"/>
      <c r="I3446" s="184"/>
      <c r="J3446" s="182"/>
      <c r="K3446" s="102"/>
      <c r="L3446" s="17"/>
      <c r="M3446" s="17"/>
      <c r="N3446" s="17"/>
      <c r="O3446" s="17"/>
      <c r="P3446" s="17"/>
      <c r="Q3446" s="17"/>
      <c r="R3446" s="17"/>
      <c r="S3446" s="17"/>
      <c r="T3446" s="17"/>
    </row>
    <row r="3447" spans="1:20" hidden="1" x14ac:dyDescent="0.25">
      <c r="A3447" s="166">
        <v>17</v>
      </c>
      <c r="B3447" s="145" t="s">
        <v>67</v>
      </c>
      <c r="C3447" s="146"/>
      <c r="D3447" s="147"/>
      <c r="E3447" s="56" t="s">
        <v>93</v>
      </c>
      <c r="F3447" s="191"/>
      <c r="G3447" s="192"/>
      <c r="H3447" s="182"/>
      <c r="I3447" s="183"/>
      <c r="J3447" s="183"/>
      <c r="K3447" s="102"/>
      <c r="L3447" s="17"/>
      <c r="M3447" s="17"/>
      <c r="N3447" s="17"/>
      <c r="O3447" s="17"/>
      <c r="P3447" s="17"/>
      <c r="Q3447" s="17"/>
      <c r="R3447" s="17"/>
      <c r="S3447" s="17"/>
      <c r="T3447" s="17"/>
    </row>
    <row r="3448" spans="1:20" hidden="1" x14ac:dyDescent="0.25">
      <c r="A3448" s="167"/>
      <c r="B3448" s="151"/>
      <c r="C3448" s="152"/>
      <c r="D3448" s="153"/>
      <c r="E3448" s="54" t="s">
        <v>22</v>
      </c>
      <c r="F3448" s="114" t="str">
        <f>IF(F3447="","",F3447*0.278)</f>
        <v/>
      </c>
      <c r="G3448" s="114"/>
      <c r="H3448" s="184"/>
      <c r="I3448" s="184"/>
      <c r="J3448" s="182"/>
      <c r="K3448" s="102"/>
      <c r="L3448" s="17"/>
      <c r="M3448" s="17"/>
      <c r="N3448" s="17"/>
      <c r="O3448" s="17"/>
      <c r="P3448" s="17"/>
      <c r="Q3448" s="17"/>
      <c r="R3448" s="17"/>
      <c r="S3448" s="17"/>
      <c r="T3448" s="17"/>
    </row>
    <row r="3449" spans="1:20" hidden="1" x14ac:dyDescent="0.25">
      <c r="A3449" s="166">
        <v>18</v>
      </c>
      <c r="B3449" s="145" t="s">
        <v>64</v>
      </c>
      <c r="C3449" s="146"/>
      <c r="D3449" s="147"/>
      <c r="E3449" s="56" t="s">
        <v>93</v>
      </c>
      <c r="F3449" s="181" t="str">
        <f>IF(OR(F3445="",F3447=""),"",F3445-F3447)</f>
        <v/>
      </c>
      <c r="G3449" s="181"/>
      <c r="H3449" s="182"/>
      <c r="I3449" s="183"/>
      <c r="J3449" s="183"/>
      <c r="K3449" s="102"/>
      <c r="L3449" s="17"/>
      <c r="M3449" s="17"/>
      <c r="N3449" s="17"/>
      <c r="O3449" s="17"/>
      <c r="P3449" s="17"/>
      <c r="Q3449" s="17"/>
      <c r="R3449" s="17"/>
      <c r="S3449" s="17"/>
      <c r="T3449" s="17"/>
    </row>
    <row r="3450" spans="1:20" hidden="1" x14ac:dyDescent="0.25">
      <c r="A3450" s="167"/>
      <c r="B3450" s="151"/>
      <c r="C3450" s="152"/>
      <c r="D3450" s="153"/>
      <c r="E3450" s="54" t="s">
        <v>22</v>
      </c>
      <c r="F3450" s="114" t="str">
        <f>IF(OR(F3446="",F3448=""),"",F3446-F3448)</f>
        <v/>
      </c>
      <c r="G3450" s="114"/>
      <c r="H3450" s="184"/>
      <c r="I3450" s="184"/>
      <c r="J3450" s="182"/>
      <c r="K3450" s="102"/>
      <c r="L3450" s="17"/>
      <c r="M3450" s="17"/>
      <c r="N3450" s="17"/>
      <c r="O3450" s="17"/>
      <c r="P3450" s="17"/>
      <c r="Q3450" s="17"/>
      <c r="R3450" s="17"/>
      <c r="S3450" s="17"/>
      <c r="T3450" s="17"/>
    </row>
    <row r="3451" spans="1:20" ht="24" hidden="1" customHeight="1" x14ac:dyDescent="0.25">
      <c r="A3451" s="166">
        <v>19</v>
      </c>
      <c r="B3451" s="168" t="s">
        <v>61</v>
      </c>
      <c r="C3451" s="169"/>
      <c r="D3451" s="170"/>
      <c r="E3451" s="58" t="s">
        <v>93</v>
      </c>
      <c r="F3451" s="163"/>
      <c r="G3451" s="164"/>
      <c r="H3451" s="120"/>
      <c r="I3451" s="159"/>
      <c r="J3451" s="159"/>
      <c r="K3451" s="99"/>
      <c r="L3451" s="17"/>
      <c r="M3451" s="17"/>
      <c r="N3451" s="17"/>
      <c r="O3451" s="17"/>
      <c r="P3451" s="17"/>
      <c r="Q3451" s="17"/>
      <c r="R3451" s="17"/>
      <c r="S3451" s="17"/>
      <c r="T3451" s="17"/>
    </row>
    <row r="3452" spans="1:20" ht="24" hidden="1" customHeight="1" x14ac:dyDescent="0.25">
      <c r="A3452" s="167"/>
      <c r="B3452" s="171"/>
      <c r="C3452" s="172"/>
      <c r="D3452" s="173"/>
      <c r="E3452" s="57" t="s">
        <v>22</v>
      </c>
      <c r="F3452" s="185" t="str">
        <f>IF(F3451="","",F3451*0.278)</f>
        <v/>
      </c>
      <c r="G3452" s="186"/>
      <c r="H3452" s="120"/>
      <c r="I3452" s="159"/>
      <c r="J3452" s="159"/>
      <c r="K3452" s="99"/>
      <c r="L3452" s="17"/>
      <c r="M3452" s="17"/>
      <c r="N3452" s="17"/>
      <c r="O3452" s="17"/>
      <c r="P3452" s="17"/>
      <c r="Q3452" s="17"/>
      <c r="R3452" s="17"/>
      <c r="S3452" s="17"/>
      <c r="T3452" s="17"/>
    </row>
    <row r="3453" spans="1:20" ht="24" hidden="1" customHeight="1" x14ac:dyDescent="0.25">
      <c r="A3453" s="166">
        <v>20</v>
      </c>
      <c r="B3453" s="168" t="s">
        <v>62</v>
      </c>
      <c r="C3453" s="169"/>
      <c r="D3453" s="170"/>
      <c r="E3453" s="58" t="s">
        <v>93</v>
      </c>
      <c r="F3453" s="163"/>
      <c r="G3453" s="164"/>
      <c r="H3453" s="120"/>
      <c r="I3453" s="159"/>
      <c r="J3453" s="159"/>
      <c r="K3453" s="99"/>
      <c r="L3453" s="17"/>
      <c r="M3453" s="17"/>
      <c r="N3453" s="17"/>
      <c r="O3453" s="17"/>
      <c r="P3453" s="17"/>
      <c r="Q3453" s="17"/>
      <c r="R3453" s="17"/>
      <c r="S3453" s="17"/>
      <c r="T3453" s="17"/>
    </row>
    <row r="3454" spans="1:20" ht="24" hidden="1" customHeight="1" x14ac:dyDescent="0.25">
      <c r="A3454" s="167"/>
      <c r="B3454" s="171"/>
      <c r="C3454" s="172"/>
      <c r="D3454" s="173"/>
      <c r="E3454" s="57" t="s">
        <v>22</v>
      </c>
      <c r="F3454" s="185" t="str">
        <f>IF(F3453="","",F3453*0.278)</f>
        <v/>
      </c>
      <c r="G3454" s="186"/>
      <c r="H3454" s="120"/>
      <c r="I3454" s="159"/>
      <c r="J3454" s="159"/>
      <c r="K3454" s="103"/>
      <c r="L3454" s="17"/>
      <c r="M3454" s="17"/>
      <c r="N3454" s="17"/>
      <c r="O3454" s="17"/>
      <c r="P3454" s="17"/>
      <c r="Q3454" s="17"/>
      <c r="R3454" s="17"/>
      <c r="S3454" s="17"/>
      <c r="T3454" s="17"/>
    </row>
    <row r="3455" spans="1:20" ht="23.25" hidden="1" customHeight="1" x14ac:dyDescent="0.25">
      <c r="A3455" s="166">
        <v>21</v>
      </c>
      <c r="B3455" s="168" t="s">
        <v>50</v>
      </c>
      <c r="C3455" s="169"/>
      <c r="D3455" s="170"/>
      <c r="E3455" s="58" t="s">
        <v>93</v>
      </c>
      <c r="F3455" s="174" t="str">
        <f>IF(OR(F3451="",F3453=""),"",F3451-F3453)</f>
        <v/>
      </c>
      <c r="G3455" s="175"/>
      <c r="H3455" s="120"/>
      <c r="I3455" s="159"/>
      <c r="J3455" s="159"/>
      <c r="K3455" s="103"/>
      <c r="L3455" s="17"/>
      <c r="M3455" s="17"/>
      <c r="N3455" s="17"/>
      <c r="O3455" s="17"/>
      <c r="P3455" s="17"/>
      <c r="Q3455" s="17"/>
      <c r="R3455" s="17"/>
      <c r="S3455" s="17"/>
      <c r="T3455" s="17"/>
    </row>
    <row r="3456" spans="1:20" ht="23.25" hidden="1" customHeight="1" x14ac:dyDescent="0.25">
      <c r="A3456" s="167"/>
      <c r="B3456" s="171"/>
      <c r="C3456" s="172"/>
      <c r="D3456" s="173"/>
      <c r="E3456" s="57" t="s">
        <v>22</v>
      </c>
      <c r="F3456" s="174" t="str">
        <f>IF(OR(F3452="",F3454=""),"",F3452-F3454)</f>
        <v/>
      </c>
      <c r="G3456" s="175"/>
      <c r="H3456" s="120"/>
      <c r="I3456" s="159"/>
      <c r="J3456" s="159"/>
      <c r="K3456" s="103"/>
      <c r="L3456" s="17"/>
      <c r="M3456" s="17"/>
      <c r="N3456" s="17"/>
      <c r="O3456" s="17"/>
      <c r="P3456" s="17"/>
      <c r="Q3456" s="17"/>
      <c r="R3456" s="17"/>
      <c r="S3456" s="17"/>
      <c r="T3456" s="17"/>
    </row>
    <row r="3457" spans="1:27" ht="45.75" hidden="1" customHeight="1" x14ac:dyDescent="0.25">
      <c r="A3457" s="38">
        <v>22</v>
      </c>
      <c r="B3457" s="126" t="s">
        <v>161</v>
      </c>
      <c r="C3457" s="127"/>
      <c r="D3457" s="128"/>
      <c r="E3457" s="57" t="s">
        <v>47</v>
      </c>
      <c r="F3457" s="176" t="str">
        <f>IF(OR(F3451="",F3453=""),"",F3455/F3451)</f>
        <v/>
      </c>
      <c r="G3457" s="177"/>
      <c r="H3457" s="120"/>
      <c r="I3457" s="159"/>
      <c r="J3457" s="159"/>
      <c r="K3457" s="103"/>
      <c r="L3457" s="17"/>
      <c r="M3457" s="17"/>
      <c r="N3457" s="17"/>
      <c r="O3457" s="17"/>
      <c r="P3457" s="17"/>
      <c r="Q3457" s="17"/>
      <c r="R3457" s="17"/>
      <c r="S3457" s="17"/>
      <c r="T3457" s="17"/>
    </row>
    <row r="3458" spans="1:27" ht="30.75" hidden="1" customHeight="1" x14ac:dyDescent="0.25">
      <c r="A3458" s="40">
        <v>23</v>
      </c>
      <c r="B3458" s="129" t="s">
        <v>23</v>
      </c>
      <c r="C3458" s="130"/>
      <c r="D3458" s="131"/>
      <c r="E3458" s="54" t="s">
        <v>22</v>
      </c>
      <c r="F3458" s="178"/>
      <c r="G3458" s="178"/>
      <c r="H3458" s="179"/>
      <c r="I3458" s="179"/>
      <c r="J3458" s="120"/>
      <c r="K3458" s="102"/>
      <c r="L3458" s="17"/>
      <c r="M3458" s="17"/>
      <c r="N3458" s="17"/>
      <c r="O3458" s="17"/>
      <c r="P3458" s="17"/>
      <c r="Q3458" s="17"/>
      <c r="R3458" s="17"/>
      <c r="S3458" s="17"/>
      <c r="T3458" s="17"/>
    </row>
    <row r="3459" spans="1:27" ht="30.75" hidden="1" customHeight="1" x14ac:dyDescent="0.25">
      <c r="A3459" s="38">
        <v>24</v>
      </c>
      <c r="B3459" s="129" t="s">
        <v>172</v>
      </c>
      <c r="C3459" s="130"/>
      <c r="D3459" s="131"/>
      <c r="E3459" s="54" t="s">
        <v>22</v>
      </c>
      <c r="F3459" s="178"/>
      <c r="G3459" s="178"/>
      <c r="H3459" s="179"/>
      <c r="I3459" s="179"/>
      <c r="J3459" s="120"/>
      <c r="K3459" s="102"/>
      <c r="L3459" s="17"/>
      <c r="M3459" s="17"/>
      <c r="N3459" s="17"/>
      <c r="O3459" s="17"/>
      <c r="P3459" s="17"/>
      <c r="Q3459" s="17"/>
      <c r="R3459" s="17"/>
      <c r="S3459" s="17"/>
      <c r="T3459" s="17"/>
    </row>
    <row r="3460" spans="1:27" ht="30.75" hidden="1" customHeight="1" x14ac:dyDescent="0.25">
      <c r="A3460" s="38">
        <v>25</v>
      </c>
      <c r="B3460" s="129" t="s">
        <v>173</v>
      </c>
      <c r="C3460" s="130"/>
      <c r="D3460" s="131"/>
      <c r="E3460" s="54" t="s">
        <v>22</v>
      </c>
      <c r="F3460" s="180" t="str">
        <f>IF(OR(F3458="",F3459=""),"",F3458-F3459)</f>
        <v/>
      </c>
      <c r="G3460" s="180"/>
      <c r="H3460" s="120"/>
      <c r="I3460" s="159"/>
      <c r="J3460" s="159"/>
      <c r="K3460" s="102"/>
      <c r="L3460" s="17"/>
      <c r="M3460" s="17"/>
      <c r="N3460" s="17"/>
      <c r="O3460" s="17"/>
      <c r="P3460" s="17"/>
      <c r="Q3460" s="17"/>
      <c r="R3460" s="17"/>
      <c r="S3460" s="17"/>
      <c r="T3460" s="17"/>
    </row>
    <row r="3461" spans="1:27" ht="45.75" hidden="1" customHeight="1" x14ac:dyDescent="0.25">
      <c r="A3461" s="46">
        <v>26</v>
      </c>
      <c r="B3461" s="108" t="s">
        <v>166</v>
      </c>
      <c r="C3461" s="108"/>
      <c r="D3461" s="108"/>
      <c r="E3461" s="57" t="s">
        <v>22</v>
      </c>
      <c r="F3461" s="163"/>
      <c r="G3461" s="164"/>
      <c r="H3461" s="120"/>
      <c r="I3461" s="159"/>
      <c r="J3461" s="159"/>
      <c r="K3461" s="103"/>
      <c r="L3461" s="17"/>
      <c r="M3461" s="17"/>
      <c r="N3461" s="17"/>
      <c r="O3461" s="17"/>
      <c r="P3461" s="17"/>
      <c r="Q3461" s="17"/>
      <c r="R3461" s="17"/>
      <c r="S3461" s="17"/>
      <c r="T3461" s="17"/>
    </row>
    <row r="3462" spans="1:27" ht="45.75" hidden="1" customHeight="1" x14ac:dyDescent="0.25">
      <c r="A3462" s="46">
        <v>27</v>
      </c>
      <c r="B3462" s="108" t="s">
        <v>169</v>
      </c>
      <c r="C3462" s="108"/>
      <c r="D3462" s="108"/>
      <c r="E3462" s="57" t="s">
        <v>22</v>
      </c>
      <c r="F3462" s="163"/>
      <c r="G3462" s="164"/>
      <c r="H3462" s="120"/>
      <c r="I3462" s="159"/>
      <c r="J3462" s="159"/>
      <c r="K3462" s="103"/>
      <c r="L3462" s="17"/>
      <c r="M3462" s="17"/>
      <c r="N3462" s="17"/>
      <c r="O3462" s="17"/>
      <c r="P3462" s="17"/>
      <c r="Q3462" s="17"/>
      <c r="R3462" s="17"/>
      <c r="S3462" s="17"/>
      <c r="T3462" s="17"/>
    </row>
    <row r="3463" spans="1:27" ht="45" hidden="1" customHeight="1" x14ac:dyDescent="0.25">
      <c r="A3463" s="34">
        <v>28</v>
      </c>
      <c r="B3463" s="157" t="s">
        <v>51</v>
      </c>
      <c r="C3463" s="157"/>
      <c r="D3463" s="157"/>
      <c r="E3463" s="54" t="s">
        <v>22</v>
      </c>
      <c r="F3463" s="165" t="str">
        <f>IF(AND(F3461="",F3462=""),"",F3461+F3462)</f>
        <v/>
      </c>
      <c r="G3463" s="165"/>
      <c r="H3463" s="120"/>
      <c r="I3463" s="159"/>
      <c r="J3463" s="159"/>
      <c r="K3463" s="99"/>
      <c r="L3463" s="17"/>
      <c r="M3463" s="17"/>
      <c r="N3463" s="17"/>
      <c r="O3463" s="17"/>
      <c r="P3463" s="17"/>
      <c r="Q3463" s="17"/>
      <c r="R3463" s="17"/>
      <c r="S3463" s="17"/>
      <c r="T3463" s="17"/>
    </row>
    <row r="3464" spans="1:27" ht="30.75" hidden="1" customHeight="1" x14ac:dyDescent="0.25">
      <c r="A3464" s="34">
        <v>29</v>
      </c>
      <c r="B3464" s="129" t="s">
        <v>185</v>
      </c>
      <c r="C3464" s="130"/>
      <c r="D3464" s="131"/>
      <c r="E3464" s="54" t="s">
        <v>24</v>
      </c>
      <c r="F3464" s="163"/>
      <c r="G3464" s="164"/>
      <c r="H3464" s="120"/>
      <c r="I3464" s="159"/>
      <c r="J3464" s="159"/>
      <c r="K3464" s="99"/>
      <c r="L3464" s="17"/>
      <c r="M3464" s="17"/>
      <c r="N3464" s="17"/>
      <c r="O3464" s="17"/>
      <c r="P3464" s="17"/>
      <c r="Q3464" s="17"/>
      <c r="R3464" s="17"/>
      <c r="S3464" s="17"/>
      <c r="T3464" s="17"/>
    </row>
    <row r="3465" spans="1:27" hidden="1" x14ac:dyDescent="0.25">
      <c r="A3465" s="34">
        <v>30</v>
      </c>
      <c r="B3465" s="129" t="s">
        <v>186</v>
      </c>
      <c r="C3465" s="130"/>
      <c r="D3465" s="131"/>
      <c r="E3465" s="54" t="s">
        <v>24</v>
      </c>
      <c r="F3465" s="163"/>
      <c r="G3465" s="164"/>
      <c r="H3465" s="120"/>
      <c r="I3465" s="159"/>
      <c r="J3465" s="159"/>
      <c r="K3465" s="99"/>
      <c r="L3465" s="17"/>
      <c r="M3465" s="17"/>
      <c r="N3465" s="17"/>
      <c r="O3465" s="17"/>
      <c r="P3465" s="17"/>
      <c r="Q3465" s="17"/>
      <c r="R3465" s="17"/>
      <c r="S3465" s="17"/>
      <c r="T3465" s="17"/>
    </row>
    <row r="3466" spans="1:27" ht="31.5" hidden="1" customHeight="1" x14ac:dyDescent="0.25">
      <c r="A3466" s="34">
        <v>31</v>
      </c>
      <c r="B3466" s="157" t="s">
        <v>48</v>
      </c>
      <c r="C3466" s="157"/>
      <c r="D3466" s="157"/>
      <c r="E3466" s="54" t="s">
        <v>24</v>
      </c>
      <c r="F3466" s="165" t="str">
        <f>IF(OR(F3464="",F3465=""),"",F3464-F3465)</f>
        <v/>
      </c>
      <c r="G3466" s="165"/>
      <c r="H3466" s="120"/>
      <c r="I3466" s="159"/>
      <c r="J3466" s="159"/>
      <c r="K3466" s="103"/>
      <c r="L3466" s="17"/>
      <c r="M3466" s="17"/>
      <c r="N3466" s="17"/>
      <c r="O3466" s="17"/>
      <c r="P3466" s="17"/>
      <c r="Q3466" s="17"/>
      <c r="R3466" s="17"/>
      <c r="S3466" s="17"/>
      <c r="T3466" s="17"/>
    </row>
    <row r="3467" spans="1:27" hidden="1" x14ac:dyDescent="0.25">
      <c r="A3467" s="142">
        <v>32</v>
      </c>
      <c r="B3467" s="145" t="s">
        <v>52</v>
      </c>
      <c r="C3467" s="146"/>
      <c r="D3467" s="147"/>
      <c r="E3467" s="154" t="s">
        <v>182</v>
      </c>
      <c r="F3467" s="154"/>
      <c r="G3467" s="154"/>
      <c r="H3467" s="154"/>
      <c r="I3467" s="154"/>
      <c r="J3467" s="86"/>
      <c r="K3467" s="155" t="str">
        <f>IF(AND(J3467="Tak",F3457&lt;0.25),"Nie został spełniony warunek zgodnie z punktem 1 Kryteriów jakościowych dopuszczających","")</f>
        <v/>
      </c>
      <c r="L3467" s="155"/>
      <c r="M3467" s="155"/>
      <c r="N3467" s="155"/>
      <c r="O3467" s="155"/>
      <c r="P3467" s="155"/>
      <c r="Q3467" s="155"/>
      <c r="R3467" s="155"/>
      <c r="S3467" s="155"/>
      <c r="T3467" s="155"/>
      <c r="AA3467">
        <f>IF(J3467="Tak",1,0)</f>
        <v>0</v>
      </c>
    </row>
    <row r="3468" spans="1:27" hidden="1" x14ac:dyDescent="0.25">
      <c r="A3468" s="143"/>
      <c r="B3468" s="148"/>
      <c r="C3468" s="149"/>
      <c r="D3468" s="150"/>
      <c r="E3468" s="156" t="s">
        <v>183</v>
      </c>
      <c r="F3468" s="156"/>
      <c r="G3468" s="156"/>
      <c r="H3468" s="156"/>
      <c r="I3468" s="156"/>
      <c r="J3468" s="86"/>
      <c r="K3468" s="155" t="str">
        <f>IF(AND(J3468="Tak",F3457&lt;0.1),"Nie został spełniony warunek zgodnie z punktem 2 Kryteriów jakościowych dopuszczających","")</f>
        <v/>
      </c>
      <c r="L3468" s="155"/>
      <c r="M3468" s="155"/>
      <c r="N3468" s="155"/>
      <c r="O3468" s="155"/>
      <c r="P3468" s="155"/>
      <c r="Q3468" s="155"/>
      <c r="R3468" s="155"/>
      <c r="S3468" s="155"/>
      <c r="T3468" s="155"/>
      <c r="AA3468">
        <f t="shared" ref="AA3468:AA3469" si="69">IF(J3468="Tak",1,0)</f>
        <v>0</v>
      </c>
    </row>
    <row r="3469" spans="1:27" hidden="1" x14ac:dyDescent="0.25">
      <c r="A3469" s="144"/>
      <c r="B3469" s="151"/>
      <c r="C3469" s="152"/>
      <c r="D3469" s="153"/>
      <c r="E3469" s="156" t="s">
        <v>184</v>
      </c>
      <c r="F3469" s="156"/>
      <c r="G3469" s="156"/>
      <c r="H3469" s="156"/>
      <c r="I3469" s="156"/>
      <c r="J3469" s="86"/>
      <c r="K3469" s="155" t="str">
        <f>IF(AND(J3469="Tak",F3457&lt;0.1),"Nie został spełniony warunek zgodnie z punktem 2 Kryteriów jakościowych dopuszczających","")</f>
        <v/>
      </c>
      <c r="L3469" s="155"/>
      <c r="M3469" s="155"/>
      <c r="N3469" s="155"/>
      <c r="O3469" s="155"/>
      <c r="P3469" s="155"/>
      <c r="Q3469" s="155"/>
      <c r="R3469" s="155"/>
      <c r="S3469" s="155"/>
      <c r="T3469" s="155"/>
      <c r="AA3469">
        <f t="shared" si="69"/>
        <v>0</v>
      </c>
    </row>
    <row r="3470" spans="1:27" ht="61.5" hidden="1" customHeight="1" x14ac:dyDescent="0.25">
      <c r="A3470" s="34">
        <v>33</v>
      </c>
      <c r="B3470" s="157" t="s">
        <v>277</v>
      </c>
      <c r="C3470" s="157"/>
      <c r="D3470" s="157"/>
      <c r="E3470" s="54" t="s">
        <v>19</v>
      </c>
      <c r="F3470" s="158"/>
      <c r="G3470" s="158"/>
      <c r="H3470" s="120"/>
      <c r="I3470" s="159"/>
      <c r="J3470" s="159"/>
      <c r="K3470" s="99"/>
      <c r="L3470" s="17"/>
      <c r="M3470" s="17"/>
      <c r="N3470" s="17"/>
      <c r="O3470" s="17"/>
      <c r="P3470" s="17"/>
      <c r="Q3470" s="17"/>
      <c r="R3470" s="17"/>
      <c r="S3470" s="17"/>
      <c r="T3470" s="17"/>
      <c r="AA3470">
        <f>SUM(AA3467:AA3469)</f>
        <v>0</v>
      </c>
    </row>
    <row r="3471" spans="1:27" ht="41.25" hidden="1" customHeight="1" x14ac:dyDescent="0.25">
      <c r="A3471" s="34">
        <v>34</v>
      </c>
      <c r="B3471" s="108" t="s">
        <v>157</v>
      </c>
      <c r="C3471" s="108"/>
      <c r="D3471" s="108"/>
      <c r="E3471" s="57" t="s">
        <v>158</v>
      </c>
      <c r="F3471" s="160" t="str">
        <f>IF(OR(F3442="",F3443=""),"",F3441/F3455)</f>
        <v/>
      </c>
      <c r="G3471" s="160"/>
      <c r="H3471" s="161"/>
      <c r="I3471" s="161"/>
      <c r="J3471" s="162"/>
      <c r="K3471" s="100"/>
      <c r="L3471" s="17"/>
      <c r="M3471" s="17"/>
      <c r="N3471" s="17"/>
      <c r="O3471" s="17"/>
      <c r="P3471" s="17"/>
      <c r="Q3471" s="17"/>
      <c r="R3471" s="17"/>
      <c r="S3471" s="17"/>
      <c r="T3471" s="17"/>
    </row>
    <row r="3472" spans="1:27" ht="40.5" hidden="1" customHeight="1" x14ac:dyDescent="0.25">
      <c r="A3472" s="34">
        <v>35</v>
      </c>
      <c r="B3472" s="108" t="s">
        <v>159</v>
      </c>
      <c r="C3472" s="108"/>
      <c r="D3472" s="108"/>
      <c r="E3472" s="57" t="s">
        <v>160</v>
      </c>
      <c r="F3472" s="160" t="str">
        <f>IF(OR(F3441="",F3442="",F3451=""),"",F3441/(F3442-F3443))</f>
        <v/>
      </c>
      <c r="G3472" s="160"/>
      <c r="H3472" s="161"/>
      <c r="I3472" s="161"/>
      <c r="J3472" s="162"/>
      <c r="K3472" s="99"/>
      <c r="L3472" s="17"/>
      <c r="M3472" s="17"/>
      <c r="N3472" s="17"/>
      <c r="O3472" s="17"/>
      <c r="P3472" s="17"/>
      <c r="Q3472" s="17"/>
      <c r="R3472" s="17"/>
      <c r="S3472" s="17"/>
      <c r="T3472" s="17"/>
    </row>
    <row r="3473" spans="1:27" ht="30" hidden="1" customHeight="1" x14ac:dyDescent="0.25">
      <c r="A3473" s="34">
        <v>36</v>
      </c>
      <c r="B3473" s="126" t="str">
        <f>CONCATENATE("Maksymalna kwota dofinansowania - ",'0-1'!$B$8)</f>
        <v xml:space="preserve">Maksymalna kwota dofinansowania - </v>
      </c>
      <c r="C3473" s="127"/>
      <c r="D3473" s="128"/>
      <c r="E3473" s="57" t="s">
        <v>69</v>
      </c>
      <c r="F3473" s="135" t="str">
        <f>IF(F3474="","",F3474*F3441)</f>
        <v/>
      </c>
      <c r="G3473" s="136"/>
      <c r="H3473" s="137"/>
      <c r="I3473" s="138"/>
      <c r="J3473" s="138"/>
      <c r="K3473" s="99"/>
      <c r="L3473" s="17"/>
      <c r="M3473" s="17"/>
      <c r="N3473" s="17"/>
      <c r="O3473" s="17"/>
      <c r="P3473" s="17"/>
      <c r="Q3473" s="17"/>
      <c r="R3473" s="17"/>
      <c r="S3473" s="17"/>
      <c r="T3473" s="17"/>
    </row>
    <row r="3474" spans="1:27" ht="45.75" hidden="1" customHeight="1" x14ac:dyDescent="0.25">
      <c r="A3474" s="34">
        <v>37</v>
      </c>
      <c r="B3474" s="126" t="s">
        <v>187</v>
      </c>
      <c r="C3474" s="127"/>
      <c r="D3474" s="128"/>
      <c r="E3474" s="59" t="s">
        <v>47</v>
      </c>
      <c r="F3474" s="139" t="str">
        <f>IF(AA3470=3,0.95,IF(AA3470=2,0.9,IF(AA3470=1,0.85,"")))</f>
        <v/>
      </c>
      <c r="G3474" s="140"/>
      <c r="H3474" s="137"/>
      <c r="I3474" s="138"/>
      <c r="J3474" s="138"/>
      <c r="K3474" s="99"/>
      <c r="L3474" s="17"/>
      <c r="M3474" s="17"/>
      <c r="N3474" s="17"/>
      <c r="O3474" s="17"/>
      <c r="P3474" s="17"/>
      <c r="Q3474" s="17"/>
      <c r="R3474" s="17"/>
      <c r="S3474" s="17"/>
      <c r="T3474" s="17"/>
    </row>
    <row r="3475" spans="1:27" ht="15" hidden="1" customHeight="1" x14ac:dyDescent="0.25">
      <c r="A3475" s="106" t="s">
        <v>205</v>
      </c>
      <c r="B3475" s="106"/>
      <c r="C3475" s="106"/>
      <c r="D3475" s="106"/>
      <c r="E3475" s="106"/>
      <c r="F3475" s="106"/>
      <c r="G3475" s="106"/>
      <c r="H3475" s="106"/>
      <c r="I3475" s="106"/>
      <c r="J3475" s="132"/>
      <c r="K3475" s="98"/>
      <c r="L3475" s="17"/>
      <c r="M3475" s="17"/>
      <c r="N3475" s="17"/>
      <c r="O3475" s="17"/>
      <c r="P3475" s="17"/>
      <c r="Q3475" s="17"/>
      <c r="R3475" s="17"/>
      <c r="S3475" s="17"/>
      <c r="T3475" s="17"/>
    </row>
    <row r="3476" spans="1:27" ht="39.75" hidden="1" customHeight="1" x14ac:dyDescent="0.25">
      <c r="A3476" s="107"/>
      <c r="B3476" s="107"/>
      <c r="C3476" s="107"/>
      <c r="D3476" s="107"/>
      <c r="E3476" s="107"/>
      <c r="F3476" s="107"/>
      <c r="G3476" s="107"/>
      <c r="H3476" s="107"/>
      <c r="I3476" s="107"/>
      <c r="J3476" s="141"/>
      <c r="K3476" s="98"/>
      <c r="L3476" s="17"/>
      <c r="M3476" s="17"/>
      <c r="N3476" s="17"/>
      <c r="O3476" s="17"/>
      <c r="P3476" s="17"/>
      <c r="Q3476" s="17"/>
      <c r="R3476" s="17"/>
      <c r="S3476" s="17"/>
      <c r="T3476" s="17"/>
    </row>
    <row r="3477" spans="1:27" ht="33" hidden="1" customHeight="1" x14ac:dyDescent="0.25">
      <c r="K3477" s="98"/>
      <c r="L3477" s="17"/>
      <c r="M3477" s="17"/>
      <c r="N3477" s="17"/>
      <c r="O3477" s="17"/>
      <c r="P3477" s="17"/>
      <c r="Q3477" s="17"/>
      <c r="R3477" s="17"/>
      <c r="S3477" s="17"/>
      <c r="T3477" s="17"/>
    </row>
    <row r="3478" spans="1:27" ht="18.75" hidden="1" x14ac:dyDescent="0.3">
      <c r="B3478" s="207" t="s">
        <v>269</v>
      </c>
      <c r="C3478" s="207"/>
      <c r="D3478" s="207"/>
      <c r="E3478" s="207"/>
      <c r="F3478" s="207"/>
      <c r="G3478" s="207"/>
      <c r="H3478" s="207"/>
      <c r="I3478" s="207"/>
      <c r="J3478" s="207"/>
      <c r="K3478" s="98"/>
      <c r="L3478" s="17"/>
      <c r="M3478" s="17"/>
      <c r="N3478" s="17"/>
      <c r="O3478" s="17"/>
      <c r="P3478" s="17"/>
      <c r="Q3478" s="17"/>
      <c r="R3478" s="17"/>
      <c r="S3478" s="17"/>
      <c r="T3478" s="17"/>
    </row>
    <row r="3479" spans="1:27" ht="45.75" hidden="1" customHeight="1" x14ac:dyDescent="0.25">
      <c r="A3479" s="36" t="s">
        <v>13</v>
      </c>
      <c r="B3479" s="208" t="s">
        <v>33</v>
      </c>
      <c r="C3479" s="208"/>
      <c r="D3479" s="208"/>
      <c r="E3479" s="51" t="s">
        <v>15</v>
      </c>
      <c r="F3479" s="208" t="s">
        <v>36</v>
      </c>
      <c r="G3479" s="208"/>
      <c r="H3479" s="208" t="s">
        <v>49</v>
      </c>
      <c r="I3479" s="208"/>
      <c r="J3479" s="209"/>
      <c r="K3479" s="99"/>
      <c r="L3479" s="17"/>
      <c r="M3479" s="17"/>
      <c r="N3479" s="17"/>
      <c r="O3479" s="17"/>
      <c r="P3479" s="17"/>
      <c r="Q3479" s="17"/>
      <c r="R3479" s="17"/>
      <c r="S3479" s="17"/>
      <c r="T3479" s="17"/>
    </row>
    <row r="3480" spans="1:27" ht="31.5" hidden="1" customHeight="1" x14ac:dyDescent="0.25">
      <c r="A3480" s="40">
        <v>1</v>
      </c>
      <c r="B3480" s="157" t="s">
        <v>43</v>
      </c>
      <c r="C3480" s="157"/>
      <c r="D3480" s="157"/>
      <c r="E3480" s="52" t="s">
        <v>17</v>
      </c>
      <c r="F3480" s="198" t="s">
        <v>17</v>
      </c>
      <c r="G3480" s="199"/>
      <c r="H3480" s="200"/>
      <c r="I3480" s="200"/>
      <c r="J3480" s="201"/>
      <c r="K3480" s="99"/>
      <c r="L3480" s="17"/>
      <c r="M3480" s="17"/>
      <c r="N3480" s="17"/>
      <c r="O3480" s="17"/>
      <c r="P3480" s="17"/>
      <c r="Q3480" s="17"/>
      <c r="R3480" s="17"/>
      <c r="S3480" s="17"/>
      <c r="T3480" s="17"/>
    </row>
    <row r="3481" spans="1:27" ht="30.75" hidden="1" customHeight="1" x14ac:dyDescent="0.25">
      <c r="A3481" s="40">
        <v>2</v>
      </c>
      <c r="B3481" s="157" t="s">
        <v>44</v>
      </c>
      <c r="C3481" s="157"/>
      <c r="D3481" s="157"/>
      <c r="E3481" s="52" t="s">
        <v>17</v>
      </c>
      <c r="F3481" s="198" t="s">
        <v>17</v>
      </c>
      <c r="G3481" s="199"/>
      <c r="H3481" s="120"/>
      <c r="I3481" s="159"/>
      <c r="J3481" s="159"/>
      <c r="K3481" s="101"/>
      <c r="L3481" s="17"/>
      <c r="M3481" s="17"/>
      <c r="N3481" s="17"/>
      <c r="O3481" s="17"/>
      <c r="P3481" s="17"/>
      <c r="Q3481" s="17"/>
      <c r="R3481" s="17"/>
      <c r="S3481" s="17"/>
      <c r="T3481" s="17"/>
    </row>
    <row r="3482" spans="1:27" ht="15.75" hidden="1" x14ac:dyDescent="0.25">
      <c r="A3482" s="40">
        <v>3</v>
      </c>
      <c r="B3482" s="126" t="s">
        <v>152</v>
      </c>
      <c r="C3482" s="127"/>
      <c r="D3482" s="128"/>
      <c r="E3482" s="53" t="s">
        <v>153</v>
      </c>
      <c r="F3482" s="202"/>
      <c r="G3482" s="203"/>
      <c r="H3482" s="120"/>
      <c r="I3482" s="159"/>
      <c r="J3482" s="159"/>
      <c r="K3482" s="101"/>
      <c r="L3482" s="17"/>
      <c r="M3482" s="17"/>
      <c r="N3482" s="17"/>
      <c r="O3482" s="17"/>
      <c r="P3482" s="17"/>
      <c r="Q3482" s="17"/>
      <c r="R3482" s="17"/>
      <c r="S3482" s="17"/>
      <c r="T3482" s="17"/>
      <c r="AA3482" t="s">
        <v>154</v>
      </c>
    </row>
    <row r="3483" spans="1:27" ht="17.25" hidden="1" x14ac:dyDescent="0.25">
      <c r="A3483" s="40">
        <v>4</v>
      </c>
      <c r="B3483" s="157" t="s">
        <v>45</v>
      </c>
      <c r="C3483" s="157"/>
      <c r="D3483" s="157"/>
      <c r="E3483" s="54" t="s">
        <v>21</v>
      </c>
      <c r="F3483" s="158"/>
      <c r="G3483" s="158"/>
      <c r="H3483" s="120"/>
      <c r="I3483" s="159"/>
      <c r="J3483" s="159"/>
      <c r="K3483" s="101"/>
      <c r="L3483" s="17"/>
      <c r="M3483" s="17"/>
      <c r="N3483" s="17"/>
      <c r="O3483" s="17"/>
      <c r="P3483" s="17"/>
      <c r="Q3483" s="17"/>
      <c r="R3483" s="17"/>
      <c r="S3483" s="17"/>
      <c r="T3483" s="17"/>
      <c r="AA3483" t="s">
        <v>155</v>
      </c>
    </row>
    <row r="3484" spans="1:27" ht="18.75" hidden="1" customHeight="1" x14ac:dyDescent="0.25">
      <c r="A3484" s="40">
        <v>5</v>
      </c>
      <c r="B3484" s="157" t="s">
        <v>41</v>
      </c>
      <c r="C3484" s="157"/>
      <c r="D3484" s="157"/>
      <c r="E3484" s="54" t="s">
        <v>21</v>
      </c>
      <c r="F3484" s="204"/>
      <c r="G3484" s="205"/>
      <c r="H3484" s="120"/>
      <c r="I3484" s="159"/>
      <c r="J3484" s="159"/>
      <c r="K3484" s="101"/>
      <c r="L3484" s="17"/>
      <c r="M3484" s="17"/>
      <c r="N3484" s="17"/>
      <c r="O3484" s="17"/>
      <c r="P3484" s="17"/>
      <c r="Q3484" s="17"/>
      <c r="R3484" s="17"/>
      <c r="S3484" s="17"/>
      <c r="T3484" s="17"/>
    </row>
    <row r="3485" spans="1:27" ht="29.25" hidden="1" customHeight="1" x14ac:dyDescent="0.25">
      <c r="A3485" s="34">
        <v>6</v>
      </c>
      <c r="B3485" s="206" t="s">
        <v>163</v>
      </c>
      <c r="C3485" s="206"/>
      <c r="D3485" s="206"/>
      <c r="E3485" s="55" t="s">
        <v>168</v>
      </c>
      <c r="F3485" s="158"/>
      <c r="G3485" s="158"/>
      <c r="H3485" s="120"/>
      <c r="I3485" s="159"/>
      <c r="J3485" s="159"/>
      <c r="K3485" s="101"/>
      <c r="L3485" s="17"/>
      <c r="M3485" s="17"/>
      <c r="N3485" s="17"/>
      <c r="O3485" s="17"/>
      <c r="P3485" s="17"/>
      <c r="Q3485" s="17"/>
      <c r="R3485" s="17"/>
      <c r="S3485" s="17"/>
      <c r="T3485" s="17"/>
    </row>
    <row r="3486" spans="1:27" ht="62.25" hidden="1" customHeight="1" x14ac:dyDescent="0.25">
      <c r="A3486" s="40">
        <v>7</v>
      </c>
      <c r="B3486" s="157" t="s">
        <v>46</v>
      </c>
      <c r="C3486" s="157"/>
      <c r="D3486" s="157"/>
      <c r="E3486" s="54" t="s">
        <v>21</v>
      </c>
      <c r="F3486" s="158"/>
      <c r="G3486" s="158"/>
      <c r="H3486" s="120"/>
      <c r="I3486" s="159"/>
      <c r="J3486" s="159"/>
      <c r="K3486" s="99"/>
      <c r="L3486" s="17"/>
      <c r="M3486" s="17"/>
      <c r="N3486" s="17"/>
      <c r="O3486" s="17"/>
      <c r="P3486" s="17"/>
      <c r="Q3486" s="17"/>
      <c r="R3486" s="17"/>
      <c r="S3486" s="17"/>
      <c r="T3486" s="17"/>
    </row>
    <row r="3487" spans="1:27" ht="28.5" hidden="1" customHeight="1" x14ac:dyDescent="0.25">
      <c r="A3487" s="40">
        <v>8</v>
      </c>
      <c r="B3487" s="193" t="s">
        <v>174</v>
      </c>
      <c r="C3487" s="194"/>
      <c r="D3487" s="195"/>
      <c r="E3487" s="56" t="s">
        <v>35</v>
      </c>
      <c r="F3487" s="196"/>
      <c r="G3487" s="197"/>
      <c r="H3487" s="120"/>
      <c r="I3487" s="159"/>
      <c r="J3487" s="159"/>
      <c r="K3487" s="99"/>
      <c r="L3487" s="17"/>
      <c r="M3487" s="17"/>
      <c r="N3487" s="17"/>
      <c r="O3487" s="17"/>
      <c r="P3487" s="17"/>
      <c r="Q3487" s="17"/>
      <c r="R3487" s="17"/>
      <c r="S3487" s="17"/>
      <c r="T3487" s="17"/>
    </row>
    <row r="3488" spans="1:27" ht="29.25" hidden="1" customHeight="1" x14ac:dyDescent="0.25">
      <c r="A3488" s="40">
        <v>9</v>
      </c>
      <c r="B3488" s="193" t="s">
        <v>176</v>
      </c>
      <c r="C3488" s="194"/>
      <c r="D3488" s="195"/>
      <c r="E3488" s="56" t="s">
        <v>153</v>
      </c>
      <c r="F3488" s="163"/>
      <c r="G3488" s="164"/>
      <c r="H3488" s="120"/>
      <c r="I3488" s="159"/>
      <c r="J3488" s="159"/>
      <c r="K3488" s="99"/>
      <c r="L3488" s="17"/>
      <c r="M3488" s="17"/>
      <c r="N3488" s="17"/>
      <c r="O3488" s="17"/>
      <c r="P3488" s="17"/>
      <c r="Q3488" s="17"/>
      <c r="R3488" s="17"/>
      <c r="S3488" s="17"/>
      <c r="T3488" s="17"/>
    </row>
    <row r="3489" spans="1:20" hidden="1" x14ac:dyDescent="0.25">
      <c r="A3489" s="40">
        <v>10</v>
      </c>
      <c r="B3489" s="193" t="s">
        <v>175</v>
      </c>
      <c r="C3489" s="194"/>
      <c r="D3489" s="195"/>
      <c r="E3489" s="56" t="s">
        <v>35</v>
      </c>
      <c r="F3489" s="196"/>
      <c r="G3489" s="197"/>
      <c r="H3489" s="120"/>
      <c r="I3489" s="159"/>
      <c r="J3489" s="159"/>
      <c r="K3489" s="99"/>
      <c r="L3489" s="17"/>
      <c r="M3489" s="17"/>
      <c r="N3489" s="17"/>
      <c r="O3489" s="17"/>
      <c r="P3489" s="17"/>
      <c r="Q3489" s="17"/>
      <c r="R3489" s="17"/>
      <c r="S3489" s="17"/>
      <c r="T3489" s="17"/>
    </row>
    <row r="3490" spans="1:20" ht="33.75" hidden="1" customHeight="1" x14ac:dyDescent="0.25">
      <c r="A3490" s="40">
        <v>11</v>
      </c>
      <c r="B3490" s="126" t="s">
        <v>156</v>
      </c>
      <c r="C3490" s="127"/>
      <c r="D3490" s="128"/>
      <c r="E3490" s="57" t="s">
        <v>69</v>
      </c>
      <c r="F3490" s="187"/>
      <c r="G3490" s="188"/>
      <c r="H3490" s="120"/>
      <c r="I3490" s="159"/>
      <c r="J3490" s="159"/>
      <c r="K3490" s="100" t="str">
        <f>IF(F3491&gt;F3490,"Wartość kosztów kwalifikowanych przekracza koszt całkowity przedsięwzięcia !!!","")</f>
        <v/>
      </c>
      <c r="L3490" s="17"/>
      <c r="M3490" s="17"/>
      <c r="N3490" s="17"/>
      <c r="O3490" s="17"/>
      <c r="P3490" s="17"/>
      <c r="Q3490" s="17"/>
      <c r="R3490" s="17"/>
      <c r="S3490" s="17"/>
      <c r="T3490" s="17"/>
    </row>
    <row r="3491" spans="1:20" ht="141.75" hidden="1" customHeight="1" x14ac:dyDescent="0.25">
      <c r="A3491" s="40">
        <v>12</v>
      </c>
      <c r="B3491" s="126" t="s">
        <v>167</v>
      </c>
      <c r="C3491" s="127"/>
      <c r="D3491" s="128"/>
      <c r="E3491" s="57" t="s">
        <v>69</v>
      </c>
      <c r="F3491" s="187"/>
      <c r="G3491" s="188"/>
      <c r="H3491" s="120"/>
      <c r="I3491" s="159"/>
      <c r="J3491" s="159"/>
      <c r="K3491" s="105" t="str">
        <f>IF(F3491="","",IF(F3491&lt;100000,"Minimalny koszt kwalifikowany przedsięwzięcia to 100.000,00 zł !!!",""))</f>
        <v/>
      </c>
      <c r="L3491" s="17"/>
      <c r="M3491" s="17"/>
      <c r="N3491" s="17"/>
      <c r="O3491" s="17"/>
      <c r="P3491" s="17"/>
      <c r="Q3491" s="17"/>
      <c r="R3491" s="17"/>
      <c r="S3491" s="17"/>
      <c r="T3491" s="17"/>
    </row>
    <row r="3492" spans="1:20" ht="30.75" hidden="1" customHeight="1" x14ac:dyDescent="0.25">
      <c r="A3492" s="37">
        <v>13</v>
      </c>
      <c r="B3492" s="126" t="s">
        <v>165</v>
      </c>
      <c r="C3492" s="127"/>
      <c r="D3492" s="128"/>
      <c r="E3492" s="57" t="s">
        <v>69</v>
      </c>
      <c r="F3492" s="187"/>
      <c r="G3492" s="188"/>
      <c r="H3492" s="120"/>
      <c r="I3492" s="159"/>
      <c r="J3492" s="159"/>
      <c r="K3492" s="99"/>
      <c r="L3492" s="17"/>
      <c r="M3492" s="17"/>
      <c r="N3492" s="17"/>
      <c r="O3492" s="17"/>
      <c r="P3492" s="17"/>
      <c r="Q3492" s="17"/>
      <c r="R3492" s="17"/>
      <c r="S3492" s="17"/>
      <c r="T3492" s="17"/>
    </row>
    <row r="3493" spans="1:20" ht="30.75" hidden="1" customHeight="1" x14ac:dyDescent="0.25">
      <c r="A3493" s="37">
        <v>14</v>
      </c>
      <c r="B3493" s="126" t="s">
        <v>164</v>
      </c>
      <c r="C3493" s="127"/>
      <c r="D3493" s="128"/>
      <c r="E3493" s="57" t="s">
        <v>69</v>
      </c>
      <c r="F3493" s="187"/>
      <c r="G3493" s="188"/>
      <c r="H3493" s="120"/>
      <c r="I3493" s="159"/>
      <c r="J3493" s="159"/>
      <c r="K3493" s="99"/>
      <c r="L3493" s="17"/>
      <c r="M3493" s="17"/>
      <c r="N3493" s="17"/>
      <c r="O3493" s="17"/>
      <c r="P3493" s="17"/>
      <c r="Q3493" s="17"/>
      <c r="R3493" s="17"/>
      <c r="S3493" s="17"/>
      <c r="T3493" s="17"/>
    </row>
    <row r="3494" spans="1:20" ht="30.75" hidden="1" customHeight="1" x14ac:dyDescent="0.25">
      <c r="A3494" s="37">
        <v>15</v>
      </c>
      <c r="B3494" s="126" t="s">
        <v>170</v>
      </c>
      <c r="C3494" s="127"/>
      <c r="D3494" s="128"/>
      <c r="E3494" s="57" t="s">
        <v>69</v>
      </c>
      <c r="F3494" s="189" t="str">
        <f>IF(OR(F3492="",F3493=""),"",F3492-F3493)</f>
        <v/>
      </c>
      <c r="G3494" s="190"/>
      <c r="H3494" s="120"/>
      <c r="I3494" s="159"/>
      <c r="J3494" s="159"/>
      <c r="K3494" s="99"/>
      <c r="L3494" s="17"/>
      <c r="M3494" s="17"/>
      <c r="N3494" s="17"/>
      <c r="O3494" s="17"/>
      <c r="P3494" s="17"/>
      <c r="Q3494" s="17"/>
      <c r="R3494" s="17"/>
      <c r="S3494" s="17"/>
      <c r="T3494" s="17"/>
    </row>
    <row r="3495" spans="1:20" hidden="1" x14ac:dyDescent="0.25">
      <c r="A3495" s="166">
        <v>16</v>
      </c>
      <c r="B3495" s="145" t="s">
        <v>66</v>
      </c>
      <c r="C3495" s="146"/>
      <c r="D3495" s="147"/>
      <c r="E3495" s="56" t="s">
        <v>93</v>
      </c>
      <c r="F3495" s="191"/>
      <c r="G3495" s="192"/>
      <c r="H3495" s="182"/>
      <c r="I3495" s="183"/>
      <c r="J3495" s="183"/>
      <c r="K3495" s="102"/>
      <c r="L3495" s="17"/>
      <c r="M3495" s="17"/>
      <c r="N3495" s="17"/>
      <c r="O3495" s="17"/>
      <c r="P3495" s="17"/>
      <c r="Q3495" s="17"/>
      <c r="R3495" s="17"/>
      <c r="S3495" s="17"/>
      <c r="T3495" s="17"/>
    </row>
    <row r="3496" spans="1:20" ht="17.25" hidden="1" customHeight="1" x14ac:dyDescent="0.25">
      <c r="A3496" s="167"/>
      <c r="B3496" s="151"/>
      <c r="C3496" s="152"/>
      <c r="D3496" s="153"/>
      <c r="E3496" s="54" t="s">
        <v>22</v>
      </c>
      <c r="F3496" s="114" t="str">
        <f>IF(F3495="","",F3495*0.278)</f>
        <v/>
      </c>
      <c r="G3496" s="114"/>
      <c r="H3496" s="184"/>
      <c r="I3496" s="184"/>
      <c r="J3496" s="182"/>
      <c r="K3496" s="102"/>
      <c r="L3496" s="17"/>
      <c r="M3496" s="17"/>
      <c r="N3496" s="17"/>
      <c r="O3496" s="17"/>
      <c r="P3496" s="17"/>
      <c r="Q3496" s="17"/>
      <c r="R3496" s="17"/>
      <c r="S3496" s="17"/>
      <c r="T3496" s="17"/>
    </row>
    <row r="3497" spans="1:20" hidden="1" x14ac:dyDescent="0.25">
      <c r="A3497" s="166">
        <v>17</v>
      </c>
      <c r="B3497" s="145" t="s">
        <v>67</v>
      </c>
      <c r="C3497" s="146"/>
      <c r="D3497" s="147"/>
      <c r="E3497" s="56" t="s">
        <v>93</v>
      </c>
      <c r="F3497" s="191"/>
      <c r="G3497" s="192"/>
      <c r="H3497" s="182"/>
      <c r="I3497" s="183"/>
      <c r="J3497" s="183"/>
      <c r="K3497" s="102"/>
      <c r="L3497" s="17"/>
      <c r="M3497" s="17"/>
      <c r="N3497" s="17"/>
      <c r="O3497" s="17"/>
      <c r="P3497" s="17"/>
      <c r="Q3497" s="17"/>
      <c r="R3497" s="17"/>
      <c r="S3497" s="17"/>
      <c r="T3497" s="17"/>
    </row>
    <row r="3498" spans="1:20" hidden="1" x14ac:dyDescent="0.25">
      <c r="A3498" s="167"/>
      <c r="B3498" s="151"/>
      <c r="C3498" s="152"/>
      <c r="D3498" s="153"/>
      <c r="E3498" s="54" t="s">
        <v>22</v>
      </c>
      <c r="F3498" s="114" t="str">
        <f>IF(F3497="","",F3497*0.278)</f>
        <v/>
      </c>
      <c r="G3498" s="114"/>
      <c r="H3498" s="184"/>
      <c r="I3498" s="184"/>
      <c r="J3498" s="182"/>
      <c r="K3498" s="102"/>
      <c r="L3498" s="17"/>
      <c r="M3498" s="17"/>
      <c r="N3498" s="17"/>
      <c r="O3498" s="17"/>
      <c r="P3498" s="17"/>
      <c r="Q3498" s="17"/>
      <c r="R3498" s="17"/>
      <c r="S3498" s="17"/>
      <c r="T3498" s="17"/>
    </row>
    <row r="3499" spans="1:20" hidden="1" x14ac:dyDescent="0.25">
      <c r="A3499" s="166">
        <v>18</v>
      </c>
      <c r="B3499" s="145" t="s">
        <v>64</v>
      </c>
      <c r="C3499" s="146"/>
      <c r="D3499" s="147"/>
      <c r="E3499" s="56" t="s">
        <v>93</v>
      </c>
      <c r="F3499" s="181" t="str">
        <f>IF(OR(F3495="",F3497=""),"",F3495-F3497)</f>
        <v/>
      </c>
      <c r="G3499" s="181"/>
      <c r="H3499" s="182"/>
      <c r="I3499" s="183"/>
      <c r="J3499" s="183"/>
      <c r="K3499" s="102"/>
      <c r="L3499" s="17"/>
      <c r="M3499" s="17"/>
      <c r="N3499" s="17"/>
      <c r="O3499" s="17"/>
      <c r="P3499" s="17"/>
      <c r="Q3499" s="17"/>
      <c r="R3499" s="17"/>
      <c r="S3499" s="17"/>
      <c r="T3499" s="17"/>
    </row>
    <row r="3500" spans="1:20" hidden="1" x14ac:dyDescent="0.25">
      <c r="A3500" s="167"/>
      <c r="B3500" s="151"/>
      <c r="C3500" s="152"/>
      <c r="D3500" s="153"/>
      <c r="E3500" s="54" t="s">
        <v>22</v>
      </c>
      <c r="F3500" s="114" t="str">
        <f>IF(OR(F3496="",F3498=""),"",F3496-F3498)</f>
        <v/>
      </c>
      <c r="G3500" s="114"/>
      <c r="H3500" s="184"/>
      <c r="I3500" s="184"/>
      <c r="J3500" s="182"/>
      <c r="K3500" s="102"/>
      <c r="L3500" s="17"/>
      <c r="M3500" s="17"/>
      <c r="N3500" s="17"/>
      <c r="O3500" s="17"/>
      <c r="P3500" s="17"/>
      <c r="Q3500" s="17"/>
      <c r="R3500" s="17"/>
      <c r="S3500" s="17"/>
      <c r="T3500" s="17"/>
    </row>
    <row r="3501" spans="1:20" ht="24" hidden="1" customHeight="1" x14ac:dyDescent="0.25">
      <c r="A3501" s="166">
        <v>19</v>
      </c>
      <c r="B3501" s="168" t="s">
        <v>61</v>
      </c>
      <c r="C3501" s="169"/>
      <c r="D3501" s="170"/>
      <c r="E3501" s="58" t="s">
        <v>93</v>
      </c>
      <c r="F3501" s="163"/>
      <c r="G3501" s="164"/>
      <c r="H3501" s="120"/>
      <c r="I3501" s="159"/>
      <c r="J3501" s="159"/>
      <c r="K3501" s="99"/>
      <c r="L3501" s="17"/>
      <c r="M3501" s="17"/>
      <c r="N3501" s="17"/>
      <c r="O3501" s="17"/>
      <c r="P3501" s="17"/>
      <c r="Q3501" s="17"/>
      <c r="R3501" s="17"/>
      <c r="S3501" s="17"/>
      <c r="T3501" s="17"/>
    </row>
    <row r="3502" spans="1:20" ht="24" hidden="1" customHeight="1" x14ac:dyDescent="0.25">
      <c r="A3502" s="167"/>
      <c r="B3502" s="171"/>
      <c r="C3502" s="172"/>
      <c r="D3502" s="173"/>
      <c r="E3502" s="57" t="s">
        <v>22</v>
      </c>
      <c r="F3502" s="185" t="str">
        <f>IF(F3501="","",F3501*0.278)</f>
        <v/>
      </c>
      <c r="G3502" s="186"/>
      <c r="H3502" s="120"/>
      <c r="I3502" s="159"/>
      <c r="J3502" s="159"/>
      <c r="K3502" s="99"/>
      <c r="L3502" s="17"/>
      <c r="M3502" s="17"/>
      <c r="N3502" s="17"/>
      <c r="O3502" s="17"/>
      <c r="P3502" s="17"/>
      <c r="Q3502" s="17"/>
      <c r="R3502" s="17"/>
      <c r="S3502" s="17"/>
      <c r="T3502" s="17"/>
    </row>
    <row r="3503" spans="1:20" ht="24" hidden="1" customHeight="1" x14ac:dyDescent="0.25">
      <c r="A3503" s="166">
        <v>20</v>
      </c>
      <c r="B3503" s="168" t="s">
        <v>62</v>
      </c>
      <c r="C3503" s="169"/>
      <c r="D3503" s="170"/>
      <c r="E3503" s="58" t="s">
        <v>93</v>
      </c>
      <c r="F3503" s="163"/>
      <c r="G3503" s="164"/>
      <c r="H3503" s="120"/>
      <c r="I3503" s="159"/>
      <c r="J3503" s="159"/>
      <c r="K3503" s="99"/>
      <c r="L3503" s="17"/>
      <c r="M3503" s="17"/>
      <c r="N3503" s="17"/>
      <c r="O3503" s="17"/>
      <c r="P3503" s="17"/>
      <c r="Q3503" s="17"/>
      <c r="R3503" s="17"/>
      <c r="S3503" s="17"/>
      <c r="T3503" s="17"/>
    </row>
    <row r="3504" spans="1:20" ht="24" hidden="1" customHeight="1" x14ac:dyDescent="0.25">
      <c r="A3504" s="167"/>
      <c r="B3504" s="171"/>
      <c r="C3504" s="172"/>
      <c r="D3504" s="173"/>
      <c r="E3504" s="57" t="s">
        <v>22</v>
      </c>
      <c r="F3504" s="185" t="str">
        <f>IF(F3503="","",F3503*0.278)</f>
        <v/>
      </c>
      <c r="G3504" s="186"/>
      <c r="H3504" s="120"/>
      <c r="I3504" s="159"/>
      <c r="J3504" s="159"/>
      <c r="K3504" s="103"/>
      <c r="L3504" s="17"/>
      <c r="M3504" s="17"/>
      <c r="N3504" s="17"/>
      <c r="O3504" s="17"/>
      <c r="P3504" s="17"/>
      <c r="Q3504" s="17"/>
      <c r="R3504" s="17"/>
      <c r="S3504" s="17"/>
      <c r="T3504" s="17"/>
    </row>
    <row r="3505" spans="1:27" ht="23.25" hidden="1" customHeight="1" x14ac:dyDescent="0.25">
      <c r="A3505" s="166">
        <v>21</v>
      </c>
      <c r="B3505" s="168" t="s">
        <v>50</v>
      </c>
      <c r="C3505" s="169"/>
      <c r="D3505" s="170"/>
      <c r="E3505" s="58" t="s">
        <v>93</v>
      </c>
      <c r="F3505" s="174" t="str">
        <f>IF(OR(F3501="",F3503=""),"",F3501-F3503)</f>
        <v/>
      </c>
      <c r="G3505" s="175"/>
      <c r="H3505" s="120"/>
      <c r="I3505" s="159"/>
      <c r="J3505" s="159"/>
      <c r="K3505" s="103"/>
      <c r="L3505" s="17"/>
      <c r="M3505" s="17"/>
      <c r="N3505" s="17"/>
      <c r="O3505" s="17"/>
      <c r="P3505" s="17"/>
      <c r="Q3505" s="17"/>
      <c r="R3505" s="17"/>
      <c r="S3505" s="17"/>
      <c r="T3505" s="17"/>
    </row>
    <row r="3506" spans="1:27" ht="23.25" hidden="1" customHeight="1" x14ac:dyDescent="0.25">
      <c r="A3506" s="167"/>
      <c r="B3506" s="171"/>
      <c r="C3506" s="172"/>
      <c r="D3506" s="173"/>
      <c r="E3506" s="57" t="s">
        <v>22</v>
      </c>
      <c r="F3506" s="174" t="str">
        <f>IF(OR(F3502="",F3504=""),"",F3502-F3504)</f>
        <v/>
      </c>
      <c r="G3506" s="175"/>
      <c r="H3506" s="120"/>
      <c r="I3506" s="159"/>
      <c r="J3506" s="159"/>
      <c r="K3506" s="103"/>
      <c r="L3506" s="17"/>
      <c r="M3506" s="17"/>
      <c r="N3506" s="17"/>
      <c r="O3506" s="17"/>
      <c r="P3506" s="17"/>
      <c r="Q3506" s="17"/>
      <c r="R3506" s="17"/>
      <c r="S3506" s="17"/>
      <c r="T3506" s="17"/>
    </row>
    <row r="3507" spans="1:27" ht="45.75" hidden="1" customHeight="1" x14ac:dyDescent="0.25">
      <c r="A3507" s="38">
        <v>22</v>
      </c>
      <c r="B3507" s="126" t="s">
        <v>161</v>
      </c>
      <c r="C3507" s="127"/>
      <c r="D3507" s="128"/>
      <c r="E3507" s="57" t="s">
        <v>47</v>
      </c>
      <c r="F3507" s="176" t="str">
        <f>IF(OR(F3501="",F3503=""),"",F3505/F3501)</f>
        <v/>
      </c>
      <c r="G3507" s="177"/>
      <c r="H3507" s="120"/>
      <c r="I3507" s="159"/>
      <c r="J3507" s="159"/>
      <c r="K3507" s="103"/>
      <c r="L3507" s="17"/>
      <c r="M3507" s="17"/>
      <c r="N3507" s="17"/>
      <c r="O3507" s="17"/>
      <c r="P3507" s="17"/>
      <c r="Q3507" s="17"/>
      <c r="R3507" s="17"/>
      <c r="S3507" s="17"/>
      <c r="T3507" s="17"/>
    </row>
    <row r="3508" spans="1:27" ht="30.75" hidden="1" customHeight="1" x14ac:dyDescent="0.25">
      <c r="A3508" s="40">
        <v>23</v>
      </c>
      <c r="B3508" s="129" t="s">
        <v>23</v>
      </c>
      <c r="C3508" s="130"/>
      <c r="D3508" s="131"/>
      <c r="E3508" s="54" t="s">
        <v>22</v>
      </c>
      <c r="F3508" s="178"/>
      <c r="G3508" s="178"/>
      <c r="H3508" s="179"/>
      <c r="I3508" s="179"/>
      <c r="J3508" s="120"/>
      <c r="K3508" s="102"/>
      <c r="L3508" s="17"/>
      <c r="M3508" s="17"/>
      <c r="N3508" s="17"/>
      <c r="O3508" s="17"/>
      <c r="P3508" s="17"/>
      <c r="Q3508" s="17"/>
      <c r="R3508" s="17"/>
      <c r="S3508" s="17"/>
      <c r="T3508" s="17"/>
    </row>
    <row r="3509" spans="1:27" ht="30.75" hidden="1" customHeight="1" x14ac:dyDescent="0.25">
      <c r="A3509" s="38">
        <v>24</v>
      </c>
      <c r="B3509" s="129" t="s">
        <v>172</v>
      </c>
      <c r="C3509" s="130"/>
      <c r="D3509" s="131"/>
      <c r="E3509" s="54" t="s">
        <v>22</v>
      </c>
      <c r="F3509" s="178"/>
      <c r="G3509" s="178"/>
      <c r="H3509" s="179"/>
      <c r="I3509" s="179"/>
      <c r="J3509" s="120"/>
      <c r="K3509" s="102"/>
      <c r="L3509" s="17"/>
      <c r="M3509" s="17"/>
      <c r="N3509" s="17"/>
      <c r="O3509" s="17"/>
      <c r="P3509" s="17"/>
      <c r="Q3509" s="17"/>
      <c r="R3509" s="17"/>
      <c r="S3509" s="17"/>
      <c r="T3509" s="17"/>
    </row>
    <row r="3510" spans="1:27" ht="30.75" hidden="1" customHeight="1" x14ac:dyDescent="0.25">
      <c r="A3510" s="38">
        <v>25</v>
      </c>
      <c r="B3510" s="129" t="s">
        <v>173</v>
      </c>
      <c r="C3510" s="130"/>
      <c r="D3510" s="131"/>
      <c r="E3510" s="54" t="s">
        <v>22</v>
      </c>
      <c r="F3510" s="180" t="str">
        <f>IF(OR(F3508="",F3509=""),"",F3508-F3509)</f>
        <v/>
      </c>
      <c r="G3510" s="180"/>
      <c r="H3510" s="120"/>
      <c r="I3510" s="159"/>
      <c r="J3510" s="159"/>
      <c r="K3510" s="102"/>
      <c r="L3510" s="17"/>
      <c r="M3510" s="17"/>
      <c r="N3510" s="17"/>
      <c r="O3510" s="17"/>
      <c r="P3510" s="17"/>
      <c r="Q3510" s="17"/>
      <c r="R3510" s="17"/>
      <c r="S3510" s="17"/>
      <c r="T3510" s="17"/>
    </row>
    <row r="3511" spans="1:27" ht="45.75" hidden="1" customHeight="1" x14ac:dyDescent="0.25">
      <c r="A3511" s="46">
        <v>26</v>
      </c>
      <c r="B3511" s="108" t="s">
        <v>166</v>
      </c>
      <c r="C3511" s="108"/>
      <c r="D3511" s="108"/>
      <c r="E3511" s="57" t="s">
        <v>22</v>
      </c>
      <c r="F3511" s="163"/>
      <c r="G3511" s="164"/>
      <c r="H3511" s="120"/>
      <c r="I3511" s="159"/>
      <c r="J3511" s="159"/>
      <c r="K3511" s="103"/>
      <c r="L3511" s="17"/>
      <c r="M3511" s="17"/>
      <c r="N3511" s="17"/>
      <c r="O3511" s="17"/>
      <c r="P3511" s="17"/>
      <c r="Q3511" s="17"/>
      <c r="R3511" s="17"/>
      <c r="S3511" s="17"/>
      <c r="T3511" s="17"/>
    </row>
    <row r="3512" spans="1:27" ht="45.75" hidden="1" customHeight="1" x14ac:dyDescent="0.25">
      <c r="A3512" s="46">
        <v>27</v>
      </c>
      <c r="B3512" s="108" t="s">
        <v>169</v>
      </c>
      <c r="C3512" s="108"/>
      <c r="D3512" s="108"/>
      <c r="E3512" s="57" t="s">
        <v>22</v>
      </c>
      <c r="F3512" s="163"/>
      <c r="G3512" s="164"/>
      <c r="H3512" s="120"/>
      <c r="I3512" s="159"/>
      <c r="J3512" s="159"/>
      <c r="K3512" s="103"/>
      <c r="L3512" s="17"/>
      <c r="M3512" s="17"/>
      <c r="N3512" s="17"/>
      <c r="O3512" s="17"/>
      <c r="P3512" s="17"/>
      <c r="Q3512" s="17"/>
      <c r="R3512" s="17"/>
      <c r="S3512" s="17"/>
      <c r="T3512" s="17"/>
    </row>
    <row r="3513" spans="1:27" ht="45" hidden="1" customHeight="1" x14ac:dyDescent="0.25">
      <c r="A3513" s="34">
        <v>28</v>
      </c>
      <c r="B3513" s="157" t="s">
        <v>51</v>
      </c>
      <c r="C3513" s="157"/>
      <c r="D3513" s="157"/>
      <c r="E3513" s="54" t="s">
        <v>22</v>
      </c>
      <c r="F3513" s="165" t="str">
        <f>IF(AND(F3511="",F3512=""),"",F3511+F3512)</f>
        <v/>
      </c>
      <c r="G3513" s="165"/>
      <c r="H3513" s="120"/>
      <c r="I3513" s="159"/>
      <c r="J3513" s="159"/>
      <c r="K3513" s="99"/>
      <c r="L3513" s="17"/>
      <c r="M3513" s="17"/>
      <c r="N3513" s="17"/>
      <c r="O3513" s="17"/>
      <c r="P3513" s="17"/>
      <c r="Q3513" s="17"/>
      <c r="R3513" s="17"/>
      <c r="S3513" s="17"/>
      <c r="T3513" s="17"/>
    </row>
    <row r="3514" spans="1:27" ht="30.75" hidden="1" customHeight="1" x14ac:dyDescent="0.25">
      <c r="A3514" s="34">
        <v>29</v>
      </c>
      <c r="B3514" s="129" t="s">
        <v>185</v>
      </c>
      <c r="C3514" s="130"/>
      <c r="D3514" s="131"/>
      <c r="E3514" s="54" t="s">
        <v>24</v>
      </c>
      <c r="F3514" s="163"/>
      <c r="G3514" s="164"/>
      <c r="H3514" s="120"/>
      <c r="I3514" s="159"/>
      <c r="J3514" s="159"/>
      <c r="K3514" s="99"/>
      <c r="L3514" s="17"/>
      <c r="M3514" s="17"/>
      <c r="N3514" s="17"/>
      <c r="O3514" s="17"/>
      <c r="P3514" s="17"/>
      <c r="Q3514" s="17"/>
      <c r="R3514" s="17"/>
      <c r="S3514" s="17"/>
      <c r="T3514" s="17"/>
    </row>
    <row r="3515" spans="1:27" hidden="1" x14ac:dyDescent="0.25">
      <c r="A3515" s="34">
        <v>30</v>
      </c>
      <c r="B3515" s="129" t="s">
        <v>186</v>
      </c>
      <c r="C3515" s="130"/>
      <c r="D3515" s="131"/>
      <c r="E3515" s="54" t="s">
        <v>24</v>
      </c>
      <c r="F3515" s="163"/>
      <c r="G3515" s="164"/>
      <c r="H3515" s="120"/>
      <c r="I3515" s="159"/>
      <c r="J3515" s="159"/>
      <c r="K3515" s="99"/>
      <c r="L3515" s="17"/>
      <c r="M3515" s="17"/>
      <c r="N3515" s="17"/>
      <c r="O3515" s="17"/>
      <c r="P3515" s="17"/>
      <c r="Q3515" s="17"/>
      <c r="R3515" s="17"/>
      <c r="S3515" s="17"/>
      <c r="T3515" s="17"/>
    </row>
    <row r="3516" spans="1:27" ht="31.5" hidden="1" customHeight="1" x14ac:dyDescent="0.25">
      <c r="A3516" s="34">
        <v>31</v>
      </c>
      <c r="B3516" s="157" t="s">
        <v>48</v>
      </c>
      <c r="C3516" s="157"/>
      <c r="D3516" s="157"/>
      <c r="E3516" s="54" t="s">
        <v>24</v>
      </c>
      <c r="F3516" s="165" t="str">
        <f>IF(OR(F3514="",F3515=""),"",F3514-F3515)</f>
        <v/>
      </c>
      <c r="G3516" s="165"/>
      <c r="H3516" s="120"/>
      <c r="I3516" s="159"/>
      <c r="J3516" s="159"/>
      <c r="K3516" s="103"/>
      <c r="L3516" s="17"/>
      <c r="M3516" s="17"/>
      <c r="N3516" s="17"/>
      <c r="O3516" s="17"/>
      <c r="P3516" s="17"/>
      <c r="Q3516" s="17"/>
      <c r="R3516" s="17"/>
      <c r="S3516" s="17"/>
      <c r="T3516" s="17"/>
    </row>
    <row r="3517" spans="1:27" hidden="1" x14ac:dyDescent="0.25">
      <c r="A3517" s="142">
        <v>32</v>
      </c>
      <c r="B3517" s="145" t="s">
        <v>52</v>
      </c>
      <c r="C3517" s="146"/>
      <c r="D3517" s="147"/>
      <c r="E3517" s="154" t="s">
        <v>182</v>
      </c>
      <c r="F3517" s="154"/>
      <c r="G3517" s="154"/>
      <c r="H3517" s="154"/>
      <c r="I3517" s="154"/>
      <c r="J3517" s="86"/>
      <c r="K3517" s="155" t="str">
        <f>IF(AND(J3517="Tak",F3507&lt;0.25),"Nie został spełniony warunek zgodnie z punktem 1 Kryteriów jakościowych dopuszczających","")</f>
        <v/>
      </c>
      <c r="L3517" s="155"/>
      <c r="M3517" s="155"/>
      <c r="N3517" s="155"/>
      <c r="O3517" s="155"/>
      <c r="P3517" s="155"/>
      <c r="Q3517" s="155"/>
      <c r="R3517" s="155"/>
      <c r="S3517" s="155"/>
      <c r="T3517" s="155"/>
      <c r="AA3517">
        <f>IF(J3517="Tak",1,0)</f>
        <v>0</v>
      </c>
    </row>
    <row r="3518" spans="1:27" hidden="1" x14ac:dyDescent="0.25">
      <c r="A3518" s="143"/>
      <c r="B3518" s="148"/>
      <c r="C3518" s="149"/>
      <c r="D3518" s="150"/>
      <c r="E3518" s="156" t="s">
        <v>183</v>
      </c>
      <c r="F3518" s="156"/>
      <c r="G3518" s="156"/>
      <c r="H3518" s="156"/>
      <c r="I3518" s="156"/>
      <c r="J3518" s="86"/>
      <c r="K3518" s="155" t="str">
        <f>IF(AND(J3518="Tak",F3507&lt;0.1),"Nie został spełniony warunek zgodnie z punktem 2 Kryteriów jakościowych dopuszczających","")</f>
        <v/>
      </c>
      <c r="L3518" s="155"/>
      <c r="M3518" s="155"/>
      <c r="N3518" s="155"/>
      <c r="O3518" s="155"/>
      <c r="P3518" s="155"/>
      <c r="Q3518" s="155"/>
      <c r="R3518" s="155"/>
      <c r="S3518" s="155"/>
      <c r="T3518" s="155"/>
      <c r="AA3518">
        <f t="shared" ref="AA3518:AA3519" si="70">IF(J3518="Tak",1,0)</f>
        <v>0</v>
      </c>
    </row>
    <row r="3519" spans="1:27" hidden="1" x14ac:dyDescent="0.25">
      <c r="A3519" s="144"/>
      <c r="B3519" s="151"/>
      <c r="C3519" s="152"/>
      <c r="D3519" s="153"/>
      <c r="E3519" s="156" t="s">
        <v>184</v>
      </c>
      <c r="F3519" s="156"/>
      <c r="G3519" s="156"/>
      <c r="H3519" s="156"/>
      <c r="I3519" s="156"/>
      <c r="J3519" s="86"/>
      <c r="K3519" s="155" t="str">
        <f>IF(AND(J3519="Tak",F3507&lt;0.1),"Nie został spełniony warunek zgodnie z punktem 2 Kryteriów jakościowych dopuszczających","")</f>
        <v/>
      </c>
      <c r="L3519" s="155"/>
      <c r="M3519" s="155"/>
      <c r="N3519" s="155"/>
      <c r="O3519" s="155"/>
      <c r="P3519" s="155"/>
      <c r="Q3519" s="155"/>
      <c r="R3519" s="155"/>
      <c r="S3519" s="155"/>
      <c r="T3519" s="155"/>
      <c r="AA3519">
        <f t="shared" si="70"/>
        <v>0</v>
      </c>
    </row>
    <row r="3520" spans="1:27" ht="60" hidden="1" customHeight="1" x14ac:dyDescent="0.25">
      <c r="A3520" s="34">
        <v>33</v>
      </c>
      <c r="B3520" s="157" t="s">
        <v>277</v>
      </c>
      <c r="C3520" s="157"/>
      <c r="D3520" s="157"/>
      <c r="E3520" s="54" t="s">
        <v>19</v>
      </c>
      <c r="F3520" s="158"/>
      <c r="G3520" s="158"/>
      <c r="H3520" s="120"/>
      <c r="I3520" s="159"/>
      <c r="J3520" s="159"/>
      <c r="K3520" s="99"/>
      <c r="L3520" s="17"/>
      <c r="M3520" s="17"/>
      <c r="N3520" s="17"/>
      <c r="O3520" s="17"/>
      <c r="P3520" s="17"/>
      <c r="Q3520" s="17"/>
      <c r="R3520" s="17"/>
      <c r="S3520" s="17"/>
      <c r="T3520" s="17"/>
      <c r="AA3520">
        <f>SUM(AA3517:AA3519)</f>
        <v>0</v>
      </c>
    </row>
    <row r="3521" spans="1:27" ht="41.25" hidden="1" customHeight="1" x14ac:dyDescent="0.25">
      <c r="A3521" s="34">
        <v>34</v>
      </c>
      <c r="B3521" s="108" t="s">
        <v>157</v>
      </c>
      <c r="C3521" s="108"/>
      <c r="D3521" s="108"/>
      <c r="E3521" s="57" t="s">
        <v>158</v>
      </c>
      <c r="F3521" s="160" t="str">
        <f>IF(OR(F3492="",F3493=""),"",F3491/F3505)</f>
        <v/>
      </c>
      <c r="G3521" s="160"/>
      <c r="H3521" s="161"/>
      <c r="I3521" s="161"/>
      <c r="J3521" s="162"/>
      <c r="K3521" s="100"/>
      <c r="L3521" s="17"/>
      <c r="M3521" s="17"/>
      <c r="N3521" s="17"/>
      <c r="O3521" s="17"/>
      <c r="P3521" s="17"/>
      <c r="Q3521" s="17"/>
      <c r="R3521" s="17"/>
      <c r="S3521" s="17"/>
      <c r="T3521" s="17"/>
    </row>
    <row r="3522" spans="1:27" ht="40.5" hidden="1" customHeight="1" x14ac:dyDescent="0.25">
      <c r="A3522" s="34">
        <v>35</v>
      </c>
      <c r="B3522" s="108" t="s">
        <v>159</v>
      </c>
      <c r="C3522" s="108"/>
      <c r="D3522" s="108"/>
      <c r="E3522" s="57" t="s">
        <v>160</v>
      </c>
      <c r="F3522" s="160" t="str">
        <f>IF(OR(F3491="",F3492="",F3501=""),"",F3491/(F3492-F3493))</f>
        <v/>
      </c>
      <c r="G3522" s="160"/>
      <c r="H3522" s="161"/>
      <c r="I3522" s="161"/>
      <c r="J3522" s="162"/>
      <c r="K3522" s="99"/>
      <c r="L3522" s="17"/>
      <c r="M3522" s="17"/>
      <c r="N3522" s="17"/>
      <c r="O3522" s="17"/>
      <c r="P3522" s="17"/>
      <c r="Q3522" s="17"/>
      <c r="R3522" s="17"/>
      <c r="S3522" s="17"/>
      <c r="T3522" s="17"/>
    </row>
    <row r="3523" spans="1:27" ht="30" hidden="1" customHeight="1" x14ac:dyDescent="0.25">
      <c r="A3523" s="34">
        <v>36</v>
      </c>
      <c r="B3523" s="126" t="str">
        <f>CONCATENATE("Maksymalna kwota dofinansowania - ",'0-1'!$B$8)</f>
        <v xml:space="preserve">Maksymalna kwota dofinansowania - </v>
      </c>
      <c r="C3523" s="127"/>
      <c r="D3523" s="128"/>
      <c r="E3523" s="57" t="s">
        <v>69</v>
      </c>
      <c r="F3523" s="135" t="str">
        <f>IF(F3524="","",F3524*F3491)</f>
        <v/>
      </c>
      <c r="G3523" s="136"/>
      <c r="H3523" s="137"/>
      <c r="I3523" s="138"/>
      <c r="J3523" s="138"/>
      <c r="K3523" s="99"/>
      <c r="L3523" s="17"/>
      <c r="M3523" s="17"/>
      <c r="N3523" s="17"/>
      <c r="O3523" s="17"/>
      <c r="P3523" s="17"/>
      <c r="Q3523" s="17"/>
      <c r="R3523" s="17"/>
      <c r="S3523" s="17"/>
      <c r="T3523" s="17"/>
    </row>
    <row r="3524" spans="1:27" ht="45.75" hidden="1" customHeight="1" x14ac:dyDescent="0.25">
      <c r="A3524" s="34">
        <v>37</v>
      </c>
      <c r="B3524" s="126" t="s">
        <v>187</v>
      </c>
      <c r="C3524" s="127"/>
      <c r="D3524" s="128"/>
      <c r="E3524" s="59" t="s">
        <v>47</v>
      </c>
      <c r="F3524" s="139" t="str">
        <f>IF(AA3520=3,0.95,IF(AA3520=2,0.9,IF(AA3520=1,0.85,"")))</f>
        <v/>
      </c>
      <c r="G3524" s="140"/>
      <c r="H3524" s="137"/>
      <c r="I3524" s="138"/>
      <c r="J3524" s="138"/>
      <c r="K3524" s="99"/>
      <c r="L3524" s="17"/>
      <c r="M3524" s="17"/>
      <c r="N3524" s="17"/>
      <c r="O3524" s="17"/>
      <c r="P3524" s="17"/>
      <c r="Q3524" s="17"/>
      <c r="R3524" s="17"/>
      <c r="S3524" s="17"/>
      <c r="T3524" s="17"/>
    </row>
    <row r="3525" spans="1:27" ht="15" hidden="1" customHeight="1" x14ac:dyDescent="0.25">
      <c r="A3525" s="106" t="s">
        <v>205</v>
      </c>
      <c r="B3525" s="106"/>
      <c r="C3525" s="106"/>
      <c r="D3525" s="106"/>
      <c r="E3525" s="106"/>
      <c r="F3525" s="106"/>
      <c r="G3525" s="106"/>
      <c r="H3525" s="106"/>
      <c r="I3525" s="106"/>
      <c r="J3525" s="132"/>
      <c r="K3525" s="98"/>
      <c r="L3525" s="17"/>
      <c r="M3525" s="17"/>
      <c r="N3525" s="17"/>
      <c r="O3525" s="17"/>
      <c r="P3525" s="17"/>
      <c r="Q3525" s="17"/>
      <c r="R3525" s="17"/>
      <c r="S3525" s="17"/>
      <c r="T3525" s="17"/>
    </row>
    <row r="3526" spans="1:27" ht="39.75" hidden="1" customHeight="1" x14ac:dyDescent="0.25">
      <c r="A3526" s="107"/>
      <c r="B3526" s="107"/>
      <c r="C3526" s="107"/>
      <c r="D3526" s="107"/>
      <c r="E3526" s="107"/>
      <c r="F3526" s="107"/>
      <c r="G3526" s="107"/>
      <c r="H3526" s="107"/>
      <c r="I3526" s="107"/>
      <c r="J3526" s="141"/>
      <c r="K3526" s="98"/>
      <c r="L3526" s="17"/>
      <c r="M3526" s="17"/>
      <c r="N3526" s="17"/>
      <c r="O3526" s="17"/>
      <c r="P3526" s="17"/>
      <c r="Q3526" s="17"/>
      <c r="R3526" s="17"/>
      <c r="S3526" s="17"/>
      <c r="T3526" s="17"/>
    </row>
    <row r="3527" spans="1:27" ht="33" hidden="1" customHeight="1" x14ac:dyDescent="0.25">
      <c r="K3527" s="98"/>
      <c r="L3527" s="17"/>
      <c r="M3527" s="17"/>
      <c r="N3527" s="17"/>
      <c r="O3527" s="17"/>
      <c r="P3527" s="17"/>
      <c r="Q3527" s="17"/>
      <c r="R3527" s="17"/>
      <c r="S3527" s="17"/>
      <c r="T3527" s="17"/>
    </row>
    <row r="3528" spans="1:27" ht="18.75" hidden="1" x14ac:dyDescent="0.3">
      <c r="B3528" s="207" t="s">
        <v>270</v>
      </c>
      <c r="C3528" s="207"/>
      <c r="D3528" s="207"/>
      <c r="E3528" s="207"/>
      <c r="F3528" s="207"/>
      <c r="G3528" s="207"/>
      <c r="H3528" s="207"/>
      <c r="I3528" s="207"/>
      <c r="J3528" s="207"/>
      <c r="K3528" s="98"/>
      <c r="L3528" s="17"/>
      <c r="M3528" s="17"/>
      <c r="N3528" s="17"/>
      <c r="O3528" s="17"/>
      <c r="P3528" s="17"/>
      <c r="Q3528" s="17"/>
      <c r="R3528" s="17"/>
      <c r="S3528" s="17"/>
      <c r="T3528" s="17"/>
    </row>
    <row r="3529" spans="1:27" ht="45.75" hidden="1" customHeight="1" x14ac:dyDescent="0.25">
      <c r="A3529" s="36" t="s">
        <v>13</v>
      </c>
      <c r="B3529" s="208" t="s">
        <v>33</v>
      </c>
      <c r="C3529" s="208"/>
      <c r="D3529" s="208"/>
      <c r="E3529" s="51" t="s">
        <v>15</v>
      </c>
      <c r="F3529" s="208" t="s">
        <v>36</v>
      </c>
      <c r="G3529" s="208"/>
      <c r="H3529" s="208" t="s">
        <v>49</v>
      </c>
      <c r="I3529" s="208"/>
      <c r="J3529" s="209"/>
      <c r="K3529" s="99"/>
      <c r="L3529" s="17"/>
      <c r="M3529" s="17"/>
      <c r="N3529" s="17"/>
      <c r="O3529" s="17"/>
      <c r="P3529" s="17"/>
      <c r="Q3529" s="17"/>
      <c r="R3529" s="17"/>
      <c r="S3529" s="17"/>
      <c r="T3529" s="17"/>
    </row>
    <row r="3530" spans="1:27" ht="31.5" hidden="1" customHeight="1" x14ac:dyDescent="0.25">
      <c r="A3530" s="40">
        <v>1</v>
      </c>
      <c r="B3530" s="157" t="s">
        <v>43</v>
      </c>
      <c r="C3530" s="157"/>
      <c r="D3530" s="157"/>
      <c r="E3530" s="52" t="s">
        <v>17</v>
      </c>
      <c r="F3530" s="198" t="s">
        <v>17</v>
      </c>
      <c r="G3530" s="199"/>
      <c r="H3530" s="200"/>
      <c r="I3530" s="200"/>
      <c r="J3530" s="201"/>
      <c r="K3530" s="99"/>
      <c r="L3530" s="17"/>
      <c r="M3530" s="17"/>
      <c r="N3530" s="17"/>
      <c r="O3530" s="17"/>
      <c r="P3530" s="17"/>
      <c r="Q3530" s="17"/>
      <c r="R3530" s="17"/>
      <c r="S3530" s="17"/>
      <c r="T3530" s="17"/>
    </row>
    <row r="3531" spans="1:27" ht="30.75" hidden="1" customHeight="1" x14ac:dyDescent="0.25">
      <c r="A3531" s="40">
        <v>2</v>
      </c>
      <c r="B3531" s="157" t="s">
        <v>44</v>
      </c>
      <c r="C3531" s="157"/>
      <c r="D3531" s="157"/>
      <c r="E3531" s="52" t="s">
        <v>17</v>
      </c>
      <c r="F3531" s="198" t="s">
        <v>17</v>
      </c>
      <c r="G3531" s="199"/>
      <c r="H3531" s="120"/>
      <c r="I3531" s="159"/>
      <c r="J3531" s="159"/>
      <c r="K3531" s="101"/>
      <c r="L3531" s="17"/>
      <c r="M3531" s="17"/>
      <c r="N3531" s="17"/>
      <c r="O3531" s="17"/>
      <c r="P3531" s="17"/>
      <c r="Q3531" s="17"/>
      <c r="R3531" s="17"/>
      <c r="S3531" s="17"/>
      <c r="T3531" s="17"/>
    </row>
    <row r="3532" spans="1:27" ht="15.75" hidden="1" x14ac:dyDescent="0.25">
      <c r="A3532" s="40">
        <v>3</v>
      </c>
      <c r="B3532" s="126" t="s">
        <v>152</v>
      </c>
      <c r="C3532" s="127"/>
      <c r="D3532" s="128"/>
      <c r="E3532" s="53" t="s">
        <v>153</v>
      </c>
      <c r="F3532" s="202"/>
      <c r="G3532" s="203"/>
      <c r="H3532" s="120"/>
      <c r="I3532" s="159"/>
      <c r="J3532" s="159"/>
      <c r="K3532" s="101"/>
      <c r="L3532" s="17"/>
      <c r="M3532" s="17"/>
      <c r="N3532" s="17"/>
      <c r="O3532" s="17"/>
      <c r="P3532" s="17"/>
      <c r="Q3532" s="17"/>
      <c r="R3532" s="17"/>
      <c r="S3532" s="17"/>
      <c r="T3532" s="17"/>
      <c r="AA3532" t="s">
        <v>154</v>
      </c>
    </row>
    <row r="3533" spans="1:27" ht="17.25" hidden="1" x14ac:dyDescent="0.25">
      <c r="A3533" s="40">
        <v>4</v>
      </c>
      <c r="B3533" s="157" t="s">
        <v>45</v>
      </c>
      <c r="C3533" s="157"/>
      <c r="D3533" s="157"/>
      <c r="E3533" s="54" t="s">
        <v>21</v>
      </c>
      <c r="F3533" s="158"/>
      <c r="G3533" s="158"/>
      <c r="H3533" s="120"/>
      <c r="I3533" s="159"/>
      <c r="J3533" s="159"/>
      <c r="K3533" s="101"/>
      <c r="L3533" s="17"/>
      <c r="M3533" s="17"/>
      <c r="N3533" s="17"/>
      <c r="O3533" s="17"/>
      <c r="P3533" s="17"/>
      <c r="Q3533" s="17"/>
      <c r="R3533" s="17"/>
      <c r="S3533" s="17"/>
      <c r="T3533" s="17"/>
      <c r="AA3533" t="s">
        <v>155</v>
      </c>
    </row>
    <row r="3534" spans="1:27" ht="18.75" hidden="1" customHeight="1" x14ac:dyDescent="0.25">
      <c r="A3534" s="40">
        <v>5</v>
      </c>
      <c r="B3534" s="157" t="s">
        <v>41</v>
      </c>
      <c r="C3534" s="157"/>
      <c r="D3534" s="157"/>
      <c r="E3534" s="54" t="s">
        <v>21</v>
      </c>
      <c r="F3534" s="204"/>
      <c r="G3534" s="205"/>
      <c r="H3534" s="120"/>
      <c r="I3534" s="159"/>
      <c r="J3534" s="159"/>
      <c r="K3534" s="101"/>
      <c r="L3534" s="17"/>
      <c r="M3534" s="17"/>
      <c r="N3534" s="17"/>
      <c r="O3534" s="17"/>
      <c r="P3534" s="17"/>
      <c r="Q3534" s="17"/>
      <c r="R3534" s="17"/>
      <c r="S3534" s="17"/>
      <c r="T3534" s="17"/>
    </row>
    <row r="3535" spans="1:27" ht="29.25" hidden="1" customHeight="1" x14ac:dyDescent="0.25">
      <c r="A3535" s="34">
        <v>6</v>
      </c>
      <c r="B3535" s="206" t="s">
        <v>163</v>
      </c>
      <c r="C3535" s="206"/>
      <c r="D3535" s="206"/>
      <c r="E3535" s="55" t="s">
        <v>168</v>
      </c>
      <c r="F3535" s="158"/>
      <c r="G3535" s="158"/>
      <c r="H3535" s="120"/>
      <c r="I3535" s="159"/>
      <c r="J3535" s="159"/>
      <c r="K3535" s="101"/>
      <c r="L3535" s="17"/>
      <c r="M3535" s="17"/>
      <c r="N3535" s="17"/>
      <c r="O3535" s="17"/>
      <c r="P3535" s="17"/>
      <c r="Q3535" s="17"/>
      <c r="R3535" s="17"/>
      <c r="S3535" s="17"/>
      <c r="T3535" s="17"/>
    </row>
    <row r="3536" spans="1:27" ht="62.25" hidden="1" customHeight="1" x14ac:dyDescent="0.25">
      <c r="A3536" s="40">
        <v>7</v>
      </c>
      <c r="B3536" s="157" t="s">
        <v>46</v>
      </c>
      <c r="C3536" s="157"/>
      <c r="D3536" s="157"/>
      <c r="E3536" s="54" t="s">
        <v>21</v>
      </c>
      <c r="F3536" s="158"/>
      <c r="G3536" s="158"/>
      <c r="H3536" s="120"/>
      <c r="I3536" s="159"/>
      <c r="J3536" s="159"/>
      <c r="K3536" s="99"/>
      <c r="L3536" s="17"/>
      <c r="M3536" s="17"/>
      <c r="N3536" s="17"/>
      <c r="O3536" s="17"/>
      <c r="P3536" s="17"/>
      <c r="Q3536" s="17"/>
      <c r="R3536" s="17"/>
      <c r="S3536" s="17"/>
      <c r="T3536" s="17"/>
    </row>
    <row r="3537" spans="1:20" ht="28.5" hidden="1" customHeight="1" x14ac:dyDescent="0.25">
      <c r="A3537" s="40">
        <v>8</v>
      </c>
      <c r="B3537" s="193" t="s">
        <v>174</v>
      </c>
      <c r="C3537" s="194"/>
      <c r="D3537" s="195"/>
      <c r="E3537" s="56" t="s">
        <v>35</v>
      </c>
      <c r="F3537" s="196"/>
      <c r="G3537" s="197"/>
      <c r="H3537" s="120"/>
      <c r="I3537" s="159"/>
      <c r="J3537" s="159"/>
      <c r="K3537" s="99"/>
      <c r="L3537" s="17"/>
      <c r="M3537" s="17"/>
      <c r="N3537" s="17"/>
      <c r="O3537" s="17"/>
      <c r="P3537" s="17"/>
      <c r="Q3537" s="17"/>
      <c r="R3537" s="17"/>
      <c r="S3537" s="17"/>
      <c r="T3537" s="17"/>
    </row>
    <row r="3538" spans="1:20" ht="29.25" hidden="1" customHeight="1" x14ac:dyDescent="0.25">
      <c r="A3538" s="40">
        <v>9</v>
      </c>
      <c r="B3538" s="193" t="s">
        <v>176</v>
      </c>
      <c r="C3538" s="194"/>
      <c r="D3538" s="195"/>
      <c r="E3538" s="56" t="s">
        <v>153</v>
      </c>
      <c r="F3538" s="163"/>
      <c r="G3538" s="164"/>
      <c r="H3538" s="120"/>
      <c r="I3538" s="159"/>
      <c r="J3538" s="159"/>
      <c r="K3538" s="99"/>
      <c r="L3538" s="17"/>
      <c r="M3538" s="17"/>
      <c r="N3538" s="17"/>
      <c r="O3538" s="17"/>
      <c r="P3538" s="17"/>
      <c r="Q3538" s="17"/>
      <c r="R3538" s="17"/>
      <c r="S3538" s="17"/>
      <c r="T3538" s="17"/>
    </row>
    <row r="3539" spans="1:20" hidden="1" x14ac:dyDescent="0.25">
      <c r="A3539" s="40">
        <v>10</v>
      </c>
      <c r="B3539" s="193" t="s">
        <v>175</v>
      </c>
      <c r="C3539" s="194"/>
      <c r="D3539" s="195"/>
      <c r="E3539" s="56" t="s">
        <v>35</v>
      </c>
      <c r="F3539" s="196"/>
      <c r="G3539" s="197"/>
      <c r="H3539" s="120"/>
      <c r="I3539" s="159"/>
      <c r="J3539" s="159"/>
      <c r="K3539" s="99"/>
      <c r="L3539" s="17"/>
      <c r="M3539" s="17"/>
      <c r="N3539" s="17"/>
      <c r="O3539" s="17"/>
      <c r="P3539" s="17"/>
      <c r="Q3539" s="17"/>
      <c r="R3539" s="17"/>
      <c r="S3539" s="17"/>
      <c r="T3539" s="17"/>
    </row>
    <row r="3540" spans="1:20" ht="33.75" hidden="1" customHeight="1" x14ac:dyDescent="0.25">
      <c r="A3540" s="40">
        <v>11</v>
      </c>
      <c r="B3540" s="126" t="s">
        <v>156</v>
      </c>
      <c r="C3540" s="127"/>
      <c r="D3540" s="128"/>
      <c r="E3540" s="57" t="s">
        <v>69</v>
      </c>
      <c r="F3540" s="187"/>
      <c r="G3540" s="188"/>
      <c r="H3540" s="120"/>
      <c r="I3540" s="159"/>
      <c r="J3540" s="159"/>
      <c r="K3540" s="100" t="str">
        <f>IF(F3541&gt;F3540,"Wartość kosztów kwalifikowanych przekracza koszt całkowity przedsięwzięcia !!!","")</f>
        <v/>
      </c>
      <c r="L3540" s="17"/>
      <c r="M3540" s="17"/>
      <c r="N3540" s="17"/>
      <c r="O3540" s="17"/>
      <c r="P3540" s="17"/>
      <c r="Q3540" s="17"/>
      <c r="R3540" s="17"/>
      <c r="S3540" s="17"/>
      <c r="T3540" s="17"/>
    </row>
    <row r="3541" spans="1:20" ht="141.75" hidden="1" customHeight="1" x14ac:dyDescent="0.25">
      <c r="A3541" s="40">
        <v>12</v>
      </c>
      <c r="B3541" s="126" t="s">
        <v>167</v>
      </c>
      <c r="C3541" s="127"/>
      <c r="D3541" s="128"/>
      <c r="E3541" s="57" t="s">
        <v>69</v>
      </c>
      <c r="F3541" s="187"/>
      <c r="G3541" s="188"/>
      <c r="H3541" s="120"/>
      <c r="I3541" s="159"/>
      <c r="J3541" s="159"/>
      <c r="K3541" s="105" t="str">
        <f>IF(F3541="","",IF(F3541&lt;100000,"Minimalny koszt kwalifikowany przedsięwzięcia to 100.000,00 zł !!!",""))</f>
        <v/>
      </c>
      <c r="L3541" s="17"/>
      <c r="M3541" s="17"/>
      <c r="N3541" s="17"/>
      <c r="O3541" s="17"/>
      <c r="P3541" s="17"/>
      <c r="Q3541" s="17"/>
      <c r="R3541" s="17"/>
      <c r="S3541" s="17"/>
      <c r="T3541" s="17"/>
    </row>
    <row r="3542" spans="1:20" ht="30.75" hidden="1" customHeight="1" x14ac:dyDescent="0.25">
      <c r="A3542" s="37">
        <v>13</v>
      </c>
      <c r="B3542" s="126" t="s">
        <v>165</v>
      </c>
      <c r="C3542" s="127"/>
      <c r="D3542" s="128"/>
      <c r="E3542" s="57" t="s">
        <v>69</v>
      </c>
      <c r="F3542" s="187"/>
      <c r="G3542" s="188"/>
      <c r="H3542" s="120"/>
      <c r="I3542" s="159"/>
      <c r="J3542" s="159"/>
      <c r="K3542" s="99"/>
      <c r="L3542" s="17"/>
      <c r="M3542" s="17"/>
      <c r="N3542" s="17"/>
      <c r="O3542" s="17"/>
      <c r="P3542" s="17"/>
      <c r="Q3542" s="17"/>
      <c r="R3542" s="17"/>
      <c r="S3542" s="17"/>
      <c r="T3542" s="17"/>
    </row>
    <row r="3543" spans="1:20" ht="30.75" hidden="1" customHeight="1" x14ac:dyDescent="0.25">
      <c r="A3543" s="37">
        <v>14</v>
      </c>
      <c r="B3543" s="126" t="s">
        <v>164</v>
      </c>
      <c r="C3543" s="127"/>
      <c r="D3543" s="128"/>
      <c r="E3543" s="57" t="s">
        <v>69</v>
      </c>
      <c r="F3543" s="187"/>
      <c r="G3543" s="188"/>
      <c r="H3543" s="120"/>
      <c r="I3543" s="159"/>
      <c r="J3543" s="159"/>
      <c r="K3543" s="99"/>
      <c r="L3543" s="17"/>
      <c r="M3543" s="17"/>
      <c r="N3543" s="17"/>
      <c r="O3543" s="17"/>
      <c r="P3543" s="17"/>
      <c r="Q3543" s="17"/>
      <c r="R3543" s="17"/>
      <c r="S3543" s="17"/>
      <c r="T3543" s="17"/>
    </row>
    <row r="3544" spans="1:20" ht="30.75" hidden="1" customHeight="1" x14ac:dyDescent="0.25">
      <c r="A3544" s="37">
        <v>15</v>
      </c>
      <c r="B3544" s="126" t="s">
        <v>170</v>
      </c>
      <c r="C3544" s="127"/>
      <c r="D3544" s="128"/>
      <c r="E3544" s="57" t="s">
        <v>69</v>
      </c>
      <c r="F3544" s="189" t="str">
        <f>IF(OR(F3542="",F3543=""),"",F3542-F3543)</f>
        <v/>
      </c>
      <c r="G3544" s="190"/>
      <c r="H3544" s="120"/>
      <c r="I3544" s="159"/>
      <c r="J3544" s="159"/>
      <c r="K3544" s="99"/>
      <c r="L3544" s="17"/>
      <c r="M3544" s="17"/>
      <c r="N3544" s="17"/>
      <c r="O3544" s="17"/>
      <c r="P3544" s="17"/>
      <c r="Q3544" s="17"/>
      <c r="R3544" s="17"/>
      <c r="S3544" s="17"/>
      <c r="T3544" s="17"/>
    </row>
    <row r="3545" spans="1:20" hidden="1" x14ac:dyDescent="0.25">
      <c r="A3545" s="166">
        <v>16</v>
      </c>
      <c r="B3545" s="145" t="s">
        <v>66</v>
      </c>
      <c r="C3545" s="146"/>
      <c r="D3545" s="147"/>
      <c r="E3545" s="56" t="s">
        <v>93</v>
      </c>
      <c r="F3545" s="191"/>
      <c r="G3545" s="192"/>
      <c r="H3545" s="182"/>
      <c r="I3545" s="183"/>
      <c r="J3545" s="183"/>
      <c r="K3545" s="102"/>
      <c r="L3545" s="17"/>
      <c r="M3545" s="17"/>
      <c r="N3545" s="17"/>
      <c r="O3545" s="17"/>
      <c r="P3545" s="17"/>
      <c r="Q3545" s="17"/>
      <c r="R3545" s="17"/>
      <c r="S3545" s="17"/>
      <c r="T3545" s="17"/>
    </row>
    <row r="3546" spans="1:20" ht="17.25" hidden="1" customHeight="1" x14ac:dyDescent="0.25">
      <c r="A3546" s="167"/>
      <c r="B3546" s="151"/>
      <c r="C3546" s="152"/>
      <c r="D3546" s="153"/>
      <c r="E3546" s="54" t="s">
        <v>22</v>
      </c>
      <c r="F3546" s="114" t="str">
        <f>IF(F3545="","",F3545*0.278)</f>
        <v/>
      </c>
      <c r="G3546" s="114"/>
      <c r="H3546" s="184"/>
      <c r="I3546" s="184"/>
      <c r="J3546" s="182"/>
      <c r="K3546" s="102"/>
      <c r="L3546" s="17"/>
      <c r="M3546" s="17"/>
      <c r="N3546" s="17"/>
      <c r="O3546" s="17"/>
      <c r="P3546" s="17"/>
      <c r="Q3546" s="17"/>
      <c r="R3546" s="17"/>
      <c r="S3546" s="17"/>
      <c r="T3546" s="17"/>
    </row>
    <row r="3547" spans="1:20" hidden="1" x14ac:dyDescent="0.25">
      <c r="A3547" s="166">
        <v>17</v>
      </c>
      <c r="B3547" s="145" t="s">
        <v>67</v>
      </c>
      <c r="C3547" s="146"/>
      <c r="D3547" s="147"/>
      <c r="E3547" s="56" t="s">
        <v>93</v>
      </c>
      <c r="F3547" s="191"/>
      <c r="G3547" s="192"/>
      <c r="H3547" s="182"/>
      <c r="I3547" s="183"/>
      <c r="J3547" s="183"/>
      <c r="K3547" s="102"/>
      <c r="L3547" s="17"/>
      <c r="M3547" s="17"/>
      <c r="N3547" s="17"/>
      <c r="O3547" s="17"/>
      <c r="P3547" s="17"/>
      <c r="Q3547" s="17"/>
      <c r="R3547" s="17"/>
      <c r="S3547" s="17"/>
      <c r="T3547" s="17"/>
    </row>
    <row r="3548" spans="1:20" hidden="1" x14ac:dyDescent="0.25">
      <c r="A3548" s="167"/>
      <c r="B3548" s="151"/>
      <c r="C3548" s="152"/>
      <c r="D3548" s="153"/>
      <c r="E3548" s="54" t="s">
        <v>22</v>
      </c>
      <c r="F3548" s="114" t="str">
        <f>IF(F3547="","",F3547*0.278)</f>
        <v/>
      </c>
      <c r="G3548" s="114"/>
      <c r="H3548" s="184"/>
      <c r="I3548" s="184"/>
      <c r="J3548" s="182"/>
      <c r="K3548" s="102"/>
      <c r="L3548" s="17"/>
      <c r="M3548" s="17"/>
      <c r="N3548" s="17"/>
      <c r="O3548" s="17"/>
      <c r="P3548" s="17"/>
      <c r="Q3548" s="17"/>
      <c r="R3548" s="17"/>
      <c r="S3548" s="17"/>
      <c r="T3548" s="17"/>
    </row>
    <row r="3549" spans="1:20" hidden="1" x14ac:dyDescent="0.25">
      <c r="A3549" s="166">
        <v>18</v>
      </c>
      <c r="B3549" s="145" t="s">
        <v>64</v>
      </c>
      <c r="C3549" s="146"/>
      <c r="D3549" s="147"/>
      <c r="E3549" s="56" t="s">
        <v>93</v>
      </c>
      <c r="F3549" s="181" t="str">
        <f>IF(OR(F3545="",F3547=""),"",F3545-F3547)</f>
        <v/>
      </c>
      <c r="G3549" s="181"/>
      <c r="H3549" s="182"/>
      <c r="I3549" s="183"/>
      <c r="J3549" s="183"/>
      <c r="K3549" s="102"/>
      <c r="L3549" s="17"/>
      <c r="M3549" s="17"/>
      <c r="N3549" s="17"/>
      <c r="O3549" s="17"/>
      <c r="P3549" s="17"/>
      <c r="Q3549" s="17"/>
      <c r="R3549" s="17"/>
      <c r="S3549" s="17"/>
      <c r="T3549" s="17"/>
    </row>
    <row r="3550" spans="1:20" hidden="1" x14ac:dyDescent="0.25">
      <c r="A3550" s="167"/>
      <c r="B3550" s="151"/>
      <c r="C3550" s="152"/>
      <c r="D3550" s="153"/>
      <c r="E3550" s="54" t="s">
        <v>22</v>
      </c>
      <c r="F3550" s="114" t="str">
        <f>IF(OR(F3546="",F3548=""),"",F3546-F3548)</f>
        <v/>
      </c>
      <c r="G3550" s="114"/>
      <c r="H3550" s="184"/>
      <c r="I3550" s="184"/>
      <c r="J3550" s="182"/>
      <c r="K3550" s="102"/>
      <c r="L3550" s="17"/>
      <c r="M3550" s="17"/>
      <c r="N3550" s="17"/>
      <c r="O3550" s="17"/>
      <c r="P3550" s="17"/>
      <c r="Q3550" s="17"/>
      <c r="R3550" s="17"/>
      <c r="S3550" s="17"/>
      <c r="T3550" s="17"/>
    </row>
    <row r="3551" spans="1:20" ht="24" hidden="1" customHeight="1" x14ac:dyDescent="0.25">
      <c r="A3551" s="166">
        <v>19</v>
      </c>
      <c r="B3551" s="168" t="s">
        <v>61</v>
      </c>
      <c r="C3551" s="169"/>
      <c r="D3551" s="170"/>
      <c r="E3551" s="58" t="s">
        <v>93</v>
      </c>
      <c r="F3551" s="163"/>
      <c r="G3551" s="164"/>
      <c r="H3551" s="120"/>
      <c r="I3551" s="159"/>
      <c r="J3551" s="159"/>
      <c r="K3551" s="99"/>
      <c r="L3551" s="17"/>
      <c r="M3551" s="17"/>
      <c r="N3551" s="17"/>
      <c r="O3551" s="17"/>
      <c r="P3551" s="17"/>
      <c r="Q3551" s="17"/>
      <c r="R3551" s="17"/>
      <c r="S3551" s="17"/>
      <c r="T3551" s="17"/>
    </row>
    <row r="3552" spans="1:20" ht="24" hidden="1" customHeight="1" x14ac:dyDescent="0.25">
      <c r="A3552" s="167"/>
      <c r="B3552" s="171"/>
      <c r="C3552" s="172"/>
      <c r="D3552" s="173"/>
      <c r="E3552" s="57" t="s">
        <v>22</v>
      </c>
      <c r="F3552" s="185" t="str">
        <f>IF(F3551="","",F3551*0.278)</f>
        <v/>
      </c>
      <c r="G3552" s="186"/>
      <c r="H3552" s="120"/>
      <c r="I3552" s="159"/>
      <c r="J3552" s="159"/>
      <c r="K3552" s="99"/>
      <c r="L3552" s="17"/>
      <c r="M3552" s="17"/>
      <c r="N3552" s="17"/>
      <c r="O3552" s="17"/>
      <c r="P3552" s="17"/>
      <c r="Q3552" s="17"/>
      <c r="R3552" s="17"/>
      <c r="S3552" s="17"/>
      <c r="T3552" s="17"/>
    </row>
    <row r="3553" spans="1:27" ht="24" hidden="1" customHeight="1" x14ac:dyDescent="0.25">
      <c r="A3553" s="166">
        <v>20</v>
      </c>
      <c r="B3553" s="168" t="s">
        <v>62</v>
      </c>
      <c r="C3553" s="169"/>
      <c r="D3553" s="170"/>
      <c r="E3553" s="58" t="s">
        <v>93</v>
      </c>
      <c r="F3553" s="163"/>
      <c r="G3553" s="164"/>
      <c r="H3553" s="120"/>
      <c r="I3553" s="159"/>
      <c r="J3553" s="159"/>
      <c r="K3553" s="99"/>
      <c r="L3553" s="17"/>
      <c r="M3553" s="17"/>
      <c r="N3553" s="17"/>
      <c r="O3553" s="17"/>
      <c r="P3553" s="17"/>
      <c r="Q3553" s="17"/>
      <c r="R3553" s="17"/>
      <c r="S3553" s="17"/>
      <c r="T3553" s="17"/>
    </row>
    <row r="3554" spans="1:27" ht="24" hidden="1" customHeight="1" x14ac:dyDescent="0.25">
      <c r="A3554" s="167"/>
      <c r="B3554" s="171"/>
      <c r="C3554" s="172"/>
      <c r="D3554" s="173"/>
      <c r="E3554" s="57" t="s">
        <v>22</v>
      </c>
      <c r="F3554" s="185" t="str">
        <f>IF(F3553="","",F3553*0.278)</f>
        <v/>
      </c>
      <c r="G3554" s="186"/>
      <c r="H3554" s="120"/>
      <c r="I3554" s="159"/>
      <c r="J3554" s="159"/>
      <c r="K3554" s="103"/>
      <c r="L3554" s="17"/>
      <c r="M3554" s="17"/>
      <c r="N3554" s="17"/>
      <c r="O3554" s="17"/>
      <c r="P3554" s="17"/>
      <c r="Q3554" s="17"/>
      <c r="R3554" s="17"/>
      <c r="S3554" s="17"/>
      <c r="T3554" s="17"/>
    </row>
    <row r="3555" spans="1:27" ht="23.25" hidden="1" customHeight="1" x14ac:dyDescent="0.25">
      <c r="A3555" s="166">
        <v>21</v>
      </c>
      <c r="B3555" s="168" t="s">
        <v>50</v>
      </c>
      <c r="C3555" s="169"/>
      <c r="D3555" s="170"/>
      <c r="E3555" s="58" t="s">
        <v>93</v>
      </c>
      <c r="F3555" s="174" t="str">
        <f>IF(OR(F3551="",F3553=""),"",F3551-F3553)</f>
        <v/>
      </c>
      <c r="G3555" s="175"/>
      <c r="H3555" s="120"/>
      <c r="I3555" s="159"/>
      <c r="J3555" s="159"/>
      <c r="K3555" s="103"/>
      <c r="L3555" s="17"/>
      <c r="M3555" s="17"/>
      <c r="N3555" s="17"/>
      <c r="O3555" s="17"/>
      <c r="P3555" s="17"/>
      <c r="Q3555" s="17"/>
      <c r="R3555" s="17"/>
      <c r="S3555" s="17"/>
      <c r="T3555" s="17"/>
    </row>
    <row r="3556" spans="1:27" ht="23.25" hidden="1" customHeight="1" x14ac:dyDescent="0.25">
      <c r="A3556" s="167"/>
      <c r="B3556" s="171"/>
      <c r="C3556" s="172"/>
      <c r="D3556" s="173"/>
      <c r="E3556" s="57" t="s">
        <v>22</v>
      </c>
      <c r="F3556" s="174" t="str">
        <f>IF(OR(F3552="",F3554=""),"",F3552-F3554)</f>
        <v/>
      </c>
      <c r="G3556" s="175"/>
      <c r="H3556" s="120"/>
      <c r="I3556" s="159"/>
      <c r="J3556" s="159"/>
      <c r="K3556" s="103"/>
      <c r="L3556" s="17"/>
      <c r="M3556" s="17"/>
      <c r="N3556" s="17"/>
      <c r="O3556" s="17"/>
      <c r="P3556" s="17"/>
      <c r="Q3556" s="17"/>
      <c r="R3556" s="17"/>
      <c r="S3556" s="17"/>
      <c r="T3556" s="17"/>
    </row>
    <row r="3557" spans="1:27" ht="45.75" hidden="1" customHeight="1" x14ac:dyDescent="0.25">
      <c r="A3557" s="38">
        <v>22</v>
      </c>
      <c r="B3557" s="126" t="s">
        <v>161</v>
      </c>
      <c r="C3557" s="127"/>
      <c r="D3557" s="128"/>
      <c r="E3557" s="57" t="s">
        <v>47</v>
      </c>
      <c r="F3557" s="176" t="str">
        <f>IF(OR(F3551="",F3553=""),"",F3555/F3551)</f>
        <v/>
      </c>
      <c r="G3557" s="177"/>
      <c r="H3557" s="120"/>
      <c r="I3557" s="159"/>
      <c r="J3557" s="159"/>
      <c r="K3557" s="103"/>
      <c r="L3557" s="17"/>
      <c r="M3557" s="17"/>
      <c r="N3557" s="17"/>
      <c r="O3557" s="17"/>
      <c r="P3557" s="17"/>
      <c r="Q3557" s="17"/>
      <c r="R3557" s="17"/>
      <c r="S3557" s="17"/>
      <c r="T3557" s="17"/>
    </row>
    <row r="3558" spans="1:27" ht="30.75" hidden="1" customHeight="1" x14ac:dyDescent="0.25">
      <c r="A3558" s="40">
        <v>23</v>
      </c>
      <c r="B3558" s="129" t="s">
        <v>23</v>
      </c>
      <c r="C3558" s="130"/>
      <c r="D3558" s="131"/>
      <c r="E3558" s="54" t="s">
        <v>22</v>
      </c>
      <c r="F3558" s="178"/>
      <c r="G3558" s="178"/>
      <c r="H3558" s="179"/>
      <c r="I3558" s="179"/>
      <c r="J3558" s="120"/>
      <c r="K3558" s="102"/>
      <c r="L3558" s="17"/>
      <c r="M3558" s="17"/>
      <c r="N3558" s="17"/>
      <c r="O3558" s="17"/>
      <c r="P3558" s="17"/>
      <c r="Q3558" s="17"/>
      <c r="R3558" s="17"/>
      <c r="S3558" s="17"/>
      <c r="T3558" s="17"/>
    </row>
    <row r="3559" spans="1:27" ht="30.75" hidden="1" customHeight="1" x14ac:dyDescent="0.25">
      <c r="A3559" s="38">
        <v>24</v>
      </c>
      <c r="B3559" s="129" t="s">
        <v>172</v>
      </c>
      <c r="C3559" s="130"/>
      <c r="D3559" s="131"/>
      <c r="E3559" s="54" t="s">
        <v>22</v>
      </c>
      <c r="F3559" s="178"/>
      <c r="G3559" s="178"/>
      <c r="H3559" s="179"/>
      <c r="I3559" s="179"/>
      <c r="J3559" s="120"/>
      <c r="K3559" s="102"/>
      <c r="L3559" s="17"/>
      <c r="M3559" s="17"/>
      <c r="N3559" s="17"/>
      <c r="O3559" s="17"/>
      <c r="P3559" s="17"/>
      <c r="Q3559" s="17"/>
      <c r="R3559" s="17"/>
      <c r="S3559" s="17"/>
      <c r="T3559" s="17"/>
    </row>
    <row r="3560" spans="1:27" ht="30.75" hidden="1" customHeight="1" x14ac:dyDescent="0.25">
      <c r="A3560" s="38">
        <v>25</v>
      </c>
      <c r="B3560" s="129" t="s">
        <v>173</v>
      </c>
      <c r="C3560" s="130"/>
      <c r="D3560" s="131"/>
      <c r="E3560" s="54" t="s">
        <v>22</v>
      </c>
      <c r="F3560" s="180" t="str">
        <f>IF(OR(F3558="",F3559=""),"",F3558-F3559)</f>
        <v/>
      </c>
      <c r="G3560" s="180"/>
      <c r="H3560" s="120"/>
      <c r="I3560" s="159"/>
      <c r="J3560" s="159"/>
      <c r="K3560" s="102"/>
      <c r="L3560" s="17"/>
      <c r="M3560" s="17"/>
      <c r="N3560" s="17"/>
      <c r="O3560" s="17"/>
      <c r="P3560" s="17"/>
      <c r="Q3560" s="17"/>
      <c r="R3560" s="17"/>
      <c r="S3560" s="17"/>
      <c r="T3560" s="17"/>
    </row>
    <row r="3561" spans="1:27" ht="45.75" hidden="1" customHeight="1" x14ac:dyDescent="0.25">
      <c r="A3561" s="46">
        <v>26</v>
      </c>
      <c r="B3561" s="108" t="s">
        <v>166</v>
      </c>
      <c r="C3561" s="108"/>
      <c r="D3561" s="108"/>
      <c r="E3561" s="57" t="s">
        <v>22</v>
      </c>
      <c r="F3561" s="163"/>
      <c r="G3561" s="164"/>
      <c r="H3561" s="120"/>
      <c r="I3561" s="159"/>
      <c r="J3561" s="159"/>
      <c r="K3561" s="103"/>
      <c r="L3561" s="17"/>
      <c r="M3561" s="17"/>
      <c r="N3561" s="17"/>
      <c r="O3561" s="17"/>
      <c r="P3561" s="17"/>
      <c r="Q3561" s="17"/>
      <c r="R3561" s="17"/>
      <c r="S3561" s="17"/>
      <c r="T3561" s="17"/>
    </row>
    <row r="3562" spans="1:27" ht="45.75" hidden="1" customHeight="1" x14ac:dyDescent="0.25">
      <c r="A3562" s="46">
        <v>27</v>
      </c>
      <c r="B3562" s="108" t="s">
        <v>169</v>
      </c>
      <c r="C3562" s="108"/>
      <c r="D3562" s="108"/>
      <c r="E3562" s="57" t="s">
        <v>22</v>
      </c>
      <c r="F3562" s="163"/>
      <c r="G3562" s="164"/>
      <c r="H3562" s="120"/>
      <c r="I3562" s="159"/>
      <c r="J3562" s="159"/>
      <c r="K3562" s="103"/>
      <c r="L3562" s="17"/>
      <c r="M3562" s="17"/>
      <c r="N3562" s="17"/>
      <c r="O3562" s="17"/>
      <c r="P3562" s="17"/>
      <c r="Q3562" s="17"/>
      <c r="R3562" s="17"/>
      <c r="S3562" s="17"/>
      <c r="T3562" s="17"/>
    </row>
    <row r="3563" spans="1:27" ht="45" hidden="1" customHeight="1" x14ac:dyDescent="0.25">
      <c r="A3563" s="34">
        <v>28</v>
      </c>
      <c r="B3563" s="157" t="s">
        <v>51</v>
      </c>
      <c r="C3563" s="157"/>
      <c r="D3563" s="157"/>
      <c r="E3563" s="54" t="s">
        <v>22</v>
      </c>
      <c r="F3563" s="165" t="str">
        <f>IF(AND(F3561="",F3562=""),"",F3561+F3562)</f>
        <v/>
      </c>
      <c r="G3563" s="165"/>
      <c r="H3563" s="120"/>
      <c r="I3563" s="159"/>
      <c r="J3563" s="159"/>
      <c r="K3563" s="99"/>
      <c r="L3563" s="17"/>
      <c r="M3563" s="17"/>
      <c r="N3563" s="17"/>
      <c r="O3563" s="17"/>
      <c r="P3563" s="17"/>
      <c r="Q3563" s="17"/>
      <c r="R3563" s="17"/>
      <c r="S3563" s="17"/>
      <c r="T3563" s="17"/>
    </row>
    <row r="3564" spans="1:27" ht="30.75" hidden="1" customHeight="1" x14ac:dyDescent="0.25">
      <c r="A3564" s="34">
        <v>29</v>
      </c>
      <c r="B3564" s="129" t="s">
        <v>185</v>
      </c>
      <c r="C3564" s="130"/>
      <c r="D3564" s="131"/>
      <c r="E3564" s="54" t="s">
        <v>24</v>
      </c>
      <c r="F3564" s="163"/>
      <c r="G3564" s="164"/>
      <c r="H3564" s="120"/>
      <c r="I3564" s="159"/>
      <c r="J3564" s="159"/>
      <c r="K3564" s="99"/>
      <c r="L3564" s="17"/>
      <c r="M3564" s="17"/>
      <c r="N3564" s="17"/>
      <c r="O3564" s="17"/>
      <c r="P3564" s="17"/>
      <c r="Q3564" s="17"/>
      <c r="R3564" s="17"/>
      <c r="S3564" s="17"/>
      <c r="T3564" s="17"/>
    </row>
    <row r="3565" spans="1:27" hidden="1" x14ac:dyDescent="0.25">
      <c r="A3565" s="34">
        <v>30</v>
      </c>
      <c r="B3565" s="129" t="s">
        <v>186</v>
      </c>
      <c r="C3565" s="130"/>
      <c r="D3565" s="131"/>
      <c r="E3565" s="54" t="s">
        <v>24</v>
      </c>
      <c r="F3565" s="163"/>
      <c r="G3565" s="164"/>
      <c r="H3565" s="120"/>
      <c r="I3565" s="159"/>
      <c r="J3565" s="159"/>
      <c r="K3565" s="99"/>
      <c r="L3565" s="17"/>
      <c r="M3565" s="17"/>
      <c r="N3565" s="17"/>
      <c r="O3565" s="17"/>
      <c r="P3565" s="17"/>
      <c r="Q3565" s="17"/>
      <c r="R3565" s="17"/>
      <c r="S3565" s="17"/>
      <c r="T3565" s="17"/>
    </row>
    <row r="3566" spans="1:27" ht="31.5" hidden="1" customHeight="1" x14ac:dyDescent="0.25">
      <c r="A3566" s="34">
        <v>31</v>
      </c>
      <c r="B3566" s="157" t="s">
        <v>48</v>
      </c>
      <c r="C3566" s="157"/>
      <c r="D3566" s="157"/>
      <c r="E3566" s="54" t="s">
        <v>24</v>
      </c>
      <c r="F3566" s="165" t="str">
        <f>IF(OR(F3564="",F3565=""),"",F3564-F3565)</f>
        <v/>
      </c>
      <c r="G3566" s="165"/>
      <c r="H3566" s="120"/>
      <c r="I3566" s="159"/>
      <c r="J3566" s="159"/>
      <c r="K3566" s="103"/>
      <c r="L3566" s="17"/>
      <c r="M3566" s="17"/>
      <c r="N3566" s="17"/>
      <c r="O3566" s="17"/>
      <c r="P3566" s="17"/>
      <c r="Q3566" s="17"/>
      <c r="R3566" s="17"/>
      <c r="S3566" s="17"/>
      <c r="T3566" s="17"/>
    </row>
    <row r="3567" spans="1:27" hidden="1" x14ac:dyDescent="0.25">
      <c r="A3567" s="142">
        <v>32</v>
      </c>
      <c r="B3567" s="145" t="s">
        <v>52</v>
      </c>
      <c r="C3567" s="146"/>
      <c r="D3567" s="147"/>
      <c r="E3567" s="154" t="s">
        <v>182</v>
      </c>
      <c r="F3567" s="154"/>
      <c r="G3567" s="154"/>
      <c r="H3567" s="154"/>
      <c r="I3567" s="154"/>
      <c r="J3567" s="86"/>
      <c r="K3567" s="155" t="str">
        <f>IF(AND(J3567="Tak",F3557&lt;0.25),"Nie został spełniony warunek zgodnie z punktem 1 Kryteriów jakościowych dopuszczających","")</f>
        <v/>
      </c>
      <c r="L3567" s="155"/>
      <c r="M3567" s="155"/>
      <c r="N3567" s="155"/>
      <c r="O3567" s="155"/>
      <c r="P3567" s="155"/>
      <c r="Q3567" s="155"/>
      <c r="R3567" s="155"/>
      <c r="S3567" s="155"/>
      <c r="T3567" s="155"/>
      <c r="AA3567">
        <f>IF(J3567="Tak",1,0)</f>
        <v>0</v>
      </c>
    </row>
    <row r="3568" spans="1:27" hidden="1" x14ac:dyDescent="0.25">
      <c r="A3568" s="143"/>
      <c r="B3568" s="148"/>
      <c r="C3568" s="149"/>
      <c r="D3568" s="150"/>
      <c r="E3568" s="156" t="s">
        <v>183</v>
      </c>
      <c r="F3568" s="156"/>
      <c r="G3568" s="156"/>
      <c r="H3568" s="156"/>
      <c r="I3568" s="156"/>
      <c r="J3568" s="86"/>
      <c r="K3568" s="155" t="str">
        <f>IF(AND(J3568="Tak",F3557&lt;0.1),"Nie został spełniony warunek zgodnie z punktem 2 Kryteriów jakościowych dopuszczających","")</f>
        <v/>
      </c>
      <c r="L3568" s="155"/>
      <c r="M3568" s="155"/>
      <c r="N3568" s="155"/>
      <c r="O3568" s="155"/>
      <c r="P3568" s="155"/>
      <c r="Q3568" s="155"/>
      <c r="R3568" s="155"/>
      <c r="S3568" s="155"/>
      <c r="T3568" s="155"/>
      <c r="AA3568">
        <f t="shared" ref="AA3568:AA3569" si="71">IF(J3568="Tak",1,0)</f>
        <v>0</v>
      </c>
    </row>
    <row r="3569" spans="1:27" hidden="1" x14ac:dyDescent="0.25">
      <c r="A3569" s="144"/>
      <c r="B3569" s="151"/>
      <c r="C3569" s="152"/>
      <c r="D3569" s="153"/>
      <c r="E3569" s="156" t="s">
        <v>184</v>
      </c>
      <c r="F3569" s="156"/>
      <c r="G3569" s="156"/>
      <c r="H3569" s="156"/>
      <c r="I3569" s="156"/>
      <c r="J3569" s="86"/>
      <c r="K3569" s="155" t="str">
        <f>IF(AND(J3569="Tak",F3557&lt;0.1),"Nie został spełniony warunek zgodnie z punktem 2 Kryteriów jakościowych dopuszczających","")</f>
        <v/>
      </c>
      <c r="L3569" s="155"/>
      <c r="M3569" s="155"/>
      <c r="N3569" s="155"/>
      <c r="O3569" s="155"/>
      <c r="P3569" s="155"/>
      <c r="Q3569" s="155"/>
      <c r="R3569" s="155"/>
      <c r="S3569" s="155"/>
      <c r="T3569" s="155"/>
      <c r="AA3569">
        <f t="shared" si="71"/>
        <v>0</v>
      </c>
    </row>
    <row r="3570" spans="1:27" ht="62.25" hidden="1" customHeight="1" x14ac:dyDescent="0.25">
      <c r="A3570" s="34">
        <v>33</v>
      </c>
      <c r="B3570" s="157" t="s">
        <v>277</v>
      </c>
      <c r="C3570" s="157"/>
      <c r="D3570" s="157"/>
      <c r="E3570" s="54" t="s">
        <v>19</v>
      </c>
      <c r="F3570" s="158"/>
      <c r="G3570" s="158"/>
      <c r="H3570" s="120"/>
      <c r="I3570" s="159"/>
      <c r="J3570" s="159"/>
      <c r="K3570" s="99"/>
      <c r="L3570" s="17"/>
      <c r="M3570" s="17"/>
      <c r="N3570" s="17"/>
      <c r="O3570" s="17"/>
      <c r="P3570" s="17"/>
      <c r="Q3570" s="17"/>
      <c r="R3570" s="17"/>
      <c r="S3570" s="17"/>
      <c r="T3570" s="17"/>
      <c r="AA3570">
        <f>SUM(AA3567:AA3569)</f>
        <v>0</v>
      </c>
    </row>
    <row r="3571" spans="1:27" ht="41.25" hidden="1" customHeight="1" x14ac:dyDescent="0.25">
      <c r="A3571" s="34">
        <v>34</v>
      </c>
      <c r="B3571" s="108" t="s">
        <v>157</v>
      </c>
      <c r="C3571" s="108"/>
      <c r="D3571" s="108"/>
      <c r="E3571" s="57" t="s">
        <v>158</v>
      </c>
      <c r="F3571" s="160" t="str">
        <f>IF(OR(F3542="",F3543=""),"",F3541/F3555)</f>
        <v/>
      </c>
      <c r="G3571" s="160"/>
      <c r="H3571" s="161"/>
      <c r="I3571" s="161"/>
      <c r="J3571" s="162"/>
      <c r="K3571" s="100"/>
      <c r="L3571" s="17"/>
      <c r="M3571" s="17"/>
      <c r="N3571" s="17"/>
      <c r="O3571" s="17"/>
      <c r="P3571" s="17"/>
      <c r="Q3571" s="17"/>
      <c r="R3571" s="17"/>
      <c r="S3571" s="17"/>
      <c r="T3571" s="17"/>
    </row>
    <row r="3572" spans="1:27" ht="40.5" hidden="1" customHeight="1" x14ac:dyDescent="0.25">
      <c r="A3572" s="34">
        <v>35</v>
      </c>
      <c r="B3572" s="108" t="s">
        <v>159</v>
      </c>
      <c r="C3572" s="108"/>
      <c r="D3572" s="108"/>
      <c r="E3572" s="57" t="s">
        <v>160</v>
      </c>
      <c r="F3572" s="160" t="str">
        <f>IF(OR(F3541="",F3542="",F3551=""),"",F3541/(F3542-F3543))</f>
        <v/>
      </c>
      <c r="G3572" s="160"/>
      <c r="H3572" s="161"/>
      <c r="I3572" s="161"/>
      <c r="J3572" s="162"/>
      <c r="K3572" s="99"/>
      <c r="L3572" s="17"/>
      <c r="M3572" s="17"/>
      <c r="N3572" s="17"/>
      <c r="O3572" s="17"/>
      <c r="P3572" s="17"/>
      <c r="Q3572" s="17"/>
      <c r="R3572" s="17"/>
      <c r="S3572" s="17"/>
      <c r="T3572" s="17"/>
    </row>
    <row r="3573" spans="1:27" ht="30" hidden="1" customHeight="1" x14ac:dyDescent="0.25">
      <c r="A3573" s="34">
        <v>36</v>
      </c>
      <c r="B3573" s="126" t="str">
        <f>CONCATENATE("Maksymalna kwota dofinansowania - ",'0-1'!$B$8)</f>
        <v xml:space="preserve">Maksymalna kwota dofinansowania - </v>
      </c>
      <c r="C3573" s="127"/>
      <c r="D3573" s="128"/>
      <c r="E3573" s="57" t="s">
        <v>69</v>
      </c>
      <c r="F3573" s="135" t="str">
        <f>IF(F3574="","",F3574*F3541)</f>
        <v/>
      </c>
      <c r="G3573" s="136"/>
      <c r="H3573" s="137"/>
      <c r="I3573" s="138"/>
      <c r="J3573" s="138"/>
      <c r="K3573" s="99"/>
      <c r="L3573" s="17"/>
      <c r="M3573" s="17"/>
      <c r="N3573" s="17"/>
      <c r="O3573" s="17"/>
      <c r="P3573" s="17"/>
      <c r="Q3573" s="17"/>
      <c r="R3573" s="17"/>
      <c r="S3573" s="17"/>
      <c r="T3573" s="17"/>
    </row>
    <row r="3574" spans="1:27" ht="45.75" hidden="1" customHeight="1" x14ac:dyDescent="0.25">
      <c r="A3574" s="34">
        <v>37</v>
      </c>
      <c r="B3574" s="126" t="s">
        <v>187</v>
      </c>
      <c r="C3574" s="127"/>
      <c r="D3574" s="128"/>
      <c r="E3574" s="59" t="s">
        <v>47</v>
      </c>
      <c r="F3574" s="139" t="str">
        <f>IF(AA3570=3,0.95,IF(AA3570=2,0.9,IF(AA3570=1,0.85,"")))</f>
        <v/>
      </c>
      <c r="G3574" s="140"/>
      <c r="H3574" s="137"/>
      <c r="I3574" s="138"/>
      <c r="J3574" s="138"/>
      <c r="K3574" s="99"/>
      <c r="L3574" s="17"/>
      <c r="M3574" s="17"/>
      <c r="N3574" s="17"/>
      <c r="O3574" s="17"/>
      <c r="P3574" s="17"/>
      <c r="Q3574" s="17"/>
      <c r="R3574" s="17"/>
      <c r="S3574" s="17"/>
      <c r="T3574" s="17"/>
    </row>
    <row r="3575" spans="1:27" ht="15" hidden="1" customHeight="1" x14ac:dyDescent="0.25">
      <c r="A3575" s="106" t="s">
        <v>205</v>
      </c>
      <c r="B3575" s="106"/>
      <c r="C3575" s="106"/>
      <c r="D3575" s="106"/>
      <c r="E3575" s="106"/>
      <c r="F3575" s="106"/>
      <c r="G3575" s="106"/>
      <c r="H3575" s="106"/>
      <c r="I3575" s="106"/>
      <c r="J3575" s="132"/>
      <c r="K3575" s="98"/>
      <c r="L3575" s="17"/>
      <c r="M3575" s="17"/>
      <c r="N3575" s="17"/>
      <c r="O3575" s="17"/>
      <c r="P3575" s="17"/>
      <c r="Q3575" s="17"/>
      <c r="R3575" s="17"/>
      <c r="S3575" s="17"/>
      <c r="T3575" s="17"/>
    </row>
    <row r="3576" spans="1:27" ht="39.75" hidden="1" customHeight="1" x14ac:dyDescent="0.25">
      <c r="A3576" s="133"/>
      <c r="B3576" s="133"/>
      <c r="C3576" s="133"/>
      <c r="D3576" s="133"/>
      <c r="E3576" s="133"/>
      <c r="F3576" s="133"/>
      <c r="G3576" s="133"/>
      <c r="H3576" s="133"/>
      <c r="I3576" s="133"/>
      <c r="J3576" s="134"/>
      <c r="K3576" s="98"/>
      <c r="L3576" s="17"/>
      <c r="M3576" s="17"/>
      <c r="N3576" s="17"/>
      <c r="O3576" s="17"/>
      <c r="P3576" s="17"/>
      <c r="Q3576" s="17"/>
      <c r="R3576" s="17"/>
      <c r="S3576" s="17"/>
      <c r="T3576" s="17"/>
    </row>
    <row r="3577" spans="1:27" hidden="1" x14ac:dyDescent="0.25">
      <c r="A3577" s="17"/>
      <c r="B3577" s="17"/>
      <c r="C3577" s="17"/>
      <c r="D3577" s="17"/>
      <c r="E3577" s="17"/>
      <c r="F3577" s="17"/>
      <c r="G3577" s="17"/>
      <c r="H3577" s="17"/>
      <c r="I3577" s="17"/>
      <c r="J3577" s="17"/>
      <c r="K3577" s="98"/>
      <c r="L3577" s="17"/>
      <c r="M3577" s="17"/>
      <c r="N3577" s="17"/>
      <c r="O3577" s="17"/>
      <c r="P3577" s="17"/>
      <c r="Q3577" s="17"/>
      <c r="R3577" s="17"/>
      <c r="S3577" s="17"/>
      <c r="T3577" s="17"/>
    </row>
    <row r="3578" spans="1:27" x14ac:dyDescent="0.25">
      <c r="A3578" s="17"/>
      <c r="B3578" s="17"/>
      <c r="C3578" s="17"/>
      <c r="D3578" s="17"/>
      <c r="E3578" s="17"/>
      <c r="F3578" s="17"/>
      <c r="G3578" s="17"/>
      <c r="H3578" s="17"/>
      <c r="I3578" s="17"/>
      <c r="J3578" s="17"/>
      <c r="K3578" s="98"/>
      <c r="L3578" s="17"/>
      <c r="M3578" s="17"/>
      <c r="N3578" s="17"/>
      <c r="O3578" s="17"/>
      <c r="P3578" s="17"/>
      <c r="Q3578" s="17"/>
      <c r="R3578" s="17"/>
      <c r="S3578" s="17"/>
      <c r="T3578" s="17"/>
    </row>
    <row r="3579" spans="1:27" x14ac:dyDescent="0.25">
      <c r="A3579" s="17"/>
      <c r="B3579" s="17"/>
      <c r="C3579" s="17"/>
      <c r="D3579" s="17"/>
      <c r="E3579" s="17"/>
      <c r="F3579" s="17"/>
      <c r="G3579" s="17"/>
      <c r="H3579" s="17"/>
      <c r="I3579" s="17"/>
      <c r="J3579" s="17"/>
      <c r="K3579" s="98"/>
      <c r="L3579" s="17"/>
      <c r="M3579" s="17"/>
      <c r="N3579" s="17"/>
      <c r="O3579" s="17"/>
      <c r="P3579" s="17"/>
      <c r="Q3579" s="17"/>
      <c r="R3579" s="17"/>
      <c r="S3579" s="17"/>
      <c r="T3579" s="17"/>
    </row>
    <row r="3580" spans="1:27" x14ac:dyDescent="0.25">
      <c r="A3580" s="17"/>
      <c r="B3580" s="17"/>
      <c r="C3580" s="17"/>
      <c r="D3580" s="17"/>
      <c r="E3580" s="17"/>
      <c r="F3580" s="17"/>
      <c r="G3580" s="17"/>
      <c r="H3580" s="17"/>
      <c r="I3580" s="17"/>
      <c r="J3580" s="17"/>
      <c r="K3580" s="98"/>
      <c r="L3580" s="17"/>
      <c r="M3580" s="17"/>
      <c r="N3580" s="17"/>
      <c r="O3580" s="17"/>
      <c r="P3580" s="17"/>
      <c r="Q3580" s="17"/>
      <c r="R3580" s="17"/>
      <c r="S3580" s="17"/>
      <c r="T3580" s="17"/>
    </row>
    <row r="3581" spans="1:27" x14ac:dyDescent="0.25">
      <c r="A3581" s="17"/>
      <c r="B3581" s="17"/>
      <c r="C3581" s="17"/>
      <c r="D3581" s="17"/>
      <c r="E3581" s="17"/>
      <c r="F3581" s="17"/>
      <c r="G3581" s="17"/>
      <c r="H3581" s="17"/>
      <c r="I3581" s="17"/>
      <c r="J3581" s="17"/>
      <c r="K3581" s="98"/>
      <c r="L3581" s="17"/>
      <c r="M3581" s="17"/>
      <c r="N3581" s="17"/>
      <c r="O3581" s="17"/>
      <c r="P3581" s="17"/>
      <c r="Q3581" s="17"/>
      <c r="R3581" s="17"/>
      <c r="S3581" s="17"/>
      <c r="T3581" s="17"/>
    </row>
    <row r="3582" spans="1:27" x14ac:dyDescent="0.25">
      <c r="A3582" s="17"/>
      <c r="B3582" s="17"/>
      <c r="C3582" s="17"/>
      <c r="D3582" s="17"/>
      <c r="E3582" s="17"/>
      <c r="F3582" s="17"/>
      <c r="G3582" s="17"/>
      <c r="H3582" s="17"/>
      <c r="I3582" s="17"/>
      <c r="J3582" s="17"/>
      <c r="K3582" s="98"/>
      <c r="L3582" s="17"/>
    </row>
    <row r="3583" spans="1:27" x14ac:dyDescent="0.25">
      <c r="A3583" s="17"/>
      <c r="B3583" s="17"/>
      <c r="C3583" s="17"/>
      <c r="D3583" s="17"/>
      <c r="E3583" s="17"/>
      <c r="F3583" s="17"/>
      <c r="G3583" s="17"/>
      <c r="H3583" s="17"/>
      <c r="I3583" s="17"/>
      <c r="J3583" s="17"/>
      <c r="K3583" s="98"/>
      <c r="L3583" s="17"/>
    </row>
    <row r="3584" spans="1:27" x14ac:dyDescent="0.25">
      <c r="A3584" s="17"/>
      <c r="B3584" s="17"/>
      <c r="C3584" s="17"/>
      <c r="D3584" s="17"/>
      <c r="E3584" s="17"/>
      <c r="F3584" s="17"/>
      <c r="G3584" s="17"/>
      <c r="H3584" s="17"/>
      <c r="I3584" s="17"/>
      <c r="J3584" s="17"/>
      <c r="K3584" s="98"/>
      <c r="L3584" s="17"/>
    </row>
    <row r="3585" spans="1:12" x14ac:dyDescent="0.25">
      <c r="A3585" s="17"/>
      <c r="B3585" s="17"/>
      <c r="C3585" s="17"/>
      <c r="D3585" s="17"/>
      <c r="E3585" s="17"/>
      <c r="F3585" s="17"/>
      <c r="G3585" s="17"/>
      <c r="H3585" s="17"/>
      <c r="I3585" s="17"/>
      <c r="J3585" s="17"/>
      <c r="K3585" s="98"/>
      <c r="L3585" s="17"/>
    </row>
    <row r="3586" spans="1:12" x14ac:dyDescent="0.25">
      <c r="A3586" s="17"/>
      <c r="B3586" s="17"/>
      <c r="C3586" s="17"/>
      <c r="D3586" s="17"/>
      <c r="E3586" s="17"/>
      <c r="F3586" s="17"/>
      <c r="G3586" s="17"/>
      <c r="H3586" s="17"/>
      <c r="I3586" s="17"/>
      <c r="J3586" s="17"/>
      <c r="K3586" s="98"/>
      <c r="L3586" s="17"/>
    </row>
    <row r="3587" spans="1:12" x14ac:dyDescent="0.25">
      <c r="A3587" s="17"/>
      <c r="B3587" s="17"/>
      <c r="C3587" s="17"/>
      <c r="D3587" s="17"/>
      <c r="E3587" s="17"/>
      <c r="F3587" s="17"/>
      <c r="G3587" s="17"/>
      <c r="H3587" s="17"/>
      <c r="I3587" s="17"/>
      <c r="J3587" s="17"/>
      <c r="K3587" s="98"/>
      <c r="L3587" s="17"/>
    </row>
    <row r="3588" spans="1:12" x14ac:dyDescent="0.25">
      <c r="A3588" s="17"/>
      <c r="B3588" s="17"/>
      <c r="C3588" s="17"/>
      <c r="D3588" s="17"/>
      <c r="E3588" s="17"/>
      <c r="F3588" s="17"/>
      <c r="G3588" s="17"/>
      <c r="H3588" s="17"/>
      <c r="I3588" s="17"/>
      <c r="J3588" s="17"/>
      <c r="K3588" s="98"/>
      <c r="L3588" s="17"/>
    </row>
    <row r="3589" spans="1:12" x14ac:dyDescent="0.25">
      <c r="A3589" s="17"/>
      <c r="B3589" s="17"/>
      <c r="C3589" s="17"/>
      <c r="D3589" s="17"/>
      <c r="E3589" s="17"/>
      <c r="F3589" s="17"/>
      <c r="G3589" s="17"/>
      <c r="H3589" s="17"/>
      <c r="I3589" s="17"/>
      <c r="J3589" s="17"/>
      <c r="K3589" s="98"/>
      <c r="L3589" s="17"/>
    </row>
    <row r="3590" spans="1:12" x14ac:dyDescent="0.25">
      <c r="A3590" s="17"/>
      <c r="B3590" s="17"/>
      <c r="C3590" s="17"/>
      <c r="D3590" s="17"/>
      <c r="E3590" s="17"/>
      <c r="F3590" s="17"/>
      <c r="G3590" s="17"/>
      <c r="H3590" s="17"/>
      <c r="I3590" s="17"/>
      <c r="J3590" s="17"/>
      <c r="K3590" s="98"/>
      <c r="L3590" s="17"/>
    </row>
    <row r="3591" spans="1:12" x14ac:dyDescent="0.25">
      <c r="A3591" s="17"/>
      <c r="B3591" s="17"/>
      <c r="C3591" s="17"/>
      <c r="D3591" s="17"/>
      <c r="E3591" s="17"/>
      <c r="F3591" s="17"/>
      <c r="G3591" s="17"/>
      <c r="H3591" s="17"/>
      <c r="I3591" s="17"/>
      <c r="J3591" s="17"/>
      <c r="K3591" s="98"/>
      <c r="L3591" s="17"/>
    </row>
    <row r="3592" spans="1:12" x14ac:dyDescent="0.25">
      <c r="A3592" s="17"/>
      <c r="B3592" s="17"/>
      <c r="C3592" s="17"/>
      <c r="D3592" s="17"/>
      <c r="E3592" s="17"/>
      <c r="F3592" s="17"/>
      <c r="G3592" s="17"/>
      <c r="H3592" s="17"/>
      <c r="I3592" s="17"/>
      <c r="J3592" s="17"/>
      <c r="K3592" s="98"/>
      <c r="L3592" s="17"/>
    </row>
    <row r="3593" spans="1:12" x14ac:dyDescent="0.25">
      <c r="A3593" s="17"/>
      <c r="B3593" s="17"/>
      <c r="C3593" s="17"/>
      <c r="D3593" s="17"/>
      <c r="E3593" s="17"/>
      <c r="F3593" s="17"/>
      <c r="G3593" s="17"/>
      <c r="H3593" s="17"/>
      <c r="I3593" s="17"/>
      <c r="J3593" s="17"/>
      <c r="K3593" s="98"/>
      <c r="L3593" s="17"/>
    </row>
    <row r="3594" spans="1:12" x14ac:dyDescent="0.25">
      <c r="A3594" s="17"/>
      <c r="B3594" s="17"/>
      <c r="C3594" s="17"/>
      <c r="D3594" s="17"/>
      <c r="E3594" s="17"/>
      <c r="F3594" s="17"/>
      <c r="G3594" s="17"/>
      <c r="H3594" s="17"/>
      <c r="I3594" s="17"/>
      <c r="J3594" s="17"/>
      <c r="K3594" s="98"/>
      <c r="L3594" s="17"/>
    </row>
    <row r="3595" spans="1:12" x14ac:dyDescent="0.25">
      <c r="A3595" s="17"/>
      <c r="B3595" s="17"/>
      <c r="C3595" s="17"/>
      <c r="D3595" s="17"/>
      <c r="E3595" s="17"/>
      <c r="F3595" s="17"/>
      <c r="G3595" s="17"/>
      <c r="H3595" s="17"/>
      <c r="I3595" s="17"/>
      <c r="J3595" s="17"/>
      <c r="K3595" s="98"/>
      <c r="L3595" s="17"/>
    </row>
    <row r="3596" spans="1:12" x14ac:dyDescent="0.25">
      <c r="A3596" s="17"/>
      <c r="B3596" s="17"/>
      <c r="C3596" s="17"/>
      <c r="D3596" s="17"/>
      <c r="E3596" s="17"/>
      <c r="F3596" s="17"/>
      <c r="G3596" s="17"/>
      <c r="H3596" s="17"/>
      <c r="I3596" s="17"/>
      <c r="J3596" s="17"/>
      <c r="K3596" s="98"/>
      <c r="L3596" s="17"/>
    </row>
    <row r="3597" spans="1:12" x14ac:dyDescent="0.25">
      <c r="A3597" s="17"/>
      <c r="B3597" s="17"/>
      <c r="C3597" s="17"/>
      <c r="D3597" s="17"/>
      <c r="E3597" s="17"/>
      <c r="F3597" s="17"/>
      <c r="G3597" s="17"/>
      <c r="H3597" s="17"/>
      <c r="I3597" s="17"/>
      <c r="J3597" s="17"/>
      <c r="K3597" s="98"/>
      <c r="L3597" s="17"/>
    </row>
    <row r="3598" spans="1:12" x14ac:dyDescent="0.25">
      <c r="A3598" s="17"/>
      <c r="B3598" s="17"/>
      <c r="C3598" s="17"/>
      <c r="D3598" s="17"/>
      <c r="E3598" s="17"/>
      <c r="F3598" s="17"/>
      <c r="G3598" s="17"/>
      <c r="H3598" s="17"/>
      <c r="I3598" s="17"/>
      <c r="J3598" s="17"/>
      <c r="K3598" s="98"/>
      <c r="L3598" s="17"/>
    </row>
    <row r="3599" spans="1:12" x14ac:dyDescent="0.25">
      <c r="A3599" s="17"/>
      <c r="B3599" s="17"/>
      <c r="C3599" s="17"/>
      <c r="D3599" s="17"/>
      <c r="E3599" s="17"/>
      <c r="F3599" s="17"/>
      <c r="G3599" s="17"/>
      <c r="H3599" s="17"/>
      <c r="I3599" s="17"/>
      <c r="J3599" s="17"/>
      <c r="K3599" s="98"/>
      <c r="L3599" s="17"/>
    </row>
    <row r="3600" spans="1:12" x14ac:dyDescent="0.25">
      <c r="A3600" s="17"/>
      <c r="B3600" s="17"/>
      <c r="C3600" s="17"/>
      <c r="D3600" s="17"/>
      <c r="E3600" s="17"/>
      <c r="F3600" s="17"/>
      <c r="G3600" s="17"/>
      <c r="H3600" s="17"/>
      <c r="I3600" s="17"/>
      <c r="J3600" s="17"/>
      <c r="K3600" s="98"/>
      <c r="L3600" s="17"/>
    </row>
    <row r="3601" spans="1:12" x14ac:dyDescent="0.25">
      <c r="A3601" s="17"/>
      <c r="B3601" s="17"/>
      <c r="C3601" s="17"/>
      <c r="D3601" s="17"/>
      <c r="E3601" s="17"/>
      <c r="F3601" s="17"/>
      <c r="G3601" s="17"/>
      <c r="H3601" s="17"/>
      <c r="I3601" s="17"/>
      <c r="J3601" s="17"/>
      <c r="K3601" s="98"/>
      <c r="L3601" s="17"/>
    </row>
    <row r="3602" spans="1:12" x14ac:dyDescent="0.25">
      <c r="A3602" s="17"/>
      <c r="B3602" s="17"/>
      <c r="C3602" s="17"/>
      <c r="D3602" s="17"/>
      <c r="E3602" s="17"/>
      <c r="F3602" s="17"/>
      <c r="G3602" s="17"/>
      <c r="H3602" s="17"/>
      <c r="I3602" s="17"/>
      <c r="J3602" s="17"/>
      <c r="K3602" s="98"/>
      <c r="L3602" s="17"/>
    </row>
    <row r="3603" spans="1:12" x14ac:dyDescent="0.25">
      <c r="A3603" s="17"/>
      <c r="B3603" s="17"/>
      <c r="C3603" s="17"/>
      <c r="D3603" s="17"/>
      <c r="E3603" s="17"/>
      <c r="F3603" s="17"/>
      <c r="G3603" s="17"/>
      <c r="H3603" s="17"/>
      <c r="I3603" s="17"/>
      <c r="J3603" s="17"/>
      <c r="K3603" s="98"/>
      <c r="L3603" s="17"/>
    </row>
    <row r="3604" spans="1:12" x14ac:dyDescent="0.25">
      <c r="A3604" s="17"/>
      <c r="B3604" s="17"/>
      <c r="C3604" s="17"/>
      <c r="D3604" s="17"/>
      <c r="E3604" s="17"/>
      <c r="F3604" s="17"/>
      <c r="G3604" s="17"/>
      <c r="H3604" s="17"/>
      <c r="I3604" s="17"/>
      <c r="J3604" s="17"/>
      <c r="K3604" s="98"/>
      <c r="L3604" s="17"/>
    </row>
    <row r="3605" spans="1:12" x14ac:dyDescent="0.25">
      <c r="A3605" s="17"/>
      <c r="B3605" s="17"/>
      <c r="C3605" s="17"/>
      <c r="D3605" s="17"/>
      <c r="E3605" s="17"/>
      <c r="F3605" s="17"/>
      <c r="G3605" s="17"/>
      <c r="H3605" s="17"/>
      <c r="I3605" s="17"/>
      <c r="J3605" s="17"/>
      <c r="K3605" s="98"/>
      <c r="L3605" s="17"/>
    </row>
    <row r="3606" spans="1:12" x14ac:dyDescent="0.25">
      <c r="A3606" s="17"/>
      <c r="B3606" s="17"/>
      <c r="C3606" s="17"/>
      <c r="D3606" s="17"/>
      <c r="E3606" s="17"/>
      <c r="F3606" s="17"/>
      <c r="G3606" s="17"/>
      <c r="H3606" s="17"/>
      <c r="I3606" s="17"/>
      <c r="J3606" s="17"/>
      <c r="K3606" s="98"/>
      <c r="L3606" s="17"/>
    </row>
    <row r="3607" spans="1:12" x14ac:dyDescent="0.25">
      <c r="A3607" s="17"/>
      <c r="B3607" s="17"/>
      <c r="C3607" s="17"/>
      <c r="D3607" s="17"/>
      <c r="E3607" s="17"/>
      <c r="F3607" s="17"/>
      <c r="G3607" s="17"/>
      <c r="H3607" s="17"/>
      <c r="I3607" s="17"/>
      <c r="J3607" s="17"/>
      <c r="K3607" s="98"/>
      <c r="L3607" s="17"/>
    </row>
    <row r="3608" spans="1:12" x14ac:dyDescent="0.25">
      <c r="A3608" s="17"/>
      <c r="B3608" s="17"/>
      <c r="C3608" s="17"/>
      <c r="D3608" s="17"/>
      <c r="E3608" s="17"/>
      <c r="F3608" s="17"/>
      <c r="G3608" s="17"/>
      <c r="H3608" s="17"/>
      <c r="I3608" s="17"/>
      <c r="J3608" s="17"/>
      <c r="K3608" s="98"/>
      <c r="L3608" s="17"/>
    </row>
    <row r="3609" spans="1:12" x14ac:dyDescent="0.25">
      <c r="A3609" s="17"/>
      <c r="B3609" s="17"/>
      <c r="C3609" s="17"/>
      <c r="D3609" s="17"/>
      <c r="E3609" s="17"/>
      <c r="F3609" s="17"/>
      <c r="G3609" s="17"/>
      <c r="H3609" s="17"/>
      <c r="I3609" s="17"/>
      <c r="J3609" s="17"/>
      <c r="K3609" s="98"/>
      <c r="L3609" s="17"/>
    </row>
    <row r="3610" spans="1:12" x14ac:dyDescent="0.25">
      <c r="A3610" s="17"/>
      <c r="B3610" s="17"/>
      <c r="C3610" s="17"/>
      <c r="D3610" s="17"/>
      <c r="E3610" s="17"/>
      <c r="F3610" s="17"/>
      <c r="G3610" s="17"/>
      <c r="H3610" s="17"/>
      <c r="I3610" s="17"/>
      <c r="J3610" s="17"/>
      <c r="K3610" s="98"/>
      <c r="L3610" s="17"/>
    </row>
    <row r="3611" spans="1:12" x14ac:dyDescent="0.25">
      <c r="A3611" s="17"/>
      <c r="B3611" s="17"/>
      <c r="C3611" s="17"/>
      <c r="D3611" s="17"/>
      <c r="E3611" s="17"/>
      <c r="F3611" s="17"/>
      <c r="G3611" s="17"/>
      <c r="H3611" s="17"/>
      <c r="I3611" s="17"/>
      <c r="J3611" s="17"/>
      <c r="K3611" s="98"/>
      <c r="L3611" s="17"/>
    </row>
    <row r="3612" spans="1:12" x14ac:dyDescent="0.25">
      <c r="A3612" s="17"/>
      <c r="B3612" s="17"/>
      <c r="C3612" s="17"/>
      <c r="D3612" s="17"/>
      <c r="E3612" s="17"/>
      <c r="F3612" s="17"/>
      <c r="G3612" s="17"/>
      <c r="H3612" s="17"/>
      <c r="I3612" s="17"/>
      <c r="J3612" s="17"/>
      <c r="K3612" s="98"/>
      <c r="L3612" s="17"/>
    </row>
    <row r="3613" spans="1:12" x14ac:dyDescent="0.25">
      <c r="A3613" s="17"/>
      <c r="B3613" s="17"/>
      <c r="C3613" s="17"/>
      <c r="D3613" s="17"/>
      <c r="E3613" s="17"/>
      <c r="F3613" s="17"/>
      <c r="G3613" s="17"/>
      <c r="H3613" s="17"/>
      <c r="I3613" s="17"/>
      <c r="J3613" s="17"/>
      <c r="K3613" s="98"/>
      <c r="L3613" s="17"/>
    </row>
    <row r="3614" spans="1:12" x14ac:dyDescent="0.25">
      <c r="A3614" s="17"/>
      <c r="B3614" s="17"/>
      <c r="C3614" s="17"/>
      <c r="D3614" s="17"/>
      <c r="E3614" s="17"/>
      <c r="F3614" s="17"/>
      <c r="G3614" s="17"/>
      <c r="H3614" s="17"/>
      <c r="I3614" s="17"/>
      <c r="J3614" s="17"/>
      <c r="K3614" s="98"/>
      <c r="L3614" s="17"/>
    </row>
    <row r="3615" spans="1:12" x14ac:dyDescent="0.25">
      <c r="A3615" s="17"/>
      <c r="B3615" s="17"/>
      <c r="C3615" s="17"/>
      <c r="D3615" s="17"/>
      <c r="E3615" s="17"/>
      <c r="F3615" s="17"/>
      <c r="G3615" s="17"/>
      <c r="H3615" s="17"/>
      <c r="I3615" s="17"/>
      <c r="J3615" s="17"/>
      <c r="K3615" s="98"/>
      <c r="L3615" s="17"/>
    </row>
    <row r="3616" spans="1:12" x14ac:dyDescent="0.25">
      <c r="A3616" s="17"/>
      <c r="B3616" s="17"/>
      <c r="C3616" s="17"/>
      <c r="D3616" s="17"/>
      <c r="E3616" s="17"/>
      <c r="F3616" s="17"/>
      <c r="G3616" s="17"/>
      <c r="H3616" s="17"/>
      <c r="I3616" s="17"/>
      <c r="J3616" s="17"/>
      <c r="K3616" s="98"/>
      <c r="L3616" s="17"/>
    </row>
    <row r="3617" spans="1:12" x14ac:dyDescent="0.25">
      <c r="A3617" s="17"/>
      <c r="B3617" s="17"/>
      <c r="C3617" s="17"/>
      <c r="D3617" s="17"/>
      <c r="E3617" s="17"/>
      <c r="F3617" s="17"/>
      <c r="G3617" s="17"/>
      <c r="H3617" s="17"/>
      <c r="I3617" s="17"/>
      <c r="J3617" s="17"/>
      <c r="K3617" s="98"/>
      <c r="L3617" s="17"/>
    </row>
    <row r="3618" spans="1:12" x14ac:dyDescent="0.25">
      <c r="A3618" s="17"/>
      <c r="B3618" s="17"/>
      <c r="C3618" s="17"/>
      <c r="D3618" s="17"/>
      <c r="E3618" s="17"/>
      <c r="F3618" s="17"/>
      <c r="G3618" s="17"/>
      <c r="H3618" s="17"/>
      <c r="I3618" s="17"/>
      <c r="J3618" s="17"/>
      <c r="K3618" s="98"/>
      <c r="L3618" s="17"/>
    </row>
    <row r="3619" spans="1:12" x14ac:dyDescent="0.25">
      <c r="A3619" s="17"/>
      <c r="B3619" s="17"/>
      <c r="C3619" s="17"/>
      <c r="D3619" s="17"/>
      <c r="E3619" s="17"/>
      <c r="F3619" s="17"/>
      <c r="G3619" s="17"/>
      <c r="H3619" s="17"/>
      <c r="I3619" s="17"/>
      <c r="J3619" s="17"/>
      <c r="K3619" s="98"/>
      <c r="L3619" s="17"/>
    </row>
    <row r="3620" spans="1:12" x14ac:dyDescent="0.25">
      <c r="A3620" s="17"/>
      <c r="B3620" s="17"/>
      <c r="C3620" s="17"/>
      <c r="D3620" s="17"/>
      <c r="E3620" s="17"/>
      <c r="F3620" s="17"/>
      <c r="G3620" s="17"/>
      <c r="H3620" s="17"/>
      <c r="I3620" s="17"/>
      <c r="J3620" s="17"/>
      <c r="K3620" s="98"/>
      <c r="L3620" s="17"/>
    </row>
    <row r="3621" spans="1:12" x14ac:dyDescent="0.25">
      <c r="A3621" s="17"/>
      <c r="B3621" s="17"/>
      <c r="C3621" s="17"/>
      <c r="D3621" s="17"/>
      <c r="E3621" s="17"/>
      <c r="F3621" s="17"/>
      <c r="G3621" s="17"/>
      <c r="H3621" s="17"/>
      <c r="I3621" s="17"/>
      <c r="J3621" s="17"/>
      <c r="K3621" s="98"/>
      <c r="L3621" s="17"/>
    </row>
    <row r="3622" spans="1:12" x14ac:dyDescent="0.25">
      <c r="A3622" s="17"/>
      <c r="B3622" s="17"/>
      <c r="C3622" s="17"/>
      <c r="D3622" s="17"/>
      <c r="E3622" s="17"/>
      <c r="F3622" s="17"/>
      <c r="G3622" s="17"/>
      <c r="H3622" s="17"/>
      <c r="I3622" s="17"/>
      <c r="J3622" s="17"/>
      <c r="K3622" s="98"/>
      <c r="L3622" s="17"/>
    </row>
    <row r="3623" spans="1:12" x14ac:dyDescent="0.25">
      <c r="A3623" s="17"/>
      <c r="B3623" s="17"/>
      <c r="C3623" s="17"/>
      <c r="D3623" s="17"/>
      <c r="E3623" s="17"/>
      <c r="F3623" s="17"/>
      <c r="G3623" s="17"/>
      <c r="H3623" s="17"/>
      <c r="I3623" s="17"/>
      <c r="J3623" s="17"/>
      <c r="K3623" s="98"/>
      <c r="L3623" s="17"/>
    </row>
    <row r="3624" spans="1:12" x14ac:dyDescent="0.25">
      <c r="A3624" s="17"/>
      <c r="B3624" s="17"/>
      <c r="C3624" s="17"/>
      <c r="D3624" s="17"/>
      <c r="E3624" s="17"/>
      <c r="F3624" s="17"/>
      <c r="G3624" s="17"/>
      <c r="H3624" s="17"/>
      <c r="I3624" s="17"/>
      <c r="J3624" s="17"/>
      <c r="K3624" s="98"/>
      <c r="L3624" s="17"/>
    </row>
    <row r="3625" spans="1:12" x14ac:dyDescent="0.25">
      <c r="A3625" s="17"/>
      <c r="B3625" s="17"/>
      <c r="C3625" s="17"/>
      <c r="D3625" s="17"/>
      <c r="E3625" s="17"/>
      <c r="F3625" s="17"/>
      <c r="G3625" s="17"/>
      <c r="H3625" s="17"/>
      <c r="I3625" s="17"/>
      <c r="J3625" s="17"/>
      <c r="K3625" s="98"/>
      <c r="L3625" s="17"/>
    </row>
    <row r="3626" spans="1:12" x14ac:dyDescent="0.25">
      <c r="A3626" s="17"/>
      <c r="B3626" s="17"/>
      <c r="C3626" s="17"/>
      <c r="D3626" s="17"/>
      <c r="E3626" s="17"/>
      <c r="F3626" s="17"/>
      <c r="G3626" s="17"/>
      <c r="H3626" s="17"/>
      <c r="I3626" s="17"/>
      <c r="J3626" s="17"/>
      <c r="K3626" s="98"/>
      <c r="L3626" s="17"/>
    </row>
    <row r="3627" spans="1:12" x14ac:dyDescent="0.25">
      <c r="A3627" s="17"/>
      <c r="B3627" s="17"/>
      <c r="C3627" s="17"/>
      <c r="D3627" s="17"/>
      <c r="E3627" s="17"/>
      <c r="F3627" s="17"/>
      <c r="G3627" s="17"/>
      <c r="H3627" s="17"/>
      <c r="I3627" s="17"/>
      <c r="J3627" s="17"/>
      <c r="K3627" s="98"/>
      <c r="L3627" s="17"/>
    </row>
    <row r="3628" spans="1:12" x14ac:dyDescent="0.25">
      <c r="A3628" s="17"/>
      <c r="B3628" s="17"/>
      <c r="C3628" s="17"/>
      <c r="D3628" s="17"/>
      <c r="E3628" s="17"/>
      <c r="F3628" s="17"/>
      <c r="G3628" s="17"/>
      <c r="H3628" s="17"/>
      <c r="I3628" s="17"/>
      <c r="J3628" s="17"/>
      <c r="K3628" s="98"/>
      <c r="L3628" s="17"/>
    </row>
    <row r="3629" spans="1:12" x14ac:dyDescent="0.25">
      <c r="A3629" s="17"/>
      <c r="B3629" s="17"/>
      <c r="C3629" s="17"/>
      <c r="D3629" s="17"/>
      <c r="E3629" s="17"/>
      <c r="F3629" s="17"/>
      <c r="G3629" s="17"/>
      <c r="H3629" s="17"/>
      <c r="I3629" s="17"/>
      <c r="J3629" s="17"/>
      <c r="K3629" s="98"/>
      <c r="L3629" s="17"/>
    </row>
    <row r="3630" spans="1:12" x14ac:dyDescent="0.25">
      <c r="A3630" s="17"/>
      <c r="B3630" s="17"/>
      <c r="C3630" s="17"/>
      <c r="D3630" s="17"/>
      <c r="E3630" s="17"/>
      <c r="F3630" s="17"/>
      <c r="G3630" s="17"/>
      <c r="H3630" s="17"/>
      <c r="I3630" s="17"/>
      <c r="J3630" s="17"/>
      <c r="K3630" s="98"/>
      <c r="L3630" s="17"/>
    </row>
    <row r="3631" spans="1:12" x14ac:dyDescent="0.25">
      <c r="A3631" s="17"/>
      <c r="B3631" s="17"/>
      <c r="C3631" s="17"/>
      <c r="D3631" s="17"/>
      <c r="E3631" s="17"/>
      <c r="F3631" s="17"/>
      <c r="G3631" s="17"/>
      <c r="H3631" s="17"/>
      <c r="I3631" s="17"/>
      <c r="J3631" s="17"/>
      <c r="K3631" s="98"/>
      <c r="L3631" s="17"/>
    </row>
    <row r="3632" spans="1:12" x14ac:dyDescent="0.25">
      <c r="A3632" s="17"/>
      <c r="B3632" s="17"/>
      <c r="C3632" s="17"/>
      <c r="D3632" s="17"/>
      <c r="E3632" s="17"/>
      <c r="F3632" s="17"/>
      <c r="G3632" s="17"/>
      <c r="H3632" s="17"/>
      <c r="I3632" s="17"/>
      <c r="J3632" s="17"/>
      <c r="K3632" s="98"/>
      <c r="L3632" s="17"/>
    </row>
    <row r="3633" spans="1:12" x14ac:dyDescent="0.25">
      <c r="A3633" s="17"/>
      <c r="B3633" s="17"/>
      <c r="C3633" s="17"/>
      <c r="D3633" s="17"/>
      <c r="E3633" s="17"/>
      <c r="F3633" s="17"/>
      <c r="G3633" s="17"/>
      <c r="H3633" s="17"/>
      <c r="I3633" s="17"/>
      <c r="J3633" s="17"/>
      <c r="K3633" s="98"/>
      <c r="L3633" s="17"/>
    </row>
    <row r="3634" spans="1:12" x14ac:dyDescent="0.25">
      <c r="A3634" s="17"/>
      <c r="B3634" s="17"/>
      <c r="C3634" s="17"/>
      <c r="D3634" s="17"/>
      <c r="E3634" s="17"/>
      <c r="F3634" s="17"/>
      <c r="G3634" s="17"/>
      <c r="H3634" s="17"/>
      <c r="I3634" s="17"/>
      <c r="J3634" s="17"/>
      <c r="K3634" s="98"/>
      <c r="L3634" s="17"/>
    </row>
    <row r="3635" spans="1:12" x14ac:dyDescent="0.25">
      <c r="A3635" s="17"/>
      <c r="B3635" s="17"/>
      <c r="C3635" s="17"/>
      <c r="D3635" s="17"/>
      <c r="E3635" s="17"/>
      <c r="F3635" s="17"/>
      <c r="G3635" s="17"/>
      <c r="H3635" s="17"/>
      <c r="I3635" s="17"/>
      <c r="J3635" s="17"/>
      <c r="K3635" s="98"/>
      <c r="L3635" s="17"/>
    </row>
    <row r="3636" spans="1:12" x14ac:dyDescent="0.25">
      <c r="A3636" s="17"/>
      <c r="B3636" s="17"/>
      <c r="C3636" s="17"/>
      <c r="D3636" s="17"/>
      <c r="E3636" s="17"/>
      <c r="F3636" s="17"/>
      <c r="G3636" s="17"/>
      <c r="H3636" s="17"/>
      <c r="I3636" s="17"/>
      <c r="J3636" s="17"/>
      <c r="K3636" s="98"/>
      <c r="L3636" s="17"/>
    </row>
    <row r="3637" spans="1:12" x14ac:dyDescent="0.25">
      <c r="A3637" s="17"/>
      <c r="B3637" s="17"/>
      <c r="C3637" s="17"/>
      <c r="D3637" s="17"/>
      <c r="E3637" s="17"/>
      <c r="F3637" s="17"/>
      <c r="G3637" s="17"/>
      <c r="H3637" s="17"/>
      <c r="I3637" s="17"/>
      <c r="J3637" s="17"/>
      <c r="K3637" s="98"/>
      <c r="L3637" s="17"/>
    </row>
    <row r="3638" spans="1:12" x14ac:dyDescent="0.25">
      <c r="A3638" s="17"/>
      <c r="B3638" s="17"/>
      <c r="C3638" s="17"/>
      <c r="D3638" s="17"/>
      <c r="E3638" s="17"/>
      <c r="F3638" s="17"/>
      <c r="G3638" s="17"/>
      <c r="H3638" s="17"/>
      <c r="I3638" s="17"/>
      <c r="J3638" s="17"/>
      <c r="K3638" s="98"/>
      <c r="L3638" s="17"/>
    </row>
    <row r="3639" spans="1:12" x14ac:dyDescent="0.25">
      <c r="A3639" s="17"/>
      <c r="B3639" s="17"/>
      <c r="C3639" s="17"/>
      <c r="D3639" s="17"/>
      <c r="E3639" s="17"/>
      <c r="F3639" s="17"/>
      <c r="G3639" s="17"/>
      <c r="H3639" s="17"/>
      <c r="I3639" s="17"/>
      <c r="J3639" s="17"/>
      <c r="K3639" s="98"/>
      <c r="L3639" s="17"/>
    </row>
    <row r="3640" spans="1:12" x14ac:dyDescent="0.25">
      <c r="A3640" s="17"/>
      <c r="B3640" s="17"/>
      <c r="C3640" s="17"/>
      <c r="D3640" s="17"/>
      <c r="E3640" s="17"/>
      <c r="F3640" s="17"/>
      <c r="G3640" s="17"/>
      <c r="H3640" s="17"/>
      <c r="I3640" s="17"/>
      <c r="J3640" s="17"/>
      <c r="K3640" s="98"/>
      <c r="L3640" s="17"/>
    </row>
    <row r="3641" spans="1:12" x14ac:dyDescent="0.25">
      <c r="A3641" s="17"/>
      <c r="B3641" s="17"/>
      <c r="C3641" s="17"/>
      <c r="D3641" s="17"/>
      <c r="E3641" s="17"/>
      <c r="F3641" s="17"/>
      <c r="G3641" s="17"/>
      <c r="H3641" s="17"/>
      <c r="I3641" s="17"/>
      <c r="J3641" s="17"/>
      <c r="K3641" s="98"/>
      <c r="L3641" s="17"/>
    </row>
    <row r="3642" spans="1:12" x14ac:dyDescent="0.25">
      <c r="A3642" s="17"/>
      <c r="B3642" s="17"/>
      <c r="C3642" s="17"/>
      <c r="D3642" s="17"/>
      <c r="E3642" s="17"/>
      <c r="F3642" s="17"/>
      <c r="G3642" s="17"/>
      <c r="H3642" s="17"/>
      <c r="I3642" s="17"/>
      <c r="J3642" s="17"/>
      <c r="K3642" s="98"/>
      <c r="L3642" s="17"/>
    </row>
    <row r="3643" spans="1:12" x14ac:dyDescent="0.25">
      <c r="A3643" s="17"/>
      <c r="B3643" s="17"/>
      <c r="C3643" s="17"/>
      <c r="D3643" s="17"/>
      <c r="E3643" s="17"/>
      <c r="F3643" s="17"/>
      <c r="G3643" s="17"/>
      <c r="H3643" s="17"/>
      <c r="I3643" s="17"/>
      <c r="J3643" s="17"/>
      <c r="K3643" s="98"/>
      <c r="L3643" s="17"/>
    </row>
    <row r="3644" spans="1:12" x14ac:dyDescent="0.25">
      <c r="A3644" s="17"/>
      <c r="B3644" s="17"/>
      <c r="C3644" s="17"/>
      <c r="D3644" s="17"/>
      <c r="E3644" s="17"/>
      <c r="F3644" s="17"/>
      <c r="G3644" s="17"/>
      <c r="H3644" s="17"/>
      <c r="I3644" s="17"/>
      <c r="J3644" s="17"/>
      <c r="K3644" s="98"/>
      <c r="L3644" s="17"/>
    </row>
    <row r="3645" spans="1:12" x14ac:dyDescent="0.25">
      <c r="A3645" s="17"/>
      <c r="B3645" s="17"/>
      <c r="C3645" s="17"/>
      <c r="D3645" s="17"/>
      <c r="E3645" s="17"/>
      <c r="F3645" s="17"/>
      <c r="G3645" s="17"/>
      <c r="H3645" s="17"/>
      <c r="I3645" s="17"/>
      <c r="J3645" s="17"/>
      <c r="K3645" s="98"/>
      <c r="L3645" s="17"/>
    </row>
    <row r="3646" spans="1:12" x14ac:dyDescent="0.25">
      <c r="A3646" s="17"/>
      <c r="B3646" s="17"/>
      <c r="C3646" s="17"/>
      <c r="D3646" s="17"/>
      <c r="E3646" s="17"/>
      <c r="F3646" s="17"/>
      <c r="G3646" s="17"/>
      <c r="H3646" s="17"/>
      <c r="I3646" s="17"/>
      <c r="J3646" s="17"/>
      <c r="K3646" s="98"/>
      <c r="L3646" s="17"/>
    </row>
    <row r="3647" spans="1:12" x14ac:dyDescent="0.25">
      <c r="A3647" s="17"/>
      <c r="B3647" s="17"/>
      <c r="C3647" s="17"/>
      <c r="D3647" s="17"/>
      <c r="E3647" s="17"/>
      <c r="F3647" s="17"/>
      <c r="G3647" s="17"/>
      <c r="H3647" s="17"/>
      <c r="I3647" s="17"/>
      <c r="J3647" s="17"/>
      <c r="K3647" s="98"/>
      <c r="L3647" s="17"/>
    </row>
    <row r="3648" spans="1:12" x14ac:dyDescent="0.25">
      <c r="A3648" s="17"/>
      <c r="B3648" s="17"/>
      <c r="C3648" s="17"/>
      <c r="D3648" s="17"/>
      <c r="E3648" s="17"/>
      <c r="F3648" s="17"/>
      <c r="G3648" s="17"/>
      <c r="H3648" s="17"/>
      <c r="I3648" s="17"/>
      <c r="J3648" s="17"/>
      <c r="K3648" s="98"/>
      <c r="L3648" s="17"/>
    </row>
    <row r="3649" spans="1:12" x14ac:dyDescent="0.25">
      <c r="A3649" s="17"/>
      <c r="B3649" s="17"/>
      <c r="C3649" s="17"/>
      <c r="D3649" s="17"/>
      <c r="E3649" s="17"/>
      <c r="F3649" s="17"/>
      <c r="G3649" s="17"/>
      <c r="H3649" s="17"/>
      <c r="I3649" s="17"/>
      <c r="J3649" s="17"/>
      <c r="K3649" s="98"/>
      <c r="L3649" s="17"/>
    </row>
    <row r="3650" spans="1:12" x14ac:dyDescent="0.25">
      <c r="A3650" s="17"/>
      <c r="B3650" s="17"/>
      <c r="C3650" s="17"/>
      <c r="D3650" s="17"/>
      <c r="E3650" s="17"/>
      <c r="F3650" s="17"/>
      <c r="G3650" s="17"/>
      <c r="H3650" s="17"/>
      <c r="I3650" s="17"/>
      <c r="J3650" s="17"/>
      <c r="K3650" s="98"/>
      <c r="L3650" s="17"/>
    </row>
    <row r="3651" spans="1:12" x14ac:dyDescent="0.25">
      <c r="A3651" s="17"/>
      <c r="B3651" s="17"/>
      <c r="C3651" s="17"/>
      <c r="D3651" s="17"/>
      <c r="E3651" s="17"/>
      <c r="F3651" s="17"/>
      <c r="G3651" s="17"/>
      <c r="H3651" s="17"/>
      <c r="I3651" s="17"/>
      <c r="J3651" s="17"/>
      <c r="K3651" s="98"/>
      <c r="L3651" s="17"/>
    </row>
    <row r="3652" spans="1:12" x14ac:dyDescent="0.25">
      <c r="A3652" s="17"/>
      <c r="B3652" s="17"/>
      <c r="C3652" s="17"/>
      <c r="D3652" s="17"/>
      <c r="E3652" s="17"/>
      <c r="F3652" s="17"/>
      <c r="G3652" s="17"/>
      <c r="H3652" s="17"/>
      <c r="I3652" s="17"/>
      <c r="J3652" s="17"/>
      <c r="K3652" s="98"/>
      <c r="L3652" s="17"/>
    </row>
    <row r="3653" spans="1:12" x14ac:dyDescent="0.25">
      <c r="A3653" s="17"/>
      <c r="B3653" s="17"/>
      <c r="C3653" s="17"/>
      <c r="D3653" s="17"/>
      <c r="E3653" s="17"/>
      <c r="F3653" s="17"/>
      <c r="G3653" s="17"/>
      <c r="H3653" s="17"/>
      <c r="I3653" s="17"/>
      <c r="J3653" s="17"/>
      <c r="K3653" s="98"/>
      <c r="L3653" s="17"/>
    </row>
    <row r="3654" spans="1:12" x14ac:dyDescent="0.25">
      <c r="A3654" s="17"/>
      <c r="B3654" s="17"/>
      <c r="C3654" s="17"/>
      <c r="D3654" s="17"/>
      <c r="E3654" s="17"/>
      <c r="F3654" s="17"/>
      <c r="G3654" s="17"/>
      <c r="H3654" s="17"/>
      <c r="I3654" s="17"/>
      <c r="J3654" s="17"/>
      <c r="K3654" s="98"/>
      <c r="L3654" s="17"/>
    </row>
    <row r="3655" spans="1:12" x14ac:dyDescent="0.25">
      <c r="A3655" s="17"/>
      <c r="B3655" s="17"/>
      <c r="C3655" s="17"/>
      <c r="D3655" s="17"/>
      <c r="E3655" s="17"/>
      <c r="F3655" s="17"/>
      <c r="G3655" s="17"/>
      <c r="H3655" s="17"/>
      <c r="I3655" s="17"/>
      <c r="J3655" s="17"/>
      <c r="K3655" s="98"/>
      <c r="L3655" s="17"/>
    </row>
    <row r="3656" spans="1:12" x14ac:dyDescent="0.25">
      <c r="A3656" s="17"/>
      <c r="B3656" s="17"/>
      <c r="C3656" s="17"/>
      <c r="D3656" s="17"/>
      <c r="E3656" s="17"/>
      <c r="F3656" s="17"/>
      <c r="G3656" s="17"/>
      <c r="H3656" s="17"/>
      <c r="I3656" s="17"/>
      <c r="J3656" s="17"/>
      <c r="K3656" s="98"/>
      <c r="L3656" s="17"/>
    </row>
    <row r="3657" spans="1:12" x14ac:dyDescent="0.25">
      <c r="A3657" s="17"/>
      <c r="B3657" s="17"/>
      <c r="C3657" s="17"/>
      <c r="D3657" s="17"/>
      <c r="E3657" s="17"/>
      <c r="F3657" s="17"/>
      <c r="G3657" s="17"/>
      <c r="H3657" s="17"/>
      <c r="I3657" s="17"/>
      <c r="J3657" s="17"/>
      <c r="K3657" s="98"/>
      <c r="L3657" s="17"/>
    </row>
    <row r="3658" spans="1:12" x14ac:dyDescent="0.25">
      <c r="A3658" s="17"/>
      <c r="B3658" s="17"/>
      <c r="C3658" s="17"/>
      <c r="D3658" s="17"/>
      <c r="E3658" s="17"/>
      <c r="F3658" s="17"/>
      <c r="G3658" s="17"/>
      <c r="H3658" s="17"/>
      <c r="I3658" s="17"/>
      <c r="J3658" s="17"/>
      <c r="K3658" s="98"/>
      <c r="L3658" s="17"/>
    </row>
    <row r="3659" spans="1:12" x14ac:dyDescent="0.25">
      <c r="A3659" s="17"/>
      <c r="B3659" s="17"/>
      <c r="C3659" s="17"/>
      <c r="D3659" s="17"/>
      <c r="E3659" s="17"/>
      <c r="F3659" s="17"/>
      <c r="G3659" s="17"/>
      <c r="H3659" s="17"/>
      <c r="I3659" s="17"/>
      <c r="J3659" s="17"/>
      <c r="K3659" s="98"/>
      <c r="L3659" s="17"/>
    </row>
    <row r="3660" spans="1:12" x14ac:dyDescent="0.25">
      <c r="A3660" s="17"/>
      <c r="B3660" s="17"/>
      <c r="C3660" s="17"/>
      <c r="D3660" s="17"/>
      <c r="E3660" s="17"/>
      <c r="F3660" s="17"/>
      <c r="G3660" s="17"/>
      <c r="H3660" s="17"/>
      <c r="I3660" s="17"/>
      <c r="J3660" s="17"/>
      <c r="K3660" s="98"/>
      <c r="L3660" s="17"/>
    </row>
    <row r="3661" spans="1:12" x14ac:dyDescent="0.25">
      <c r="A3661" s="17"/>
      <c r="B3661" s="17"/>
      <c r="C3661" s="17"/>
      <c r="D3661" s="17"/>
      <c r="E3661" s="17"/>
      <c r="F3661" s="17"/>
      <c r="G3661" s="17"/>
      <c r="H3661" s="17"/>
      <c r="I3661" s="17"/>
      <c r="J3661" s="17"/>
      <c r="K3661" s="98"/>
      <c r="L3661" s="17"/>
    </row>
    <row r="3662" spans="1:12" x14ac:dyDescent="0.25">
      <c r="A3662" s="17"/>
      <c r="B3662" s="17"/>
      <c r="C3662" s="17"/>
      <c r="D3662" s="17"/>
      <c r="E3662" s="17"/>
      <c r="F3662" s="17"/>
      <c r="G3662" s="17"/>
      <c r="H3662" s="17"/>
      <c r="I3662" s="17"/>
      <c r="J3662" s="17"/>
      <c r="K3662" s="98"/>
      <c r="L3662" s="17"/>
    </row>
    <row r="3663" spans="1:12" x14ac:dyDescent="0.25">
      <c r="A3663" s="17"/>
      <c r="B3663" s="17"/>
      <c r="C3663" s="17"/>
      <c r="D3663" s="17"/>
      <c r="E3663" s="17"/>
      <c r="F3663" s="17"/>
      <c r="G3663" s="17"/>
      <c r="H3663" s="17"/>
      <c r="I3663" s="17"/>
      <c r="J3663" s="17"/>
      <c r="K3663" s="98"/>
      <c r="L3663" s="17"/>
    </row>
    <row r="3664" spans="1:12" x14ac:dyDescent="0.25">
      <c r="A3664" s="17"/>
      <c r="B3664" s="17"/>
      <c r="C3664" s="17"/>
      <c r="D3664" s="17"/>
      <c r="E3664" s="17"/>
      <c r="F3664" s="17"/>
      <c r="G3664" s="17"/>
      <c r="H3664" s="17"/>
      <c r="I3664" s="17"/>
      <c r="J3664" s="17"/>
      <c r="K3664" s="98"/>
      <c r="L3664" s="17"/>
    </row>
    <row r="3665" spans="1:12" x14ac:dyDescent="0.25">
      <c r="A3665" s="17"/>
      <c r="B3665" s="17"/>
      <c r="C3665" s="17"/>
      <c r="D3665" s="17"/>
      <c r="E3665" s="17"/>
      <c r="F3665" s="17"/>
      <c r="G3665" s="17"/>
      <c r="H3665" s="17"/>
      <c r="I3665" s="17"/>
      <c r="J3665" s="17"/>
      <c r="K3665" s="98"/>
      <c r="L3665" s="17"/>
    </row>
    <row r="3666" spans="1:12" x14ac:dyDescent="0.25">
      <c r="A3666" s="17"/>
      <c r="B3666" s="17"/>
      <c r="C3666" s="17"/>
      <c r="D3666" s="17"/>
      <c r="E3666" s="17"/>
      <c r="F3666" s="17"/>
      <c r="G3666" s="17"/>
      <c r="H3666" s="17"/>
      <c r="I3666" s="17"/>
      <c r="J3666" s="17"/>
      <c r="K3666" s="98"/>
      <c r="L3666" s="17"/>
    </row>
    <row r="3667" spans="1:12" x14ac:dyDescent="0.25">
      <c r="A3667" s="17"/>
      <c r="B3667" s="17"/>
      <c r="C3667" s="17"/>
      <c r="D3667" s="17"/>
      <c r="E3667" s="17"/>
      <c r="F3667" s="17"/>
      <c r="G3667" s="17"/>
      <c r="H3667" s="17"/>
      <c r="I3667" s="17"/>
      <c r="J3667" s="17"/>
      <c r="K3667" s="98"/>
      <c r="L3667" s="17"/>
    </row>
    <row r="3668" spans="1:12" x14ac:dyDescent="0.25">
      <c r="A3668" s="17"/>
      <c r="B3668" s="17"/>
      <c r="C3668" s="17"/>
      <c r="D3668" s="17"/>
      <c r="E3668" s="17"/>
      <c r="F3668" s="17"/>
      <c r="G3668" s="17"/>
      <c r="H3668" s="17"/>
      <c r="I3668" s="17"/>
      <c r="J3668" s="17"/>
      <c r="K3668" s="98"/>
      <c r="L3668" s="17"/>
    </row>
    <row r="3669" spans="1:12" x14ac:dyDescent="0.25">
      <c r="A3669" s="17"/>
      <c r="B3669" s="17"/>
      <c r="C3669" s="17"/>
      <c r="D3669" s="17"/>
      <c r="E3669" s="17"/>
      <c r="F3669" s="17"/>
      <c r="G3669" s="17"/>
      <c r="H3669" s="17"/>
      <c r="I3669" s="17"/>
      <c r="J3669" s="17"/>
      <c r="K3669" s="98"/>
      <c r="L3669" s="17"/>
    </row>
    <row r="3670" spans="1:12" x14ac:dyDescent="0.25">
      <c r="A3670" s="17"/>
      <c r="B3670" s="17"/>
      <c r="C3670" s="17"/>
      <c r="D3670" s="17"/>
      <c r="E3670" s="17"/>
      <c r="F3670" s="17"/>
      <c r="G3670" s="17"/>
      <c r="H3670" s="17"/>
      <c r="I3670" s="17"/>
      <c r="J3670" s="17"/>
      <c r="K3670" s="98"/>
      <c r="L3670" s="17"/>
    </row>
    <row r="3671" spans="1:12" x14ac:dyDescent="0.25">
      <c r="A3671" s="17"/>
      <c r="B3671" s="17"/>
      <c r="C3671" s="17"/>
      <c r="D3671" s="17"/>
      <c r="E3671" s="17"/>
      <c r="F3671" s="17"/>
      <c r="G3671" s="17"/>
      <c r="H3671" s="17"/>
      <c r="I3671" s="17"/>
      <c r="J3671" s="17"/>
      <c r="K3671" s="98"/>
      <c r="L3671" s="17"/>
    </row>
    <row r="3672" spans="1:12" x14ac:dyDescent="0.25">
      <c r="A3672" s="17"/>
      <c r="B3672" s="17"/>
      <c r="C3672" s="17"/>
      <c r="D3672" s="17"/>
      <c r="E3672" s="17"/>
      <c r="F3672" s="17"/>
      <c r="G3672" s="17"/>
      <c r="H3672" s="17"/>
      <c r="I3672" s="17"/>
      <c r="J3672" s="17"/>
      <c r="K3672" s="98"/>
      <c r="L3672" s="17"/>
    </row>
    <row r="3673" spans="1:12" x14ac:dyDescent="0.25">
      <c r="A3673" s="17"/>
      <c r="B3673" s="17"/>
      <c r="C3673" s="17"/>
      <c r="D3673" s="17"/>
      <c r="E3673" s="17"/>
      <c r="F3673" s="17"/>
      <c r="G3673" s="17"/>
      <c r="H3673" s="17"/>
      <c r="I3673" s="17"/>
      <c r="J3673" s="17"/>
      <c r="K3673" s="98"/>
      <c r="L3673" s="17"/>
    </row>
    <row r="3674" spans="1:12" x14ac:dyDescent="0.25">
      <c r="A3674" s="17"/>
      <c r="B3674" s="17"/>
      <c r="C3674" s="17"/>
      <c r="D3674" s="17"/>
      <c r="E3674" s="17"/>
      <c r="F3674" s="17"/>
      <c r="G3674" s="17"/>
      <c r="H3674" s="17"/>
      <c r="I3674" s="17"/>
      <c r="J3674" s="17"/>
      <c r="K3674" s="98"/>
      <c r="L3674" s="17"/>
    </row>
    <row r="3675" spans="1:12" x14ac:dyDescent="0.25">
      <c r="A3675" s="17"/>
      <c r="B3675" s="17"/>
      <c r="C3675" s="17"/>
      <c r="D3675" s="17"/>
      <c r="E3675" s="17"/>
      <c r="F3675" s="17"/>
      <c r="G3675" s="17"/>
      <c r="H3675" s="17"/>
      <c r="I3675" s="17"/>
      <c r="J3675" s="17"/>
      <c r="K3675" s="98"/>
      <c r="L3675" s="17"/>
    </row>
    <row r="3676" spans="1:12" x14ac:dyDescent="0.25">
      <c r="A3676" s="17"/>
      <c r="B3676" s="17"/>
      <c r="C3676" s="17"/>
      <c r="D3676" s="17"/>
      <c r="E3676" s="17"/>
      <c r="F3676" s="17"/>
      <c r="G3676" s="17"/>
      <c r="H3676" s="17"/>
      <c r="I3676" s="17"/>
      <c r="J3676" s="17"/>
      <c r="K3676" s="98"/>
      <c r="L3676" s="17"/>
    </row>
    <row r="3677" spans="1:12" x14ac:dyDescent="0.25">
      <c r="A3677" s="17"/>
      <c r="B3677" s="17"/>
      <c r="C3677" s="17"/>
      <c r="D3677" s="17"/>
      <c r="E3677" s="17"/>
      <c r="F3677" s="17"/>
      <c r="G3677" s="17"/>
      <c r="H3677" s="17"/>
      <c r="I3677" s="17"/>
      <c r="J3677" s="17"/>
      <c r="K3677" s="98"/>
      <c r="L3677" s="17"/>
    </row>
    <row r="3678" spans="1:12" x14ac:dyDescent="0.25">
      <c r="A3678" s="17"/>
      <c r="B3678" s="17"/>
      <c r="C3678" s="17"/>
      <c r="D3678" s="17"/>
      <c r="E3678" s="17"/>
      <c r="F3678" s="17"/>
      <c r="G3678" s="17"/>
      <c r="H3678" s="17"/>
      <c r="I3678" s="17"/>
      <c r="J3678" s="17"/>
      <c r="K3678" s="98"/>
      <c r="L3678" s="17"/>
    </row>
    <row r="3679" spans="1:12" x14ac:dyDescent="0.25">
      <c r="A3679" s="17"/>
      <c r="B3679" s="17"/>
      <c r="C3679" s="17"/>
      <c r="D3679" s="17"/>
      <c r="E3679" s="17"/>
      <c r="F3679" s="17"/>
      <c r="G3679" s="17"/>
      <c r="H3679" s="17"/>
      <c r="I3679" s="17"/>
      <c r="J3679" s="17"/>
      <c r="K3679" s="98"/>
      <c r="L3679" s="17"/>
    </row>
    <row r="3680" spans="1:12" x14ac:dyDescent="0.25">
      <c r="A3680" s="17"/>
      <c r="B3680" s="17"/>
      <c r="C3680" s="17"/>
      <c r="D3680" s="17"/>
      <c r="E3680" s="17"/>
      <c r="F3680" s="17"/>
      <c r="G3680" s="17"/>
      <c r="H3680" s="17"/>
      <c r="I3680" s="17"/>
      <c r="J3680" s="17"/>
      <c r="K3680" s="98"/>
      <c r="L3680" s="17"/>
    </row>
    <row r="3681" spans="1:12" x14ac:dyDescent="0.25">
      <c r="A3681" s="17"/>
      <c r="B3681" s="17"/>
      <c r="C3681" s="17"/>
      <c r="D3681" s="17"/>
      <c r="E3681" s="17"/>
      <c r="F3681" s="17"/>
      <c r="G3681" s="17"/>
      <c r="H3681" s="17"/>
      <c r="I3681" s="17"/>
      <c r="J3681" s="17"/>
      <c r="K3681" s="98"/>
      <c r="L3681" s="17"/>
    </row>
    <row r="3682" spans="1:12" x14ac:dyDescent="0.25">
      <c r="A3682" s="17"/>
      <c r="B3682" s="17"/>
      <c r="C3682" s="17"/>
      <c r="D3682" s="17"/>
      <c r="E3682" s="17"/>
      <c r="F3682" s="17"/>
      <c r="G3682" s="17"/>
      <c r="H3682" s="17"/>
      <c r="I3682" s="17"/>
      <c r="J3682" s="17"/>
      <c r="K3682" s="98"/>
      <c r="L3682" s="17"/>
    </row>
    <row r="3683" spans="1:12" x14ac:dyDescent="0.25">
      <c r="A3683" s="17"/>
      <c r="B3683" s="17"/>
      <c r="C3683" s="17"/>
      <c r="D3683" s="17"/>
      <c r="E3683" s="17"/>
      <c r="F3683" s="17"/>
      <c r="G3683" s="17"/>
      <c r="H3683" s="17"/>
      <c r="I3683" s="17"/>
      <c r="J3683" s="17"/>
      <c r="K3683" s="98"/>
      <c r="L3683" s="17"/>
    </row>
    <row r="3684" spans="1:12" x14ac:dyDescent="0.25">
      <c r="A3684" s="17"/>
      <c r="B3684" s="17"/>
      <c r="C3684" s="17"/>
      <c r="D3684" s="17"/>
      <c r="E3684" s="17"/>
      <c r="F3684" s="17"/>
      <c r="G3684" s="17"/>
      <c r="H3684" s="17"/>
      <c r="I3684" s="17"/>
      <c r="J3684" s="17"/>
      <c r="K3684" s="98"/>
      <c r="L3684" s="17"/>
    </row>
    <row r="3685" spans="1:12" x14ac:dyDescent="0.25">
      <c r="A3685" s="17"/>
      <c r="B3685" s="17"/>
      <c r="C3685" s="17"/>
      <c r="D3685" s="17"/>
      <c r="E3685" s="17"/>
      <c r="F3685" s="17"/>
      <c r="G3685" s="17"/>
      <c r="H3685" s="17"/>
      <c r="I3685" s="17"/>
      <c r="J3685" s="17"/>
      <c r="K3685" s="98"/>
      <c r="L3685" s="17"/>
    </row>
    <row r="3686" spans="1:12" x14ac:dyDescent="0.25">
      <c r="A3686" s="17"/>
      <c r="B3686" s="17"/>
      <c r="C3686" s="17"/>
      <c r="D3686" s="17"/>
      <c r="E3686" s="17"/>
      <c r="F3686" s="17"/>
      <c r="G3686" s="17"/>
      <c r="H3686" s="17"/>
      <c r="I3686" s="17"/>
      <c r="J3686" s="17"/>
      <c r="K3686" s="98"/>
      <c r="L3686" s="17"/>
    </row>
    <row r="3687" spans="1:12" x14ac:dyDescent="0.25">
      <c r="A3687" s="17"/>
      <c r="B3687" s="17"/>
      <c r="C3687" s="17"/>
      <c r="D3687" s="17"/>
      <c r="E3687" s="17"/>
      <c r="F3687" s="17"/>
      <c r="G3687" s="17"/>
      <c r="H3687" s="17"/>
      <c r="I3687" s="17"/>
      <c r="J3687" s="17"/>
      <c r="K3687" s="98"/>
      <c r="L3687" s="17"/>
    </row>
    <row r="3688" spans="1:12" x14ac:dyDescent="0.25">
      <c r="A3688" s="17"/>
      <c r="B3688" s="17"/>
      <c r="C3688" s="17"/>
      <c r="D3688" s="17"/>
      <c r="E3688" s="17"/>
      <c r="F3688" s="17"/>
      <c r="G3688" s="17"/>
      <c r="H3688" s="17"/>
      <c r="I3688" s="17"/>
      <c r="J3688" s="17"/>
      <c r="K3688" s="98"/>
      <c r="L3688" s="17"/>
    </row>
    <row r="3689" spans="1:12" x14ac:dyDescent="0.25">
      <c r="A3689" s="17"/>
      <c r="B3689" s="17"/>
      <c r="C3689" s="17"/>
      <c r="D3689" s="17"/>
      <c r="E3689" s="17"/>
      <c r="F3689" s="17"/>
      <c r="G3689" s="17"/>
      <c r="H3689" s="17"/>
      <c r="I3689" s="17"/>
      <c r="J3689" s="17"/>
      <c r="K3689" s="98"/>
      <c r="L3689" s="17"/>
    </row>
    <row r="3690" spans="1:12" x14ac:dyDescent="0.25">
      <c r="A3690" s="17"/>
      <c r="B3690" s="17"/>
      <c r="C3690" s="17"/>
      <c r="D3690" s="17"/>
      <c r="E3690" s="17"/>
      <c r="F3690" s="17"/>
      <c r="G3690" s="17"/>
      <c r="H3690" s="17"/>
      <c r="I3690" s="17"/>
      <c r="J3690" s="17"/>
      <c r="K3690" s="98"/>
      <c r="L3690" s="17"/>
    </row>
    <row r="3691" spans="1:12" x14ac:dyDescent="0.25">
      <c r="A3691" s="17"/>
      <c r="B3691" s="17"/>
      <c r="C3691" s="17"/>
      <c r="D3691" s="17"/>
      <c r="E3691" s="17"/>
      <c r="F3691" s="17"/>
      <c r="G3691" s="17"/>
      <c r="H3691" s="17"/>
      <c r="I3691" s="17"/>
      <c r="J3691" s="17"/>
      <c r="K3691" s="98"/>
      <c r="L3691" s="17"/>
    </row>
    <row r="3692" spans="1:12" x14ac:dyDescent="0.25">
      <c r="A3692" s="17"/>
      <c r="B3692" s="17"/>
      <c r="C3692" s="17"/>
      <c r="D3692" s="17"/>
      <c r="E3692" s="17"/>
      <c r="F3692" s="17"/>
      <c r="G3692" s="17"/>
      <c r="H3692" s="17"/>
      <c r="I3692" s="17"/>
      <c r="J3692" s="17"/>
      <c r="K3692" s="98"/>
      <c r="L3692" s="17"/>
    </row>
    <row r="3693" spans="1:12" x14ac:dyDescent="0.25">
      <c r="A3693" s="17"/>
      <c r="B3693" s="17"/>
      <c r="C3693" s="17"/>
      <c r="D3693" s="17"/>
      <c r="E3693" s="17"/>
      <c r="F3693" s="17"/>
      <c r="G3693" s="17"/>
      <c r="H3693" s="17"/>
      <c r="I3693" s="17"/>
      <c r="J3693" s="17"/>
      <c r="K3693" s="98"/>
      <c r="L3693" s="17"/>
    </row>
    <row r="3694" spans="1:12" x14ac:dyDescent="0.25">
      <c r="A3694" s="17"/>
      <c r="B3694" s="17"/>
      <c r="C3694" s="17"/>
      <c r="D3694" s="17"/>
      <c r="E3694" s="17"/>
      <c r="F3694" s="17"/>
      <c r="G3694" s="17"/>
      <c r="H3694" s="17"/>
      <c r="I3694" s="17"/>
      <c r="J3694" s="17"/>
      <c r="K3694" s="98"/>
      <c r="L3694" s="17"/>
    </row>
    <row r="3695" spans="1:12" x14ac:dyDescent="0.25">
      <c r="A3695" s="17"/>
      <c r="B3695" s="17"/>
      <c r="C3695" s="17"/>
      <c r="D3695" s="17"/>
      <c r="E3695" s="17"/>
      <c r="F3695" s="17"/>
      <c r="G3695" s="17"/>
      <c r="H3695" s="17"/>
      <c r="I3695" s="17"/>
      <c r="J3695" s="17"/>
      <c r="K3695" s="98"/>
      <c r="L3695" s="17"/>
    </row>
    <row r="3696" spans="1:12" x14ac:dyDescent="0.25">
      <c r="A3696" s="17"/>
      <c r="B3696" s="17"/>
      <c r="C3696" s="17"/>
      <c r="D3696" s="17"/>
      <c r="E3696" s="17"/>
      <c r="F3696" s="17"/>
      <c r="G3696" s="17"/>
      <c r="H3696" s="17"/>
      <c r="I3696" s="17"/>
      <c r="J3696" s="17"/>
      <c r="K3696" s="98"/>
      <c r="L3696" s="17"/>
    </row>
    <row r="3697" spans="1:12" x14ac:dyDescent="0.25">
      <c r="A3697" s="17"/>
      <c r="B3697" s="17"/>
      <c r="C3697" s="17"/>
      <c r="D3697" s="17"/>
      <c r="E3697" s="17"/>
      <c r="F3697" s="17"/>
      <c r="G3697" s="17"/>
      <c r="H3697" s="17"/>
      <c r="I3697" s="17"/>
      <c r="J3697" s="17"/>
      <c r="K3697" s="98"/>
      <c r="L3697" s="17"/>
    </row>
    <row r="3698" spans="1:12" x14ac:dyDescent="0.25">
      <c r="A3698" s="17"/>
      <c r="B3698" s="17"/>
      <c r="C3698" s="17"/>
      <c r="D3698" s="17"/>
      <c r="E3698" s="17"/>
      <c r="F3698" s="17"/>
      <c r="G3698" s="17"/>
      <c r="H3698" s="17"/>
      <c r="I3698" s="17"/>
      <c r="J3698" s="17"/>
      <c r="K3698" s="98"/>
      <c r="L3698" s="17"/>
    </row>
    <row r="3699" spans="1:12" x14ac:dyDescent="0.25">
      <c r="A3699" s="17"/>
      <c r="B3699" s="17"/>
      <c r="C3699" s="17"/>
      <c r="D3699" s="17"/>
      <c r="E3699" s="17"/>
      <c r="F3699" s="17"/>
      <c r="G3699" s="17"/>
      <c r="H3699" s="17"/>
      <c r="I3699" s="17"/>
      <c r="J3699" s="17"/>
      <c r="K3699" s="98"/>
      <c r="L3699" s="17"/>
    </row>
    <row r="3700" spans="1:12" x14ac:dyDescent="0.25">
      <c r="A3700" s="17"/>
      <c r="B3700" s="17"/>
      <c r="C3700" s="17"/>
      <c r="D3700" s="17"/>
      <c r="E3700" s="17"/>
      <c r="F3700" s="17"/>
      <c r="G3700" s="17"/>
      <c r="H3700" s="17"/>
      <c r="I3700" s="17"/>
      <c r="J3700" s="17"/>
      <c r="K3700" s="98"/>
      <c r="L3700" s="17"/>
    </row>
    <row r="3701" spans="1:12" x14ac:dyDescent="0.25">
      <c r="A3701" s="17"/>
      <c r="B3701" s="17"/>
      <c r="C3701" s="17"/>
      <c r="D3701" s="17"/>
      <c r="E3701" s="17"/>
      <c r="F3701" s="17"/>
      <c r="G3701" s="17"/>
      <c r="H3701" s="17"/>
      <c r="I3701" s="17"/>
      <c r="J3701" s="17"/>
      <c r="K3701" s="98"/>
      <c r="L3701" s="17"/>
    </row>
    <row r="3702" spans="1:12" x14ac:dyDescent="0.25">
      <c r="A3702" s="17"/>
      <c r="B3702" s="17"/>
      <c r="C3702" s="17"/>
      <c r="D3702" s="17"/>
      <c r="E3702" s="17"/>
      <c r="F3702" s="17"/>
      <c r="G3702" s="17"/>
      <c r="H3702" s="17"/>
      <c r="I3702" s="17"/>
      <c r="J3702" s="17"/>
      <c r="K3702" s="98"/>
      <c r="L3702" s="17"/>
    </row>
    <row r="3703" spans="1:12" x14ac:dyDescent="0.25">
      <c r="A3703" s="17"/>
      <c r="B3703" s="17"/>
      <c r="C3703" s="17"/>
      <c r="D3703" s="17"/>
      <c r="E3703" s="17"/>
      <c r="F3703" s="17"/>
      <c r="G3703" s="17"/>
      <c r="H3703" s="17"/>
      <c r="I3703" s="17"/>
      <c r="J3703" s="17"/>
      <c r="K3703" s="98"/>
      <c r="L3703" s="17"/>
    </row>
    <row r="3704" spans="1:12" x14ac:dyDescent="0.25">
      <c r="A3704" s="17"/>
      <c r="B3704" s="17"/>
      <c r="C3704" s="17"/>
      <c r="D3704" s="17"/>
      <c r="E3704" s="17"/>
      <c r="F3704" s="17"/>
      <c r="G3704" s="17"/>
      <c r="H3704" s="17"/>
      <c r="I3704" s="17"/>
      <c r="J3704" s="17"/>
      <c r="K3704" s="98"/>
      <c r="L3704" s="17"/>
    </row>
    <row r="3705" spans="1:12" x14ac:dyDescent="0.25">
      <c r="A3705" s="17"/>
      <c r="B3705" s="17"/>
      <c r="C3705" s="17"/>
      <c r="D3705" s="17"/>
      <c r="E3705" s="17"/>
      <c r="F3705" s="17"/>
      <c r="G3705" s="17"/>
      <c r="H3705" s="17"/>
      <c r="I3705" s="17"/>
      <c r="J3705" s="17"/>
      <c r="K3705" s="98"/>
      <c r="L3705" s="17"/>
    </row>
    <row r="3706" spans="1:12" x14ac:dyDescent="0.25">
      <c r="A3706" s="17"/>
      <c r="B3706" s="17"/>
      <c r="C3706" s="17"/>
      <c r="D3706" s="17"/>
      <c r="E3706" s="17"/>
      <c r="F3706" s="17"/>
      <c r="G3706" s="17"/>
      <c r="H3706" s="17"/>
      <c r="I3706" s="17"/>
      <c r="J3706" s="17"/>
      <c r="K3706" s="98"/>
      <c r="L3706" s="17"/>
    </row>
    <row r="3707" spans="1:12" x14ac:dyDescent="0.25">
      <c r="A3707" s="17"/>
      <c r="B3707" s="17"/>
      <c r="C3707" s="17"/>
      <c r="D3707" s="17"/>
      <c r="E3707" s="17"/>
      <c r="F3707" s="17"/>
      <c r="G3707" s="17"/>
      <c r="H3707" s="17"/>
      <c r="I3707" s="17"/>
      <c r="J3707" s="17"/>
      <c r="K3707" s="98"/>
      <c r="L3707" s="17"/>
    </row>
    <row r="3708" spans="1:12" x14ac:dyDescent="0.25">
      <c r="A3708" s="17"/>
      <c r="B3708" s="17"/>
      <c r="C3708" s="17"/>
      <c r="D3708" s="17"/>
      <c r="E3708" s="17"/>
      <c r="F3708" s="17"/>
      <c r="G3708" s="17"/>
      <c r="H3708" s="17"/>
      <c r="I3708" s="17"/>
      <c r="J3708" s="17"/>
      <c r="K3708" s="98"/>
      <c r="L3708" s="17"/>
    </row>
    <row r="3709" spans="1:12" x14ac:dyDescent="0.25">
      <c r="A3709" s="17"/>
      <c r="B3709" s="17"/>
      <c r="C3709" s="17"/>
      <c r="D3709" s="17"/>
      <c r="E3709" s="17"/>
      <c r="F3709" s="17"/>
      <c r="G3709" s="17"/>
      <c r="H3709" s="17"/>
      <c r="I3709" s="17"/>
      <c r="J3709" s="17"/>
      <c r="K3709" s="98"/>
      <c r="L3709" s="17"/>
    </row>
    <row r="3710" spans="1:12" x14ac:dyDescent="0.25">
      <c r="A3710" s="17"/>
      <c r="B3710" s="17"/>
      <c r="C3710" s="17"/>
      <c r="D3710" s="17"/>
      <c r="E3710" s="17"/>
      <c r="F3710" s="17"/>
      <c r="G3710" s="17"/>
      <c r="H3710" s="17"/>
      <c r="I3710" s="17"/>
      <c r="J3710" s="17"/>
      <c r="K3710" s="98"/>
      <c r="L3710" s="17"/>
    </row>
    <row r="3711" spans="1:12" x14ac:dyDescent="0.25">
      <c r="A3711" s="17"/>
      <c r="B3711" s="17"/>
      <c r="C3711" s="17"/>
      <c r="D3711" s="17"/>
      <c r="E3711" s="17"/>
      <c r="F3711" s="17"/>
      <c r="G3711" s="17"/>
      <c r="H3711" s="17"/>
      <c r="I3711" s="17"/>
      <c r="J3711" s="17"/>
      <c r="K3711" s="98"/>
      <c r="L3711" s="17"/>
    </row>
    <row r="3712" spans="1:12" x14ac:dyDescent="0.25">
      <c r="A3712" s="17"/>
      <c r="B3712" s="17"/>
      <c r="C3712" s="17"/>
      <c r="D3712" s="17"/>
      <c r="E3712" s="17"/>
      <c r="F3712" s="17"/>
      <c r="G3712" s="17"/>
      <c r="H3712" s="17"/>
      <c r="I3712" s="17"/>
      <c r="J3712" s="17"/>
      <c r="K3712" s="98"/>
      <c r="L3712" s="17"/>
    </row>
    <row r="3713" spans="1:12" x14ac:dyDescent="0.25">
      <c r="A3713" s="17"/>
      <c r="B3713" s="17"/>
      <c r="C3713" s="17"/>
      <c r="D3713" s="17"/>
      <c r="E3713" s="17"/>
      <c r="F3713" s="17"/>
      <c r="G3713" s="17"/>
      <c r="H3713" s="17"/>
      <c r="I3713" s="17"/>
      <c r="J3713" s="17"/>
      <c r="K3713" s="98"/>
      <c r="L3713" s="17"/>
    </row>
    <row r="3714" spans="1:12" x14ac:dyDescent="0.25">
      <c r="A3714" s="17"/>
      <c r="B3714" s="17"/>
      <c r="C3714" s="17"/>
      <c r="D3714" s="17"/>
      <c r="E3714" s="17"/>
      <c r="F3714" s="17"/>
      <c r="G3714" s="17"/>
      <c r="H3714" s="17"/>
      <c r="I3714" s="17"/>
      <c r="J3714" s="17"/>
      <c r="K3714" s="98"/>
      <c r="L3714" s="17"/>
    </row>
    <row r="3715" spans="1:12" x14ac:dyDescent="0.25">
      <c r="A3715" s="17"/>
      <c r="B3715" s="17"/>
      <c r="C3715" s="17"/>
      <c r="D3715" s="17"/>
      <c r="E3715" s="17"/>
      <c r="F3715" s="17"/>
      <c r="G3715" s="17"/>
      <c r="H3715" s="17"/>
      <c r="I3715" s="17"/>
      <c r="J3715" s="17"/>
      <c r="K3715" s="98"/>
      <c r="L3715" s="17"/>
    </row>
    <row r="3716" spans="1:12" x14ac:dyDescent="0.25">
      <c r="A3716" s="17"/>
      <c r="B3716" s="17"/>
      <c r="C3716" s="17"/>
      <c r="D3716" s="17"/>
      <c r="E3716" s="17"/>
      <c r="F3716" s="17"/>
      <c r="G3716" s="17"/>
      <c r="H3716" s="17"/>
      <c r="I3716" s="17"/>
      <c r="J3716" s="17"/>
      <c r="K3716" s="98"/>
      <c r="L3716" s="17"/>
    </row>
    <row r="3717" spans="1:12" x14ac:dyDescent="0.25">
      <c r="A3717" s="17"/>
      <c r="B3717" s="17"/>
      <c r="C3717" s="17"/>
      <c r="D3717" s="17"/>
      <c r="E3717" s="17"/>
      <c r="F3717" s="17"/>
      <c r="G3717" s="17"/>
      <c r="H3717" s="17"/>
      <c r="I3717" s="17"/>
      <c r="J3717" s="17"/>
      <c r="K3717" s="98"/>
      <c r="L3717" s="17"/>
    </row>
    <row r="3718" spans="1:12" x14ac:dyDescent="0.25">
      <c r="A3718" s="17"/>
      <c r="B3718" s="17"/>
      <c r="C3718" s="17"/>
      <c r="D3718" s="17"/>
      <c r="E3718" s="17"/>
      <c r="F3718" s="17"/>
      <c r="G3718" s="17"/>
      <c r="H3718" s="17"/>
      <c r="I3718" s="17"/>
      <c r="J3718" s="17"/>
      <c r="K3718" s="98"/>
      <c r="L3718" s="17"/>
    </row>
    <row r="3719" spans="1:12" x14ac:dyDescent="0.25">
      <c r="A3719" s="17"/>
      <c r="B3719" s="17"/>
      <c r="C3719" s="17"/>
      <c r="D3719" s="17"/>
      <c r="E3719" s="17"/>
      <c r="F3719" s="17"/>
      <c r="G3719" s="17"/>
      <c r="H3719" s="17"/>
      <c r="I3719" s="17"/>
      <c r="J3719" s="17"/>
      <c r="K3719" s="98"/>
      <c r="L3719" s="17"/>
    </row>
    <row r="3720" spans="1:12" x14ac:dyDescent="0.25">
      <c r="A3720" s="17"/>
      <c r="B3720" s="17"/>
      <c r="C3720" s="17"/>
      <c r="D3720" s="17"/>
      <c r="E3720" s="17"/>
      <c r="F3720" s="17"/>
      <c r="G3720" s="17"/>
      <c r="H3720" s="17"/>
      <c r="I3720" s="17"/>
      <c r="J3720" s="17"/>
      <c r="K3720" s="98"/>
      <c r="L3720" s="17"/>
    </row>
    <row r="3721" spans="1:12" x14ac:dyDescent="0.25">
      <c r="A3721" s="17"/>
      <c r="B3721" s="17"/>
      <c r="C3721" s="17"/>
      <c r="D3721" s="17"/>
      <c r="E3721" s="17"/>
      <c r="F3721" s="17"/>
      <c r="G3721" s="17"/>
      <c r="H3721" s="17"/>
      <c r="I3721" s="17"/>
      <c r="J3721" s="17"/>
      <c r="K3721" s="98"/>
      <c r="L3721" s="17"/>
    </row>
    <row r="3722" spans="1:12" x14ac:dyDescent="0.25">
      <c r="A3722" s="17"/>
      <c r="B3722" s="17"/>
      <c r="C3722" s="17"/>
      <c r="D3722" s="17"/>
      <c r="E3722" s="17"/>
      <c r="F3722" s="17"/>
      <c r="G3722" s="17"/>
      <c r="H3722" s="17"/>
      <c r="I3722" s="17"/>
      <c r="J3722" s="17"/>
      <c r="K3722" s="98"/>
      <c r="L3722" s="17"/>
    </row>
    <row r="3723" spans="1:12" x14ac:dyDescent="0.25">
      <c r="A3723" s="17"/>
      <c r="B3723" s="17"/>
      <c r="C3723" s="17"/>
      <c r="D3723" s="17"/>
      <c r="E3723" s="17"/>
      <c r="F3723" s="17"/>
      <c r="G3723" s="17"/>
      <c r="H3723" s="17"/>
      <c r="I3723" s="17"/>
      <c r="J3723" s="17"/>
      <c r="K3723" s="98"/>
      <c r="L3723" s="17"/>
    </row>
    <row r="3724" spans="1:12" x14ac:dyDescent="0.25">
      <c r="A3724" s="17"/>
      <c r="B3724" s="17"/>
      <c r="C3724" s="17"/>
      <c r="D3724" s="17"/>
      <c r="E3724" s="17"/>
      <c r="F3724" s="17"/>
      <c r="G3724" s="17"/>
      <c r="H3724" s="17"/>
      <c r="I3724" s="17"/>
      <c r="J3724" s="17"/>
      <c r="K3724" s="98"/>
      <c r="L3724" s="17"/>
    </row>
    <row r="3725" spans="1:12" x14ac:dyDescent="0.25">
      <c r="A3725" s="17"/>
      <c r="B3725" s="17"/>
      <c r="C3725" s="17"/>
      <c r="D3725" s="17"/>
      <c r="E3725" s="17"/>
      <c r="F3725" s="17"/>
      <c r="G3725" s="17"/>
      <c r="H3725" s="17"/>
      <c r="I3725" s="17"/>
      <c r="J3725" s="17"/>
      <c r="K3725" s="98"/>
      <c r="L3725" s="17"/>
    </row>
    <row r="3726" spans="1:12" x14ac:dyDescent="0.25">
      <c r="A3726" s="17"/>
      <c r="B3726" s="17"/>
      <c r="C3726" s="17"/>
      <c r="D3726" s="17"/>
      <c r="E3726" s="17"/>
      <c r="F3726" s="17"/>
      <c r="G3726" s="17"/>
      <c r="H3726" s="17"/>
      <c r="I3726" s="17"/>
      <c r="J3726" s="17"/>
      <c r="K3726" s="98"/>
      <c r="L3726" s="17"/>
    </row>
    <row r="3727" spans="1:12" x14ac:dyDescent="0.25">
      <c r="A3727" s="17"/>
      <c r="B3727" s="17"/>
      <c r="C3727" s="17"/>
      <c r="D3727" s="17"/>
      <c r="E3727" s="17"/>
      <c r="F3727" s="17"/>
      <c r="G3727" s="17"/>
      <c r="H3727" s="17"/>
      <c r="I3727" s="17"/>
      <c r="J3727" s="17"/>
      <c r="K3727" s="98"/>
      <c r="L3727" s="17"/>
    </row>
    <row r="3728" spans="1:12" x14ac:dyDescent="0.25">
      <c r="A3728" s="17"/>
      <c r="B3728" s="17"/>
      <c r="C3728" s="17"/>
      <c r="D3728" s="17"/>
      <c r="E3728" s="17"/>
      <c r="F3728" s="17"/>
      <c r="G3728" s="17"/>
      <c r="H3728" s="17"/>
      <c r="I3728" s="17"/>
      <c r="J3728" s="17"/>
      <c r="K3728" s="98"/>
      <c r="L3728" s="17"/>
    </row>
    <row r="3729" spans="1:12" x14ac:dyDescent="0.25">
      <c r="A3729" s="17"/>
      <c r="B3729" s="17"/>
      <c r="C3729" s="17"/>
      <c r="D3729" s="17"/>
      <c r="E3729" s="17"/>
      <c r="F3729" s="17"/>
      <c r="G3729" s="17"/>
      <c r="H3729" s="17"/>
      <c r="I3729" s="17"/>
      <c r="J3729" s="17"/>
      <c r="K3729" s="98"/>
      <c r="L3729" s="17"/>
    </row>
    <row r="3730" spans="1:12" x14ac:dyDescent="0.25">
      <c r="A3730" s="17"/>
      <c r="B3730" s="17"/>
      <c r="C3730" s="17"/>
      <c r="D3730" s="17"/>
      <c r="E3730" s="17"/>
      <c r="F3730" s="17"/>
      <c r="G3730" s="17"/>
      <c r="H3730" s="17"/>
      <c r="I3730" s="17"/>
      <c r="J3730" s="17"/>
      <c r="K3730" s="98"/>
      <c r="L3730" s="17"/>
    </row>
    <row r="3731" spans="1:12" x14ac:dyDescent="0.25">
      <c r="A3731" s="17"/>
      <c r="B3731" s="17"/>
      <c r="C3731" s="17"/>
      <c r="D3731" s="17"/>
      <c r="E3731" s="17"/>
      <c r="F3731" s="17"/>
      <c r="G3731" s="17"/>
      <c r="H3731" s="17"/>
      <c r="I3731" s="17"/>
      <c r="J3731" s="17"/>
      <c r="K3731" s="98"/>
      <c r="L3731" s="17"/>
    </row>
    <row r="3732" spans="1:12" x14ac:dyDescent="0.25">
      <c r="A3732" s="17"/>
      <c r="B3732" s="17"/>
      <c r="C3732" s="17"/>
      <c r="D3732" s="17"/>
      <c r="E3732" s="17"/>
      <c r="F3732" s="17"/>
      <c r="G3732" s="17"/>
      <c r="H3732" s="17"/>
      <c r="I3732" s="17"/>
      <c r="J3732" s="17"/>
      <c r="K3732" s="98"/>
      <c r="L3732" s="17"/>
    </row>
    <row r="3733" spans="1:12" x14ac:dyDescent="0.25">
      <c r="A3733" s="17"/>
      <c r="B3733" s="17"/>
      <c r="C3733" s="17"/>
      <c r="D3733" s="17"/>
      <c r="E3733" s="17"/>
      <c r="F3733" s="17"/>
      <c r="G3733" s="17"/>
      <c r="H3733" s="17"/>
      <c r="I3733" s="17"/>
      <c r="J3733" s="17"/>
      <c r="K3733" s="98"/>
      <c r="L3733" s="17"/>
    </row>
    <row r="3734" spans="1:12" x14ac:dyDescent="0.25">
      <c r="A3734" s="17"/>
      <c r="B3734" s="17"/>
      <c r="C3734" s="17"/>
      <c r="D3734" s="17"/>
      <c r="E3734" s="17"/>
      <c r="F3734" s="17"/>
      <c r="G3734" s="17"/>
      <c r="H3734" s="17"/>
      <c r="I3734" s="17"/>
      <c r="J3734" s="17"/>
      <c r="K3734" s="98"/>
      <c r="L3734" s="17"/>
    </row>
    <row r="3735" spans="1:12" x14ac:dyDescent="0.25">
      <c r="A3735" s="17"/>
      <c r="B3735" s="17"/>
      <c r="C3735" s="17"/>
      <c r="D3735" s="17"/>
      <c r="E3735" s="17"/>
      <c r="F3735" s="17"/>
      <c r="G3735" s="17"/>
      <c r="H3735" s="17"/>
      <c r="I3735" s="17"/>
      <c r="J3735" s="17"/>
      <c r="K3735" s="98"/>
      <c r="L3735" s="17"/>
    </row>
    <row r="3736" spans="1:12" x14ac:dyDescent="0.25">
      <c r="A3736" s="17"/>
      <c r="B3736" s="17"/>
      <c r="C3736" s="17"/>
      <c r="D3736" s="17"/>
      <c r="E3736" s="17"/>
      <c r="F3736" s="17"/>
      <c r="G3736" s="17"/>
      <c r="H3736" s="17"/>
      <c r="I3736" s="17"/>
      <c r="J3736" s="17"/>
      <c r="K3736" s="98"/>
      <c r="L3736" s="17"/>
    </row>
    <row r="3737" spans="1:12" x14ac:dyDescent="0.25">
      <c r="A3737" s="17"/>
      <c r="B3737" s="17"/>
      <c r="C3737" s="17"/>
      <c r="D3737" s="17"/>
      <c r="E3737" s="17"/>
      <c r="F3737" s="17"/>
      <c r="G3737" s="17"/>
      <c r="H3737" s="17"/>
      <c r="I3737" s="17"/>
      <c r="J3737" s="17"/>
      <c r="K3737" s="98"/>
      <c r="L3737" s="17"/>
    </row>
    <row r="3738" spans="1:12" x14ac:dyDescent="0.25">
      <c r="A3738" s="17"/>
      <c r="B3738" s="17"/>
      <c r="C3738" s="17"/>
      <c r="D3738" s="17"/>
      <c r="E3738" s="17"/>
      <c r="F3738" s="17"/>
      <c r="G3738" s="17"/>
      <c r="H3738" s="17"/>
      <c r="I3738" s="17"/>
      <c r="J3738" s="17"/>
      <c r="K3738" s="98"/>
      <c r="L3738" s="17"/>
    </row>
    <row r="3739" spans="1:12" x14ac:dyDescent="0.25">
      <c r="A3739" s="17"/>
      <c r="B3739" s="17"/>
      <c r="C3739" s="17"/>
      <c r="D3739" s="17"/>
      <c r="E3739" s="17"/>
      <c r="F3739" s="17"/>
      <c r="G3739" s="17"/>
      <c r="H3739" s="17"/>
      <c r="I3739" s="17"/>
      <c r="J3739" s="17"/>
      <c r="K3739" s="98"/>
      <c r="L3739" s="17"/>
    </row>
    <row r="3740" spans="1:12" x14ac:dyDescent="0.25">
      <c r="A3740" s="17"/>
      <c r="B3740" s="17"/>
      <c r="C3740" s="17"/>
      <c r="D3740" s="17"/>
      <c r="E3740" s="17"/>
      <c r="F3740" s="17"/>
      <c r="G3740" s="17"/>
      <c r="H3740" s="17"/>
      <c r="I3740" s="17"/>
      <c r="J3740" s="17"/>
      <c r="K3740" s="98"/>
      <c r="L3740" s="17"/>
    </row>
    <row r="3741" spans="1:12" x14ac:dyDescent="0.25">
      <c r="A3741" s="17"/>
      <c r="B3741" s="17"/>
      <c r="C3741" s="17"/>
      <c r="D3741" s="17"/>
      <c r="E3741" s="17"/>
      <c r="F3741" s="17"/>
      <c r="G3741" s="17"/>
      <c r="H3741" s="17"/>
      <c r="I3741" s="17"/>
      <c r="J3741" s="17"/>
      <c r="K3741" s="98"/>
      <c r="L3741" s="17"/>
    </row>
    <row r="3742" spans="1:12" x14ac:dyDescent="0.25">
      <c r="A3742" s="17"/>
      <c r="B3742" s="17"/>
      <c r="C3742" s="17"/>
      <c r="D3742" s="17"/>
      <c r="E3742" s="17"/>
      <c r="F3742" s="17"/>
      <c r="G3742" s="17"/>
      <c r="H3742" s="17"/>
      <c r="I3742" s="17"/>
      <c r="J3742" s="17"/>
      <c r="K3742" s="98"/>
      <c r="L3742" s="17"/>
    </row>
    <row r="3743" spans="1:12" x14ac:dyDescent="0.25">
      <c r="A3743" s="17"/>
      <c r="B3743" s="17"/>
      <c r="C3743" s="17"/>
      <c r="D3743" s="17"/>
      <c r="E3743" s="17"/>
      <c r="F3743" s="17"/>
      <c r="G3743" s="17"/>
      <c r="H3743" s="17"/>
      <c r="I3743" s="17"/>
      <c r="J3743" s="17"/>
      <c r="K3743" s="98"/>
      <c r="L3743" s="17"/>
    </row>
    <row r="3744" spans="1:12" x14ac:dyDescent="0.25">
      <c r="A3744" s="17"/>
      <c r="B3744" s="17"/>
      <c r="C3744" s="17"/>
      <c r="D3744" s="17"/>
      <c r="E3744" s="17"/>
      <c r="F3744" s="17"/>
      <c r="G3744" s="17"/>
      <c r="H3744" s="17"/>
      <c r="I3744" s="17"/>
      <c r="J3744" s="17"/>
      <c r="K3744" s="98"/>
      <c r="L3744" s="17"/>
    </row>
    <row r="3745" spans="1:12" x14ac:dyDescent="0.25">
      <c r="A3745" s="17"/>
      <c r="B3745" s="17"/>
      <c r="C3745" s="17"/>
      <c r="D3745" s="17"/>
      <c r="E3745" s="17"/>
      <c r="F3745" s="17"/>
      <c r="G3745" s="17"/>
      <c r="H3745" s="17"/>
      <c r="I3745" s="17"/>
      <c r="J3745" s="17"/>
      <c r="K3745" s="98"/>
      <c r="L3745" s="17"/>
    </row>
    <row r="3746" spans="1:12" x14ac:dyDescent="0.25">
      <c r="A3746" s="17"/>
      <c r="B3746" s="17"/>
      <c r="C3746" s="17"/>
      <c r="D3746" s="17"/>
      <c r="E3746" s="17"/>
      <c r="F3746" s="17"/>
      <c r="G3746" s="17"/>
      <c r="H3746" s="17"/>
      <c r="I3746" s="17"/>
      <c r="J3746" s="17"/>
      <c r="K3746" s="98"/>
      <c r="L3746" s="17"/>
    </row>
    <row r="3747" spans="1:12" x14ac:dyDescent="0.25">
      <c r="A3747" s="17"/>
      <c r="B3747" s="17"/>
      <c r="C3747" s="17"/>
      <c r="D3747" s="17"/>
      <c r="E3747" s="17"/>
      <c r="F3747" s="17"/>
      <c r="G3747" s="17"/>
      <c r="H3747" s="17"/>
      <c r="I3747" s="17"/>
      <c r="J3747" s="17"/>
      <c r="K3747" s="98"/>
      <c r="L3747" s="17"/>
    </row>
    <row r="3748" spans="1:12" x14ac:dyDescent="0.25">
      <c r="A3748" s="17"/>
      <c r="B3748" s="17"/>
      <c r="C3748" s="17"/>
      <c r="D3748" s="17"/>
      <c r="E3748" s="17"/>
      <c r="F3748" s="17"/>
      <c r="G3748" s="17"/>
      <c r="H3748" s="17"/>
      <c r="I3748" s="17"/>
      <c r="J3748" s="17"/>
      <c r="K3748" s="98"/>
      <c r="L3748" s="17"/>
    </row>
    <row r="3749" spans="1:12" x14ac:dyDescent="0.25">
      <c r="A3749" s="17"/>
      <c r="B3749" s="17"/>
      <c r="C3749" s="17"/>
      <c r="D3749" s="17"/>
      <c r="E3749" s="17"/>
      <c r="F3749" s="17"/>
      <c r="G3749" s="17"/>
      <c r="H3749" s="17"/>
      <c r="I3749" s="17"/>
      <c r="J3749" s="17"/>
      <c r="K3749" s="98"/>
      <c r="L3749" s="17"/>
    </row>
    <row r="3750" spans="1:12" x14ac:dyDescent="0.25">
      <c r="A3750" s="17"/>
      <c r="B3750" s="17"/>
      <c r="C3750" s="17"/>
      <c r="D3750" s="17"/>
      <c r="E3750" s="17"/>
      <c r="F3750" s="17"/>
      <c r="G3750" s="17"/>
      <c r="H3750" s="17"/>
      <c r="I3750" s="17"/>
      <c r="J3750" s="17"/>
      <c r="K3750" s="98"/>
      <c r="L3750" s="17"/>
    </row>
    <row r="3751" spans="1:12" x14ac:dyDescent="0.25">
      <c r="A3751" s="17"/>
      <c r="B3751" s="17"/>
      <c r="C3751" s="17"/>
      <c r="D3751" s="17"/>
      <c r="E3751" s="17"/>
      <c r="F3751" s="17"/>
      <c r="G3751" s="17"/>
      <c r="H3751" s="17"/>
      <c r="I3751" s="17"/>
      <c r="J3751" s="17"/>
      <c r="K3751" s="98"/>
      <c r="L3751" s="17"/>
    </row>
    <row r="3752" spans="1:12" x14ac:dyDescent="0.25">
      <c r="A3752" s="17"/>
      <c r="B3752" s="17"/>
      <c r="C3752" s="17"/>
      <c r="D3752" s="17"/>
      <c r="E3752" s="17"/>
      <c r="F3752" s="17"/>
      <c r="G3752" s="17"/>
      <c r="H3752" s="17"/>
      <c r="I3752" s="17"/>
      <c r="J3752" s="17"/>
      <c r="K3752" s="98"/>
      <c r="L3752" s="17"/>
    </row>
    <row r="3753" spans="1:12" x14ac:dyDescent="0.25">
      <c r="A3753" s="17"/>
      <c r="B3753" s="17"/>
      <c r="C3753" s="17"/>
      <c r="D3753" s="17"/>
      <c r="E3753" s="17"/>
      <c r="F3753" s="17"/>
      <c r="G3753" s="17"/>
      <c r="H3753" s="17"/>
      <c r="I3753" s="17"/>
      <c r="J3753" s="17"/>
      <c r="K3753" s="98"/>
      <c r="L3753" s="17"/>
    </row>
    <row r="3754" spans="1:12" x14ac:dyDescent="0.25">
      <c r="A3754" s="17"/>
      <c r="B3754" s="17"/>
      <c r="C3754" s="17"/>
      <c r="D3754" s="17"/>
      <c r="E3754" s="17"/>
      <c r="F3754" s="17"/>
      <c r="G3754" s="17"/>
      <c r="H3754" s="17"/>
      <c r="I3754" s="17"/>
      <c r="J3754" s="17"/>
      <c r="K3754" s="98"/>
      <c r="L3754" s="17"/>
    </row>
    <row r="3755" spans="1:12" x14ac:dyDescent="0.25">
      <c r="A3755" s="17"/>
      <c r="B3755" s="17"/>
      <c r="C3755" s="17"/>
      <c r="D3755" s="17"/>
      <c r="E3755" s="17"/>
      <c r="F3755" s="17"/>
      <c r="G3755" s="17"/>
      <c r="H3755" s="17"/>
      <c r="I3755" s="17"/>
      <c r="J3755" s="17"/>
      <c r="K3755" s="98"/>
      <c r="L3755" s="17"/>
    </row>
    <row r="3756" spans="1:12" x14ac:dyDescent="0.25">
      <c r="A3756" s="17"/>
      <c r="B3756" s="17"/>
      <c r="C3756" s="17"/>
      <c r="D3756" s="17"/>
      <c r="E3756" s="17"/>
      <c r="F3756" s="17"/>
      <c r="G3756" s="17"/>
      <c r="H3756" s="17"/>
      <c r="I3756" s="17"/>
      <c r="J3756" s="17"/>
      <c r="K3756" s="98"/>
      <c r="L3756" s="17"/>
    </row>
    <row r="3757" spans="1:12" x14ac:dyDescent="0.25">
      <c r="A3757" s="17"/>
      <c r="B3757" s="17"/>
      <c r="C3757" s="17"/>
      <c r="D3757" s="17"/>
      <c r="E3757" s="17"/>
      <c r="F3757" s="17"/>
      <c r="G3757" s="17"/>
      <c r="H3757" s="17"/>
      <c r="I3757" s="17"/>
      <c r="J3757" s="17"/>
      <c r="K3757" s="98"/>
      <c r="L3757" s="17"/>
    </row>
    <row r="3758" spans="1:12" x14ac:dyDescent="0.25">
      <c r="A3758" s="17"/>
      <c r="B3758" s="17"/>
      <c r="C3758" s="17"/>
      <c r="D3758" s="17"/>
      <c r="E3758" s="17"/>
      <c r="F3758" s="17"/>
      <c r="G3758" s="17"/>
      <c r="H3758" s="17"/>
      <c r="I3758" s="17"/>
      <c r="J3758" s="17"/>
      <c r="K3758" s="98"/>
      <c r="L3758" s="17"/>
    </row>
    <row r="3759" spans="1:12" x14ac:dyDescent="0.25">
      <c r="A3759" s="17"/>
      <c r="B3759" s="17"/>
      <c r="C3759" s="17"/>
      <c r="D3759" s="17"/>
      <c r="E3759" s="17"/>
      <c r="F3759" s="17"/>
      <c r="G3759" s="17"/>
      <c r="H3759" s="17"/>
      <c r="I3759" s="17"/>
      <c r="J3759" s="17"/>
      <c r="K3759" s="98"/>
      <c r="L3759" s="17"/>
    </row>
    <row r="3760" spans="1:12" x14ac:dyDescent="0.25">
      <c r="A3760" s="17"/>
      <c r="B3760" s="17"/>
      <c r="C3760" s="17"/>
      <c r="D3760" s="17"/>
      <c r="E3760" s="17"/>
      <c r="F3760" s="17"/>
      <c r="G3760" s="17"/>
      <c r="H3760" s="17"/>
      <c r="I3760" s="17"/>
      <c r="J3760" s="17"/>
      <c r="K3760" s="98"/>
      <c r="L3760" s="17"/>
    </row>
    <row r="3761" spans="1:12" x14ac:dyDescent="0.25">
      <c r="A3761" s="17"/>
      <c r="B3761" s="17"/>
      <c r="C3761" s="17"/>
      <c r="D3761" s="17"/>
      <c r="E3761" s="17"/>
      <c r="F3761" s="17"/>
      <c r="G3761" s="17"/>
      <c r="H3761" s="17"/>
      <c r="I3761" s="17"/>
      <c r="J3761" s="17"/>
      <c r="K3761" s="98"/>
      <c r="L3761" s="17"/>
    </row>
    <row r="3762" spans="1:12" x14ac:dyDescent="0.25">
      <c r="A3762" s="17"/>
      <c r="B3762" s="17"/>
      <c r="C3762" s="17"/>
      <c r="D3762" s="17"/>
      <c r="E3762" s="17"/>
      <c r="F3762" s="17"/>
      <c r="G3762" s="17"/>
      <c r="H3762" s="17"/>
      <c r="I3762" s="17"/>
      <c r="J3762" s="17"/>
      <c r="K3762" s="98"/>
      <c r="L3762" s="17"/>
    </row>
    <row r="3763" spans="1:12" x14ac:dyDescent="0.25">
      <c r="A3763" s="17"/>
      <c r="B3763" s="17"/>
      <c r="C3763" s="17"/>
      <c r="D3763" s="17"/>
      <c r="E3763" s="17"/>
      <c r="F3763" s="17"/>
      <c r="G3763" s="17"/>
      <c r="H3763" s="17"/>
      <c r="I3763" s="17"/>
      <c r="J3763" s="17"/>
      <c r="K3763" s="98"/>
      <c r="L3763" s="17"/>
    </row>
    <row r="3764" spans="1:12" x14ac:dyDescent="0.25">
      <c r="A3764" s="17"/>
      <c r="B3764" s="17"/>
      <c r="C3764" s="17"/>
      <c r="D3764" s="17"/>
      <c r="E3764" s="17"/>
      <c r="F3764" s="17"/>
      <c r="G3764" s="17"/>
      <c r="H3764" s="17"/>
      <c r="I3764" s="17"/>
      <c r="J3764" s="17"/>
      <c r="K3764" s="98"/>
      <c r="L3764" s="17"/>
    </row>
    <row r="3765" spans="1:12" x14ac:dyDescent="0.25">
      <c r="A3765" s="17"/>
      <c r="B3765" s="17"/>
      <c r="C3765" s="17"/>
      <c r="D3765" s="17"/>
      <c r="E3765" s="17"/>
      <c r="F3765" s="17"/>
      <c r="G3765" s="17"/>
      <c r="H3765" s="17"/>
      <c r="I3765" s="17"/>
      <c r="J3765" s="17"/>
      <c r="K3765" s="98"/>
      <c r="L3765" s="17"/>
    </row>
    <row r="3766" spans="1:12" x14ac:dyDescent="0.25">
      <c r="A3766" s="17"/>
      <c r="B3766" s="17"/>
      <c r="C3766" s="17"/>
      <c r="D3766" s="17"/>
      <c r="E3766" s="17"/>
      <c r="F3766" s="17"/>
      <c r="G3766" s="17"/>
      <c r="H3766" s="17"/>
      <c r="I3766" s="17"/>
      <c r="J3766" s="17"/>
      <c r="K3766" s="98"/>
      <c r="L3766" s="17"/>
    </row>
    <row r="3767" spans="1:12" x14ac:dyDescent="0.25">
      <c r="A3767" s="17"/>
      <c r="B3767" s="17"/>
      <c r="C3767" s="17"/>
      <c r="D3767" s="17"/>
      <c r="E3767" s="17"/>
      <c r="F3767" s="17"/>
      <c r="G3767" s="17"/>
      <c r="H3767" s="17"/>
      <c r="I3767" s="17"/>
      <c r="J3767" s="17"/>
      <c r="K3767" s="98"/>
      <c r="L3767" s="17"/>
    </row>
    <row r="3768" spans="1:12" x14ac:dyDescent="0.25">
      <c r="A3768" s="17"/>
      <c r="B3768" s="17"/>
      <c r="C3768" s="17"/>
      <c r="D3768" s="17"/>
      <c r="E3768" s="17"/>
      <c r="F3768" s="17"/>
      <c r="G3768" s="17"/>
      <c r="H3768" s="17"/>
      <c r="I3768" s="17"/>
      <c r="J3768" s="17"/>
      <c r="K3768" s="98"/>
      <c r="L3768" s="17"/>
    </row>
    <row r="3769" spans="1:12" x14ac:dyDescent="0.25">
      <c r="A3769" s="17"/>
      <c r="B3769" s="17"/>
      <c r="C3769" s="17"/>
      <c r="D3769" s="17"/>
      <c r="E3769" s="17"/>
      <c r="F3769" s="17"/>
      <c r="G3769" s="17"/>
      <c r="H3769" s="17"/>
      <c r="I3769" s="17"/>
      <c r="J3769" s="17"/>
      <c r="K3769" s="98"/>
      <c r="L3769" s="17"/>
    </row>
    <row r="3770" spans="1:12" x14ac:dyDescent="0.25">
      <c r="A3770" s="17"/>
      <c r="B3770" s="17"/>
      <c r="C3770" s="17"/>
      <c r="D3770" s="17"/>
      <c r="E3770" s="17"/>
      <c r="F3770" s="17"/>
      <c r="G3770" s="17"/>
      <c r="H3770" s="17"/>
      <c r="I3770" s="17"/>
      <c r="J3770" s="17"/>
      <c r="K3770" s="98"/>
      <c r="L3770" s="17"/>
    </row>
    <row r="3771" spans="1:12" x14ac:dyDescent="0.25">
      <c r="A3771" s="17"/>
      <c r="B3771" s="17"/>
      <c r="C3771" s="17"/>
      <c r="D3771" s="17"/>
      <c r="E3771" s="17"/>
      <c r="F3771" s="17"/>
      <c r="G3771" s="17"/>
      <c r="H3771" s="17"/>
      <c r="I3771" s="17"/>
      <c r="J3771" s="17"/>
      <c r="K3771" s="98"/>
      <c r="L3771" s="17"/>
    </row>
    <row r="3772" spans="1:12" x14ac:dyDescent="0.25">
      <c r="A3772" s="17"/>
      <c r="B3772" s="17"/>
      <c r="C3772" s="17"/>
      <c r="D3772" s="17"/>
      <c r="E3772" s="17"/>
      <c r="F3772" s="17"/>
      <c r="G3772" s="17"/>
      <c r="H3772" s="17"/>
      <c r="I3772" s="17"/>
      <c r="J3772" s="17"/>
      <c r="K3772" s="98"/>
      <c r="L3772" s="17"/>
    </row>
    <row r="3773" spans="1:12" x14ac:dyDescent="0.25">
      <c r="A3773" s="17"/>
      <c r="B3773" s="17"/>
      <c r="C3773" s="17"/>
      <c r="D3773" s="17"/>
      <c r="E3773" s="17"/>
      <c r="F3773" s="17"/>
      <c r="G3773" s="17"/>
      <c r="H3773" s="17"/>
      <c r="I3773" s="17"/>
      <c r="J3773" s="17"/>
      <c r="K3773" s="98"/>
      <c r="L3773" s="17"/>
    </row>
    <row r="3774" spans="1:12" x14ac:dyDescent="0.25">
      <c r="A3774" s="17"/>
      <c r="B3774" s="17"/>
      <c r="C3774" s="17"/>
      <c r="D3774" s="17"/>
      <c r="E3774" s="17"/>
      <c r="F3774" s="17"/>
      <c r="G3774" s="17"/>
      <c r="H3774" s="17"/>
      <c r="I3774" s="17"/>
      <c r="J3774" s="17"/>
      <c r="K3774" s="98"/>
      <c r="L3774" s="17"/>
    </row>
    <row r="3775" spans="1:12" x14ac:dyDescent="0.25">
      <c r="A3775" s="17"/>
      <c r="B3775" s="17"/>
      <c r="C3775" s="17"/>
      <c r="D3775" s="17"/>
      <c r="E3775" s="17"/>
      <c r="F3775" s="17"/>
      <c r="G3775" s="17"/>
      <c r="H3775" s="17"/>
      <c r="I3775" s="17"/>
      <c r="J3775" s="17"/>
      <c r="K3775" s="98"/>
      <c r="L3775" s="17"/>
    </row>
    <row r="3776" spans="1:12" x14ac:dyDescent="0.25">
      <c r="A3776" s="17"/>
      <c r="B3776" s="17"/>
      <c r="C3776" s="17"/>
      <c r="D3776" s="17"/>
      <c r="E3776" s="17"/>
      <c r="F3776" s="17"/>
      <c r="G3776" s="17"/>
      <c r="H3776" s="17"/>
      <c r="I3776" s="17"/>
      <c r="J3776" s="17"/>
      <c r="K3776" s="98"/>
      <c r="L3776" s="17"/>
    </row>
    <row r="3777" spans="1:12" x14ac:dyDescent="0.25">
      <c r="A3777" s="17"/>
      <c r="B3777" s="17"/>
      <c r="C3777" s="17"/>
      <c r="D3777" s="17"/>
      <c r="E3777" s="17"/>
      <c r="F3777" s="17"/>
      <c r="G3777" s="17"/>
      <c r="H3777" s="17"/>
      <c r="I3777" s="17"/>
      <c r="J3777" s="17"/>
      <c r="K3777" s="98"/>
      <c r="L3777" s="17"/>
    </row>
    <row r="3778" spans="1:12" x14ac:dyDescent="0.25">
      <c r="A3778" s="17"/>
      <c r="B3778" s="17"/>
      <c r="C3778" s="17"/>
      <c r="D3778" s="17"/>
      <c r="E3778" s="17"/>
      <c r="F3778" s="17"/>
      <c r="G3778" s="17"/>
      <c r="H3778" s="17"/>
      <c r="I3778" s="17"/>
      <c r="J3778" s="17"/>
      <c r="K3778" s="98"/>
      <c r="L3778" s="17"/>
    </row>
    <row r="3779" spans="1:12" x14ac:dyDescent="0.25">
      <c r="A3779" s="17"/>
      <c r="B3779" s="17"/>
      <c r="C3779" s="17"/>
      <c r="D3779" s="17"/>
      <c r="E3779" s="17"/>
      <c r="F3779" s="17"/>
      <c r="G3779" s="17"/>
      <c r="H3779" s="17"/>
      <c r="I3779" s="17"/>
      <c r="J3779" s="17"/>
      <c r="K3779" s="98"/>
      <c r="L3779" s="17"/>
    </row>
    <row r="3780" spans="1:12" x14ac:dyDescent="0.25">
      <c r="A3780" s="17"/>
      <c r="B3780" s="17"/>
      <c r="C3780" s="17"/>
      <c r="D3780" s="17"/>
      <c r="E3780" s="17"/>
      <c r="F3780" s="17"/>
      <c r="G3780" s="17"/>
      <c r="H3780" s="17"/>
      <c r="I3780" s="17"/>
      <c r="J3780" s="17"/>
      <c r="K3780" s="98"/>
      <c r="L3780" s="17"/>
    </row>
    <row r="3781" spans="1:12" x14ac:dyDescent="0.25">
      <c r="A3781" s="17"/>
      <c r="B3781" s="17"/>
      <c r="C3781" s="17"/>
      <c r="D3781" s="17"/>
      <c r="E3781" s="17"/>
      <c r="F3781" s="17"/>
      <c r="G3781" s="17"/>
      <c r="H3781" s="17"/>
      <c r="I3781" s="17"/>
      <c r="J3781" s="17"/>
      <c r="K3781" s="98"/>
      <c r="L3781" s="17"/>
    </row>
    <row r="3782" spans="1:12" x14ac:dyDescent="0.25">
      <c r="A3782" s="17"/>
      <c r="B3782" s="17"/>
      <c r="C3782" s="17"/>
      <c r="D3782" s="17"/>
      <c r="E3782" s="17"/>
      <c r="F3782" s="17"/>
      <c r="G3782" s="17"/>
      <c r="H3782" s="17"/>
      <c r="I3782" s="17"/>
      <c r="J3782" s="17"/>
      <c r="K3782" s="98"/>
      <c r="L3782" s="17"/>
    </row>
    <row r="3783" spans="1:12" x14ac:dyDescent="0.25">
      <c r="A3783" s="17"/>
      <c r="B3783" s="17"/>
      <c r="C3783" s="17"/>
      <c r="D3783" s="17"/>
      <c r="E3783" s="17"/>
      <c r="F3783" s="17"/>
      <c r="G3783" s="17"/>
      <c r="H3783" s="17"/>
      <c r="I3783" s="17"/>
      <c r="J3783" s="17"/>
      <c r="K3783" s="98"/>
      <c r="L3783" s="17"/>
    </row>
    <row r="3784" spans="1:12" x14ac:dyDescent="0.25">
      <c r="A3784" s="17"/>
      <c r="B3784" s="17"/>
      <c r="C3784" s="17"/>
      <c r="D3784" s="17"/>
      <c r="E3784" s="17"/>
      <c r="F3784" s="17"/>
      <c r="G3784" s="17"/>
      <c r="H3784" s="17"/>
      <c r="I3784" s="17"/>
      <c r="J3784" s="17"/>
      <c r="K3784" s="98"/>
      <c r="L3784" s="17"/>
    </row>
    <row r="3785" spans="1:12" x14ac:dyDescent="0.25">
      <c r="A3785" s="17"/>
      <c r="B3785" s="17"/>
      <c r="C3785" s="17"/>
      <c r="D3785" s="17"/>
      <c r="E3785" s="17"/>
      <c r="F3785" s="17"/>
      <c r="G3785" s="17"/>
      <c r="H3785" s="17"/>
      <c r="I3785" s="17"/>
      <c r="J3785" s="17"/>
      <c r="K3785" s="98"/>
      <c r="L3785" s="17"/>
    </row>
    <row r="3786" spans="1:12" x14ac:dyDescent="0.25">
      <c r="A3786" s="17"/>
      <c r="B3786" s="17"/>
      <c r="C3786" s="17"/>
      <c r="D3786" s="17"/>
      <c r="E3786" s="17"/>
      <c r="F3786" s="17"/>
      <c r="G3786" s="17"/>
      <c r="H3786" s="17"/>
      <c r="I3786" s="17"/>
      <c r="J3786" s="17"/>
      <c r="K3786" s="98"/>
      <c r="L3786" s="17"/>
    </row>
    <row r="3787" spans="1:12" x14ac:dyDescent="0.25">
      <c r="A3787" s="17"/>
      <c r="B3787" s="17"/>
      <c r="C3787" s="17"/>
      <c r="D3787" s="17"/>
      <c r="E3787" s="17"/>
      <c r="F3787" s="17"/>
      <c r="G3787" s="17"/>
      <c r="H3787" s="17"/>
      <c r="I3787" s="17"/>
      <c r="J3787" s="17"/>
      <c r="K3787" s="98"/>
      <c r="L3787" s="17"/>
    </row>
    <row r="3788" spans="1:12" x14ac:dyDescent="0.25">
      <c r="A3788" s="17"/>
      <c r="B3788" s="17"/>
      <c r="C3788" s="17"/>
      <c r="D3788" s="17"/>
      <c r="E3788" s="17"/>
      <c r="F3788" s="17"/>
      <c r="G3788" s="17"/>
      <c r="H3788" s="17"/>
      <c r="I3788" s="17"/>
      <c r="J3788" s="17"/>
      <c r="K3788" s="98"/>
      <c r="L3788" s="17"/>
    </row>
    <row r="3789" spans="1:12" x14ac:dyDescent="0.25">
      <c r="A3789" s="17"/>
      <c r="B3789" s="17"/>
      <c r="C3789" s="17"/>
      <c r="D3789" s="17"/>
      <c r="E3789" s="17"/>
      <c r="F3789" s="17"/>
      <c r="G3789" s="17"/>
      <c r="H3789" s="17"/>
      <c r="I3789" s="17"/>
      <c r="J3789" s="17"/>
      <c r="K3789" s="98"/>
      <c r="L3789" s="17"/>
    </row>
    <row r="3790" spans="1:12" x14ac:dyDescent="0.25">
      <c r="A3790" s="17"/>
      <c r="B3790" s="17"/>
      <c r="C3790" s="17"/>
      <c r="D3790" s="17"/>
      <c r="E3790" s="17"/>
      <c r="F3790" s="17"/>
      <c r="G3790" s="17"/>
      <c r="H3790" s="17"/>
      <c r="I3790" s="17"/>
      <c r="J3790" s="17"/>
      <c r="K3790" s="98"/>
      <c r="L3790" s="17"/>
    </row>
    <row r="3791" spans="1:12" x14ac:dyDescent="0.25">
      <c r="A3791" s="17"/>
      <c r="B3791" s="17"/>
      <c r="C3791" s="17"/>
      <c r="D3791" s="17"/>
      <c r="E3791" s="17"/>
      <c r="F3791" s="17"/>
      <c r="G3791" s="17"/>
      <c r="H3791" s="17"/>
      <c r="I3791" s="17"/>
      <c r="J3791" s="17"/>
      <c r="K3791" s="98"/>
      <c r="L3791" s="17"/>
    </row>
    <row r="3792" spans="1:12" x14ac:dyDescent="0.25">
      <c r="A3792" s="17"/>
      <c r="B3792" s="17"/>
      <c r="C3792" s="17"/>
      <c r="D3792" s="17"/>
      <c r="E3792" s="17"/>
      <c r="F3792" s="17"/>
      <c r="G3792" s="17"/>
      <c r="H3792" s="17"/>
      <c r="I3792" s="17"/>
      <c r="J3792" s="17"/>
      <c r="K3792" s="98"/>
      <c r="L3792" s="17"/>
    </row>
    <row r="3793" spans="1:12" x14ac:dyDescent="0.25">
      <c r="A3793" s="17"/>
      <c r="B3793" s="17"/>
      <c r="C3793" s="17"/>
      <c r="D3793" s="17"/>
      <c r="E3793" s="17"/>
      <c r="F3793" s="17"/>
      <c r="G3793" s="17"/>
      <c r="H3793" s="17"/>
      <c r="I3793" s="17"/>
      <c r="J3793" s="17"/>
      <c r="K3793" s="98"/>
      <c r="L3793" s="17"/>
    </row>
    <row r="3794" spans="1:12" x14ac:dyDescent="0.25">
      <c r="A3794" s="17"/>
      <c r="B3794" s="17"/>
      <c r="C3794" s="17"/>
      <c r="D3794" s="17"/>
      <c r="E3794" s="17"/>
      <c r="F3794" s="17"/>
      <c r="G3794" s="17"/>
      <c r="H3794" s="17"/>
      <c r="I3794" s="17"/>
      <c r="J3794" s="17"/>
      <c r="K3794" s="98"/>
      <c r="L3794" s="17"/>
    </row>
    <row r="3795" spans="1:12" x14ac:dyDescent="0.25">
      <c r="A3795" s="17"/>
      <c r="B3795" s="17"/>
      <c r="C3795" s="17"/>
      <c r="D3795" s="17"/>
      <c r="E3795" s="17"/>
      <c r="F3795" s="17"/>
      <c r="G3795" s="17"/>
      <c r="H3795" s="17"/>
      <c r="I3795" s="17"/>
      <c r="J3795" s="17"/>
      <c r="K3795" s="98"/>
      <c r="L3795" s="17"/>
    </row>
    <row r="3796" spans="1:12" x14ac:dyDescent="0.25">
      <c r="A3796" s="17"/>
      <c r="B3796" s="17"/>
      <c r="C3796" s="17"/>
      <c r="D3796" s="17"/>
      <c r="E3796" s="17"/>
      <c r="F3796" s="17"/>
      <c r="G3796" s="17"/>
      <c r="H3796" s="17"/>
      <c r="I3796" s="17"/>
      <c r="J3796" s="17"/>
      <c r="K3796" s="98"/>
      <c r="L3796" s="17"/>
    </row>
    <row r="3797" spans="1:12" x14ac:dyDescent="0.25">
      <c r="A3797" s="17"/>
      <c r="B3797" s="17"/>
      <c r="C3797" s="17"/>
      <c r="D3797" s="17"/>
      <c r="E3797" s="17"/>
      <c r="F3797" s="17"/>
      <c r="G3797" s="17"/>
      <c r="H3797" s="17"/>
      <c r="I3797" s="17"/>
      <c r="J3797" s="17"/>
      <c r="K3797" s="98"/>
      <c r="L3797" s="17"/>
    </row>
    <row r="3798" spans="1:12" x14ac:dyDescent="0.25">
      <c r="A3798" s="17"/>
      <c r="B3798" s="17"/>
      <c r="C3798" s="17"/>
      <c r="D3798" s="17"/>
      <c r="E3798" s="17"/>
      <c r="F3798" s="17"/>
      <c r="G3798" s="17"/>
      <c r="H3798" s="17"/>
      <c r="I3798" s="17"/>
      <c r="J3798" s="17"/>
      <c r="K3798" s="98"/>
      <c r="L3798" s="17"/>
    </row>
    <row r="3799" spans="1:12" x14ac:dyDescent="0.25">
      <c r="A3799" s="17"/>
      <c r="B3799" s="17"/>
      <c r="C3799" s="17"/>
      <c r="D3799" s="17"/>
      <c r="E3799" s="17"/>
      <c r="F3799" s="17"/>
      <c r="G3799" s="17"/>
      <c r="H3799" s="17"/>
      <c r="I3799" s="17"/>
      <c r="J3799" s="17"/>
      <c r="K3799" s="98"/>
      <c r="L3799" s="17"/>
    </row>
    <row r="3800" spans="1:12" x14ac:dyDescent="0.25">
      <c r="A3800" s="17"/>
      <c r="B3800" s="17"/>
      <c r="C3800" s="17"/>
      <c r="D3800" s="17"/>
      <c r="E3800" s="17"/>
      <c r="F3800" s="17"/>
      <c r="G3800" s="17"/>
      <c r="H3800" s="17"/>
      <c r="I3800" s="17"/>
      <c r="J3800" s="17"/>
      <c r="K3800" s="98"/>
      <c r="L3800" s="17"/>
    </row>
    <row r="3801" spans="1:12" x14ac:dyDescent="0.25">
      <c r="A3801" s="17"/>
      <c r="B3801" s="17"/>
      <c r="C3801" s="17"/>
      <c r="D3801" s="17"/>
      <c r="E3801" s="17"/>
      <c r="F3801" s="17"/>
      <c r="G3801" s="17"/>
      <c r="H3801" s="17"/>
      <c r="I3801" s="17"/>
      <c r="J3801" s="17"/>
      <c r="K3801" s="98"/>
      <c r="L3801" s="17"/>
    </row>
    <row r="3802" spans="1:12" x14ac:dyDescent="0.25">
      <c r="A3802" s="17"/>
      <c r="B3802" s="17"/>
      <c r="C3802" s="17"/>
      <c r="D3802" s="17"/>
      <c r="E3802" s="17"/>
      <c r="F3802" s="17"/>
      <c r="G3802" s="17"/>
      <c r="H3802" s="17"/>
      <c r="I3802" s="17"/>
      <c r="J3802" s="17"/>
      <c r="K3802" s="98"/>
      <c r="L3802" s="17"/>
    </row>
    <row r="3803" spans="1:12" x14ac:dyDescent="0.25">
      <c r="A3803" s="17"/>
      <c r="B3803" s="17"/>
      <c r="C3803" s="17"/>
      <c r="D3803" s="17"/>
      <c r="E3803" s="17"/>
      <c r="F3803" s="17"/>
      <c r="G3803" s="17"/>
      <c r="H3803" s="17"/>
      <c r="I3803" s="17"/>
      <c r="J3803" s="17"/>
      <c r="K3803" s="98"/>
      <c r="L3803" s="17"/>
    </row>
    <row r="3804" spans="1:12" x14ac:dyDescent="0.25">
      <c r="A3804" s="17"/>
      <c r="B3804" s="17"/>
      <c r="C3804" s="17"/>
      <c r="D3804" s="17"/>
      <c r="E3804" s="17"/>
      <c r="F3804" s="17"/>
      <c r="G3804" s="17"/>
      <c r="H3804" s="17"/>
      <c r="I3804" s="17"/>
      <c r="J3804" s="17"/>
      <c r="K3804" s="98"/>
      <c r="L3804" s="17"/>
    </row>
    <row r="3805" spans="1:12" x14ac:dyDescent="0.25">
      <c r="A3805" s="17"/>
      <c r="B3805" s="17"/>
      <c r="C3805" s="17"/>
      <c r="D3805" s="17"/>
      <c r="E3805" s="17"/>
      <c r="F3805" s="17"/>
      <c r="G3805" s="17"/>
      <c r="H3805" s="17"/>
      <c r="I3805" s="17"/>
      <c r="J3805" s="17"/>
      <c r="K3805" s="98"/>
      <c r="L3805" s="17"/>
    </row>
    <row r="3806" spans="1:12" x14ac:dyDescent="0.25">
      <c r="A3806" s="17"/>
      <c r="B3806" s="17"/>
      <c r="C3806" s="17"/>
      <c r="D3806" s="17"/>
      <c r="E3806" s="17"/>
      <c r="F3806" s="17"/>
      <c r="G3806" s="17"/>
      <c r="H3806" s="17"/>
      <c r="I3806" s="17"/>
      <c r="J3806" s="17"/>
      <c r="K3806" s="98"/>
      <c r="L3806" s="17"/>
    </row>
    <row r="3807" spans="1:12" x14ac:dyDescent="0.25">
      <c r="A3807" s="17"/>
      <c r="B3807" s="17"/>
      <c r="C3807" s="17"/>
      <c r="D3807" s="17"/>
      <c r="E3807" s="17"/>
      <c r="F3807" s="17"/>
      <c r="G3807" s="17"/>
      <c r="H3807" s="17"/>
      <c r="I3807" s="17"/>
      <c r="J3807" s="17"/>
      <c r="K3807" s="98"/>
      <c r="L3807" s="17"/>
    </row>
    <row r="3808" spans="1:12" x14ac:dyDescent="0.25">
      <c r="A3808" s="17"/>
      <c r="B3808" s="17"/>
      <c r="C3808" s="17"/>
      <c r="D3808" s="17"/>
      <c r="E3808" s="17"/>
      <c r="F3808" s="17"/>
      <c r="G3808" s="17"/>
      <c r="H3808" s="17"/>
      <c r="I3808" s="17"/>
      <c r="J3808" s="17"/>
      <c r="K3808" s="98"/>
      <c r="L3808" s="17"/>
    </row>
    <row r="3809" spans="1:12" x14ac:dyDescent="0.25">
      <c r="A3809" s="17"/>
      <c r="B3809" s="17"/>
      <c r="C3809" s="17"/>
      <c r="D3809" s="17"/>
      <c r="E3809" s="17"/>
      <c r="F3809" s="17"/>
      <c r="G3809" s="17"/>
      <c r="H3809" s="17"/>
      <c r="I3809" s="17"/>
      <c r="J3809" s="17"/>
      <c r="K3809" s="98"/>
      <c r="L3809" s="17"/>
    </row>
    <row r="3810" spans="1:12" x14ac:dyDescent="0.25">
      <c r="A3810" s="17"/>
      <c r="B3810" s="17"/>
      <c r="C3810" s="17"/>
      <c r="D3810" s="17"/>
      <c r="E3810" s="17"/>
      <c r="F3810" s="17"/>
      <c r="G3810" s="17"/>
      <c r="H3810" s="17"/>
      <c r="I3810" s="17"/>
      <c r="J3810" s="17"/>
      <c r="K3810" s="98"/>
      <c r="L3810" s="17"/>
    </row>
    <row r="3811" spans="1:12" x14ac:dyDescent="0.25">
      <c r="A3811" s="17"/>
      <c r="B3811" s="17"/>
      <c r="C3811" s="17"/>
      <c r="D3811" s="17"/>
      <c r="E3811" s="17"/>
      <c r="F3811" s="17"/>
      <c r="G3811" s="17"/>
      <c r="H3811" s="17"/>
      <c r="I3811" s="17"/>
      <c r="J3811" s="17"/>
      <c r="K3811" s="98"/>
      <c r="L3811" s="17"/>
    </row>
    <row r="3812" spans="1:12" x14ac:dyDescent="0.25">
      <c r="A3812" s="17"/>
      <c r="B3812" s="17"/>
      <c r="C3812" s="17"/>
      <c r="D3812" s="17"/>
      <c r="E3812" s="17"/>
      <c r="F3812" s="17"/>
      <c r="G3812" s="17"/>
      <c r="H3812" s="17"/>
      <c r="I3812" s="17"/>
      <c r="J3812" s="17"/>
      <c r="K3812" s="98"/>
      <c r="L3812" s="17"/>
    </row>
    <row r="3813" spans="1:12" x14ac:dyDescent="0.25">
      <c r="A3813" s="17"/>
      <c r="B3813" s="17"/>
      <c r="C3813" s="17"/>
      <c r="D3813" s="17"/>
      <c r="E3813" s="17"/>
      <c r="F3813" s="17"/>
      <c r="G3813" s="17"/>
      <c r="H3813" s="17"/>
      <c r="I3813" s="17"/>
      <c r="J3813" s="17"/>
      <c r="K3813" s="98"/>
      <c r="L3813" s="17"/>
    </row>
    <row r="3814" spans="1:12" x14ac:dyDescent="0.25">
      <c r="A3814" s="17"/>
      <c r="B3814" s="17"/>
      <c r="C3814" s="17"/>
      <c r="D3814" s="17"/>
      <c r="E3814" s="17"/>
      <c r="F3814" s="17"/>
      <c r="G3814" s="17"/>
      <c r="H3814" s="17"/>
      <c r="I3814" s="17"/>
      <c r="J3814" s="17"/>
      <c r="K3814" s="98"/>
      <c r="L3814" s="17"/>
    </row>
    <row r="3815" spans="1:12" x14ac:dyDescent="0.25">
      <c r="A3815" s="17"/>
      <c r="B3815" s="17"/>
      <c r="C3815" s="17"/>
      <c r="D3815" s="17"/>
      <c r="E3815" s="17"/>
      <c r="F3815" s="17"/>
      <c r="G3815" s="17"/>
      <c r="H3815" s="17"/>
      <c r="I3815" s="17"/>
      <c r="J3815" s="17"/>
      <c r="K3815" s="98"/>
      <c r="L3815" s="17"/>
    </row>
    <row r="3816" spans="1:12" x14ac:dyDescent="0.25">
      <c r="A3816" s="17"/>
      <c r="B3816" s="17"/>
      <c r="C3816" s="17"/>
      <c r="D3816" s="17"/>
      <c r="E3816" s="17"/>
      <c r="F3816" s="17"/>
      <c r="G3816" s="17"/>
      <c r="H3816" s="17"/>
      <c r="I3816" s="17"/>
      <c r="J3816" s="17"/>
      <c r="K3816" s="98"/>
      <c r="L3816" s="17"/>
    </row>
    <row r="3817" spans="1:12" x14ac:dyDescent="0.25">
      <c r="A3817" s="17"/>
      <c r="B3817" s="17"/>
      <c r="C3817" s="17"/>
      <c r="D3817" s="17"/>
      <c r="E3817" s="17"/>
      <c r="F3817" s="17"/>
      <c r="G3817" s="17"/>
      <c r="H3817" s="17"/>
      <c r="I3817" s="17"/>
      <c r="J3817" s="17"/>
      <c r="K3817" s="98"/>
      <c r="L3817" s="17"/>
    </row>
    <row r="3818" spans="1:12" x14ac:dyDescent="0.25">
      <c r="A3818" s="17"/>
      <c r="B3818" s="17"/>
      <c r="C3818" s="17"/>
      <c r="D3818" s="17"/>
      <c r="E3818" s="17"/>
      <c r="F3818" s="17"/>
      <c r="G3818" s="17"/>
      <c r="H3818" s="17"/>
      <c r="I3818" s="17"/>
      <c r="J3818" s="17"/>
      <c r="K3818" s="98"/>
      <c r="L3818" s="17"/>
    </row>
    <row r="3819" spans="1:12" x14ac:dyDescent="0.25">
      <c r="A3819" s="17"/>
      <c r="B3819" s="17"/>
      <c r="C3819" s="17"/>
      <c r="D3819" s="17"/>
      <c r="E3819" s="17"/>
      <c r="F3819" s="17"/>
      <c r="G3819" s="17"/>
      <c r="H3819" s="17"/>
      <c r="I3819" s="17"/>
      <c r="J3819" s="17"/>
      <c r="K3819" s="98"/>
      <c r="L3819" s="17"/>
    </row>
    <row r="3820" spans="1:12" x14ac:dyDescent="0.25">
      <c r="A3820" s="17"/>
      <c r="B3820" s="17"/>
      <c r="C3820" s="17"/>
      <c r="D3820" s="17"/>
      <c r="E3820" s="17"/>
      <c r="F3820" s="17"/>
      <c r="G3820" s="17"/>
      <c r="H3820" s="17"/>
      <c r="I3820" s="17"/>
      <c r="J3820" s="17"/>
      <c r="K3820" s="98"/>
      <c r="L3820" s="17"/>
    </row>
    <row r="3821" spans="1:12" x14ac:dyDescent="0.25">
      <c r="A3821" s="17"/>
      <c r="B3821" s="17"/>
      <c r="C3821" s="17"/>
      <c r="D3821" s="17"/>
      <c r="E3821" s="17"/>
      <c r="F3821" s="17"/>
      <c r="G3821" s="17"/>
      <c r="H3821" s="17"/>
      <c r="I3821" s="17"/>
      <c r="J3821" s="17"/>
      <c r="K3821" s="98"/>
      <c r="L3821" s="17"/>
    </row>
    <row r="3822" spans="1:12" x14ac:dyDescent="0.25">
      <c r="A3822" s="17"/>
      <c r="B3822" s="17"/>
      <c r="C3822" s="17"/>
      <c r="D3822" s="17"/>
      <c r="E3822" s="17"/>
      <c r="F3822" s="17"/>
      <c r="G3822" s="17"/>
      <c r="H3822" s="17"/>
      <c r="I3822" s="17"/>
      <c r="J3822" s="17"/>
      <c r="K3822" s="98"/>
      <c r="L3822" s="17"/>
    </row>
    <row r="3823" spans="1:12" x14ac:dyDescent="0.25">
      <c r="A3823" s="17"/>
      <c r="B3823" s="17"/>
      <c r="C3823" s="17"/>
      <c r="D3823" s="17"/>
      <c r="E3823" s="17"/>
      <c r="F3823" s="17"/>
      <c r="G3823" s="17"/>
      <c r="H3823" s="17"/>
      <c r="I3823" s="17"/>
      <c r="J3823" s="17"/>
      <c r="K3823" s="98"/>
      <c r="L3823" s="17"/>
    </row>
    <row r="3824" spans="1:12" x14ac:dyDescent="0.25">
      <c r="A3824" s="17"/>
      <c r="B3824" s="17"/>
      <c r="C3824" s="17"/>
      <c r="D3824" s="17"/>
      <c r="E3824" s="17"/>
      <c r="F3824" s="17"/>
      <c r="G3824" s="17"/>
      <c r="H3824" s="17"/>
      <c r="I3824" s="17"/>
      <c r="J3824" s="17"/>
      <c r="K3824" s="98"/>
      <c r="L3824" s="17"/>
    </row>
    <row r="3825" spans="1:12" x14ac:dyDescent="0.25">
      <c r="A3825" s="17"/>
      <c r="B3825" s="17"/>
      <c r="C3825" s="17"/>
      <c r="D3825" s="17"/>
      <c r="E3825" s="17"/>
      <c r="F3825" s="17"/>
      <c r="G3825" s="17"/>
      <c r="H3825" s="17"/>
      <c r="I3825" s="17"/>
      <c r="J3825" s="17"/>
      <c r="K3825" s="98"/>
      <c r="L3825" s="17"/>
    </row>
    <row r="3826" spans="1:12" x14ac:dyDescent="0.25">
      <c r="A3826" s="17"/>
      <c r="B3826" s="17"/>
      <c r="C3826" s="17"/>
      <c r="D3826" s="17"/>
      <c r="E3826" s="17"/>
      <c r="F3826" s="17"/>
      <c r="G3826" s="17"/>
      <c r="H3826" s="17"/>
      <c r="I3826" s="17"/>
      <c r="J3826" s="17"/>
      <c r="K3826" s="98"/>
      <c r="L3826" s="17"/>
    </row>
    <row r="3827" spans="1:12" x14ac:dyDescent="0.25">
      <c r="A3827" s="17"/>
      <c r="B3827" s="17"/>
      <c r="C3827" s="17"/>
      <c r="D3827" s="17"/>
      <c r="E3827" s="17"/>
      <c r="F3827" s="17"/>
      <c r="G3827" s="17"/>
      <c r="H3827" s="17"/>
      <c r="I3827" s="17"/>
      <c r="J3827" s="17"/>
      <c r="K3827" s="98"/>
      <c r="L3827" s="17"/>
    </row>
    <row r="3828" spans="1:12" x14ac:dyDescent="0.25">
      <c r="A3828" s="17"/>
      <c r="B3828" s="17"/>
      <c r="C3828" s="17"/>
      <c r="D3828" s="17"/>
      <c r="E3828" s="17"/>
      <c r="F3828" s="17"/>
      <c r="G3828" s="17"/>
      <c r="H3828" s="17"/>
      <c r="I3828" s="17"/>
      <c r="J3828" s="17"/>
      <c r="K3828" s="98"/>
      <c r="L3828" s="17"/>
    </row>
    <row r="3829" spans="1:12" x14ac:dyDescent="0.25">
      <c r="A3829" s="17"/>
      <c r="B3829" s="17"/>
      <c r="C3829" s="17"/>
      <c r="D3829" s="17"/>
      <c r="E3829" s="17"/>
      <c r="F3829" s="17"/>
      <c r="G3829" s="17"/>
      <c r="H3829" s="17"/>
      <c r="I3829" s="17"/>
      <c r="J3829" s="17"/>
      <c r="K3829" s="98"/>
      <c r="L3829" s="17"/>
    </row>
    <row r="3830" spans="1:12" x14ac:dyDescent="0.25">
      <c r="A3830" s="17"/>
      <c r="B3830" s="17"/>
      <c r="C3830" s="17"/>
      <c r="D3830" s="17"/>
      <c r="E3830" s="17"/>
      <c r="F3830" s="17"/>
      <c r="G3830" s="17"/>
      <c r="H3830" s="17"/>
      <c r="I3830" s="17"/>
      <c r="J3830" s="17"/>
      <c r="K3830" s="98"/>
      <c r="L3830" s="17"/>
    </row>
    <row r="3831" spans="1:12" x14ac:dyDescent="0.25">
      <c r="A3831" s="17"/>
      <c r="B3831" s="17"/>
      <c r="C3831" s="17"/>
      <c r="D3831" s="17"/>
      <c r="E3831" s="17"/>
      <c r="F3831" s="17"/>
      <c r="G3831" s="17"/>
      <c r="H3831" s="17"/>
      <c r="I3831" s="17"/>
      <c r="J3831" s="17"/>
      <c r="K3831" s="98"/>
      <c r="L3831" s="17"/>
    </row>
    <row r="3832" spans="1:12" x14ac:dyDescent="0.25">
      <c r="A3832" s="17"/>
      <c r="B3832" s="17"/>
      <c r="C3832" s="17"/>
      <c r="D3832" s="17"/>
      <c r="E3832" s="17"/>
      <c r="F3832" s="17"/>
      <c r="G3832" s="17"/>
      <c r="H3832" s="17"/>
      <c r="I3832" s="17"/>
      <c r="J3832" s="17"/>
      <c r="K3832" s="98"/>
      <c r="L3832" s="17"/>
    </row>
    <row r="3833" spans="1:12" x14ac:dyDescent="0.25">
      <c r="A3833" s="17"/>
      <c r="B3833" s="17"/>
      <c r="C3833" s="17"/>
      <c r="D3833" s="17"/>
      <c r="E3833" s="17"/>
      <c r="F3833" s="17"/>
      <c r="G3833" s="17"/>
      <c r="H3833" s="17"/>
      <c r="I3833" s="17"/>
      <c r="J3833" s="17"/>
      <c r="K3833" s="98"/>
      <c r="L3833" s="17"/>
    </row>
    <row r="3834" spans="1:12" x14ac:dyDescent="0.25">
      <c r="A3834" s="17"/>
      <c r="B3834" s="17"/>
      <c r="C3834" s="17"/>
      <c r="D3834" s="17"/>
      <c r="E3834" s="17"/>
      <c r="F3834" s="17"/>
      <c r="G3834" s="17"/>
      <c r="H3834" s="17"/>
      <c r="I3834" s="17"/>
      <c r="J3834" s="17"/>
      <c r="K3834" s="98"/>
      <c r="L3834" s="17"/>
    </row>
    <row r="3835" spans="1:12" x14ac:dyDescent="0.25">
      <c r="A3835" s="17"/>
      <c r="B3835" s="17"/>
      <c r="C3835" s="17"/>
      <c r="D3835" s="17"/>
      <c r="E3835" s="17"/>
      <c r="F3835" s="17"/>
      <c r="G3835" s="17"/>
      <c r="H3835" s="17"/>
      <c r="I3835" s="17"/>
      <c r="J3835" s="17"/>
      <c r="K3835" s="98"/>
      <c r="L3835" s="17"/>
    </row>
    <row r="3836" spans="1:12" x14ac:dyDescent="0.25">
      <c r="A3836" s="17"/>
      <c r="B3836" s="17"/>
      <c r="C3836" s="17"/>
      <c r="D3836" s="17"/>
      <c r="E3836" s="17"/>
      <c r="F3836" s="17"/>
      <c r="G3836" s="17"/>
      <c r="H3836" s="17"/>
      <c r="I3836" s="17"/>
      <c r="J3836" s="17"/>
      <c r="K3836" s="98"/>
      <c r="L3836" s="17"/>
    </row>
    <row r="3837" spans="1:12" x14ac:dyDescent="0.25">
      <c r="A3837" s="17"/>
      <c r="B3837" s="17"/>
      <c r="C3837" s="17"/>
      <c r="D3837" s="17"/>
      <c r="E3837" s="17"/>
      <c r="F3837" s="17"/>
      <c r="G3837" s="17"/>
      <c r="H3837" s="17"/>
      <c r="I3837" s="17"/>
      <c r="J3837" s="17"/>
      <c r="K3837" s="98"/>
      <c r="L3837" s="17"/>
    </row>
    <row r="3838" spans="1:12" x14ac:dyDescent="0.25">
      <c r="A3838" s="17"/>
      <c r="B3838" s="17"/>
      <c r="C3838" s="17"/>
      <c r="D3838" s="17"/>
      <c r="E3838" s="17"/>
      <c r="F3838" s="17"/>
      <c r="G3838" s="17"/>
      <c r="H3838" s="17"/>
      <c r="I3838" s="17"/>
      <c r="J3838" s="17"/>
      <c r="K3838" s="98"/>
      <c r="L3838" s="17"/>
    </row>
    <row r="3839" spans="1:12" x14ac:dyDescent="0.25">
      <c r="A3839" s="17"/>
      <c r="B3839" s="17"/>
      <c r="C3839" s="17"/>
      <c r="D3839" s="17"/>
      <c r="E3839" s="17"/>
      <c r="F3839" s="17"/>
      <c r="G3839" s="17"/>
      <c r="H3839" s="17"/>
      <c r="I3839" s="17"/>
      <c r="J3839" s="17"/>
      <c r="K3839" s="98"/>
      <c r="L3839" s="17"/>
    </row>
    <row r="3840" spans="1:12" x14ac:dyDescent="0.25">
      <c r="A3840" s="17"/>
      <c r="B3840" s="17"/>
      <c r="C3840" s="17"/>
      <c r="D3840" s="17"/>
      <c r="E3840" s="17"/>
      <c r="F3840" s="17"/>
      <c r="G3840" s="17"/>
      <c r="H3840" s="17"/>
      <c r="I3840" s="17"/>
      <c r="J3840" s="17"/>
      <c r="K3840" s="98"/>
      <c r="L3840" s="17"/>
    </row>
    <row r="3841" spans="1:12" x14ac:dyDescent="0.25">
      <c r="A3841" s="17"/>
      <c r="B3841" s="17"/>
      <c r="C3841" s="17"/>
      <c r="D3841" s="17"/>
      <c r="E3841" s="17"/>
      <c r="F3841" s="17"/>
      <c r="G3841" s="17"/>
      <c r="H3841" s="17"/>
      <c r="I3841" s="17"/>
      <c r="J3841" s="17"/>
      <c r="K3841" s="98"/>
      <c r="L3841" s="17"/>
    </row>
    <row r="3842" spans="1:12" x14ac:dyDescent="0.25">
      <c r="A3842" s="17"/>
      <c r="B3842" s="17"/>
      <c r="C3842" s="17"/>
      <c r="D3842" s="17"/>
      <c r="E3842" s="17"/>
      <c r="F3842" s="17"/>
      <c r="G3842" s="17"/>
      <c r="H3842" s="17"/>
      <c r="I3842" s="17"/>
      <c r="J3842" s="17"/>
      <c r="K3842" s="98"/>
      <c r="L3842" s="17"/>
    </row>
    <row r="3843" spans="1:12" x14ac:dyDescent="0.25">
      <c r="A3843" s="17"/>
      <c r="B3843" s="17"/>
      <c r="C3843" s="17"/>
      <c r="D3843" s="17"/>
      <c r="E3843" s="17"/>
      <c r="F3843" s="17"/>
      <c r="G3843" s="17"/>
      <c r="H3843" s="17"/>
      <c r="I3843" s="17"/>
      <c r="J3843" s="17"/>
      <c r="K3843" s="98"/>
      <c r="L3843" s="17"/>
    </row>
    <row r="3844" spans="1:12" x14ac:dyDescent="0.25">
      <c r="A3844" s="17"/>
      <c r="B3844" s="17"/>
      <c r="C3844" s="17"/>
      <c r="D3844" s="17"/>
      <c r="E3844" s="17"/>
      <c r="F3844" s="17"/>
      <c r="G3844" s="17"/>
      <c r="H3844" s="17"/>
      <c r="I3844" s="17"/>
      <c r="J3844" s="17"/>
      <c r="K3844" s="98"/>
      <c r="L3844" s="17"/>
    </row>
    <row r="3845" spans="1:12" x14ac:dyDescent="0.25">
      <c r="A3845" s="17"/>
      <c r="B3845" s="17"/>
      <c r="C3845" s="17"/>
      <c r="D3845" s="17"/>
      <c r="E3845" s="17"/>
      <c r="F3845" s="17"/>
      <c r="G3845" s="17"/>
      <c r="H3845" s="17"/>
      <c r="I3845" s="17"/>
      <c r="J3845" s="17"/>
      <c r="K3845" s="98"/>
      <c r="L3845" s="17"/>
    </row>
    <row r="3846" spans="1:12" x14ac:dyDescent="0.25">
      <c r="A3846" s="17"/>
      <c r="B3846" s="17"/>
      <c r="C3846" s="17"/>
      <c r="D3846" s="17"/>
      <c r="E3846" s="17"/>
      <c r="F3846" s="17"/>
      <c r="G3846" s="17"/>
      <c r="H3846" s="17"/>
      <c r="I3846" s="17"/>
      <c r="J3846" s="17"/>
      <c r="K3846" s="98"/>
      <c r="L3846" s="17"/>
    </row>
    <row r="3847" spans="1:12" x14ac:dyDescent="0.25">
      <c r="A3847" s="17"/>
      <c r="B3847" s="17"/>
      <c r="C3847" s="17"/>
      <c r="D3847" s="17"/>
      <c r="E3847" s="17"/>
      <c r="F3847" s="17"/>
      <c r="G3847" s="17"/>
      <c r="H3847" s="17"/>
      <c r="I3847" s="17"/>
      <c r="J3847" s="17"/>
      <c r="K3847" s="98"/>
      <c r="L3847" s="17"/>
    </row>
    <row r="3848" spans="1:12" x14ac:dyDescent="0.25">
      <c r="A3848" s="17"/>
      <c r="B3848" s="17"/>
      <c r="C3848" s="17"/>
      <c r="D3848" s="17"/>
      <c r="E3848" s="17"/>
      <c r="F3848" s="17"/>
      <c r="G3848" s="17"/>
      <c r="H3848" s="17"/>
      <c r="I3848" s="17"/>
      <c r="J3848" s="17"/>
      <c r="K3848" s="98"/>
      <c r="L3848" s="17"/>
    </row>
    <row r="3849" spans="1:12" x14ac:dyDescent="0.25">
      <c r="A3849" s="17"/>
      <c r="B3849" s="17"/>
      <c r="C3849" s="17"/>
      <c r="D3849" s="17"/>
      <c r="E3849" s="17"/>
      <c r="F3849" s="17"/>
      <c r="G3849" s="17"/>
      <c r="H3849" s="17"/>
      <c r="I3849" s="17"/>
      <c r="J3849" s="17"/>
      <c r="K3849" s="98"/>
      <c r="L3849" s="17"/>
    </row>
    <row r="3850" spans="1:12" x14ac:dyDescent="0.25">
      <c r="A3850" s="17"/>
      <c r="B3850" s="17"/>
      <c r="C3850" s="17"/>
      <c r="D3850" s="17"/>
      <c r="E3850" s="17"/>
      <c r="F3850" s="17"/>
      <c r="G3850" s="17"/>
      <c r="H3850" s="17"/>
      <c r="I3850" s="17"/>
      <c r="J3850" s="17"/>
      <c r="K3850" s="98"/>
      <c r="L3850" s="17"/>
    </row>
    <row r="3851" spans="1:12" x14ac:dyDescent="0.25">
      <c r="A3851" s="17"/>
      <c r="B3851" s="17"/>
      <c r="C3851" s="17"/>
      <c r="D3851" s="17"/>
      <c r="E3851" s="17"/>
      <c r="F3851" s="17"/>
      <c r="G3851" s="17"/>
      <c r="H3851" s="17"/>
      <c r="I3851" s="17"/>
      <c r="J3851" s="17"/>
      <c r="K3851" s="98"/>
      <c r="L3851" s="17"/>
    </row>
    <row r="3852" spans="1:12" x14ac:dyDescent="0.25">
      <c r="A3852" s="17"/>
      <c r="B3852" s="17"/>
      <c r="C3852" s="17"/>
      <c r="D3852" s="17"/>
      <c r="E3852" s="17"/>
      <c r="F3852" s="17"/>
      <c r="G3852" s="17"/>
      <c r="H3852" s="17"/>
      <c r="I3852" s="17"/>
      <c r="J3852" s="17"/>
      <c r="K3852" s="98"/>
      <c r="L3852" s="17"/>
    </row>
    <row r="3853" spans="1:12" x14ac:dyDescent="0.25">
      <c r="A3853" s="17"/>
      <c r="B3853" s="17"/>
      <c r="C3853" s="17"/>
      <c r="D3853" s="17"/>
      <c r="E3853" s="17"/>
      <c r="F3853" s="17"/>
      <c r="G3853" s="17"/>
      <c r="H3853" s="17"/>
      <c r="I3853" s="17"/>
      <c r="J3853" s="17"/>
      <c r="K3853" s="98"/>
      <c r="L3853" s="17"/>
    </row>
    <row r="3854" spans="1:12" x14ac:dyDescent="0.25">
      <c r="A3854" s="17"/>
      <c r="B3854" s="17"/>
      <c r="C3854" s="17"/>
      <c r="D3854" s="17"/>
      <c r="E3854" s="17"/>
      <c r="F3854" s="17"/>
      <c r="G3854" s="17"/>
      <c r="H3854" s="17"/>
      <c r="I3854" s="17"/>
      <c r="J3854" s="17"/>
      <c r="K3854" s="98"/>
      <c r="L3854" s="17"/>
    </row>
    <row r="3855" spans="1:12" x14ac:dyDescent="0.25">
      <c r="A3855" s="17"/>
      <c r="B3855" s="17"/>
      <c r="C3855" s="17"/>
      <c r="D3855" s="17"/>
      <c r="E3855" s="17"/>
      <c r="F3855" s="17"/>
      <c r="G3855" s="17"/>
      <c r="H3855" s="17"/>
      <c r="I3855" s="17"/>
      <c r="J3855" s="17"/>
      <c r="K3855" s="98"/>
      <c r="L3855" s="17"/>
    </row>
    <row r="3856" spans="1:12" x14ac:dyDescent="0.25">
      <c r="A3856" s="17"/>
      <c r="B3856" s="17"/>
      <c r="C3856" s="17"/>
      <c r="D3856" s="17"/>
      <c r="E3856" s="17"/>
      <c r="F3856" s="17"/>
      <c r="G3856" s="17"/>
      <c r="H3856" s="17"/>
      <c r="I3856" s="17"/>
      <c r="J3856" s="17"/>
      <c r="K3856" s="98"/>
      <c r="L3856" s="17"/>
    </row>
    <row r="3857" spans="1:12" x14ac:dyDescent="0.25">
      <c r="A3857" s="17"/>
      <c r="B3857" s="17"/>
      <c r="C3857" s="17"/>
      <c r="D3857" s="17"/>
      <c r="E3857" s="17"/>
      <c r="F3857" s="17"/>
      <c r="G3857" s="17"/>
      <c r="H3857" s="17"/>
      <c r="I3857" s="17"/>
      <c r="J3857" s="17"/>
      <c r="K3857" s="98"/>
      <c r="L3857" s="17"/>
    </row>
    <row r="3858" spans="1:12" x14ac:dyDescent="0.25">
      <c r="A3858" s="17"/>
      <c r="B3858" s="17"/>
      <c r="C3858" s="17"/>
      <c r="D3858" s="17"/>
      <c r="E3858" s="17"/>
      <c r="F3858" s="17"/>
      <c r="G3858" s="17"/>
      <c r="H3858" s="17"/>
      <c r="I3858" s="17"/>
      <c r="J3858" s="17"/>
      <c r="K3858" s="98"/>
      <c r="L3858" s="17"/>
    </row>
    <row r="3859" spans="1:12" x14ac:dyDescent="0.25">
      <c r="A3859" s="17"/>
      <c r="B3859" s="17"/>
      <c r="C3859" s="17"/>
      <c r="D3859" s="17"/>
      <c r="E3859" s="17"/>
      <c r="F3859" s="17"/>
      <c r="G3859" s="17"/>
      <c r="H3859" s="17"/>
      <c r="I3859" s="17"/>
      <c r="J3859" s="17"/>
      <c r="K3859" s="98"/>
      <c r="L3859" s="17"/>
    </row>
    <row r="3860" spans="1:12" x14ac:dyDescent="0.25">
      <c r="A3860" s="17"/>
      <c r="B3860" s="17"/>
      <c r="C3860" s="17"/>
      <c r="D3860" s="17"/>
      <c r="E3860" s="17"/>
      <c r="F3860" s="17"/>
      <c r="G3860" s="17"/>
      <c r="H3860" s="17"/>
      <c r="I3860" s="17"/>
      <c r="J3860" s="17"/>
      <c r="K3860" s="98"/>
      <c r="L3860" s="17"/>
    </row>
    <row r="3861" spans="1:12" x14ac:dyDescent="0.25">
      <c r="A3861" s="17"/>
      <c r="B3861" s="17"/>
      <c r="C3861" s="17"/>
      <c r="D3861" s="17"/>
      <c r="E3861" s="17"/>
      <c r="F3861" s="17"/>
      <c r="G3861" s="17"/>
      <c r="H3861" s="17"/>
      <c r="I3861" s="17"/>
      <c r="J3861" s="17"/>
      <c r="K3861" s="98"/>
      <c r="L3861" s="17"/>
    </row>
    <row r="3862" spans="1:12" x14ac:dyDescent="0.25">
      <c r="A3862" s="17"/>
      <c r="B3862" s="17"/>
      <c r="C3862" s="17"/>
      <c r="D3862" s="17"/>
      <c r="E3862" s="17"/>
      <c r="F3862" s="17"/>
      <c r="G3862" s="17"/>
      <c r="H3862" s="17"/>
      <c r="I3862" s="17"/>
      <c r="J3862" s="17"/>
      <c r="K3862" s="98"/>
      <c r="L3862" s="17"/>
    </row>
    <row r="3863" spans="1:12" x14ac:dyDescent="0.25">
      <c r="A3863" s="17"/>
      <c r="B3863" s="17"/>
      <c r="C3863" s="17"/>
      <c r="D3863" s="17"/>
      <c r="E3863" s="17"/>
      <c r="F3863" s="17"/>
      <c r="G3863" s="17"/>
      <c r="H3863" s="17"/>
      <c r="I3863" s="17"/>
      <c r="J3863" s="17"/>
      <c r="K3863" s="98"/>
      <c r="L3863" s="17"/>
    </row>
    <row r="3864" spans="1:12" x14ac:dyDescent="0.25">
      <c r="A3864" s="17"/>
      <c r="B3864" s="17"/>
      <c r="C3864" s="17"/>
      <c r="D3864" s="17"/>
      <c r="E3864" s="17"/>
      <c r="F3864" s="17"/>
      <c r="G3864" s="17"/>
      <c r="H3864" s="17"/>
      <c r="I3864" s="17"/>
      <c r="J3864" s="17"/>
      <c r="K3864" s="98"/>
      <c r="L3864" s="17"/>
    </row>
    <row r="3865" spans="1:12" x14ac:dyDescent="0.25">
      <c r="A3865" s="17"/>
      <c r="B3865" s="17"/>
      <c r="C3865" s="17"/>
      <c r="D3865" s="17"/>
      <c r="E3865" s="17"/>
      <c r="F3865" s="17"/>
      <c r="G3865" s="17"/>
      <c r="H3865" s="17"/>
      <c r="I3865" s="17"/>
      <c r="J3865" s="17"/>
      <c r="K3865" s="98"/>
      <c r="L3865" s="17"/>
    </row>
    <row r="3866" spans="1:12" x14ac:dyDescent="0.25">
      <c r="A3866" s="17"/>
      <c r="B3866" s="17"/>
      <c r="C3866" s="17"/>
      <c r="D3866" s="17"/>
      <c r="E3866" s="17"/>
      <c r="F3866" s="17"/>
      <c r="G3866" s="17"/>
      <c r="H3866" s="17"/>
      <c r="I3866" s="17"/>
      <c r="J3866" s="17"/>
      <c r="K3866" s="98"/>
      <c r="L3866" s="17"/>
    </row>
    <row r="3867" spans="1:12" x14ac:dyDescent="0.25">
      <c r="A3867" s="17"/>
      <c r="B3867" s="17"/>
      <c r="C3867" s="17"/>
      <c r="D3867" s="17"/>
      <c r="E3867" s="17"/>
      <c r="F3867" s="17"/>
      <c r="G3867" s="17"/>
      <c r="H3867" s="17"/>
      <c r="I3867" s="17"/>
      <c r="J3867" s="17"/>
      <c r="K3867" s="98"/>
      <c r="L3867" s="17"/>
    </row>
    <row r="3868" spans="1:12" x14ac:dyDescent="0.25">
      <c r="A3868" s="17"/>
      <c r="B3868" s="17"/>
      <c r="C3868" s="17"/>
      <c r="D3868" s="17"/>
      <c r="E3868" s="17"/>
      <c r="F3868" s="17"/>
      <c r="G3868" s="17"/>
      <c r="H3868" s="17"/>
      <c r="I3868" s="17"/>
      <c r="J3868" s="17"/>
      <c r="K3868" s="98"/>
      <c r="L3868" s="17"/>
    </row>
    <row r="3869" spans="1:12" x14ac:dyDescent="0.25">
      <c r="A3869" s="17"/>
      <c r="B3869" s="17"/>
      <c r="C3869" s="17"/>
      <c r="D3869" s="17"/>
      <c r="E3869" s="17"/>
      <c r="F3869" s="17"/>
      <c r="G3869" s="17"/>
      <c r="H3869" s="17"/>
      <c r="I3869" s="17"/>
      <c r="J3869" s="17"/>
      <c r="K3869" s="98"/>
      <c r="L3869" s="17"/>
    </row>
    <row r="3870" spans="1:12" x14ac:dyDescent="0.25">
      <c r="A3870" s="17"/>
      <c r="B3870" s="17"/>
      <c r="C3870" s="17"/>
      <c r="D3870" s="17"/>
      <c r="E3870" s="17"/>
      <c r="F3870" s="17"/>
      <c r="G3870" s="17"/>
      <c r="H3870" s="17"/>
      <c r="I3870" s="17"/>
      <c r="J3870" s="17"/>
      <c r="K3870" s="98"/>
      <c r="L3870" s="17"/>
    </row>
    <row r="3871" spans="1:12" x14ac:dyDescent="0.25">
      <c r="A3871" s="17"/>
      <c r="B3871" s="17"/>
      <c r="C3871" s="17"/>
      <c r="D3871" s="17"/>
      <c r="E3871" s="17"/>
      <c r="F3871" s="17"/>
      <c r="G3871" s="17"/>
      <c r="H3871" s="17"/>
      <c r="I3871" s="17"/>
      <c r="J3871" s="17"/>
      <c r="K3871" s="98"/>
      <c r="L3871" s="17"/>
    </row>
    <row r="3872" spans="1:12" x14ac:dyDescent="0.25">
      <c r="A3872" s="17"/>
      <c r="B3872" s="17"/>
      <c r="C3872" s="17"/>
      <c r="D3872" s="17"/>
      <c r="E3872" s="17"/>
      <c r="F3872" s="17"/>
      <c r="G3872" s="17"/>
      <c r="H3872" s="17"/>
      <c r="I3872" s="17"/>
      <c r="J3872" s="17"/>
      <c r="K3872" s="98"/>
      <c r="L3872" s="17"/>
    </row>
    <row r="3873" spans="1:12" x14ac:dyDescent="0.25">
      <c r="A3873" s="17"/>
      <c r="B3873" s="17"/>
      <c r="C3873" s="17"/>
      <c r="D3873" s="17"/>
      <c r="E3873" s="17"/>
      <c r="F3873" s="17"/>
      <c r="G3873" s="17"/>
      <c r="H3873" s="17"/>
      <c r="I3873" s="17"/>
      <c r="J3873" s="17"/>
      <c r="K3873" s="98"/>
      <c r="L3873" s="17"/>
    </row>
    <row r="3874" spans="1:12" x14ac:dyDescent="0.25">
      <c r="A3874" s="17"/>
      <c r="B3874" s="17"/>
      <c r="C3874" s="17"/>
      <c r="D3874" s="17"/>
      <c r="E3874" s="17"/>
      <c r="F3874" s="17"/>
      <c r="G3874" s="17"/>
      <c r="H3874" s="17"/>
      <c r="I3874" s="17"/>
      <c r="J3874" s="17"/>
      <c r="K3874" s="98"/>
      <c r="L3874" s="17"/>
    </row>
    <row r="3875" spans="1:12" x14ac:dyDescent="0.25">
      <c r="A3875" s="17"/>
      <c r="B3875" s="17"/>
      <c r="C3875" s="17"/>
      <c r="D3875" s="17"/>
      <c r="E3875" s="17"/>
      <c r="F3875" s="17"/>
      <c r="G3875" s="17"/>
      <c r="H3875" s="17"/>
      <c r="I3875" s="17"/>
      <c r="J3875" s="17"/>
      <c r="K3875" s="98"/>
      <c r="L3875" s="17"/>
    </row>
    <row r="3876" spans="1:12" x14ac:dyDescent="0.25">
      <c r="A3876" s="17"/>
      <c r="B3876" s="17"/>
      <c r="C3876" s="17"/>
      <c r="D3876" s="17"/>
      <c r="E3876" s="17"/>
      <c r="F3876" s="17"/>
      <c r="G3876" s="17"/>
      <c r="H3876" s="17"/>
      <c r="I3876" s="17"/>
      <c r="J3876" s="17"/>
      <c r="K3876" s="98"/>
      <c r="L3876" s="17"/>
    </row>
    <row r="3877" spans="1:12" x14ac:dyDescent="0.25">
      <c r="A3877" s="17"/>
      <c r="B3877" s="17"/>
      <c r="C3877" s="17"/>
      <c r="D3877" s="17"/>
      <c r="E3877" s="17"/>
      <c r="F3877" s="17"/>
      <c r="G3877" s="17"/>
      <c r="H3877" s="17"/>
      <c r="I3877" s="17"/>
      <c r="J3877" s="17"/>
      <c r="K3877" s="98"/>
      <c r="L3877" s="17"/>
    </row>
    <row r="3878" spans="1:12" x14ac:dyDescent="0.25">
      <c r="A3878" s="17"/>
      <c r="B3878" s="17"/>
      <c r="C3878" s="17"/>
      <c r="D3878" s="17"/>
      <c r="E3878" s="17"/>
      <c r="F3878" s="17"/>
      <c r="G3878" s="17"/>
      <c r="H3878" s="17"/>
      <c r="I3878" s="17"/>
      <c r="J3878" s="17"/>
      <c r="K3878" s="98"/>
      <c r="L3878" s="17"/>
    </row>
    <row r="3879" spans="1:12" x14ac:dyDescent="0.25">
      <c r="A3879" s="17"/>
      <c r="B3879" s="17"/>
      <c r="C3879" s="17"/>
      <c r="D3879" s="17"/>
      <c r="E3879" s="17"/>
      <c r="F3879" s="17"/>
      <c r="G3879" s="17"/>
      <c r="H3879" s="17"/>
      <c r="I3879" s="17"/>
      <c r="J3879" s="17"/>
      <c r="K3879" s="98"/>
      <c r="L3879" s="17"/>
    </row>
    <row r="3880" spans="1:12" x14ac:dyDescent="0.25">
      <c r="A3880" s="17"/>
      <c r="B3880" s="17"/>
      <c r="C3880" s="17"/>
      <c r="D3880" s="17"/>
      <c r="E3880" s="17"/>
      <c r="F3880" s="17"/>
      <c r="G3880" s="17"/>
      <c r="H3880" s="17"/>
      <c r="I3880" s="17"/>
      <c r="J3880" s="17"/>
      <c r="K3880" s="98"/>
      <c r="L3880" s="17"/>
    </row>
    <row r="3881" spans="1:12" x14ac:dyDescent="0.25">
      <c r="A3881" s="17"/>
      <c r="B3881" s="17"/>
      <c r="C3881" s="17"/>
      <c r="D3881" s="17"/>
      <c r="E3881" s="17"/>
      <c r="F3881" s="17"/>
      <c r="G3881" s="17"/>
      <c r="H3881" s="17"/>
      <c r="I3881" s="17"/>
      <c r="J3881" s="17"/>
      <c r="K3881" s="98"/>
      <c r="L3881" s="17"/>
    </row>
    <row r="3882" spans="1:12" x14ac:dyDescent="0.25">
      <c r="A3882" s="17"/>
      <c r="B3882" s="17"/>
      <c r="C3882" s="17"/>
      <c r="D3882" s="17"/>
      <c r="E3882" s="17"/>
      <c r="F3882" s="17"/>
      <c r="G3882" s="17"/>
      <c r="H3882" s="17"/>
      <c r="I3882" s="17"/>
      <c r="J3882" s="17"/>
      <c r="K3882" s="98"/>
      <c r="L3882" s="17"/>
    </row>
    <row r="3883" spans="1:12" x14ac:dyDescent="0.25">
      <c r="A3883" s="17"/>
      <c r="B3883" s="17"/>
      <c r="C3883" s="17"/>
      <c r="D3883" s="17"/>
      <c r="E3883" s="17"/>
      <c r="F3883" s="17"/>
      <c r="G3883" s="17"/>
      <c r="H3883" s="17"/>
      <c r="I3883" s="17"/>
      <c r="J3883" s="17"/>
      <c r="K3883" s="98"/>
      <c r="L3883" s="17"/>
    </row>
    <row r="3884" spans="1:12" x14ac:dyDescent="0.25">
      <c r="A3884" s="17"/>
      <c r="B3884" s="17"/>
      <c r="C3884" s="17"/>
      <c r="D3884" s="17"/>
      <c r="E3884" s="17"/>
      <c r="F3884" s="17"/>
      <c r="G3884" s="17"/>
      <c r="H3884" s="17"/>
      <c r="I3884" s="17"/>
      <c r="J3884" s="17"/>
      <c r="K3884" s="98"/>
      <c r="L3884" s="17"/>
    </row>
    <row r="3885" spans="1:12" x14ac:dyDescent="0.25">
      <c r="A3885" s="17"/>
      <c r="B3885" s="17"/>
      <c r="C3885" s="17"/>
      <c r="D3885" s="17"/>
      <c r="E3885" s="17"/>
      <c r="F3885" s="17"/>
      <c r="G3885" s="17"/>
      <c r="H3885" s="17"/>
      <c r="I3885" s="17"/>
      <c r="J3885" s="17"/>
      <c r="K3885" s="98"/>
      <c r="L3885" s="17"/>
    </row>
    <row r="3886" spans="1:12" x14ac:dyDescent="0.25">
      <c r="A3886" s="17"/>
      <c r="B3886" s="17"/>
      <c r="C3886" s="17"/>
      <c r="D3886" s="17"/>
      <c r="E3886" s="17"/>
      <c r="F3886" s="17"/>
      <c r="G3886" s="17"/>
      <c r="H3886" s="17"/>
      <c r="I3886" s="17"/>
      <c r="J3886" s="17"/>
      <c r="K3886" s="98"/>
      <c r="L3886" s="17"/>
    </row>
    <row r="3887" spans="1:12" x14ac:dyDescent="0.25">
      <c r="A3887" s="17"/>
      <c r="B3887" s="17"/>
      <c r="C3887" s="17"/>
      <c r="D3887" s="17"/>
      <c r="E3887" s="17"/>
      <c r="F3887" s="17"/>
      <c r="G3887" s="17"/>
      <c r="H3887" s="17"/>
      <c r="I3887" s="17"/>
      <c r="J3887" s="17"/>
      <c r="K3887" s="98"/>
      <c r="L3887" s="17"/>
    </row>
    <row r="3888" spans="1:12" x14ac:dyDescent="0.25">
      <c r="A3888" s="17"/>
      <c r="B3888" s="17"/>
      <c r="C3888" s="17"/>
      <c r="D3888" s="17"/>
      <c r="E3888" s="17"/>
      <c r="F3888" s="17"/>
      <c r="G3888" s="17"/>
      <c r="H3888" s="17"/>
      <c r="I3888" s="17"/>
      <c r="J3888" s="17"/>
      <c r="K3888" s="98"/>
      <c r="L3888" s="17"/>
    </row>
    <row r="3889" spans="1:12" x14ac:dyDescent="0.25">
      <c r="A3889" s="17"/>
      <c r="B3889" s="17"/>
      <c r="C3889" s="17"/>
      <c r="D3889" s="17"/>
      <c r="E3889" s="17"/>
      <c r="F3889" s="17"/>
      <c r="G3889" s="17"/>
      <c r="H3889" s="17"/>
      <c r="I3889" s="17"/>
      <c r="J3889" s="17"/>
      <c r="K3889" s="98"/>
      <c r="L3889" s="17"/>
    </row>
    <row r="3890" spans="1:12" x14ac:dyDescent="0.25">
      <c r="A3890" s="17"/>
      <c r="B3890" s="17"/>
      <c r="C3890" s="17"/>
      <c r="D3890" s="17"/>
      <c r="E3890" s="17"/>
      <c r="F3890" s="17"/>
      <c r="G3890" s="17"/>
      <c r="H3890" s="17"/>
      <c r="I3890" s="17"/>
      <c r="J3890" s="17"/>
      <c r="K3890" s="98"/>
      <c r="L3890" s="17"/>
    </row>
    <row r="3891" spans="1:12" x14ac:dyDescent="0.25">
      <c r="A3891" s="17"/>
      <c r="B3891" s="17"/>
      <c r="C3891" s="17"/>
      <c r="D3891" s="17"/>
      <c r="E3891" s="17"/>
      <c r="F3891" s="17"/>
      <c r="G3891" s="17"/>
      <c r="H3891" s="17"/>
      <c r="I3891" s="17"/>
      <c r="J3891" s="17"/>
      <c r="K3891" s="98"/>
      <c r="L3891" s="17"/>
    </row>
    <row r="3892" spans="1:12" x14ac:dyDescent="0.25">
      <c r="A3892" s="17"/>
      <c r="B3892" s="17"/>
      <c r="C3892" s="17"/>
      <c r="D3892" s="17"/>
      <c r="E3892" s="17"/>
      <c r="F3892" s="17"/>
      <c r="G3892" s="17"/>
      <c r="H3892" s="17"/>
      <c r="I3892" s="17"/>
      <c r="J3892" s="17"/>
      <c r="K3892" s="98"/>
      <c r="L3892" s="17"/>
    </row>
    <row r="3893" spans="1:12" x14ac:dyDescent="0.25">
      <c r="A3893" s="17"/>
      <c r="B3893" s="17"/>
      <c r="C3893" s="17"/>
      <c r="D3893" s="17"/>
      <c r="E3893" s="17"/>
      <c r="F3893" s="17"/>
      <c r="G3893" s="17"/>
      <c r="H3893" s="17"/>
      <c r="I3893" s="17"/>
      <c r="J3893" s="17"/>
      <c r="K3893" s="98"/>
      <c r="L3893" s="17"/>
    </row>
    <row r="3894" spans="1:12" x14ac:dyDescent="0.25">
      <c r="A3894" s="17"/>
      <c r="B3894" s="17"/>
      <c r="C3894" s="17"/>
      <c r="D3894" s="17"/>
      <c r="E3894" s="17"/>
      <c r="F3894" s="17"/>
      <c r="G3894" s="17"/>
      <c r="H3894" s="17"/>
      <c r="I3894" s="17"/>
      <c r="J3894" s="17"/>
      <c r="K3894" s="98"/>
      <c r="L3894" s="17"/>
    </row>
    <row r="3895" spans="1:12" x14ac:dyDescent="0.25">
      <c r="A3895" s="17"/>
      <c r="B3895" s="17"/>
      <c r="C3895" s="17"/>
      <c r="D3895" s="17"/>
      <c r="E3895" s="17"/>
      <c r="F3895" s="17"/>
      <c r="G3895" s="17"/>
      <c r="H3895" s="17"/>
      <c r="I3895" s="17"/>
      <c r="J3895" s="17"/>
      <c r="K3895" s="98"/>
      <c r="L3895" s="17"/>
    </row>
    <row r="3896" spans="1:12" x14ac:dyDescent="0.25">
      <c r="A3896" s="17"/>
      <c r="B3896" s="17"/>
      <c r="C3896" s="17"/>
      <c r="D3896" s="17"/>
      <c r="E3896" s="17"/>
      <c r="F3896" s="17"/>
      <c r="G3896" s="17"/>
      <c r="H3896" s="17"/>
      <c r="I3896" s="17"/>
      <c r="J3896" s="17"/>
      <c r="K3896" s="98"/>
      <c r="L3896" s="17"/>
    </row>
    <row r="3897" spans="1:12" x14ac:dyDescent="0.25">
      <c r="A3897" s="17"/>
      <c r="B3897" s="17"/>
      <c r="C3897" s="17"/>
      <c r="D3897" s="17"/>
      <c r="E3897" s="17"/>
      <c r="F3897" s="17"/>
      <c r="G3897" s="17"/>
      <c r="H3897" s="17"/>
      <c r="I3897" s="17"/>
      <c r="J3897" s="17"/>
      <c r="K3897" s="98"/>
      <c r="L3897" s="17"/>
    </row>
    <row r="3898" spans="1:12" x14ac:dyDescent="0.25">
      <c r="A3898" s="17"/>
      <c r="B3898" s="17"/>
      <c r="C3898" s="17"/>
      <c r="D3898" s="17"/>
      <c r="E3898" s="17"/>
      <c r="F3898" s="17"/>
      <c r="G3898" s="17"/>
      <c r="H3898" s="17"/>
      <c r="I3898" s="17"/>
      <c r="J3898" s="17"/>
      <c r="K3898" s="98"/>
      <c r="L3898" s="17"/>
    </row>
    <row r="3899" spans="1:12" x14ac:dyDescent="0.25">
      <c r="A3899" s="17"/>
      <c r="B3899" s="17"/>
      <c r="C3899" s="17"/>
      <c r="D3899" s="17"/>
      <c r="E3899" s="17"/>
      <c r="F3899" s="17"/>
      <c r="G3899" s="17"/>
      <c r="H3899" s="17"/>
      <c r="I3899" s="17"/>
      <c r="J3899" s="17"/>
      <c r="K3899" s="98"/>
      <c r="L3899" s="17"/>
    </row>
    <row r="3900" spans="1:12" x14ac:dyDescent="0.25">
      <c r="A3900" s="17"/>
      <c r="B3900" s="17"/>
      <c r="C3900" s="17"/>
      <c r="D3900" s="17"/>
      <c r="E3900" s="17"/>
      <c r="F3900" s="17"/>
      <c r="G3900" s="17"/>
      <c r="H3900" s="17"/>
      <c r="I3900" s="17"/>
      <c r="J3900" s="17"/>
      <c r="K3900" s="98"/>
      <c r="L3900" s="17"/>
    </row>
    <row r="3901" spans="1:12" x14ac:dyDescent="0.25">
      <c r="A3901" s="17"/>
      <c r="B3901" s="17"/>
      <c r="C3901" s="17"/>
      <c r="D3901" s="17"/>
      <c r="E3901" s="17"/>
      <c r="F3901" s="17"/>
      <c r="G3901" s="17"/>
      <c r="H3901" s="17"/>
      <c r="I3901" s="17"/>
      <c r="J3901" s="17"/>
      <c r="K3901" s="98"/>
      <c r="L3901" s="17"/>
    </row>
    <row r="3902" spans="1:12" x14ac:dyDescent="0.25">
      <c r="A3902" s="17"/>
      <c r="B3902" s="17"/>
      <c r="C3902" s="17"/>
      <c r="D3902" s="17"/>
      <c r="E3902" s="17"/>
      <c r="F3902" s="17"/>
      <c r="G3902" s="17"/>
      <c r="H3902" s="17"/>
      <c r="I3902" s="17"/>
      <c r="J3902" s="17"/>
      <c r="K3902" s="98"/>
      <c r="L3902" s="17"/>
    </row>
    <row r="3903" spans="1:12" x14ac:dyDescent="0.25">
      <c r="A3903" s="17"/>
      <c r="B3903" s="17"/>
      <c r="C3903" s="17"/>
      <c r="D3903" s="17"/>
      <c r="E3903" s="17"/>
      <c r="F3903" s="17"/>
      <c r="G3903" s="17"/>
      <c r="H3903" s="17"/>
      <c r="I3903" s="17"/>
      <c r="J3903" s="17"/>
      <c r="K3903" s="98"/>
      <c r="L3903" s="17"/>
    </row>
    <row r="3904" spans="1:12" x14ac:dyDescent="0.25">
      <c r="A3904" s="17"/>
      <c r="B3904" s="17"/>
      <c r="C3904" s="17"/>
      <c r="D3904" s="17"/>
      <c r="E3904" s="17"/>
      <c r="F3904" s="17"/>
      <c r="G3904" s="17"/>
      <c r="H3904" s="17"/>
      <c r="I3904" s="17"/>
      <c r="J3904" s="17"/>
      <c r="K3904" s="98"/>
      <c r="L3904" s="17"/>
    </row>
    <row r="3905" spans="1:12" x14ac:dyDescent="0.25">
      <c r="A3905" s="17"/>
      <c r="B3905" s="17"/>
      <c r="C3905" s="17"/>
      <c r="D3905" s="17"/>
      <c r="E3905" s="17"/>
      <c r="F3905" s="17"/>
      <c r="G3905" s="17"/>
      <c r="H3905" s="17"/>
      <c r="I3905" s="17"/>
      <c r="J3905" s="17"/>
      <c r="K3905" s="98"/>
      <c r="L3905" s="17"/>
    </row>
    <row r="3906" spans="1:12" x14ac:dyDescent="0.25">
      <c r="A3906" s="17"/>
      <c r="B3906" s="17"/>
      <c r="C3906" s="17"/>
      <c r="D3906" s="17"/>
      <c r="E3906" s="17"/>
      <c r="F3906" s="17"/>
      <c r="G3906" s="17"/>
      <c r="H3906" s="17"/>
      <c r="I3906" s="17"/>
      <c r="J3906" s="17"/>
      <c r="K3906" s="98"/>
      <c r="L3906" s="17"/>
    </row>
    <row r="3907" spans="1:12" x14ac:dyDescent="0.25">
      <c r="A3907" s="17"/>
      <c r="B3907" s="17"/>
      <c r="C3907" s="17"/>
      <c r="D3907" s="17"/>
      <c r="E3907" s="17"/>
      <c r="F3907" s="17"/>
      <c r="G3907" s="17"/>
      <c r="H3907" s="17"/>
      <c r="I3907" s="17"/>
      <c r="J3907" s="17"/>
      <c r="K3907" s="98"/>
      <c r="L3907" s="17"/>
    </row>
    <row r="3908" spans="1:12" x14ac:dyDescent="0.25">
      <c r="A3908" s="17"/>
      <c r="B3908" s="17"/>
      <c r="C3908" s="17"/>
      <c r="D3908" s="17"/>
      <c r="E3908" s="17"/>
      <c r="F3908" s="17"/>
      <c r="G3908" s="17"/>
      <c r="H3908" s="17"/>
      <c r="I3908" s="17"/>
      <c r="J3908" s="17"/>
      <c r="K3908" s="98"/>
      <c r="L3908" s="17"/>
    </row>
    <row r="3909" spans="1:12" x14ac:dyDescent="0.25">
      <c r="A3909" s="17"/>
      <c r="B3909" s="17"/>
      <c r="C3909" s="17"/>
      <c r="D3909" s="17"/>
      <c r="E3909" s="17"/>
      <c r="F3909" s="17"/>
      <c r="G3909" s="17"/>
      <c r="H3909" s="17"/>
      <c r="I3909" s="17"/>
      <c r="J3909" s="17"/>
      <c r="K3909" s="98"/>
      <c r="L3909" s="17"/>
    </row>
    <row r="3910" spans="1:12" x14ac:dyDescent="0.25">
      <c r="A3910" s="17"/>
      <c r="B3910" s="17"/>
      <c r="C3910" s="17"/>
      <c r="D3910" s="17"/>
      <c r="E3910" s="17"/>
      <c r="F3910" s="17"/>
      <c r="G3910" s="17"/>
      <c r="H3910" s="17"/>
      <c r="I3910" s="17"/>
      <c r="J3910" s="17"/>
      <c r="K3910" s="98"/>
      <c r="L3910" s="17"/>
    </row>
    <row r="3911" spans="1:12" x14ac:dyDescent="0.25">
      <c r="A3911" s="17"/>
      <c r="B3911" s="17"/>
      <c r="C3911" s="17"/>
      <c r="D3911" s="17"/>
      <c r="E3911" s="17"/>
      <c r="F3911" s="17"/>
      <c r="G3911" s="17"/>
      <c r="H3911" s="17"/>
      <c r="I3911" s="17"/>
      <c r="J3911" s="17"/>
      <c r="K3911" s="98"/>
      <c r="L3911" s="17"/>
    </row>
    <row r="3912" spans="1:12" x14ac:dyDescent="0.25">
      <c r="A3912" s="17"/>
      <c r="B3912" s="17"/>
      <c r="C3912" s="17"/>
      <c r="D3912" s="17"/>
      <c r="E3912" s="17"/>
      <c r="F3912" s="17"/>
      <c r="G3912" s="17"/>
      <c r="H3912" s="17"/>
      <c r="I3912" s="17"/>
      <c r="J3912" s="17"/>
      <c r="K3912" s="98"/>
      <c r="L3912" s="17"/>
    </row>
    <row r="3913" spans="1:12" x14ac:dyDescent="0.25">
      <c r="A3913" s="17"/>
      <c r="B3913" s="17"/>
      <c r="C3913" s="17"/>
      <c r="D3913" s="17"/>
      <c r="E3913" s="17"/>
      <c r="F3913" s="17"/>
      <c r="G3913" s="17"/>
      <c r="H3913" s="17"/>
      <c r="I3913" s="17"/>
      <c r="J3913" s="17"/>
      <c r="K3913" s="98"/>
      <c r="L3913" s="17"/>
    </row>
    <row r="3914" spans="1:12" x14ac:dyDescent="0.25">
      <c r="A3914" s="17"/>
      <c r="B3914" s="17"/>
      <c r="C3914" s="17"/>
      <c r="D3914" s="17"/>
      <c r="E3914" s="17"/>
      <c r="F3914" s="17"/>
      <c r="G3914" s="17"/>
      <c r="H3914" s="17"/>
      <c r="I3914" s="17"/>
      <c r="J3914" s="17"/>
      <c r="K3914" s="98"/>
      <c r="L3914" s="17"/>
    </row>
    <row r="3915" spans="1:12" x14ac:dyDescent="0.25">
      <c r="A3915" s="17"/>
      <c r="B3915" s="17"/>
      <c r="C3915" s="17"/>
      <c r="D3915" s="17"/>
      <c r="E3915" s="17"/>
      <c r="F3915" s="17"/>
      <c r="G3915" s="17"/>
      <c r="H3915" s="17"/>
      <c r="I3915" s="17"/>
      <c r="J3915" s="17"/>
      <c r="K3915" s="98"/>
      <c r="L3915" s="17"/>
    </row>
    <row r="3916" spans="1:12" x14ac:dyDescent="0.25">
      <c r="A3916" s="17"/>
      <c r="B3916" s="17"/>
      <c r="C3916" s="17"/>
      <c r="D3916" s="17"/>
      <c r="E3916" s="17"/>
      <c r="F3916" s="17"/>
      <c r="G3916" s="17"/>
      <c r="H3916" s="17"/>
      <c r="I3916" s="17"/>
      <c r="J3916" s="17"/>
      <c r="K3916" s="98"/>
      <c r="L3916" s="17"/>
    </row>
    <row r="3917" spans="1:12" x14ac:dyDescent="0.25">
      <c r="A3917" s="17"/>
      <c r="B3917" s="17"/>
      <c r="C3917" s="17"/>
      <c r="D3917" s="17"/>
      <c r="E3917" s="17"/>
      <c r="F3917" s="17"/>
      <c r="G3917" s="17"/>
      <c r="H3917" s="17"/>
      <c r="I3917" s="17"/>
      <c r="J3917" s="17"/>
      <c r="K3917" s="98"/>
      <c r="L3917" s="17"/>
    </row>
    <row r="3918" spans="1:12" x14ac:dyDescent="0.25">
      <c r="A3918" s="17"/>
      <c r="B3918" s="17"/>
      <c r="C3918" s="17"/>
      <c r="D3918" s="17"/>
      <c r="E3918" s="17"/>
      <c r="F3918" s="17"/>
      <c r="G3918" s="17"/>
      <c r="H3918" s="17"/>
      <c r="I3918" s="17"/>
      <c r="J3918" s="17"/>
      <c r="K3918" s="98"/>
      <c r="L3918" s="17"/>
    </row>
    <row r="3919" spans="1:12" x14ac:dyDescent="0.25">
      <c r="A3919" s="17"/>
      <c r="B3919" s="17"/>
      <c r="C3919" s="17"/>
      <c r="D3919" s="17"/>
      <c r="E3919" s="17"/>
      <c r="F3919" s="17"/>
      <c r="G3919" s="17"/>
      <c r="H3919" s="17"/>
      <c r="I3919" s="17"/>
      <c r="J3919" s="17"/>
      <c r="K3919" s="98"/>
      <c r="L3919" s="17"/>
    </row>
    <row r="3920" spans="1:12" x14ac:dyDescent="0.25">
      <c r="A3920" s="17"/>
      <c r="B3920" s="17"/>
      <c r="C3920" s="17"/>
      <c r="D3920" s="17"/>
      <c r="E3920" s="17"/>
      <c r="F3920" s="17"/>
      <c r="G3920" s="17"/>
      <c r="H3920" s="17"/>
      <c r="I3920" s="17"/>
      <c r="J3920" s="17"/>
      <c r="K3920" s="98"/>
      <c r="L3920" s="17"/>
    </row>
    <row r="3921" spans="1:12" x14ac:dyDescent="0.25">
      <c r="A3921" s="17"/>
      <c r="B3921" s="17"/>
      <c r="C3921" s="17"/>
      <c r="D3921" s="17"/>
      <c r="E3921" s="17"/>
      <c r="F3921" s="17"/>
      <c r="G3921" s="17"/>
      <c r="H3921" s="17"/>
      <c r="I3921" s="17"/>
      <c r="J3921" s="17"/>
      <c r="K3921" s="98"/>
      <c r="L3921" s="17"/>
    </row>
    <row r="3922" spans="1:12" x14ac:dyDescent="0.25">
      <c r="A3922" s="17"/>
      <c r="B3922" s="17"/>
      <c r="C3922" s="17"/>
      <c r="D3922" s="17"/>
      <c r="E3922" s="17"/>
      <c r="F3922" s="17"/>
      <c r="G3922" s="17"/>
      <c r="H3922" s="17"/>
      <c r="I3922" s="17"/>
      <c r="J3922" s="17"/>
      <c r="K3922" s="98"/>
      <c r="L3922" s="17"/>
    </row>
    <row r="3923" spans="1:12" x14ac:dyDescent="0.25">
      <c r="A3923" s="17"/>
      <c r="B3923" s="17"/>
      <c r="C3923" s="17"/>
      <c r="D3923" s="17"/>
      <c r="E3923" s="17"/>
      <c r="F3923" s="17"/>
      <c r="G3923" s="17"/>
      <c r="H3923" s="17"/>
      <c r="I3923" s="17"/>
      <c r="J3923" s="17"/>
      <c r="K3923" s="98"/>
      <c r="L3923" s="17"/>
    </row>
    <row r="3924" spans="1:12" x14ac:dyDescent="0.25">
      <c r="A3924" s="17"/>
      <c r="B3924" s="17"/>
      <c r="C3924" s="17"/>
      <c r="D3924" s="17"/>
      <c r="E3924" s="17"/>
      <c r="F3924" s="17"/>
      <c r="G3924" s="17"/>
      <c r="H3924" s="17"/>
      <c r="I3924" s="17"/>
      <c r="J3924" s="17"/>
      <c r="K3924" s="98"/>
      <c r="L3924" s="17"/>
    </row>
    <row r="3925" spans="1:12" x14ac:dyDescent="0.25">
      <c r="A3925" s="17"/>
      <c r="B3925" s="17"/>
      <c r="C3925" s="17"/>
      <c r="D3925" s="17"/>
      <c r="E3925" s="17"/>
      <c r="F3925" s="17"/>
      <c r="G3925" s="17"/>
      <c r="H3925" s="17"/>
      <c r="I3925" s="17"/>
      <c r="J3925" s="17"/>
      <c r="K3925" s="98"/>
      <c r="L3925" s="17"/>
    </row>
    <row r="3926" spans="1:12" x14ac:dyDescent="0.25">
      <c r="A3926" s="17"/>
      <c r="B3926" s="17"/>
      <c r="C3926" s="17"/>
      <c r="D3926" s="17"/>
      <c r="E3926" s="17"/>
      <c r="F3926" s="17"/>
      <c r="G3926" s="17"/>
      <c r="H3926" s="17"/>
      <c r="I3926" s="17"/>
      <c r="J3926" s="17"/>
      <c r="K3926" s="98"/>
      <c r="L3926" s="17"/>
    </row>
    <row r="3927" spans="1:12" x14ac:dyDescent="0.25">
      <c r="A3927" s="17"/>
      <c r="B3927" s="17"/>
      <c r="C3927" s="17"/>
      <c r="D3927" s="17"/>
      <c r="E3927" s="17"/>
      <c r="F3927" s="17"/>
      <c r="G3927" s="17"/>
      <c r="H3927" s="17"/>
      <c r="I3927" s="17"/>
      <c r="J3927" s="17"/>
      <c r="K3927" s="98"/>
      <c r="L3927" s="17"/>
    </row>
    <row r="3928" spans="1:12" x14ac:dyDescent="0.25">
      <c r="A3928" s="17"/>
      <c r="B3928" s="17"/>
      <c r="C3928" s="17"/>
      <c r="D3928" s="17"/>
      <c r="E3928" s="17"/>
      <c r="F3928" s="17"/>
      <c r="G3928" s="17"/>
      <c r="H3928" s="17"/>
      <c r="I3928" s="17"/>
      <c r="J3928" s="17"/>
      <c r="K3928" s="98"/>
      <c r="L3928" s="17"/>
    </row>
    <row r="3929" spans="1:12" x14ac:dyDescent="0.25">
      <c r="A3929" s="17"/>
      <c r="B3929" s="17"/>
      <c r="C3929" s="17"/>
      <c r="D3929" s="17"/>
      <c r="E3929" s="17"/>
      <c r="F3929" s="17"/>
      <c r="G3929" s="17"/>
      <c r="H3929" s="17"/>
      <c r="I3929" s="17"/>
      <c r="J3929" s="17"/>
      <c r="K3929" s="98"/>
      <c r="L3929" s="17"/>
    </row>
    <row r="3930" spans="1:12" x14ac:dyDescent="0.25">
      <c r="A3930" s="17"/>
      <c r="B3930" s="17"/>
      <c r="C3930" s="17"/>
      <c r="D3930" s="17"/>
      <c r="E3930" s="17"/>
      <c r="F3930" s="17"/>
      <c r="G3930" s="17"/>
      <c r="H3930" s="17"/>
      <c r="I3930" s="17"/>
      <c r="J3930" s="17"/>
      <c r="K3930" s="98"/>
      <c r="L3930" s="17"/>
    </row>
    <row r="3931" spans="1:12" x14ac:dyDescent="0.25">
      <c r="A3931" s="17"/>
      <c r="B3931" s="17"/>
      <c r="C3931" s="17"/>
      <c r="D3931" s="17"/>
      <c r="E3931" s="17"/>
      <c r="F3931" s="17"/>
      <c r="G3931" s="17"/>
      <c r="H3931" s="17"/>
      <c r="I3931" s="17"/>
      <c r="J3931" s="17"/>
      <c r="K3931" s="98"/>
      <c r="L3931" s="17"/>
    </row>
    <row r="3932" spans="1:12" x14ac:dyDescent="0.25">
      <c r="A3932" s="17"/>
      <c r="B3932" s="17"/>
      <c r="C3932" s="17"/>
      <c r="D3932" s="17"/>
      <c r="E3932" s="17"/>
      <c r="F3932" s="17"/>
      <c r="G3932" s="17"/>
      <c r="H3932" s="17"/>
      <c r="I3932" s="17"/>
      <c r="J3932" s="17"/>
      <c r="K3932" s="98"/>
      <c r="L3932" s="17"/>
    </row>
    <row r="3933" spans="1:12" x14ac:dyDescent="0.25">
      <c r="A3933" s="17"/>
      <c r="B3933" s="17"/>
      <c r="C3933" s="17"/>
      <c r="D3933" s="17"/>
      <c r="E3933" s="17"/>
      <c r="F3933" s="17"/>
      <c r="G3933" s="17"/>
      <c r="H3933" s="17"/>
      <c r="I3933" s="17"/>
      <c r="J3933" s="17"/>
      <c r="K3933" s="98"/>
      <c r="L3933" s="17"/>
    </row>
    <row r="3934" spans="1:12" x14ac:dyDescent="0.25">
      <c r="A3934" s="17"/>
      <c r="B3934" s="17"/>
      <c r="C3934" s="17"/>
      <c r="D3934" s="17"/>
      <c r="E3934" s="17"/>
      <c r="F3934" s="17"/>
      <c r="G3934" s="17"/>
      <c r="H3934" s="17"/>
      <c r="I3934" s="17"/>
      <c r="J3934" s="17"/>
      <c r="K3934" s="98"/>
      <c r="L3934" s="17"/>
    </row>
    <row r="3935" spans="1:12" x14ac:dyDescent="0.25">
      <c r="A3935" s="17"/>
      <c r="B3935" s="17"/>
      <c r="C3935" s="17"/>
      <c r="D3935" s="17"/>
      <c r="E3935" s="17"/>
      <c r="F3935" s="17"/>
      <c r="G3935" s="17"/>
      <c r="H3935" s="17"/>
      <c r="I3935" s="17"/>
      <c r="J3935" s="17"/>
      <c r="K3935" s="98"/>
      <c r="L3935" s="17"/>
    </row>
    <row r="3936" spans="1:12" x14ac:dyDescent="0.25">
      <c r="A3936" s="17"/>
      <c r="B3936" s="17"/>
      <c r="C3936" s="17"/>
      <c r="D3936" s="17"/>
      <c r="E3936" s="17"/>
      <c r="F3936" s="17"/>
      <c r="G3936" s="17"/>
      <c r="H3936" s="17"/>
      <c r="I3936" s="17"/>
      <c r="J3936" s="17"/>
      <c r="K3936" s="98"/>
      <c r="L3936" s="17"/>
    </row>
    <row r="3937" spans="1:12" x14ac:dyDescent="0.25">
      <c r="A3937" s="17"/>
      <c r="B3937" s="17"/>
      <c r="C3937" s="17"/>
      <c r="D3937" s="17"/>
      <c r="E3937" s="17"/>
      <c r="F3937" s="17"/>
      <c r="G3937" s="17"/>
      <c r="H3937" s="17"/>
      <c r="I3937" s="17"/>
      <c r="J3937" s="17"/>
      <c r="K3937" s="98"/>
      <c r="L3937" s="17"/>
    </row>
    <row r="3938" spans="1:12" x14ac:dyDescent="0.25">
      <c r="A3938" s="17"/>
      <c r="B3938" s="17"/>
      <c r="C3938" s="17"/>
      <c r="D3938" s="17"/>
      <c r="E3938" s="17"/>
      <c r="F3938" s="17"/>
      <c r="G3938" s="17"/>
      <c r="H3938" s="17"/>
      <c r="I3938" s="17"/>
      <c r="J3938" s="17"/>
      <c r="K3938" s="98"/>
      <c r="L3938" s="17"/>
    </row>
    <row r="3939" spans="1:12" x14ac:dyDescent="0.25">
      <c r="A3939" s="17"/>
      <c r="B3939" s="17"/>
      <c r="C3939" s="17"/>
      <c r="D3939" s="17"/>
      <c r="E3939" s="17"/>
      <c r="F3939" s="17"/>
      <c r="G3939" s="17"/>
      <c r="H3939" s="17"/>
      <c r="I3939" s="17"/>
      <c r="J3939" s="17"/>
      <c r="K3939" s="98"/>
      <c r="L3939" s="17"/>
    </row>
    <row r="3940" spans="1:12" x14ac:dyDescent="0.25">
      <c r="A3940" s="17"/>
      <c r="B3940" s="17"/>
      <c r="C3940" s="17"/>
      <c r="D3940" s="17"/>
      <c r="E3940" s="17"/>
      <c r="F3940" s="17"/>
      <c r="G3940" s="17"/>
      <c r="H3940" s="17"/>
      <c r="I3940" s="17"/>
      <c r="J3940" s="17"/>
      <c r="K3940" s="98"/>
      <c r="L3940" s="17"/>
    </row>
    <row r="3941" spans="1:12" x14ac:dyDescent="0.25">
      <c r="A3941" s="17"/>
      <c r="B3941" s="17"/>
      <c r="C3941" s="17"/>
      <c r="D3941" s="17"/>
      <c r="E3941" s="17"/>
      <c r="F3941" s="17"/>
      <c r="G3941" s="17"/>
      <c r="H3941" s="17"/>
      <c r="I3941" s="17"/>
      <c r="J3941" s="17"/>
      <c r="K3941" s="98"/>
      <c r="L3941" s="17"/>
    </row>
    <row r="3942" spans="1:12" x14ac:dyDescent="0.25">
      <c r="A3942" s="17"/>
      <c r="B3942" s="17"/>
      <c r="C3942" s="17"/>
      <c r="D3942" s="17"/>
      <c r="E3942" s="17"/>
      <c r="F3942" s="17"/>
      <c r="G3942" s="17"/>
      <c r="H3942" s="17"/>
      <c r="I3942" s="17"/>
      <c r="J3942" s="17"/>
      <c r="K3942" s="98"/>
      <c r="L3942" s="17"/>
    </row>
    <row r="3943" spans="1:12" x14ac:dyDescent="0.25">
      <c r="A3943" s="17"/>
      <c r="B3943" s="17"/>
      <c r="C3943" s="17"/>
      <c r="D3943" s="17"/>
      <c r="E3943" s="17"/>
      <c r="F3943" s="17"/>
      <c r="G3943" s="17"/>
      <c r="H3943" s="17"/>
      <c r="I3943" s="17"/>
      <c r="J3943" s="17"/>
      <c r="K3943" s="98"/>
      <c r="L3943" s="17"/>
    </row>
    <row r="3944" spans="1:12" x14ac:dyDescent="0.25">
      <c r="A3944" s="17"/>
      <c r="B3944" s="17"/>
      <c r="C3944" s="17"/>
      <c r="D3944" s="17"/>
      <c r="E3944" s="17"/>
      <c r="F3944" s="17"/>
      <c r="G3944" s="17"/>
      <c r="H3944" s="17"/>
      <c r="I3944" s="17"/>
      <c r="J3944" s="17"/>
      <c r="K3944" s="98"/>
      <c r="L3944" s="17"/>
    </row>
    <row r="3945" spans="1:12" x14ac:dyDescent="0.25">
      <c r="A3945" s="17"/>
      <c r="B3945" s="17"/>
      <c r="C3945" s="17"/>
      <c r="D3945" s="17"/>
      <c r="E3945" s="17"/>
      <c r="F3945" s="17"/>
      <c r="G3945" s="17"/>
      <c r="H3945" s="17"/>
      <c r="I3945" s="17"/>
      <c r="J3945" s="17"/>
      <c r="K3945" s="98"/>
      <c r="L3945" s="17"/>
    </row>
    <row r="3946" spans="1:12" x14ac:dyDescent="0.25">
      <c r="A3946" s="17"/>
      <c r="B3946" s="17"/>
      <c r="C3946" s="17"/>
      <c r="D3946" s="17"/>
      <c r="E3946" s="17"/>
      <c r="F3946" s="17"/>
      <c r="G3946" s="17"/>
      <c r="H3946" s="17"/>
      <c r="I3946" s="17"/>
      <c r="J3946" s="17"/>
      <c r="K3946" s="98"/>
      <c r="L3946" s="17"/>
    </row>
    <row r="3947" spans="1:12" x14ac:dyDescent="0.25">
      <c r="A3947" s="17"/>
      <c r="B3947" s="17"/>
      <c r="C3947" s="17"/>
      <c r="D3947" s="17"/>
      <c r="E3947" s="17"/>
      <c r="F3947" s="17"/>
      <c r="G3947" s="17"/>
      <c r="H3947" s="17"/>
      <c r="I3947" s="17"/>
      <c r="J3947" s="17"/>
      <c r="K3947" s="98"/>
      <c r="L3947" s="17"/>
    </row>
    <row r="3948" spans="1:12" x14ac:dyDescent="0.25">
      <c r="A3948" s="17"/>
      <c r="B3948" s="17"/>
      <c r="C3948" s="17"/>
      <c r="D3948" s="17"/>
      <c r="E3948" s="17"/>
      <c r="F3948" s="17"/>
      <c r="G3948" s="17"/>
      <c r="H3948" s="17"/>
      <c r="I3948" s="17"/>
      <c r="J3948" s="17"/>
      <c r="K3948" s="98"/>
      <c r="L3948" s="17"/>
    </row>
    <row r="3949" spans="1:12" x14ac:dyDescent="0.25">
      <c r="A3949" s="17"/>
      <c r="B3949" s="17"/>
      <c r="C3949" s="17"/>
      <c r="D3949" s="17"/>
      <c r="E3949" s="17"/>
      <c r="F3949" s="17"/>
      <c r="G3949" s="17"/>
      <c r="H3949" s="17"/>
      <c r="I3949" s="17"/>
      <c r="J3949" s="17"/>
      <c r="K3949" s="98"/>
      <c r="L3949" s="17"/>
    </row>
    <row r="3950" spans="1:12" x14ac:dyDescent="0.25">
      <c r="A3950" s="17"/>
      <c r="B3950" s="17"/>
      <c r="C3950" s="17"/>
      <c r="D3950" s="17"/>
      <c r="E3950" s="17"/>
      <c r="F3950" s="17"/>
      <c r="G3950" s="17"/>
      <c r="H3950" s="17"/>
      <c r="I3950" s="17"/>
      <c r="J3950" s="17"/>
      <c r="K3950" s="98"/>
      <c r="L3950" s="17"/>
    </row>
    <row r="3951" spans="1:12" x14ac:dyDescent="0.25">
      <c r="A3951" s="17"/>
      <c r="B3951" s="17"/>
      <c r="C3951" s="17"/>
      <c r="D3951" s="17"/>
      <c r="E3951" s="17"/>
      <c r="F3951" s="17"/>
      <c r="G3951" s="17"/>
      <c r="H3951" s="17"/>
      <c r="I3951" s="17"/>
      <c r="J3951" s="17"/>
      <c r="K3951" s="98"/>
      <c r="L3951" s="17"/>
    </row>
    <row r="3952" spans="1:12" x14ac:dyDescent="0.25">
      <c r="A3952" s="17"/>
      <c r="B3952" s="17"/>
      <c r="C3952" s="17"/>
      <c r="D3952" s="17"/>
      <c r="E3952" s="17"/>
      <c r="F3952" s="17"/>
      <c r="G3952" s="17"/>
      <c r="H3952" s="17"/>
      <c r="I3952" s="17"/>
      <c r="J3952" s="17"/>
      <c r="K3952" s="98"/>
      <c r="L3952" s="17"/>
    </row>
    <row r="3953" spans="1:12" x14ac:dyDescent="0.25">
      <c r="A3953" s="17"/>
      <c r="B3953" s="17"/>
      <c r="C3953" s="17"/>
      <c r="D3953" s="17"/>
      <c r="E3953" s="17"/>
      <c r="F3953" s="17"/>
      <c r="G3953" s="17"/>
      <c r="H3953" s="17"/>
      <c r="I3953" s="17"/>
      <c r="J3953" s="17"/>
      <c r="K3953" s="98"/>
      <c r="L3953" s="17"/>
    </row>
    <row r="3954" spans="1:12" x14ac:dyDescent="0.25">
      <c r="A3954" s="17"/>
      <c r="B3954" s="17"/>
      <c r="C3954" s="17"/>
      <c r="D3954" s="17"/>
      <c r="E3954" s="17"/>
      <c r="F3954" s="17"/>
      <c r="G3954" s="17"/>
      <c r="H3954" s="17"/>
      <c r="I3954" s="17"/>
      <c r="J3954" s="17"/>
      <c r="K3954" s="98"/>
      <c r="L3954" s="17"/>
    </row>
    <row r="3955" spans="1:12" x14ac:dyDescent="0.25">
      <c r="A3955" s="17"/>
      <c r="B3955" s="17"/>
      <c r="C3955" s="17"/>
      <c r="D3955" s="17"/>
      <c r="E3955" s="17"/>
      <c r="F3955" s="17"/>
      <c r="G3955" s="17"/>
      <c r="H3955" s="17"/>
      <c r="I3955" s="17"/>
      <c r="J3955" s="17"/>
      <c r="K3955" s="98"/>
      <c r="L3955" s="17"/>
    </row>
    <row r="3956" spans="1:12" x14ac:dyDescent="0.25">
      <c r="A3956" s="17"/>
      <c r="B3956" s="17"/>
      <c r="C3956" s="17"/>
      <c r="D3956" s="17"/>
      <c r="E3956" s="17"/>
      <c r="F3956" s="17"/>
      <c r="G3956" s="17"/>
      <c r="H3956" s="17"/>
      <c r="I3956" s="17"/>
      <c r="J3956" s="17"/>
      <c r="K3956" s="98"/>
      <c r="L3956" s="17"/>
    </row>
    <row r="3957" spans="1:12" x14ac:dyDescent="0.25">
      <c r="A3957" s="17"/>
      <c r="B3957" s="17"/>
      <c r="C3957" s="17"/>
      <c r="D3957" s="17"/>
      <c r="E3957" s="17"/>
      <c r="F3957" s="17"/>
      <c r="G3957" s="17"/>
      <c r="H3957" s="17"/>
      <c r="I3957" s="17"/>
      <c r="J3957" s="17"/>
      <c r="K3957" s="98"/>
      <c r="L3957" s="17"/>
    </row>
    <row r="3958" spans="1:12" x14ac:dyDescent="0.25">
      <c r="A3958" s="17"/>
      <c r="B3958" s="17"/>
      <c r="C3958" s="17"/>
      <c r="D3958" s="17"/>
      <c r="E3958" s="17"/>
      <c r="F3958" s="17"/>
      <c r="G3958" s="17"/>
      <c r="H3958" s="17"/>
      <c r="I3958" s="17"/>
      <c r="J3958" s="17"/>
      <c r="K3958" s="98"/>
      <c r="L3958" s="17"/>
    </row>
    <row r="3959" spans="1:12" x14ac:dyDescent="0.25">
      <c r="A3959" s="17"/>
      <c r="B3959" s="17"/>
      <c r="C3959" s="17"/>
      <c r="D3959" s="17"/>
      <c r="E3959" s="17"/>
      <c r="F3959" s="17"/>
      <c r="G3959" s="17"/>
      <c r="H3959" s="17"/>
      <c r="I3959" s="17"/>
      <c r="J3959" s="17"/>
      <c r="K3959" s="98"/>
      <c r="L3959" s="17"/>
    </row>
    <row r="3960" spans="1:12" x14ac:dyDescent="0.25">
      <c r="A3960" s="17"/>
      <c r="B3960" s="17"/>
      <c r="C3960" s="17"/>
      <c r="D3960" s="17"/>
      <c r="E3960" s="17"/>
      <c r="F3960" s="17"/>
      <c r="G3960" s="17"/>
      <c r="H3960" s="17"/>
      <c r="I3960" s="17"/>
      <c r="J3960" s="17"/>
      <c r="K3960" s="98"/>
      <c r="L3960" s="17"/>
    </row>
    <row r="3961" spans="1:12" x14ac:dyDescent="0.25">
      <c r="A3961" s="17"/>
      <c r="B3961" s="17"/>
      <c r="C3961" s="17"/>
      <c r="D3961" s="17"/>
      <c r="E3961" s="17"/>
      <c r="F3961" s="17"/>
      <c r="G3961" s="17"/>
      <c r="H3961" s="17"/>
      <c r="I3961" s="17"/>
      <c r="J3961" s="17"/>
      <c r="K3961" s="98"/>
      <c r="L3961" s="17"/>
    </row>
    <row r="3962" spans="1:12" x14ac:dyDescent="0.25">
      <c r="A3962" s="17"/>
      <c r="B3962" s="17"/>
      <c r="C3962" s="17"/>
      <c r="D3962" s="17"/>
      <c r="E3962" s="17"/>
      <c r="F3962" s="17"/>
      <c r="G3962" s="17"/>
      <c r="H3962" s="17"/>
      <c r="I3962" s="17"/>
      <c r="J3962" s="17"/>
      <c r="K3962" s="98"/>
      <c r="L3962" s="17"/>
    </row>
    <row r="3963" spans="1:12" x14ac:dyDescent="0.25">
      <c r="A3963" s="17"/>
      <c r="B3963" s="17"/>
      <c r="C3963" s="17"/>
      <c r="D3963" s="17"/>
      <c r="E3963" s="17"/>
      <c r="F3963" s="17"/>
      <c r="G3963" s="17"/>
      <c r="H3963" s="17"/>
      <c r="I3963" s="17"/>
      <c r="J3963" s="17"/>
      <c r="K3963" s="98"/>
      <c r="L3963" s="17"/>
    </row>
    <row r="3964" spans="1:12" x14ac:dyDescent="0.25">
      <c r="A3964" s="17"/>
      <c r="B3964" s="17"/>
      <c r="C3964" s="17"/>
      <c r="D3964" s="17"/>
      <c r="E3964" s="17"/>
      <c r="F3964" s="17"/>
      <c r="G3964" s="17"/>
      <c r="H3964" s="17"/>
      <c r="I3964" s="17"/>
      <c r="J3964" s="17"/>
      <c r="K3964" s="98"/>
      <c r="L3964" s="17"/>
    </row>
    <row r="3965" spans="1:12" x14ac:dyDescent="0.25">
      <c r="A3965" s="17"/>
      <c r="B3965" s="17"/>
      <c r="C3965" s="17"/>
      <c r="D3965" s="17"/>
      <c r="E3965" s="17"/>
      <c r="F3965" s="17"/>
      <c r="G3965" s="17"/>
      <c r="H3965" s="17"/>
      <c r="I3965" s="17"/>
      <c r="J3965" s="17"/>
      <c r="K3965" s="98"/>
      <c r="L3965" s="17"/>
    </row>
    <row r="3966" spans="1:12" x14ac:dyDescent="0.25">
      <c r="A3966" s="17"/>
      <c r="B3966" s="17"/>
      <c r="C3966" s="17"/>
      <c r="D3966" s="17"/>
      <c r="E3966" s="17"/>
      <c r="F3966" s="17"/>
      <c r="G3966" s="17"/>
      <c r="H3966" s="17"/>
      <c r="I3966" s="17"/>
      <c r="J3966" s="17"/>
      <c r="K3966" s="98"/>
      <c r="L3966" s="17"/>
    </row>
    <row r="3967" spans="1:12" x14ac:dyDescent="0.25">
      <c r="A3967" s="17"/>
      <c r="B3967" s="17"/>
      <c r="C3967" s="17"/>
      <c r="D3967" s="17"/>
      <c r="E3967" s="17"/>
      <c r="F3967" s="17"/>
      <c r="G3967" s="17"/>
      <c r="H3967" s="17"/>
      <c r="I3967" s="17"/>
      <c r="J3967" s="17"/>
      <c r="K3967" s="98"/>
      <c r="L3967" s="17"/>
    </row>
    <row r="3968" spans="1:12" x14ac:dyDescent="0.25">
      <c r="A3968" s="17"/>
      <c r="B3968" s="17"/>
      <c r="C3968" s="17"/>
      <c r="D3968" s="17"/>
      <c r="E3968" s="17"/>
      <c r="F3968" s="17"/>
      <c r="G3968" s="17"/>
      <c r="H3968" s="17"/>
      <c r="I3968" s="17"/>
      <c r="J3968" s="17"/>
      <c r="K3968" s="98"/>
      <c r="L3968" s="17"/>
    </row>
    <row r="3969" spans="1:12" x14ac:dyDescent="0.25">
      <c r="A3969" s="17"/>
      <c r="B3969" s="17"/>
      <c r="C3969" s="17"/>
      <c r="D3969" s="17"/>
      <c r="E3969" s="17"/>
      <c r="F3969" s="17"/>
      <c r="G3969" s="17"/>
      <c r="H3969" s="17"/>
      <c r="I3969" s="17"/>
      <c r="J3969" s="17"/>
      <c r="K3969" s="98"/>
      <c r="L3969" s="17"/>
    </row>
    <row r="3970" spans="1:12" x14ac:dyDescent="0.25">
      <c r="A3970" s="17"/>
      <c r="B3970" s="17"/>
      <c r="C3970" s="17"/>
      <c r="D3970" s="17"/>
      <c r="E3970" s="17"/>
      <c r="F3970" s="17"/>
      <c r="G3970" s="17"/>
      <c r="H3970" s="17"/>
      <c r="I3970" s="17"/>
      <c r="J3970" s="17"/>
      <c r="K3970" s="98"/>
      <c r="L3970" s="17"/>
    </row>
    <row r="3971" spans="1:12" x14ac:dyDescent="0.25">
      <c r="A3971" s="17"/>
      <c r="B3971" s="17"/>
      <c r="C3971" s="17"/>
      <c r="D3971" s="17"/>
      <c r="E3971" s="17"/>
      <c r="F3971" s="17"/>
      <c r="G3971" s="17"/>
      <c r="H3971" s="17"/>
      <c r="I3971" s="17"/>
      <c r="J3971" s="17"/>
      <c r="K3971" s="98"/>
      <c r="L3971" s="17"/>
    </row>
    <row r="3972" spans="1:12" x14ac:dyDescent="0.25">
      <c r="A3972" s="17"/>
      <c r="B3972" s="17"/>
      <c r="C3972" s="17"/>
      <c r="D3972" s="17"/>
      <c r="E3972" s="17"/>
      <c r="F3972" s="17"/>
      <c r="G3972" s="17"/>
      <c r="H3972" s="17"/>
      <c r="I3972" s="17"/>
      <c r="J3972" s="17"/>
      <c r="K3972" s="98"/>
      <c r="L3972" s="17"/>
    </row>
    <row r="3973" spans="1:12" x14ac:dyDescent="0.25">
      <c r="A3973" s="17"/>
      <c r="B3973" s="17"/>
      <c r="C3973" s="17"/>
      <c r="D3973" s="17"/>
      <c r="E3973" s="17"/>
      <c r="F3973" s="17"/>
      <c r="G3973" s="17"/>
      <c r="H3973" s="17"/>
      <c r="I3973" s="17"/>
      <c r="J3973" s="17"/>
      <c r="K3973" s="98"/>
      <c r="L3973" s="17"/>
    </row>
    <row r="3974" spans="1:12" x14ac:dyDescent="0.25">
      <c r="A3974" s="17"/>
      <c r="B3974" s="17"/>
      <c r="C3974" s="17"/>
      <c r="D3974" s="17"/>
      <c r="E3974" s="17"/>
      <c r="F3974" s="17"/>
      <c r="G3974" s="17"/>
      <c r="H3974" s="17"/>
      <c r="I3974" s="17"/>
      <c r="J3974" s="17"/>
      <c r="K3974" s="98"/>
      <c r="L3974" s="17"/>
    </row>
    <row r="3975" spans="1:12" x14ac:dyDescent="0.25">
      <c r="A3975" s="17"/>
      <c r="B3975" s="17"/>
      <c r="C3975" s="17"/>
      <c r="D3975" s="17"/>
      <c r="E3975" s="17"/>
      <c r="F3975" s="17"/>
      <c r="G3975" s="17"/>
      <c r="H3975" s="17"/>
      <c r="I3975" s="17"/>
      <c r="J3975" s="17"/>
      <c r="K3975" s="98"/>
      <c r="L3975" s="17"/>
    </row>
    <row r="3976" spans="1:12" x14ac:dyDescent="0.25">
      <c r="A3976" s="17"/>
      <c r="B3976" s="17"/>
      <c r="C3976" s="17"/>
      <c r="D3976" s="17"/>
      <c r="E3976" s="17"/>
      <c r="F3976" s="17"/>
      <c r="G3976" s="17"/>
      <c r="H3976" s="17"/>
      <c r="I3976" s="17"/>
      <c r="J3976" s="17"/>
      <c r="K3976" s="98"/>
      <c r="L3976" s="17"/>
    </row>
    <row r="3977" spans="1:12" x14ac:dyDescent="0.25">
      <c r="A3977" s="17"/>
      <c r="B3977" s="17"/>
      <c r="C3977" s="17"/>
      <c r="D3977" s="17"/>
      <c r="E3977" s="17"/>
      <c r="F3977" s="17"/>
      <c r="G3977" s="17"/>
      <c r="H3977" s="17"/>
      <c r="I3977" s="17"/>
      <c r="J3977" s="17"/>
      <c r="K3977" s="98"/>
      <c r="L3977" s="17"/>
    </row>
    <row r="3978" spans="1:12" x14ac:dyDescent="0.25">
      <c r="A3978" s="17"/>
      <c r="B3978" s="17"/>
      <c r="C3978" s="17"/>
      <c r="D3978" s="17"/>
      <c r="E3978" s="17"/>
      <c r="F3978" s="17"/>
      <c r="G3978" s="17"/>
      <c r="H3978" s="17"/>
      <c r="I3978" s="17"/>
      <c r="J3978" s="17"/>
      <c r="K3978" s="98"/>
      <c r="L3978" s="17"/>
    </row>
    <row r="3979" spans="1:12" x14ac:dyDescent="0.25">
      <c r="A3979" s="17"/>
      <c r="B3979" s="17"/>
      <c r="C3979" s="17"/>
      <c r="D3979" s="17"/>
      <c r="E3979" s="17"/>
      <c r="F3979" s="17"/>
      <c r="G3979" s="17"/>
      <c r="H3979" s="17"/>
      <c r="I3979" s="17"/>
      <c r="J3979" s="17"/>
      <c r="K3979" s="98"/>
      <c r="L3979" s="17"/>
    </row>
    <row r="3980" spans="1:12" x14ac:dyDescent="0.25">
      <c r="A3980" s="17"/>
      <c r="B3980" s="17"/>
      <c r="C3980" s="17"/>
      <c r="D3980" s="17"/>
      <c r="E3980" s="17"/>
      <c r="F3980" s="17"/>
      <c r="G3980" s="17"/>
      <c r="H3980" s="17"/>
      <c r="I3980" s="17"/>
      <c r="J3980" s="17"/>
      <c r="K3980" s="98"/>
      <c r="L3980" s="17"/>
    </row>
    <row r="3981" spans="1:12" x14ac:dyDescent="0.25">
      <c r="A3981" s="17"/>
      <c r="B3981" s="17"/>
      <c r="C3981" s="17"/>
      <c r="D3981" s="17"/>
      <c r="E3981" s="17"/>
      <c r="F3981" s="17"/>
      <c r="G3981" s="17"/>
      <c r="H3981" s="17"/>
      <c r="I3981" s="17"/>
      <c r="J3981" s="17"/>
      <c r="K3981" s="98"/>
      <c r="L3981" s="17"/>
    </row>
    <row r="3982" spans="1:12" x14ac:dyDescent="0.25">
      <c r="A3982" s="17"/>
      <c r="B3982" s="17"/>
      <c r="C3982" s="17"/>
      <c r="D3982" s="17"/>
      <c r="E3982" s="17"/>
      <c r="F3982" s="17"/>
      <c r="G3982" s="17"/>
      <c r="H3982" s="17"/>
      <c r="I3982" s="17"/>
      <c r="J3982" s="17"/>
      <c r="K3982" s="98"/>
      <c r="L3982" s="17"/>
    </row>
    <row r="3983" spans="1:12" x14ac:dyDescent="0.25">
      <c r="A3983" s="17"/>
      <c r="B3983" s="17"/>
      <c r="C3983" s="17"/>
      <c r="D3983" s="17"/>
      <c r="E3983" s="17"/>
      <c r="F3983" s="17"/>
      <c r="G3983" s="17"/>
      <c r="H3983" s="17"/>
      <c r="I3983" s="17"/>
      <c r="J3983" s="17"/>
      <c r="K3983" s="98"/>
      <c r="L3983" s="17"/>
    </row>
    <row r="3984" spans="1:12" x14ac:dyDescent="0.25">
      <c r="A3984" s="17"/>
      <c r="B3984" s="17"/>
      <c r="C3984" s="17"/>
      <c r="D3984" s="17"/>
      <c r="E3984" s="17"/>
      <c r="F3984" s="17"/>
      <c r="G3984" s="17"/>
      <c r="H3984" s="17"/>
      <c r="I3984" s="17"/>
      <c r="J3984" s="17"/>
      <c r="K3984" s="98"/>
      <c r="L3984" s="17"/>
    </row>
    <row r="3985" spans="1:12" x14ac:dyDescent="0.25">
      <c r="A3985" s="17"/>
      <c r="B3985" s="17"/>
      <c r="C3985" s="17"/>
      <c r="D3985" s="17"/>
      <c r="E3985" s="17"/>
      <c r="F3985" s="17"/>
      <c r="G3985" s="17"/>
      <c r="H3985" s="17"/>
      <c r="I3985" s="17"/>
      <c r="J3985" s="17"/>
      <c r="K3985" s="98"/>
      <c r="L3985" s="17"/>
    </row>
    <row r="3986" spans="1:12" x14ac:dyDescent="0.25">
      <c r="A3986" s="17"/>
      <c r="B3986" s="17"/>
      <c r="C3986" s="17"/>
      <c r="D3986" s="17"/>
      <c r="E3986" s="17"/>
      <c r="F3986" s="17"/>
      <c r="G3986" s="17"/>
      <c r="H3986" s="17"/>
      <c r="I3986" s="17"/>
      <c r="J3986" s="17"/>
      <c r="K3986" s="98"/>
      <c r="L3986" s="17"/>
    </row>
    <row r="3987" spans="1:12" x14ac:dyDescent="0.25">
      <c r="A3987" s="17"/>
      <c r="B3987" s="17"/>
      <c r="C3987" s="17"/>
      <c r="D3987" s="17"/>
      <c r="E3987" s="17"/>
      <c r="F3987" s="17"/>
      <c r="G3987" s="17"/>
      <c r="H3987" s="17"/>
      <c r="I3987" s="17"/>
      <c r="J3987" s="17"/>
      <c r="K3987" s="98"/>
      <c r="L3987" s="17"/>
    </row>
    <row r="3988" spans="1:12" x14ac:dyDescent="0.25">
      <c r="A3988" s="17"/>
      <c r="B3988" s="17"/>
      <c r="C3988" s="17"/>
      <c r="D3988" s="17"/>
      <c r="E3988" s="17"/>
      <c r="F3988" s="17"/>
      <c r="G3988" s="17"/>
      <c r="H3988" s="17"/>
      <c r="I3988" s="17"/>
      <c r="J3988" s="17"/>
      <c r="K3988" s="98"/>
      <c r="L3988" s="17"/>
    </row>
    <row r="3989" spans="1:12" x14ac:dyDescent="0.25">
      <c r="A3989" s="17"/>
      <c r="B3989" s="17"/>
      <c r="C3989" s="17"/>
      <c r="D3989" s="17"/>
      <c r="E3989" s="17"/>
      <c r="F3989" s="17"/>
      <c r="G3989" s="17"/>
      <c r="H3989" s="17"/>
      <c r="I3989" s="17"/>
      <c r="J3989" s="17"/>
      <c r="K3989" s="98"/>
      <c r="L3989" s="17"/>
    </row>
    <row r="3990" spans="1:12" x14ac:dyDescent="0.25">
      <c r="A3990" s="17"/>
      <c r="B3990" s="17"/>
      <c r="C3990" s="17"/>
      <c r="D3990" s="17"/>
      <c r="E3990" s="17"/>
      <c r="F3990" s="17"/>
      <c r="G3990" s="17"/>
      <c r="H3990" s="17"/>
      <c r="I3990" s="17"/>
      <c r="J3990" s="17"/>
      <c r="K3990" s="98"/>
      <c r="L3990" s="17"/>
    </row>
    <row r="3991" spans="1:12" x14ac:dyDescent="0.25">
      <c r="A3991" s="17"/>
      <c r="B3991" s="17"/>
      <c r="C3991" s="17"/>
      <c r="D3991" s="17"/>
      <c r="E3991" s="17"/>
      <c r="F3991" s="17"/>
      <c r="G3991" s="17"/>
      <c r="H3991" s="17"/>
      <c r="I3991" s="17"/>
      <c r="J3991" s="17"/>
      <c r="K3991" s="98"/>
      <c r="L3991" s="17"/>
    </row>
    <row r="3992" spans="1:12" x14ac:dyDescent="0.25">
      <c r="A3992" s="17"/>
      <c r="B3992" s="17"/>
      <c r="C3992" s="17"/>
      <c r="D3992" s="17"/>
      <c r="E3992" s="17"/>
      <c r="F3992" s="17"/>
      <c r="G3992" s="17"/>
      <c r="H3992" s="17"/>
      <c r="I3992" s="17"/>
      <c r="J3992" s="17"/>
      <c r="K3992" s="98"/>
      <c r="L3992" s="17"/>
    </row>
    <row r="3993" spans="1:12" x14ac:dyDescent="0.25">
      <c r="A3993" s="17"/>
      <c r="B3993" s="17"/>
      <c r="C3993" s="17"/>
      <c r="D3993" s="17"/>
      <c r="E3993" s="17"/>
      <c r="F3993" s="17"/>
      <c r="G3993" s="17"/>
      <c r="H3993" s="17"/>
      <c r="I3993" s="17"/>
      <c r="J3993" s="17"/>
      <c r="K3993" s="98"/>
      <c r="L3993" s="17"/>
    </row>
    <row r="3994" spans="1:12" x14ac:dyDescent="0.25">
      <c r="A3994" s="17"/>
      <c r="B3994" s="17"/>
      <c r="C3994" s="17"/>
      <c r="D3994" s="17"/>
      <c r="E3994" s="17"/>
      <c r="F3994" s="17"/>
      <c r="G3994" s="17"/>
      <c r="H3994" s="17"/>
      <c r="I3994" s="17"/>
      <c r="J3994" s="17"/>
      <c r="K3994" s="98"/>
      <c r="L3994" s="17"/>
    </row>
    <row r="3995" spans="1:12" x14ac:dyDescent="0.25">
      <c r="A3995" s="17"/>
      <c r="B3995" s="17"/>
      <c r="C3995" s="17"/>
      <c r="D3995" s="17"/>
      <c r="E3995" s="17"/>
      <c r="F3995" s="17"/>
      <c r="G3995" s="17"/>
      <c r="H3995" s="17"/>
      <c r="I3995" s="17"/>
      <c r="J3995" s="17"/>
      <c r="K3995" s="98"/>
      <c r="L3995" s="17"/>
    </row>
    <row r="3996" spans="1:12" x14ac:dyDescent="0.25">
      <c r="A3996" s="17"/>
      <c r="B3996" s="17"/>
      <c r="C3996" s="17"/>
      <c r="D3996" s="17"/>
      <c r="E3996" s="17"/>
      <c r="F3996" s="17"/>
      <c r="G3996" s="17"/>
      <c r="H3996" s="17"/>
      <c r="I3996" s="17"/>
      <c r="J3996" s="17"/>
      <c r="K3996" s="98"/>
      <c r="L3996" s="17"/>
    </row>
    <row r="3997" spans="1:12" x14ac:dyDescent="0.25">
      <c r="A3997" s="17"/>
      <c r="B3997" s="17"/>
      <c r="C3997" s="17"/>
      <c r="D3997" s="17"/>
      <c r="E3997" s="17"/>
      <c r="F3997" s="17"/>
      <c r="G3997" s="17"/>
      <c r="H3997" s="17"/>
      <c r="I3997" s="17"/>
      <c r="J3997" s="17"/>
      <c r="K3997" s="98"/>
      <c r="L3997" s="17"/>
    </row>
    <row r="3998" spans="1:12" x14ac:dyDescent="0.25">
      <c r="A3998" s="17"/>
      <c r="B3998" s="17"/>
      <c r="C3998" s="17"/>
      <c r="D3998" s="17"/>
      <c r="E3998" s="17"/>
      <c r="F3998" s="17"/>
      <c r="G3998" s="17"/>
      <c r="H3998" s="17"/>
      <c r="I3998" s="17"/>
      <c r="J3998" s="17"/>
      <c r="K3998" s="98"/>
      <c r="L3998" s="17"/>
    </row>
    <row r="3999" spans="1:12" x14ac:dyDescent="0.25">
      <c r="A3999" s="17"/>
      <c r="B3999" s="17"/>
      <c r="C3999" s="17"/>
      <c r="D3999" s="17"/>
      <c r="E3999" s="17"/>
      <c r="F3999" s="17"/>
      <c r="G3999" s="17"/>
      <c r="H3999" s="17"/>
      <c r="I3999" s="17"/>
      <c r="J3999" s="17"/>
      <c r="K3999" s="98"/>
      <c r="L3999" s="17"/>
    </row>
    <row r="4000" spans="1:12" x14ac:dyDescent="0.25">
      <c r="A4000" s="17"/>
      <c r="B4000" s="17"/>
      <c r="C4000" s="17"/>
      <c r="D4000" s="17"/>
      <c r="E4000" s="17"/>
      <c r="F4000" s="17"/>
      <c r="G4000" s="17"/>
      <c r="H4000" s="17"/>
      <c r="I4000" s="17"/>
      <c r="J4000" s="17"/>
      <c r="K4000" s="98"/>
      <c r="L4000" s="17"/>
    </row>
    <row r="4001" spans="1:12" x14ac:dyDescent="0.25">
      <c r="A4001" s="17"/>
      <c r="B4001" s="17"/>
      <c r="C4001" s="17"/>
      <c r="D4001" s="17"/>
      <c r="E4001" s="17"/>
      <c r="F4001" s="17"/>
      <c r="G4001" s="17"/>
      <c r="H4001" s="17"/>
      <c r="I4001" s="17"/>
      <c r="J4001" s="17"/>
      <c r="K4001" s="98"/>
      <c r="L4001" s="17"/>
    </row>
    <row r="4002" spans="1:12" x14ac:dyDescent="0.25">
      <c r="A4002" s="17"/>
      <c r="B4002" s="17"/>
      <c r="C4002" s="17"/>
      <c r="D4002" s="17"/>
      <c r="E4002" s="17"/>
      <c r="F4002" s="17"/>
      <c r="G4002" s="17"/>
      <c r="H4002" s="17"/>
      <c r="I4002" s="17"/>
      <c r="J4002" s="17"/>
      <c r="K4002" s="98"/>
      <c r="L4002" s="17"/>
    </row>
    <row r="4003" spans="1:12" x14ac:dyDescent="0.25">
      <c r="A4003" s="17"/>
      <c r="B4003" s="17"/>
      <c r="C4003" s="17"/>
      <c r="D4003" s="17"/>
      <c r="E4003" s="17"/>
      <c r="F4003" s="17"/>
      <c r="G4003" s="17"/>
      <c r="H4003" s="17"/>
      <c r="I4003" s="17"/>
      <c r="J4003" s="17"/>
      <c r="K4003" s="98"/>
      <c r="L4003" s="17"/>
    </row>
    <row r="4004" spans="1:12" x14ac:dyDescent="0.25">
      <c r="A4004" s="17"/>
      <c r="B4004" s="17"/>
      <c r="C4004" s="17"/>
      <c r="D4004" s="17"/>
      <c r="E4004" s="17"/>
      <c r="F4004" s="17"/>
      <c r="G4004" s="17"/>
      <c r="H4004" s="17"/>
      <c r="I4004" s="17"/>
      <c r="J4004" s="17"/>
      <c r="K4004" s="98"/>
      <c r="L4004" s="17"/>
    </row>
    <row r="4005" spans="1:12" x14ac:dyDescent="0.25">
      <c r="A4005" s="17"/>
      <c r="B4005" s="17"/>
      <c r="C4005" s="17"/>
      <c r="D4005" s="17"/>
      <c r="E4005" s="17"/>
      <c r="F4005" s="17"/>
      <c r="G4005" s="17"/>
      <c r="H4005" s="17"/>
      <c r="I4005" s="17"/>
      <c r="J4005" s="17"/>
      <c r="K4005" s="98"/>
      <c r="L4005" s="17"/>
    </row>
    <row r="4006" spans="1:12" x14ac:dyDescent="0.25">
      <c r="A4006" s="17"/>
      <c r="B4006" s="17"/>
      <c r="C4006" s="17"/>
      <c r="D4006" s="17"/>
      <c r="E4006" s="17"/>
      <c r="F4006" s="17"/>
      <c r="G4006" s="17"/>
      <c r="H4006" s="17"/>
      <c r="I4006" s="17"/>
      <c r="J4006" s="17"/>
      <c r="K4006" s="98"/>
      <c r="L4006" s="17"/>
    </row>
    <row r="4007" spans="1:12" x14ac:dyDescent="0.25">
      <c r="A4007" s="17"/>
      <c r="B4007" s="17"/>
      <c r="C4007" s="17"/>
      <c r="D4007" s="17"/>
      <c r="E4007" s="17"/>
      <c r="F4007" s="17"/>
      <c r="G4007" s="17"/>
      <c r="H4007" s="17"/>
      <c r="I4007" s="17"/>
      <c r="J4007" s="17"/>
      <c r="K4007" s="98"/>
      <c r="L4007" s="17"/>
    </row>
    <row r="4008" spans="1:12" x14ac:dyDescent="0.25">
      <c r="A4008" s="17"/>
      <c r="B4008" s="17"/>
      <c r="C4008" s="17"/>
      <c r="D4008" s="17"/>
      <c r="E4008" s="17"/>
      <c r="F4008" s="17"/>
      <c r="G4008" s="17"/>
      <c r="H4008" s="17"/>
      <c r="I4008" s="17"/>
      <c r="J4008" s="17"/>
      <c r="K4008" s="98"/>
      <c r="L4008" s="17"/>
    </row>
    <row r="4009" spans="1:12" x14ac:dyDescent="0.25">
      <c r="A4009" s="17"/>
      <c r="B4009" s="17"/>
      <c r="C4009" s="17"/>
      <c r="D4009" s="17"/>
      <c r="E4009" s="17"/>
      <c r="F4009" s="17"/>
      <c r="G4009" s="17"/>
      <c r="H4009" s="17"/>
      <c r="I4009" s="17"/>
      <c r="J4009" s="17"/>
      <c r="K4009" s="98"/>
      <c r="L4009" s="17"/>
    </row>
    <row r="4010" spans="1:12" x14ac:dyDescent="0.25">
      <c r="A4010" s="17"/>
      <c r="B4010" s="17"/>
      <c r="C4010" s="17"/>
      <c r="D4010" s="17"/>
      <c r="E4010" s="17"/>
      <c r="F4010" s="17"/>
      <c r="G4010" s="17"/>
      <c r="H4010" s="17"/>
      <c r="I4010" s="17"/>
      <c r="J4010" s="17"/>
      <c r="K4010" s="98"/>
      <c r="L4010" s="17"/>
    </row>
    <row r="4011" spans="1:12" x14ac:dyDescent="0.25">
      <c r="A4011" s="17"/>
      <c r="B4011" s="17"/>
      <c r="C4011" s="17"/>
      <c r="D4011" s="17"/>
      <c r="E4011" s="17"/>
      <c r="F4011" s="17"/>
      <c r="G4011" s="17"/>
      <c r="H4011" s="17"/>
      <c r="I4011" s="17"/>
      <c r="J4011" s="17"/>
      <c r="K4011" s="98"/>
      <c r="L4011" s="17"/>
    </row>
    <row r="4012" spans="1:12" x14ac:dyDescent="0.25">
      <c r="A4012" s="17"/>
      <c r="B4012" s="17"/>
      <c r="C4012" s="17"/>
      <c r="D4012" s="17"/>
      <c r="E4012" s="17"/>
      <c r="F4012" s="17"/>
      <c r="G4012" s="17"/>
      <c r="H4012" s="17"/>
      <c r="I4012" s="17"/>
      <c r="J4012" s="17"/>
      <c r="K4012" s="98"/>
      <c r="L4012" s="17"/>
    </row>
    <row r="4013" spans="1:12" x14ac:dyDescent="0.25">
      <c r="A4013" s="17"/>
      <c r="B4013" s="17"/>
      <c r="C4013" s="17"/>
      <c r="D4013" s="17"/>
      <c r="E4013" s="17"/>
      <c r="F4013" s="17"/>
      <c r="G4013" s="17"/>
      <c r="H4013" s="17"/>
      <c r="I4013" s="17"/>
      <c r="J4013" s="17"/>
      <c r="K4013" s="98"/>
      <c r="L4013" s="17"/>
    </row>
    <row r="4014" spans="1:12" x14ac:dyDescent="0.25">
      <c r="A4014" s="17"/>
      <c r="B4014" s="17"/>
      <c r="C4014" s="17"/>
      <c r="D4014" s="17"/>
      <c r="E4014" s="17"/>
      <c r="F4014" s="17"/>
      <c r="G4014" s="17"/>
      <c r="H4014" s="17"/>
      <c r="I4014" s="17"/>
      <c r="J4014" s="17"/>
      <c r="K4014" s="98"/>
      <c r="L4014" s="17"/>
    </row>
    <row r="4015" spans="1:12" x14ac:dyDescent="0.25">
      <c r="A4015" s="17"/>
      <c r="B4015" s="17"/>
      <c r="C4015" s="17"/>
      <c r="D4015" s="17"/>
      <c r="E4015" s="17"/>
      <c r="F4015" s="17"/>
      <c r="G4015" s="17"/>
      <c r="H4015" s="17"/>
      <c r="I4015" s="17"/>
      <c r="J4015" s="17"/>
      <c r="K4015" s="98"/>
      <c r="L4015" s="17"/>
    </row>
    <row r="4016" spans="1:12" x14ac:dyDescent="0.25">
      <c r="A4016" s="17"/>
      <c r="B4016" s="17"/>
      <c r="C4016" s="17"/>
      <c r="D4016" s="17"/>
      <c r="E4016" s="17"/>
      <c r="F4016" s="17"/>
      <c r="G4016" s="17"/>
      <c r="H4016" s="17"/>
      <c r="I4016" s="17"/>
      <c r="J4016" s="17"/>
      <c r="K4016" s="98"/>
      <c r="L4016" s="17"/>
    </row>
    <row r="4017" spans="1:12" x14ac:dyDescent="0.25">
      <c r="A4017" s="17"/>
      <c r="B4017" s="17"/>
      <c r="C4017" s="17"/>
      <c r="D4017" s="17"/>
      <c r="E4017" s="17"/>
      <c r="F4017" s="17"/>
      <c r="G4017" s="17"/>
      <c r="H4017" s="17"/>
      <c r="I4017" s="17"/>
      <c r="J4017" s="17"/>
      <c r="K4017" s="98"/>
      <c r="L4017" s="17"/>
    </row>
    <row r="4018" spans="1:12" x14ac:dyDescent="0.25">
      <c r="A4018" s="17"/>
      <c r="B4018" s="17"/>
      <c r="C4018" s="17"/>
      <c r="D4018" s="17"/>
      <c r="E4018" s="17"/>
      <c r="F4018" s="17"/>
      <c r="G4018" s="17"/>
      <c r="H4018" s="17"/>
      <c r="I4018" s="17"/>
      <c r="J4018" s="17"/>
      <c r="K4018" s="98"/>
      <c r="L4018" s="17"/>
    </row>
    <row r="4019" spans="1:12" x14ac:dyDescent="0.25">
      <c r="A4019" s="17"/>
      <c r="B4019" s="17"/>
      <c r="C4019" s="17"/>
      <c r="D4019" s="17"/>
      <c r="E4019" s="17"/>
      <c r="F4019" s="17"/>
      <c r="G4019" s="17"/>
      <c r="H4019" s="17"/>
      <c r="I4019" s="17"/>
      <c r="J4019" s="17"/>
      <c r="K4019" s="98"/>
      <c r="L4019" s="17"/>
    </row>
    <row r="4020" spans="1:12" x14ac:dyDescent="0.25">
      <c r="A4020" s="17"/>
      <c r="B4020" s="17"/>
      <c r="C4020" s="17"/>
      <c r="D4020" s="17"/>
      <c r="E4020" s="17"/>
      <c r="F4020" s="17"/>
      <c r="G4020" s="17"/>
      <c r="H4020" s="17"/>
      <c r="I4020" s="17"/>
      <c r="J4020" s="17"/>
      <c r="K4020" s="98"/>
      <c r="L4020" s="17"/>
    </row>
    <row r="4021" spans="1:12" x14ac:dyDescent="0.25">
      <c r="A4021" s="17"/>
      <c r="B4021" s="17"/>
      <c r="C4021" s="17"/>
      <c r="D4021" s="17"/>
      <c r="E4021" s="17"/>
      <c r="F4021" s="17"/>
      <c r="G4021" s="17"/>
      <c r="H4021" s="17"/>
      <c r="I4021" s="17"/>
      <c r="J4021" s="17"/>
      <c r="K4021" s="98"/>
      <c r="L4021" s="17"/>
    </row>
    <row r="4022" spans="1:12" x14ac:dyDescent="0.25">
      <c r="A4022" s="17"/>
      <c r="B4022" s="17"/>
      <c r="C4022" s="17"/>
      <c r="D4022" s="17"/>
      <c r="E4022" s="17"/>
      <c r="F4022" s="17"/>
      <c r="G4022" s="17"/>
      <c r="H4022" s="17"/>
      <c r="I4022" s="17"/>
      <c r="J4022" s="17"/>
      <c r="K4022" s="98"/>
      <c r="L4022" s="17"/>
    </row>
    <row r="4023" spans="1:12" x14ac:dyDescent="0.25">
      <c r="A4023" s="17"/>
      <c r="B4023" s="17"/>
      <c r="C4023" s="17"/>
      <c r="D4023" s="17"/>
      <c r="E4023" s="17"/>
      <c r="F4023" s="17"/>
      <c r="G4023" s="17"/>
      <c r="H4023" s="17"/>
      <c r="I4023" s="17"/>
      <c r="J4023" s="17"/>
      <c r="K4023" s="98"/>
      <c r="L4023" s="17"/>
    </row>
    <row r="4024" spans="1:12" x14ac:dyDescent="0.25">
      <c r="A4024" s="17"/>
      <c r="B4024" s="17"/>
      <c r="C4024" s="17"/>
      <c r="D4024" s="17"/>
      <c r="E4024" s="17"/>
      <c r="F4024" s="17"/>
      <c r="G4024" s="17"/>
      <c r="H4024" s="17"/>
      <c r="I4024" s="17"/>
      <c r="J4024" s="17"/>
      <c r="K4024" s="98"/>
      <c r="L4024" s="17"/>
    </row>
    <row r="4025" spans="1:12" x14ac:dyDescent="0.25">
      <c r="A4025" s="17"/>
      <c r="B4025" s="17"/>
      <c r="C4025" s="17"/>
      <c r="D4025" s="17"/>
      <c r="E4025" s="17"/>
      <c r="F4025" s="17"/>
      <c r="G4025" s="17"/>
      <c r="H4025" s="17"/>
      <c r="I4025" s="17"/>
      <c r="J4025" s="17"/>
      <c r="K4025" s="98"/>
      <c r="L4025" s="17"/>
    </row>
    <row r="4026" spans="1:12" x14ac:dyDescent="0.25">
      <c r="A4026" s="17"/>
      <c r="B4026" s="17"/>
      <c r="C4026" s="17"/>
      <c r="D4026" s="17"/>
      <c r="E4026" s="17"/>
      <c r="F4026" s="17"/>
      <c r="G4026" s="17"/>
      <c r="H4026" s="17"/>
      <c r="I4026" s="17"/>
      <c r="J4026" s="17"/>
      <c r="K4026" s="98"/>
      <c r="L4026" s="17"/>
    </row>
    <row r="4027" spans="1:12" x14ac:dyDescent="0.25">
      <c r="A4027" s="17"/>
      <c r="B4027" s="17"/>
      <c r="C4027" s="17"/>
      <c r="D4027" s="17"/>
      <c r="E4027" s="17"/>
      <c r="F4027" s="17"/>
      <c r="G4027" s="17"/>
      <c r="H4027" s="17"/>
      <c r="I4027" s="17"/>
      <c r="J4027" s="17"/>
      <c r="K4027" s="98"/>
      <c r="L4027" s="17"/>
    </row>
    <row r="4028" spans="1:12" x14ac:dyDescent="0.25">
      <c r="A4028" s="17"/>
      <c r="B4028" s="17"/>
      <c r="C4028" s="17"/>
      <c r="D4028" s="17"/>
      <c r="E4028" s="17"/>
      <c r="F4028" s="17"/>
      <c r="G4028" s="17"/>
      <c r="H4028" s="17"/>
      <c r="I4028" s="17"/>
      <c r="J4028" s="17"/>
      <c r="K4028" s="98"/>
      <c r="L4028" s="17"/>
    </row>
    <row r="4029" spans="1:12" x14ac:dyDescent="0.25">
      <c r="A4029" s="17"/>
      <c r="B4029" s="17"/>
      <c r="C4029" s="17"/>
      <c r="D4029" s="17"/>
      <c r="E4029" s="17"/>
      <c r="F4029" s="17"/>
      <c r="G4029" s="17"/>
      <c r="H4029" s="17"/>
      <c r="I4029" s="17"/>
      <c r="J4029" s="17"/>
      <c r="K4029" s="98"/>
      <c r="L4029" s="17"/>
    </row>
    <row r="4030" spans="1:12" x14ac:dyDescent="0.25">
      <c r="A4030" s="17"/>
      <c r="B4030" s="17"/>
      <c r="C4030" s="17"/>
      <c r="D4030" s="17"/>
      <c r="E4030" s="17"/>
      <c r="F4030" s="17"/>
      <c r="G4030" s="17"/>
      <c r="H4030" s="17"/>
      <c r="I4030" s="17"/>
      <c r="J4030" s="17"/>
      <c r="K4030" s="98"/>
      <c r="L4030" s="17"/>
    </row>
    <row r="4031" spans="1:12" x14ac:dyDescent="0.25">
      <c r="A4031" s="17"/>
      <c r="B4031" s="17"/>
      <c r="C4031" s="17"/>
      <c r="D4031" s="17"/>
      <c r="E4031" s="17"/>
      <c r="F4031" s="17"/>
      <c r="G4031" s="17"/>
      <c r="H4031" s="17"/>
      <c r="I4031" s="17"/>
      <c r="J4031" s="17"/>
      <c r="K4031" s="98"/>
      <c r="L4031" s="17"/>
    </row>
    <row r="4032" spans="1:12" x14ac:dyDescent="0.25">
      <c r="A4032" s="17"/>
      <c r="B4032" s="17"/>
      <c r="C4032" s="17"/>
      <c r="D4032" s="17"/>
      <c r="E4032" s="17"/>
      <c r="F4032" s="17"/>
      <c r="G4032" s="17"/>
      <c r="H4032" s="17"/>
      <c r="I4032" s="17"/>
      <c r="J4032" s="17"/>
      <c r="K4032" s="98"/>
      <c r="L4032" s="17"/>
    </row>
    <row r="4033" spans="1:12" x14ac:dyDescent="0.25">
      <c r="A4033" s="17"/>
      <c r="B4033" s="17"/>
      <c r="C4033" s="17"/>
      <c r="D4033" s="17"/>
      <c r="E4033" s="17"/>
      <c r="F4033" s="17"/>
      <c r="G4033" s="17"/>
      <c r="H4033" s="17"/>
      <c r="I4033" s="17"/>
      <c r="J4033" s="17"/>
      <c r="K4033" s="98"/>
      <c r="L4033" s="17"/>
    </row>
    <row r="4034" spans="1:12" x14ac:dyDescent="0.25">
      <c r="A4034" s="17"/>
      <c r="B4034" s="17"/>
      <c r="C4034" s="17"/>
      <c r="D4034" s="17"/>
      <c r="E4034" s="17"/>
      <c r="F4034" s="17"/>
      <c r="G4034" s="17"/>
      <c r="H4034" s="17"/>
      <c r="I4034" s="17"/>
      <c r="J4034" s="17"/>
      <c r="K4034" s="98"/>
      <c r="L4034" s="17"/>
    </row>
    <row r="4035" spans="1:12" x14ac:dyDescent="0.25">
      <c r="A4035" s="17"/>
      <c r="B4035" s="17"/>
      <c r="C4035" s="17"/>
      <c r="D4035" s="17"/>
      <c r="E4035" s="17"/>
      <c r="F4035" s="17"/>
      <c r="G4035" s="17"/>
      <c r="H4035" s="17"/>
      <c r="I4035" s="17"/>
      <c r="J4035" s="17"/>
      <c r="K4035" s="98"/>
      <c r="L4035" s="17"/>
    </row>
    <row r="4036" spans="1:12" x14ac:dyDescent="0.25">
      <c r="A4036" s="17"/>
      <c r="B4036" s="17"/>
      <c r="C4036" s="17"/>
      <c r="D4036" s="17"/>
      <c r="E4036" s="17"/>
      <c r="F4036" s="17"/>
      <c r="G4036" s="17"/>
      <c r="H4036" s="17"/>
      <c r="I4036" s="17"/>
      <c r="J4036" s="17"/>
      <c r="K4036" s="98"/>
      <c r="L4036" s="17"/>
    </row>
    <row r="4037" spans="1:12" x14ac:dyDescent="0.25">
      <c r="A4037" s="17"/>
      <c r="B4037" s="17"/>
      <c r="C4037" s="17"/>
      <c r="D4037" s="17"/>
      <c r="E4037" s="17"/>
      <c r="F4037" s="17"/>
      <c r="G4037" s="17"/>
      <c r="H4037" s="17"/>
      <c r="I4037" s="17"/>
      <c r="J4037" s="17"/>
      <c r="K4037" s="98"/>
      <c r="L4037" s="17"/>
    </row>
    <row r="4038" spans="1:12" x14ac:dyDescent="0.25">
      <c r="A4038" s="17"/>
      <c r="B4038" s="17"/>
      <c r="C4038" s="17"/>
      <c r="D4038" s="17"/>
      <c r="E4038" s="17"/>
      <c r="F4038" s="17"/>
      <c r="G4038" s="17"/>
      <c r="H4038" s="17"/>
      <c r="I4038" s="17"/>
      <c r="J4038" s="17"/>
      <c r="K4038" s="98"/>
      <c r="L4038" s="17"/>
    </row>
    <row r="4039" spans="1:12" x14ac:dyDescent="0.25">
      <c r="A4039" s="17"/>
      <c r="B4039" s="17"/>
      <c r="C4039" s="17"/>
      <c r="D4039" s="17"/>
      <c r="E4039" s="17"/>
      <c r="F4039" s="17"/>
      <c r="G4039" s="17"/>
      <c r="H4039" s="17"/>
      <c r="I4039" s="17"/>
      <c r="J4039" s="17"/>
      <c r="K4039" s="98"/>
      <c r="L4039" s="17"/>
    </row>
    <row r="4040" spans="1:12" x14ac:dyDescent="0.25">
      <c r="A4040" s="17"/>
      <c r="B4040" s="17"/>
      <c r="C4040" s="17"/>
      <c r="D4040" s="17"/>
      <c r="E4040" s="17"/>
      <c r="F4040" s="17"/>
      <c r="G4040" s="17"/>
      <c r="H4040" s="17"/>
      <c r="I4040" s="17"/>
      <c r="J4040" s="17"/>
      <c r="K4040" s="98"/>
      <c r="L4040" s="17"/>
    </row>
    <row r="4041" spans="1:12" x14ac:dyDescent="0.25">
      <c r="A4041" s="17"/>
      <c r="B4041" s="17"/>
      <c r="C4041" s="17"/>
      <c r="D4041" s="17"/>
      <c r="E4041" s="17"/>
      <c r="F4041" s="17"/>
      <c r="G4041" s="17"/>
      <c r="H4041" s="17"/>
      <c r="I4041" s="17"/>
      <c r="J4041" s="17"/>
      <c r="K4041" s="98"/>
      <c r="L4041" s="17"/>
    </row>
    <row r="4042" spans="1:12" x14ac:dyDescent="0.25">
      <c r="A4042" s="17"/>
      <c r="B4042" s="17"/>
      <c r="C4042" s="17"/>
      <c r="D4042" s="17"/>
      <c r="E4042" s="17"/>
      <c r="F4042" s="17"/>
      <c r="G4042" s="17"/>
      <c r="H4042" s="17"/>
      <c r="I4042" s="17"/>
      <c r="J4042" s="17"/>
      <c r="K4042" s="98"/>
      <c r="L4042" s="17"/>
    </row>
    <row r="4043" spans="1:12" x14ac:dyDescent="0.25">
      <c r="A4043" s="17"/>
      <c r="B4043" s="17"/>
      <c r="C4043" s="17"/>
      <c r="D4043" s="17"/>
      <c r="E4043" s="17"/>
      <c r="F4043" s="17"/>
      <c r="G4043" s="17"/>
      <c r="H4043" s="17"/>
      <c r="I4043" s="17"/>
      <c r="J4043" s="17"/>
      <c r="K4043" s="98"/>
      <c r="L4043" s="17"/>
    </row>
    <row r="4044" spans="1:12" x14ac:dyDescent="0.25">
      <c r="A4044" s="17"/>
      <c r="B4044" s="17"/>
      <c r="C4044" s="17"/>
      <c r="D4044" s="17"/>
      <c r="E4044" s="17"/>
      <c r="F4044" s="17"/>
      <c r="G4044" s="17"/>
      <c r="H4044" s="17"/>
      <c r="I4044" s="17"/>
      <c r="J4044" s="17"/>
      <c r="K4044" s="98"/>
      <c r="L4044" s="17"/>
    </row>
    <row r="4045" spans="1:12" x14ac:dyDescent="0.25">
      <c r="A4045" s="17"/>
      <c r="B4045" s="17"/>
      <c r="C4045" s="17"/>
      <c r="D4045" s="17"/>
      <c r="E4045" s="17"/>
      <c r="F4045" s="17"/>
      <c r="G4045" s="17"/>
      <c r="H4045" s="17"/>
      <c r="I4045" s="17"/>
      <c r="J4045" s="17"/>
      <c r="K4045" s="98"/>
      <c r="L4045" s="17"/>
    </row>
    <row r="4046" spans="1:12" x14ac:dyDescent="0.25">
      <c r="A4046" s="17"/>
      <c r="B4046" s="17"/>
      <c r="C4046" s="17"/>
      <c r="D4046" s="17"/>
      <c r="E4046" s="17"/>
      <c r="F4046" s="17"/>
      <c r="G4046" s="17"/>
      <c r="H4046" s="17"/>
      <c r="I4046" s="17"/>
      <c r="J4046" s="17"/>
      <c r="K4046" s="98"/>
      <c r="L4046" s="17"/>
    </row>
    <row r="4047" spans="1:12" x14ac:dyDescent="0.25">
      <c r="A4047" s="17"/>
      <c r="B4047" s="17"/>
      <c r="C4047" s="17"/>
      <c r="D4047" s="17"/>
      <c r="E4047" s="17"/>
      <c r="F4047" s="17"/>
      <c r="G4047" s="17"/>
      <c r="H4047" s="17"/>
      <c r="I4047" s="17"/>
      <c r="J4047" s="17"/>
      <c r="K4047" s="98"/>
      <c r="L4047" s="17"/>
    </row>
    <row r="4048" spans="1:12" x14ac:dyDescent="0.25">
      <c r="A4048" s="17"/>
      <c r="B4048" s="17"/>
      <c r="C4048" s="17"/>
      <c r="D4048" s="17"/>
      <c r="E4048" s="17"/>
      <c r="F4048" s="17"/>
      <c r="G4048" s="17"/>
      <c r="H4048" s="17"/>
      <c r="I4048" s="17"/>
      <c r="J4048" s="17"/>
      <c r="K4048" s="98"/>
      <c r="L4048" s="17"/>
    </row>
    <row r="4049" spans="1:12" x14ac:dyDescent="0.25">
      <c r="A4049" s="17"/>
      <c r="B4049" s="17"/>
      <c r="C4049" s="17"/>
      <c r="D4049" s="17"/>
      <c r="E4049" s="17"/>
      <c r="F4049" s="17"/>
      <c r="G4049" s="17"/>
      <c r="H4049" s="17"/>
      <c r="I4049" s="17"/>
      <c r="J4049" s="17"/>
      <c r="K4049" s="98"/>
      <c r="L4049" s="17"/>
    </row>
    <row r="4050" spans="1:12" x14ac:dyDescent="0.25">
      <c r="A4050" s="17"/>
      <c r="B4050" s="17"/>
      <c r="C4050" s="17"/>
      <c r="D4050" s="17"/>
      <c r="E4050" s="17"/>
      <c r="F4050" s="17"/>
      <c r="G4050" s="17"/>
      <c r="H4050" s="17"/>
      <c r="I4050" s="17"/>
      <c r="J4050" s="17"/>
      <c r="K4050" s="98"/>
      <c r="L4050" s="17"/>
    </row>
    <row r="4051" spans="1:12" x14ac:dyDescent="0.25">
      <c r="A4051" s="17"/>
      <c r="B4051" s="17"/>
      <c r="C4051" s="17"/>
      <c r="D4051" s="17"/>
      <c r="E4051" s="17"/>
      <c r="F4051" s="17"/>
      <c r="G4051" s="17"/>
      <c r="H4051" s="17"/>
      <c r="I4051" s="17"/>
      <c r="J4051" s="17"/>
      <c r="K4051" s="98"/>
      <c r="L4051" s="17"/>
    </row>
    <row r="4052" spans="1:12" x14ac:dyDescent="0.25">
      <c r="A4052" s="17"/>
      <c r="B4052" s="17"/>
      <c r="C4052" s="17"/>
      <c r="D4052" s="17"/>
      <c r="E4052" s="17"/>
      <c r="F4052" s="17"/>
      <c r="G4052" s="17"/>
      <c r="H4052" s="17"/>
      <c r="I4052" s="17"/>
      <c r="J4052" s="17"/>
      <c r="K4052" s="98"/>
      <c r="L4052" s="17"/>
    </row>
    <row r="4053" spans="1:12" x14ac:dyDescent="0.25">
      <c r="A4053" s="17"/>
      <c r="B4053" s="17"/>
      <c r="C4053" s="17"/>
      <c r="D4053" s="17"/>
      <c r="E4053" s="17"/>
      <c r="F4053" s="17"/>
      <c r="G4053" s="17"/>
      <c r="H4053" s="17"/>
      <c r="I4053" s="17"/>
      <c r="J4053" s="17"/>
      <c r="K4053" s="98"/>
      <c r="L4053" s="17"/>
    </row>
    <row r="4054" spans="1:12" x14ac:dyDescent="0.25">
      <c r="A4054" s="17"/>
      <c r="B4054" s="17"/>
      <c r="C4054" s="17"/>
      <c r="D4054" s="17"/>
      <c r="E4054" s="17"/>
      <c r="F4054" s="17"/>
      <c r="G4054" s="17"/>
      <c r="H4054" s="17"/>
      <c r="I4054" s="17"/>
      <c r="J4054" s="17"/>
      <c r="K4054" s="98"/>
      <c r="L4054" s="17"/>
    </row>
    <row r="4055" spans="1:12" x14ac:dyDescent="0.25">
      <c r="A4055" s="17"/>
      <c r="B4055" s="17"/>
      <c r="C4055" s="17"/>
      <c r="D4055" s="17"/>
      <c r="E4055" s="17"/>
      <c r="F4055" s="17"/>
      <c r="G4055" s="17"/>
      <c r="H4055" s="17"/>
      <c r="I4055" s="17"/>
      <c r="J4055" s="17"/>
      <c r="K4055" s="98"/>
      <c r="L4055" s="17"/>
    </row>
    <row r="4056" spans="1:12" x14ac:dyDescent="0.25">
      <c r="A4056" s="17"/>
      <c r="B4056" s="17"/>
      <c r="C4056" s="17"/>
      <c r="D4056" s="17"/>
      <c r="E4056" s="17"/>
      <c r="F4056" s="17"/>
      <c r="G4056" s="17"/>
      <c r="H4056" s="17"/>
      <c r="I4056" s="17"/>
      <c r="J4056" s="17"/>
      <c r="K4056" s="98"/>
      <c r="L4056" s="17"/>
    </row>
    <row r="4057" spans="1:12" x14ac:dyDescent="0.25">
      <c r="A4057" s="17"/>
      <c r="B4057" s="17"/>
      <c r="C4057" s="17"/>
      <c r="D4057" s="17"/>
      <c r="E4057" s="17"/>
      <c r="F4057" s="17"/>
      <c r="G4057" s="17"/>
      <c r="H4057" s="17"/>
      <c r="I4057" s="17"/>
      <c r="J4057" s="17"/>
      <c r="K4057" s="98"/>
      <c r="L4057" s="17"/>
    </row>
    <row r="4058" spans="1:12" x14ac:dyDescent="0.25">
      <c r="A4058" s="17"/>
      <c r="B4058" s="17"/>
      <c r="C4058" s="17"/>
      <c r="D4058" s="17"/>
      <c r="E4058" s="17"/>
      <c r="F4058" s="17"/>
      <c r="G4058" s="17"/>
      <c r="H4058" s="17"/>
      <c r="I4058" s="17"/>
      <c r="J4058" s="17"/>
      <c r="K4058" s="98"/>
      <c r="L4058" s="17"/>
    </row>
    <row r="4059" spans="1:12" x14ac:dyDescent="0.25">
      <c r="A4059" s="17"/>
      <c r="B4059" s="17"/>
      <c r="C4059" s="17"/>
      <c r="D4059" s="17"/>
      <c r="E4059" s="17"/>
      <c r="F4059" s="17"/>
      <c r="G4059" s="17"/>
      <c r="H4059" s="17"/>
      <c r="I4059" s="17"/>
      <c r="J4059" s="17"/>
      <c r="K4059" s="98"/>
      <c r="L4059" s="17"/>
    </row>
    <row r="4060" spans="1:12" x14ac:dyDescent="0.25">
      <c r="A4060" s="17"/>
      <c r="B4060" s="17"/>
      <c r="C4060" s="17"/>
      <c r="D4060" s="17"/>
      <c r="E4060" s="17"/>
      <c r="F4060" s="17"/>
      <c r="G4060" s="17"/>
      <c r="H4060" s="17"/>
      <c r="I4060" s="17"/>
      <c r="J4060" s="17"/>
      <c r="K4060" s="98"/>
      <c r="L4060" s="17"/>
    </row>
    <row r="4061" spans="1:12" x14ac:dyDescent="0.25">
      <c r="A4061" s="17"/>
      <c r="B4061" s="17"/>
      <c r="C4061" s="17"/>
      <c r="D4061" s="17"/>
      <c r="E4061" s="17"/>
      <c r="F4061" s="17"/>
      <c r="G4061" s="17"/>
      <c r="H4061" s="17"/>
      <c r="I4061" s="17"/>
      <c r="J4061" s="17"/>
      <c r="K4061" s="98"/>
      <c r="L4061" s="17"/>
    </row>
    <row r="4062" spans="1:12" x14ac:dyDescent="0.25">
      <c r="A4062" s="17"/>
      <c r="B4062" s="17"/>
      <c r="C4062" s="17"/>
      <c r="D4062" s="17"/>
      <c r="E4062" s="17"/>
      <c r="F4062" s="17"/>
      <c r="G4062" s="17"/>
      <c r="H4062" s="17"/>
      <c r="I4062" s="17"/>
      <c r="J4062" s="17"/>
      <c r="K4062" s="98"/>
      <c r="L4062" s="17"/>
    </row>
    <row r="4063" spans="1:12" x14ac:dyDescent="0.25">
      <c r="A4063" s="17"/>
      <c r="B4063" s="17"/>
      <c r="C4063" s="17"/>
      <c r="D4063" s="17"/>
      <c r="E4063" s="17"/>
      <c r="F4063" s="17"/>
      <c r="G4063" s="17"/>
      <c r="H4063" s="17"/>
      <c r="I4063" s="17"/>
      <c r="J4063" s="17"/>
      <c r="K4063" s="98"/>
      <c r="L4063" s="17"/>
    </row>
    <row r="4064" spans="1:12" x14ac:dyDescent="0.25">
      <c r="A4064" s="17"/>
      <c r="B4064" s="17"/>
      <c r="C4064" s="17"/>
      <c r="D4064" s="17"/>
      <c r="E4064" s="17"/>
      <c r="F4064" s="17"/>
      <c r="G4064" s="17"/>
      <c r="H4064" s="17"/>
      <c r="I4064" s="17"/>
      <c r="J4064" s="17"/>
      <c r="K4064" s="98"/>
      <c r="L4064" s="17"/>
    </row>
    <row r="4065" spans="1:12" x14ac:dyDescent="0.25">
      <c r="A4065" s="17"/>
      <c r="B4065" s="17"/>
      <c r="C4065" s="17"/>
      <c r="D4065" s="17"/>
      <c r="E4065" s="17"/>
      <c r="F4065" s="17"/>
      <c r="G4065" s="17"/>
      <c r="H4065" s="17"/>
      <c r="I4065" s="17"/>
      <c r="J4065" s="17"/>
      <c r="K4065" s="98"/>
      <c r="L4065" s="17"/>
    </row>
    <row r="4066" spans="1:12" x14ac:dyDescent="0.25">
      <c r="A4066" s="17"/>
      <c r="B4066" s="17"/>
      <c r="C4066" s="17"/>
      <c r="D4066" s="17"/>
      <c r="E4066" s="17"/>
      <c r="F4066" s="17"/>
      <c r="G4066" s="17"/>
      <c r="H4066" s="17"/>
      <c r="I4066" s="17"/>
      <c r="J4066" s="17"/>
      <c r="K4066" s="98"/>
      <c r="L4066" s="17"/>
    </row>
    <row r="4067" spans="1:12" x14ac:dyDescent="0.25">
      <c r="A4067" s="17"/>
      <c r="B4067" s="17"/>
      <c r="C4067" s="17"/>
      <c r="D4067" s="17"/>
      <c r="E4067" s="17"/>
      <c r="F4067" s="17"/>
      <c r="G4067" s="17"/>
      <c r="H4067" s="17"/>
      <c r="I4067" s="17"/>
      <c r="J4067" s="17"/>
      <c r="K4067" s="98"/>
      <c r="L4067" s="17"/>
    </row>
    <row r="4068" spans="1:12" x14ac:dyDescent="0.25">
      <c r="A4068" s="17"/>
      <c r="B4068" s="17"/>
      <c r="C4068" s="17"/>
      <c r="D4068" s="17"/>
      <c r="E4068" s="17"/>
      <c r="F4068" s="17"/>
      <c r="G4068" s="17"/>
      <c r="H4068" s="17"/>
      <c r="I4068" s="17"/>
      <c r="J4068" s="17"/>
      <c r="K4068" s="98"/>
      <c r="L4068" s="17"/>
    </row>
    <row r="4069" spans="1:12" x14ac:dyDescent="0.25">
      <c r="A4069" s="17"/>
      <c r="B4069" s="17"/>
      <c r="C4069" s="17"/>
      <c r="D4069" s="17"/>
      <c r="E4069" s="17"/>
      <c r="F4069" s="17"/>
      <c r="G4069" s="17"/>
      <c r="H4069" s="17"/>
      <c r="I4069" s="17"/>
      <c r="J4069" s="17"/>
      <c r="K4069" s="98"/>
      <c r="L4069" s="17"/>
    </row>
    <row r="4070" spans="1:12" x14ac:dyDescent="0.25">
      <c r="A4070" s="17"/>
      <c r="B4070" s="17"/>
      <c r="C4070" s="17"/>
      <c r="D4070" s="17"/>
      <c r="E4070" s="17"/>
      <c r="F4070" s="17"/>
      <c r="G4070" s="17"/>
      <c r="H4070" s="17"/>
      <c r="I4070" s="17"/>
      <c r="J4070" s="17"/>
      <c r="K4070" s="98"/>
      <c r="L4070" s="17"/>
    </row>
    <row r="4071" spans="1:12" x14ac:dyDescent="0.25">
      <c r="A4071" s="17"/>
      <c r="B4071" s="17"/>
      <c r="C4071" s="17"/>
      <c r="D4071" s="17"/>
      <c r="E4071" s="17"/>
      <c r="F4071" s="17"/>
      <c r="G4071" s="17"/>
      <c r="H4071" s="17"/>
      <c r="I4071" s="17"/>
      <c r="J4071" s="17"/>
      <c r="K4071" s="98"/>
      <c r="L4071" s="17"/>
    </row>
    <row r="4072" spans="1:12" x14ac:dyDescent="0.25">
      <c r="A4072" s="17"/>
      <c r="B4072" s="17"/>
      <c r="C4072" s="17"/>
      <c r="D4072" s="17"/>
      <c r="E4072" s="17"/>
      <c r="F4072" s="17"/>
      <c r="G4072" s="17"/>
      <c r="H4072" s="17"/>
      <c r="I4072" s="17"/>
      <c r="J4072" s="17"/>
      <c r="K4072" s="98"/>
      <c r="L4072" s="17"/>
    </row>
    <row r="4073" spans="1:12" x14ac:dyDescent="0.25">
      <c r="A4073" s="17"/>
      <c r="B4073" s="17"/>
      <c r="C4073" s="17"/>
      <c r="D4073" s="17"/>
      <c r="E4073" s="17"/>
      <c r="F4073" s="17"/>
      <c r="G4073" s="17"/>
      <c r="H4073" s="17"/>
      <c r="I4073" s="17"/>
      <c r="J4073" s="17"/>
      <c r="K4073" s="98"/>
      <c r="L4073" s="17"/>
    </row>
    <row r="4074" spans="1:12" x14ac:dyDescent="0.25">
      <c r="A4074" s="17"/>
      <c r="B4074" s="17"/>
      <c r="C4074" s="17"/>
      <c r="D4074" s="17"/>
      <c r="E4074" s="17"/>
      <c r="F4074" s="17"/>
      <c r="G4074" s="17"/>
      <c r="H4074" s="17"/>
      <c r="I4074" s="17"/>
      <c r="J4074" s="17"/>
      <c r="K4074" s="98"/>
      <c r="L4074" s="17"/>
    </row>
    <row r="4075" spans="1:12" x14ac:dyDescent="0.25">
      <c r="A4075" s="17"/>
      <c r="B4075" s="17"/>
      <c r="C4075" s="17"/>
      <c r="D4075" s="17"/>
      <c r="E4075" s="17"/>
      <c r="F4075" s="17"/>
      <c r="G4075" s="17"/>
      <c r="H4075" s="17"/>
      <c r="I4075" s="17"/>
      <c r="J4075" s="17"/>
      <c r="K4075" s="98"/>
      <c r="L4075" s="17"/>
    </row>
    <row r="4076" spans="1:12" x14ac:dyDescent="0.25">
      <c r="A4076" s="17"/>
      <c r="B4076" s="17"/>
      <c r="C4076" s="17"/>
      <c r="D4076" s="17"/>
      <c r="E4076" s="17"/>
      <c r="F4076" s="17"/>
      <c r="G4076" s="17"/>
      <c r="H4076" s="17"/>
      <c r="I4076" s="17"/>
      <c r="J4076" s="17"/>
      <c r="K4076" s="98"/>
      <c r="L4076" s="17"/>
    </row>
    <row r="4077" spans="1:12" x14ac:dyDescent="0.25">
      <c r="A4077" s="17"/>
      <c r="B4077" s="17"/>
      <c r="C4077" s="17"/>
      <c r="D4077" s="17"/>
      <c r="E4077" s="17"/>
      <c r="F4077" s="17"/>
      <c r="G4077" s="17"/>
      <c r="H4077" s="17"/>
      <c r="I4077" s="17"/>
      <c r="J4077" s="17"/>
      <c r="K4077" s="98"/>
      <c r="L4077" s="17"/>
    </row>
    <row r="4078" spans="1:12" x14ac:dyDescent="0.25">
      <c r="A4078" s="17"/>
      <c r="B4078" s="17"/>
      <c r="C4078" s="17"/>
      <c r="D4078" s="17"/>
      <c r="E4078" s="17"/>
      <c r="F4078" s="17"/>
      <c r="G4078" s="17"/>
      <c r="H4078" s="17"/>
      <c r="I4078" s="17"/>
      <c r="J4078" s="17"/>
      <c r="K4078" s="98"/>
      <c r="L4078" s="17"/>
    </row>
    <row r="4079" spans="1:12" x14ac:dyDescent="0.25">
      <c r="A4079" s="17"/>
      <c r="B4079" s="17"/>
      <c r="C4079" s="17"/>
      <c r="D4079" s="17"/>
      <c r="E4079" s="17"/>
      <c r="F4079" s="17"/>
      <c r="G4079" s="17"/>
      <c r="H4079" s="17"/>
      <c r="I4079" s="17"/>
      <c r="J4079" s="17"/>
      <c r="K4079" s="98"/>
      <c r="L4079" s="17"/>
    </row>
    <row r="4080" spans="1:12" x14ac:dyDescent="0.25">
      <c r="A4080" s="17"/>
      <c r="B4080" s="17"/>
      <c r="C4080" s="17"/>
      <c r="D4080" s="17"/>
      <c r="E4080" s="17"/>
      <c r="F4080" s="17"/>
      <c r="G4080" s="17"/>
      <c r="H4080" s="17"/>
      <c r="I4080" s="17"/>
      <c r="J4080" s="17"/>
      <c r="K4080" s="98"/>
      <c r="L4080" s="17"/>
    </row>
    <row r="4081" spans="1:12" x14ac:dyDescent="0.25">
      <c r="A4081" s="17"/>
      <c r="B4081" s="17"/>
      <c r="C4081" s="17"/>
      <c r="D4081" s="17"/>
      <c r="E4081" s="17"/>
      <c r="F4081" s="17"/>
      <c r="G4081" s="17"/>
      <c r="H4081" s="17"/>
      <c r="I4081" s="17"/>
      <c r="J4081" s="17"/>
      <c r="K4081" s="98"/>
      <c r="L4081" s="17"/>
    </row>
    <row r="4082" spans="1:12" x14ac:dyDescent="0.25">
      <c r="A4082" s="17"/>
      <c r="B4082" s="17"/>
      <c r="C4082" s="17"/>
      <c r="D4082" s="17"/>
      <c r="E4082" s="17"/>
      <c r="F4082" s="17"/>
      <c r="G4082" s="17"/>
      <c r="H4082" s="17"/>
      <c r="I4082" s="17"/>
      <c r="J4082" s="17"/>
      <c r="K4082" s="98"/>
      <c r="L4082" s="17"/>
    </row>
    <row r="4083" spans="1:12" x14ac:dyDescent="0.25">
      <c r="A4083" s="17"/>
      <c r="B4083" s="17"/>
      <c r="C4083" s="17"/>
      <c r="D4083" s="17"/>
      <c r="E4083" s="17"/>
      <c r="F4083" s="17"/>
      <c r="G4083" s="17"/>
      <c r="H4083" s="17"/>
      <c r="I4083" s="17"/>
      <c r="J4083" s="17"/>
      <c r="K4083" s="98"/>
      <c r="L4083" s="17"/>
    </row>
    <row r="4084" spans="1:12" x14ac:dyDescent="0.25">
      <c r="A4084" s="17"/>
      <c r="B4084" s="17"/>
      <c r="C4084" s="17"/>
      <c r="D4084" s="17"/>
      <c r="E4084" s="17"/>
      <c r="F4084" s="17"/>
      <c r="G4084" s="17"/>
      <c r="H4084" s="17"/>
      <c r="I4084" s="17"/>
      <c r="J4084" s="17"/>
      <c r="K4084" s="98"/>
      <c r="L4084" s="17"/>
    </row>
    <row r="4085" spans="1:12" x14ac:dyDescent="0.25">
      <c r="A4085" s="17"/>
      <c r="B4085" s="17"/>
      <c r="C4085" s="17"/>
      <c r="D4085" s="17"/>
      <c r="E4085" s="17"/>
      <c r="F4085" s="17"/>
      <c r="G4085" s="17"/>
      <c r="H4085" s="17"/>
      <c r="I4085" s="17"/>
      <c r="J4085" s="17"/>
      <c r="K4085" s="98"/>
      <c r="L4085" s="17"/>
    </row>
    <row r="4086" spans="1:12" x14ac:dyDescent="0.25">
      <c r="A4086" s="17"/>
      <c r="B4086" s="17"/>
      <c r="C4086" s="17"/>
      <c r="D4086" s="17"/>
      <c r="E4086" s="17"/>
      <c r="F4086" s="17"/>
      <c r="G4086" s="17"/>
      <c r="H4086" s="17"/>
      <c r="I4086" s="17"/>
      <c r="J4086" s="17"/>
      <c r="K4086" s="98"/>
      <c r="L4086" s="17"/>
    </row>
    <row r="4087" spans="1:12" x14ac:dyDescent="0.25">
      <c r="A4087" s="17"/>
      <c r="B4087" s="17"/>
      <c r="C4087" s="17"/>
      <c r="D4087" s="17"/>
      <c r="E4087" s="17"/>
      <c r="F4087" s="17"/>
      <c r="G4087" s="17"/>
      <c r="H4087" s="17"/>
      <c r="I4087" s="17"/>
      <c r="J4087" s="17"/>
      <c r="K4087" s="98"/>
      <c r="L4087" s="17"/>
    </row>
    <row r="4088" spans="1:12" x14ac:dyDescent="0.25">
      <c r="A4088" s="17"/>
      <c r="B4088" s="17"/>
      <c r="C4088" s="17"/>
      <c r="D4088" s="17"/>
      <c r="E4088" s="17"/>
      <c r="F4088" s="17"/>
      <c r="G4088" s="17"/>
      <c r="H4088" s="17"/>
      <c r="I4088" s="17"/>
      <c r="J4088" s="17"/>
      <c r="K4088" s="98"/>
      <c r="L4088" s="17"/>
    </row>
    <row r="4089" spans="1:12" x14ac:dyDescent="0.25">
      <c r="A4089" s="17"/>
      <c r="B4089" s="17"/>
      <c r="C4089" s="17"/>
      <c r="D4089" s="17"/>
      <c r="E4089" s="17"/>
      <c r="F4089" s="17"/>
      <c r="G4089" s="17"/>
      <c r="H4089" s="17"/>
      <c r="I4089" s="17"/>
      <c r="J4089" s="17"/>
      <c r="K4089" s="98"/>
      <c r="L4089" s="17"/>
    </row>
    <row r="4090" spans="1:12" x14ac:dyDescent="0.25">
      <c r="A4090" s="17"/>
      <c r="B4090" s="17"/>
      <c r="C4090" s="17"/>
      <c r="D4090" s="17"/>
      <c r="E4090" s="17"/>
      <c r="F4090" s="17"/>
      <c r="G4090" s="17"/>
      <c r="H4090" s="17"/>
      <c r="I4090" s="17"/>
      <c r="J4090" s="17"/>
      <c r="K4090" s="98"/>
      <c r="L4090" s="17"/>
    </row>
    <row r="4091" spans="1:12" x14ac:dyDescent="0.25">
      <c r="A4091" s="17"/>
      <c r="B4091" s="17"/>
      <c r="C4091" s="17"/>
      <c r="D4091" s="17"/>
      <c r="E4091" s="17"/>
      <c r="F4091" s="17"/>
      <c r="G4091" s="17"/>
      <c r="H4091" s="17"/>
      <c r="I4091" s="17"/>
      <c r="J4091" s="17"/>
      <c r="K4091" s="98"/>
      <c r="L4091" s="17"/>
    </row>
    <row r="4092" spans="1:12" x14ac:dyDescent="0.25">
      <c r="A4092" s="17"/>
      <c r="B4092" s="17"/>
      <c r="C4092" s="17"/>
      <c r="D4092" s="17"/>
      <c r="E4092" s="17"/>
      <c r="F4092" s="17"/>
      <c r="G4092" s="17"/>
      <c r="H4092" s="17"/>
      <c r="I4092" s="17"/>
      <c r="J4092" s="17"/>
      <c r="K4092" s="98"/>
      <c r="L4092" s="17"/>
    </row>
    <row r="4093" spans="1:12" x14ac:dyDescent="0.25">
      <c r="A4093" s="17"/>
      <c r="B4093" s="17"/>
      <c r="C4093" s="17"/>
      <c r="D4093" s="17"/>
      <c r="E4093" s="17"/>
      <c r="F4093" s="17"/>
      <c r="G4093" s="17"/>
      <c r="H4093" s="17"/>
      <c r="I4093" s="17"/>
      <c r="J4093" s="17"/>
      <c r="K4093" s="98"/>
      <c r="L4093" s="17"/>
    </row>
    <row r="4094" spans="1:12" x14ac:dyDescent="0.25">
      <c r="A4094" s="17"/>
      <c r="B4094" s="17"/>
      <c r="C4094" s="17"/>
      <c r="D4094" s="17"/>
      <c r="E4094" s="17"/>
      <c r="F4094" s="17"/>
      <c r="G4094" s="17"/>
      <c r="H4094" s="17"/>
      <c r="I4094" s="17"/>
      <c r="J4094" s="17"/>
      <c r="K4094" s="98"/>
      <c r="L4094" s="17"/>
    </row>
    <row r="4095" spans="1:12" x14ac:dyDescent="0.25">
      <c r="A4095" s="17"/>
      <c r="B4095" s="17"/>
      <c r="C4095" s="17"/>
      <c r="D4095" s="17"/>
      <c r="E4095" s="17"/>
      <c r="F4095" s="17"/>
      <c r="G4095" s="17"/>
      <c r="H4095" s="17"/>
      <c r="I4095" s="17"/>
      <c r="J4095" s="17"/>
      <c r="K4095" s="98"/>
      <c r="L4095" s="17"/>
    </row>
    <row r="4096" spans="1:12" x14ac:dyDescent="0.25">
      <c r="A4096" s="17"/>
      <c r="B4096" s="17"/>
      <c r="C4096" s="17"/>
      <c r="D4096" s="17"/>
      <c r="E4096" s="17"/>
      <c r="F4096" s="17"/>
      <c r="G4096" s="17"/>
      <c r="H4096" s="17"/>
      <c r="I4096" s="17"/>
      <c r="J4096" s="17"/>
      <c r="K4096" s="98"/>
      <c r="L4096" s="17"/>
    </row>
    <row r="4097" spans="1:12" x14ac:dyDescent="0.25">
      <c r="A4097" s="17"/>
      <c r="B4097" s="17"/>
      <c r="C4097" s="17"/>
      <c r="D4097" s="17"/>
      <c r="E4097" s="17"/>
      <c r="F4097" s="17"/>
      <c r="G4097" s="17"/>
      <c r="H4097" s="17"/>
      <c r="I4097" s="17"/>
      <c r="J4097" s="17"/>
      <c r="K4097" s="98"/>
      <c r="L4097" s="17"/>
    </row>
    <row r="4098" spans="1:12" x14ac:dyDescent="0.25">
      <c r="A4098" s="17"/>
      <c r="B4098" s="17"/>
      <c r="C4098" s="17"/>
      <c r="D4098" s="17"/>
      <c r="E4098" s="17"/>
      <c r="F4098" s="17"/>
      <c r="G4098" s="17"/>
      <c r="H4098" s="17"/>
      <c r="I4098" s="17"/>
      <c r="J4098" s="17"/>
      <c r="K4098" s="98"/>
      <c r="L4098" s="17"/>
    </row>
    <row r="4099" spans="1:12" x14ac:dyDescent="0.25">
      <c r="A4099" s="17"/>
      <c r="B4099" s="17"/>
      <c r="C4099" s="17"/>
      <c r="D4099" s="17"/>
      <c r="E4099" s="17"/>
      <c r="F4099" s="17"/>
      <c r="G4099" s="17"/>
      <c r="H4099" s="17"/>
      <c r="I4099" s="17"/>
      <c r="J4099" s="17"/>
      <c r="K4099" s="98"/>
      <c r="L4099" s="17"/>
    </row>
    <row r="4100" spans="1:12" x14ac:dyDescent="0.25">
      <c r="A4100" s="17"/>
      <c r="B4100" s="17"/>
      <c r="C4100" s="17"/>
      <c r="D4100" s="17"/>
      <c r="E4100" s="17"/>
      <c r="F4100" s="17"/>
      <c r="G4100" s="17"/>
      <c r="H4100" s="17"/>
      <c r="I4100" s="17"/>
      <c r="J4100" s="17"/>
      <c r="K4100" s="98"/>
      <c r="L4100" s="17"/>
    </row>
    <row r="4101" spans="1:12" x14ac:dyDescent="0.25">
      <c r="A4101" s="17"/>
      <c r="B4101" s="17"/>
      <c r="C4101" s="17"/>
      <c r="D4101" s="17"/>
      <c r="E4101" s="17"/>
      <c r="F4101" s="17"/>
      <c r="G4101" s="17"/>
      <c r="H4101" s="17"/>
      <c r="I4101" s="17"/>
      <c r="J4101" s="17"/>
      <c r="K4101" s="98"/>
      <c r="L4101" s="17"/>
    </row>
    <row r="4102" spans="1:12" x14ac:dyDescent="0.25">
      <c r="A4102" s="17"/>
      <c r="B4102" s="17"/>
      <c r="C4102" s="17"/>
      <c r="D4102" s="17"/>
      <c r="E4102" s="17"/>
      <c r="F4102" s="17"/>
      <c r="G4102" s="17"/>
      <c r="H4102" s="17"/>
      <c r="I4102" s="17"/>
      <c r="J4102" s="17"/>
      <c r="K4102" s="98"/>
      <c r="L4102" s="17"/>
    </row>
    <row r="4103" spans="1:12" x14ac:dyDescent="0.25">
      <c r="A4103" s="17"/>
      <c r="B4103" s="17"/>
      <c r="C4103" s="17"/>
      <c r="D4103" s="17"/>
      <c r="E4103" s="17"/>
      <c r="F4103" s="17"/>
      <c r="G4103" s="17"/>
      <c r="H4103" s="17"/>
      <c r="I4103" s="17"/>
      <c r="J4103" s="17"/>
      <c r="K4103" s="98"/>
      <c r="L4103" s="17"/>
    </row>
    <row r="4104" spans="1:12" x14ac:dyDescent="0.25">
      <c r="A4104" s="17"/>
      <c r="B4104" s="17"/>
      <c r="C4104" s="17"/>
      <c r="D4104" s="17"/>
      <c r="E4104" s="17"/>
      <c r="F4104" s="17"/>
      <c r="G4104" s="17"/>
      <c r="H4104" s="17"/>
      <c r="I4104" s="17"/>
      <c r="J4104" s="17"/>
      <c r="K4104" s="98"/>
      <c r="L4104" s="17"/>
    </row>
    <row r="4105" spans="1:12" x14ac:dyDescent="0.25">
      <c r="A4105" s="17"/>
      <c r="B4105" s="17"/>
      <c r="C4105" s="17"/>
      <c r="D4105" s="17"/>
      <c r="E4105" s="17"/>
      <c r="F4105" s="17"/>
      <c r="G4105" s="17"/>
      <c r="H4105" s="17"/>
      <c r="I4105" s="17"/>
      <c r="J4105" s="17"/>
      <c r="K4105" s="98"/>
      <c r="L4105" s="17"/>
    </row>
    <row r="4106" spans="1:12" x14ac:dyDescent="0.25">
      <c r="A4106" s="17"/>
      <c r="B4106" s="17"/>
      <c r="C4106" s="17"/>
      <c r="D4106" s="17"/>
      <c r="E4106" s="17"/>
      <c r="F4106" s="17"/>
      <c r="G4106" s="17"/>
      <c r="H4106" s="17"/>
      <c r="I4106" s="17"/>
      <c r="J4106" s="17"/>
      <c r="K4106" s="98"/>
      <c r="L4106" s="17"/>
    </row>
    <row r="4107" spans="1:12" x14ac:dyDescent="0.25">
      <c r="A4107" s="17"/>
      <c r="B4107" s="17"/>
      <c r="C4107" s="17"/>
      <c r="D4107" s="17"/>
      <c r="E4107" s="17"/>
      <c r="F4107" s="17"/>
      <c r="G4107" s="17"/>
      <c r="H4107" s="17"/>
      <c r="I4107" s="17"/>
      <c r="J4107" s="17"/>
      <c r="K4107" s="98"/>
      <c r="L4107" s="17"/>
    </row>
    <row r="4108" spans="1:12" x14ac:dyDescent="0.25">
      <c r="A4108" s="17"/>
      <c r="B4108" s="17"/>
      <c r="C4108" s="17"/>
      <c r="D4108" s="17"/>
      <c r="E4108" s="17"/>
      <c r="F4108" s="17"/>
      <c r="G4108" s="17"/>
      <c r="H4108" s="17"/>
      <c r="I4108" s="17"/>
      <c r="J4108" s="17"/>
      <c r="K4108" s="98"/>
      <c r="L4108" s="17"/>
    </row>
    <row r="4109" spans="1:12" x14ac:dyDescent="0.25">
      <c r="A4109" s="17"/>
      <c r="B4109" s="17"/>
      <c r="C4109" s="17"/>
      <c r="D4109" s="17"/>
      <c r="E4109" s="17"/>
      <c r="F4109" s="17"/>
      <c r="G4109" s="17"/>
      <c r="H4109" s="17"/>
      <c r="I4109" s="17"/>
      <c r="J4109" s="17"/>
      <c r="K4109" s="98"/>
      <c r="L4109" s="17"/>
    </row>
    <row r="4110" spans="1:12" x14ac:dyDescent="0.25">
      <c r="A4110" s="17"/>
      <c r="B4110" s="17"/>
      <c r="C4110" s="17"/>
      <c r="D4110" s="17"/>
      <c r="E4110" s="17"/>
      <c r="F4110" s="17"/>
      <c r="G4110" s="17"/>
      <c r="H4110" s="17"/>
      <c r="I4110" s="17"/>
      <c r="J4110" s="17"/>
      <c r="K4110" s="98"/>
      <c r="L4110" s="17"/>
    </row>
    <row r="4111" spans="1:12" x14ac:dyDescent="0.25">
      <c r="A4111" s="17"/>
      <c r="B4111" s="17"/>
      <c r="C4111" s="17"/>
      <c r="D4111" s="17"/>
      <c r="E4111" s="17"/>
      <c r="F4111" s="17"/>
      <c r="G4111" s="17"/>
      <c r="H4111" s="17"/>
      <c r="I4111" s="17"/>
      <c r="J4111" s="17"/>
      <c r="K4111" s="98"/>
      <c r="L4111" s="17"/>
    </row>
    <row r="4112" spans="1:12" x14ac:dyDescent="0.25">
      <c r="A4112" s="17"/>
      <c r="B4112" s="17"/>
      <c r="C4112" s="17"/>
      <c r="D4112" s="17"/>
      <c r="E4112" s="17"/>
      <c r="F4112" s="17"/>
      <c r="G4112" s="17"/>
      <c r="H4112" s="17"/>
      <c r="I4112" s="17"/>
      <c r="J4112" s="17"/>
      <c r="K4112" s="98"/>
      <c r="L4112" s="17"/>
    </row>
    <row r="4113" spans="1:12" x14ac:dyDescent="0.25">
      <c r="A4113" s="17"/>
      <c r="B4113" s="17"/>
      <c r="C4113" s="17"/>
      <c r="D4113" s="17"/>
      <c r="E4113" s="17"/>
      <c r="F4113" s="17"/>
      <c r="G4113" s="17"/>
      <c r="H4113" s="17"/>
      <c r="I4113" s="17"/>
      <c r="J4113" s="17"/>
      <c r="K4113" s="98"/>
      <c r="L4113" s="17"/>
    </row>
    <row r="4114" spans="1:12" x14ac:dyDescent="0.25">
      <c r="A4114" s="17"/>
      <c r="B4114" s="17"/>
      <c r="C4114" s="17"/>
      <c r="D4114" s="17"/>
      <c r="E4114" s="17"/>
      <c r="F4114" s="17"/>
      <c r="G4114" s="17"/>
      <c r="H4114" s="17"/>
      <c r="I4114" s="17"/>
      <c r="J4114" s="17"/>
      <c r="K4114" s="98"/>
      <c r="L4114" s="17"/>
    </row>
    <row r="4115" spans="1:12" x14ac:dyDescent="0.25">
      <c r="A4115" s="17"/>
      <c r="B4115" s="17"/>
      <c r="C4115" s="17"/>
      <c r="D4115" s="17"/>
      <c r="E4115" s="17"/>
      <c r="F4115" s="17"/>
      <c r="G4115" s="17"/>
      <c r="H4115" s="17"/>
      <c r="I4115" s="17"/>
      <c r="J4115" s="17"/>
      <c r="K4115" s="98"/>
      <c r="L4115" s="17"/>
    </row>
    <row r="4116" spans="1:12" x14ac:dyDescent="0.25">
      <c r="A4116" s="17"/>
      <c r="B4116" s="17"/>
      <c r="C4116" s="17"/>
      <c r="D4116" s="17"/>
      <c r="E4116" s="17"/>
      <c r="F4116" s="17"/>
      <c r="G4116" s="17"/>
      <c r="H4116" s="17"/>
      <c r="I4116" s="17"/>
      <c r="J4116" s="17"/>
      <c r="K4116" s="98"/>
      <c r="L4116" s="17"/>
    </row>
    <row r="4117" spans="1:12" x14ac:dyDescent="0.25">
      <c r="A4117" s="17"/>
      <c r="B4117" s="17"/>
      <c r="C4117" s="17"/>
      <c r="D4117" s="17"/>
      <c r="E4117" s="17"/>
      <c r="F4117" s="17"/>
      <c r="G4117" s="17"/>
      <c r="H4117" s="17"/>
      <c r="I4117" s="17"/>
      <c r="J4117" s="17"/>
      <c r="K4117" s="98"/>
      <c r="L4117" s="17"/>
    </row>
    <row r="4118" spans="1:12" x14ac:dyDescent="0.25">
      <c r="A4118" s="17"/>
      <c r="B4118" s="17"/>
      <c r="C4118" s="17"/>
      <c r="D4118" s="17"/>
      <c r="E4118" s="17"/>
      <c r="F4118" s="17"/>
      <c r="G4118" s="17"/>
      <c r="H4118" s="17"/>
      <c r="I4118" s="17"/>
      <c r="J4118" s="17"/>
      <c r="K4118" s="98"/>
      <c r="L4118" s="17"/>
    </row>
    <row r="4119" spans="1:12" x14ac:dyDescent="0.25">
      <c r="A4119" s="17"/>
      <c r="B4119" s="17"/>
      <c r="C4119" s="17"/>
      <c r="D4119" s="17"/>
      <c r="E4119" s="17"/>
      <c r="F4119" s="17"/>
      <c r="G4119" s="17"/>
      <c r="H4119" s="17"/>
      <c r="I4119" s="17"/>
      <c r="J4119" s="17"/>
      <c r="K4119" s="98"/>
      <c r="L4119" s="17"/>
    </row>
    <row r="4120" spans="1:12" x14ac:dyDescent="0.25">
      <c r="A4120" s="17"/>
      <c r="B4120" s="17"/>
      <c r="C4120" s="17"/>
      <c r="D4120" s="17"/>
      <c r="E4120" s="17"/>
      <c r="F4120" s="17"/>
      <c r="G4120" s="17"/>
      <c r="H4120" s="17"/>
      <c r="I4120" s="17"/>
      <c r="J4120" s="17"/>
      <c r="K4120" s="98"/>
      <c r="L4120" s="17"/>
    </row>
    <row r="4121" spans="1:12" x14ac:dyDescent="0.25">
      <c r="A4121" s="17"/>
      <c r="B4121" s="17"/>
      <c r="C4121" s="17"/>
      <c r="D4121" s="17"/>
      <c r="E4121" s="17"/>
      <c r="F4121" s="17"/>
      <c r="G4121" s="17"/>
      <c r="H4121" s="17"/>
      <c r="I4121" s="17"/>
      <c r="J4121" s="17"/>
      <c r="K4121" s="98"/>
      <c r="L4121" s="17"/>
    </row>
    <row r="4122" spans="1:12" x14ac:dyDescent="0.25">
      <c r="A4122" s="17"/>
      <c r="B4122" s="17"/>
      <c r="C4122" s="17"/>
      <c r="D4122" s="17"/>
      <c r="E4122" s="17"/>
      <c r="F4122" s="17"/>
      <c r="G4122" s="17"/>
      <c r="H4122" s="17"/>
      <c r="I4122" s="17"/>
      <c r="J4122" s="17"/>
      <c r="K4122" s="98"/>
      <c r="L4122" s="17"/>
    </row>
    <row r="4123" spans="1:12" x14ac:dyDescent="0.25">
      <c r="A4123" s="17"/>
      <c r="B4123" s="17"/>
      <c r="C4123" s="17"/>
      <c r="D4123" s="17"/>
      <c r="E4123" s="17"/>
      <c r="F4123" s="17"/>
      <c r="G4123" s="17"/>
      <c r="H4123" s="17"/>
      <c r="I4123" s="17"/>
      <c r="J4123" s="17"/>
      <c r="K4123" s="98"/>
      <c r="L4123" s="17"/>
    </row>
    <row r="4124" spans="1:12" x14ac:dyDescent="0.25">
      <c r="A4124" s="17"/>
      <c r="B4124" s="17"/>
      <c r="C4124" s="17"/>
      <c r="D4124" s="17"/>
      <c r="E4124" s="17"/>
      <c r="F4124" s="17"/>
      <c r="G4124" s="17"/>
      <c r="H4124" s="17"/>
      <c r="I4124" s="17"/>
      <c r="J4124" s="17"/>
      <c r="K4124" s="98"/>
      <c r="L4124" s="17"/>
    </row>
    <row r="4125" spans="1:12" x14ac:dyDescent="0.25">
      <c r="A4125" s="17"/>
      <c r="B4125" s="17"/>
      <c r="C4125" s="17"/>
      <c r="D4125" s="17"/>
      <c r="E4125" s="17"/>
      <c r="F4125" s="17"/>
      <c r="G4125" s="17"/>
      <c r="H4125" s="17"/>
      <c r="I4125" s="17"/>
      <c r="J4125" s="17"/>
      <c r="K4125" s="98"/>
      <c r="L4125" s="17"/>
    </row>
    <row r="4126" spans="1:12" x14ac:dyDescent="0.25">
      <c r="A4126" s="17"/>
      <c r="B4126" s="17"/>
      <c r="C4126" s="17"/>
      <c r="D4126" s="17"/>
      <c r="E4126" s="17"/>
      <c r="F4126" s="17"/>
      <c r="G4126" s="17"/>
      <c r="H4126" s="17"/>
      <c r="I4126" s="17"/>
      <c r="J4126" s="17"/>
      <c r="K4126" s="98"/>
      <c r="L4126" s="17"/>
    </row>
    <row r="4127" spans="1:12" x14ac:dyDescent="0.25">
      <c r="A4127" s="17"/>
      <c r="B4127" s="17"/>
      <c r="C4127" s="17"/>
      <c r="D4127" s="17"/>
      <c r="E4127" s="17"/>
      <c r="F4127" s="17"/>
      <c r="G4127" s="17"/>
      <c r="H4127" s="17"/>
      <c r="I4127" s="17"/>
      <c r="J4127" s="17"/>
      <c r="K4127" s="98"/>
      <c r="L4127" s="17"/>
    </row>
    <row r="4128" spans="1:12" x14ac:dyDescent="0.25">
      <c r="A4128" s="17"/>
      <c r="B4128" s="17"/>
      <c r="C4128" s="17"/>
      <c r="D4128" s="17"/>
      <c r="E4128" s="17"/>
      <c r="F4128" s="17"/>
      <c r="G4128" s="17"/>
      <c r="H4128" s="17"/>
      <c r="I4128" s="17"/>
      <c r="J4128" s="17"/>
      <c r="K4128" s="98"/>
      <c r="L4128" s="17"/>
    </row>
    <row r="4129" spans="1:12" x14ac:dyDescent="0.25">
      <c r="A4129" s="17"/>
      <c r="B4129" s="17"/>
      <c r="C4129" s="17"/>
      <c r="D4129" s="17"/>
      <c r="E4129" s="17"/>
      <c r="F4129" s="17"/>
      <c r="G4129" s="17"/>
      <c r="H4129" s="17"/>
      <c r="I4129" s="17"/>
      <c r="J4129" s="17"/>
      <c r="K4129" s="98"/>
      <c r="L4129" s="17"/>
    </row>
    <row r="4130" spans="1:12" x14ac:dyDescent="0.25">
      <c r="A4130" s="17"/>
      <c r="B4130" s="17"/>
      <c r="C4130" s="17"/>
      <c r="D4130" s="17"/>
      <c r="E4130" s="17"/>
      <c r="F4130" s="17"/>
      <c r="G4130" s="17"/>
      <c r="H4130" s="17"/>
      <c r="I4130" s="17"/>
      <c r="J4130" s="17"/>
      <c r="K4130" s="98"/>
      <c r="L4130" s="17"/>
    </row>
    <row r="4131" spans="1:12" x14ac:dyDescent="0.25">
      <c r="A4131" s="17"/>
      <c r="B4131" s="17"/>
      <c r="C4131" s="17"/>
      <c r="D4131" s="17"/>
      <c r="E4131" s="17"/>
      <c r="F4131" s="17"/>
      <c r="G4131" s="17"/>
      <c r="H4131" s="17"/>
      <c r="I4131" s="17"/>
      <c r="J4131" s="17"/>
      <c r="K4131" s="98"/>
      <c r="L4131" s="17"/>
    </row>
    <row r="4132" spans="1:12" x14ac:dyDescent="0.25">
      <c r="A4132" s="17"/>
      <c r="B4132" s="17"/>
      <c r="C4132" s="17"/>
      <c r="D4132" s="17"/>
      <c r="E4132" s="17"/>
      <c r="F4132" s="17"/>
      <c r="G4132" s="17"/>
      <c r="H4132" s="17"/>
      <c r="I4132" s="17"/>
      <c r="J4132" s="17"/>
      <c r="K4132" s="98"/>
      <c r="L4132" s="17"/>
    </row>
    <row r="4133" spans="1:12" x14ac:dyDescent="0.25">
      <c r="A4133" s="17"/>
      <c r="B4133" s="17"/>
      <c r="C4133" s="17"/>
      <c r="D4133" s="17"/>
      <c r="E4133" s="17"/>
      <c r="F4133" s="17"/>
      <c r="G4133" s="17"/>
      <c r="H4133" s="17"/>
      <c r="I4133" s="17"/>
      <c r="J4133" s="17"/>
      <c r="K4133" s="98"/>
      <c r="L4133" s="17"/>
    </row>
    <row r="4134" spans="1:12" x14ac:dyDescent="0.25">
      <c r="A4134" s="17"/>
      <c r="B4134" s="17"/>
      <c r="C4134" s="17"/>
      <c r="D4134" s="17"/>
      <c r="E4134" s="17"/>
      <c r="F4134" s="17"/>
      <c r="G4134" s="17"/>
      <c r="H4134" s="17"/>
      <c r="I4134" s="17"/>
      <c r="J4134" s="17"/>
      <c r="K4134" s="98"/>
      <c r="L4134" s="17"/>
    </row>
    <row r="4135" spans="1:12" x14ac:dyDescent="0.25">
      <c r="A4135" s="17"/>
      <c r="B4135" s="17"/>
      <c r="C4135" s="17"/>
      <c r="D4135" s="17"/>
      <c r="E4135" s="17"/>
      <c r="F4135" s="17"/>
      <c r="G4135" s="17"/>
      <c r="H4135" s="17"/>
      <c r="I4135" s="17"/>
      <c r="J4135" s="17"/>
      <c r="K4135" s="98"/>
      <c r="L4135" s="17"/>
    </row>
    <row r="4136" spans="1:12" x14ac:dyDescent="0.25">
      <c r="A4136" s="17"/>
      <c r="B4136" s="17"/>
      <c r="C4136" s="17"/>
      <c r="D4136" s="17"/>
      <c r="E4136" s="17"/>
      <c r="F4136" s="17"/>
      <c r="G4136" s="17"/>
      <c r="H4136" s="17"/>
      <c r="I4136" s="17"/>
      <c r="J4136" s="17"/>
      <c r="K4136" s="98"/>
      <c r="L4136" s="17"/>
    </row>
    <row r="4137" spans="1:12" x14ac:dyDescent="0.25">
      <c r="A4137" s="17"/>
      <c r="B4137" s="17"/>
      <c r="C4137" s="17"/>
      <c r="D4137" s="17"/>
      <c r="E4137" s="17"/>
      <c r="F4137" s="17"/>
      <c r="G4137" s="17"/>
      <c r="H4137" s="17"/>
      <c r="I4137" s="17"/>
      <c r="J4137" s="17"/>
      <c r="K4137" s="98"/>
      <c r="L4137" s="17"/>
    </row>
    <row r="4138" spans="1:12" x14ac:dyDescent="0.25">
      <c r="A4138" s="17"/>
      <c r="B4138" s="17"/>
      <c r="C4138" s="17"/>
      <c r="D4138" s="17"/>
      <c r="E4138" s="17"/>
      <c r="F4138" s="17"/>
      <c r="G4138" s="17"/>
      <c r="H4138" s="17"/>
      <c r="I4138" s="17"/>
      <c r="J4138" s="17"/>
      <c r="K4138" s="98"/>
      <c r="L4138" s="17"/>
    </row>
    <row r="4139" spans="1:12" x14ac:dyDescent="0.25">
      <c r="A4139" s="17"/>
      <c r="B4139" s="17"/>
      <c r="C4139" s="17"/>
      <c r="D4139" s="17"/>
      <c r="E4139" s="17"/>
      <c r="F4139" s="17"/>
      <c r="G4139" s="17"/>
      <c r="H4139" s="17"/>
      <c r="I4139" s="17"/>
      <c r="J4139" s="17"/>
      <c r="K4139" s="98"/>
      <c r="L4139" s="17"/>
    </row>
    <row r="4140" spans="1:12" x14ac:dyDescent="0.25">
      <c r="A4140" s="17"/>
      <c r="B4140" s="17"/>
      <c r="C4140" s="17"/>
      <c r="D4140" s="17"/>
      <c r="E4140" s="17"/>
      <c r="F4140" s="17"/>
      <c r="G4140" s="17"/>
      <c r="H4140" s="17"/>
      <c r="I4140" s="17"/>
      <c r="J4140" s="17"/>
      <c r="K4140" s="98"/>
      <c r="L4140" s="17"/>
    </row>
    <row r="4141" spans="1:12" x14ac:dyDescent="0.25">
      <c r="A4141" s="17"/>
      <c r="B4141" s="17"/>
      <c r="C4141" s="17"/>
      <c r="D4141" s="17"/>
      <c r="E4141" s="17"/>
      <c r="F4141" s="17"/>
      <c r="G4141" s="17"/>
      <c r="H4141" s="17"/>
      <c r="I4141" s="17"/>
      <c r="J4141" s="17"/>
      <c r="K4141" s="98"/>
      <c r="L4141" s="17"/>
    </row>
    <row r="4142" spans="1:12" x14ac:dyDescent="0.25">
      <c r="A4142" s="17"/>
      <c r="B4142" s="17"/>
      <c r="C4142" s="17"/>
      <c r="D4142" s="17"/>
      <c r="E4142" s="17"/>
      <c r="F4142" s="17"/>
      <c r="G4142" s="17"/>
      <c r="H4142" s="17"/>
      <c r="I4142" s="17"/>
      <c r="J4142" s="17"/>
      <c r="K4142" s="98"/>
      <c r="L4142" s="17"/>
    </row>
    <row r="4143" spans="1:12" x14ac:dyDescent="0.25">
      <c r="A4143" s="17"/>
      <c r="B4143" s="17"/>
      <c r="C4143" s="17"/>
      <c r="D4143" s="17"/>
      <c r="E4143" s="17"/>
      <c r="F4143" s="17"/>
      <c r="G4143" s="17"/>
      <c r="H4143" s="17"/>
      <c r="I4143" s="17"/>
      <c r="J4143" s="17"/>
      <c r="K4143" s="98"/>
      <c r="L4143" s="17"/>
    </row>
    <row r="4144" spans="1:12" x14ac:dyDescent="0.25">
      <c r="A4144" s="17"/>
      <c r="B4144" s="17"/>
      <c r="C4144" s="17"/>
      <c r="D4144" s="17"/>
      <c r="E4144" s="17"/>
      <c r="F4144" s="17"/>
      <c r="G4144" s="17"/>
      <c r="H4144" s="17"/>
      <c r="I4144" s="17"/>
      <c r="J4144" s="17"/>
      <c r="K4144" s="98"/>
      <c r="L4144" s="17"/>
    </row>
    <row r="4145" spans="1:12" x14ac:dyDescent="0.25">
      <c r="A4145" s="17"/>
      <c r="B4145" s="17"/>
      <c r="C4145" s="17"/>
      <c r="D4145" s="17"/>
      <c r="E4145" s="17"/>
      <c r="F4145" s="17"/>
      <c r="G4145" s="17"/>
      <c r="H4145" s="17"/>
      <c r="I4145" s="17"/>
      <c r="J4145" s="17"/>
      <c r="K4145" s="98"/>
      <c r="L4145" s="17"/>
    </row>
    <row r="4146" spans="1:12" x14ac:dyDescent="0.25">
      <c r="A4146" s="17"/>
      <c r="B4146" s="17"/>
      <c r="C4146" s="17"/>
      <c r="D4146" s="17"/>
      <c r="E4146" s="17"/>
      <c r="F4146" s="17"/>
      <c r="G4146" s="17"/>
      <c r="H4146" s="17"/>
      <c r="I4146" s="17"/>
      <c r="J4146" s="17"/>
      <c r="K4146" s="98"/>
      <c r="L4146" s="17"/>
    </row>
    <row r="4147" spans="1:12" x14ac:dyDescent="0.25">
      <c r="A4147" s="17"/>
      <c r="B4147" s="17"/>
      <c r="C4147" s="17"/>
      <c r="D4147" s="17"/>
      <c r="E4147" s="17"/>
      <c r="F4147" s="17"/>
      <c r="G4147" s="17"/>
      <c r="H4147" s="17"/>
      <c r="I4147" s="17"/>
      <c r="J4147" s="17"/>
      <c r="K4147" s="98"/>
      <c r="L4147" s="17"/>
    </row>
    <row r="4148" spans="1:12" x14ac:dyDescent="0.25">
      <c r="A4148" s="17"/>
      <c r="B4148" s="17"/>
      <c r="C4148" s="17"/>
      <c r="D4148" s="17"/>
      <c r="E4148" s="17"/>
      <c r="F4148" s="17"/>
      <c r="G4148" s="17"/>
      <c r="H4148" s="17"/>
      <c r="I4148" s="17"/>
      <c r="J4148" s="17"/>
      <c r="K4148" s="98"/>
      <c r="L4148" s="17"/>
    </row>
    <row r="4149" spans="1:12" x14ac:dyDescent="0.25">
      <c r="A4149" s="17"/>
      <c r="B4149" s="17"/>
      <c r="C4149" s="17"/>
      <c r="D4149" s="17"/>
      <c r="E4149" s="17"/>
      <c r="F4149" s="17"/>
      <c r="G4149" s="17"/>
      <c r="H4149" s="17"/>
      <c r="I4149" s="17"/>
      <c r="J4149" s="17"/>
      <c r="K4149" s="98"/>
      <c r="L4149" s="17"/>
    </row>
    <row r="4150" spans="1:12" x14ac:dyDescent="0.25">
      <c r="A4150" s="17"/>
      <c r="B4150" s="17"/>
      <c r="C4150" s="17"/>
      <c r="D4150" s="17"/>
      <c r="E4150" s="17"/>
      <c r="F4150" s="17"/>
      <c r="G4150" s="17"/>
      <c r="H4150" s="17"/>
      <c r="I4150" s="17"/>
      <c r="J4150" s="17"/>
      <c r="K4150" s="98"/>
      <c r="L4150" s="17"/>
    </row>
    <row r="4151" spans="1:12" x14ac:dyDescent="0.25">
      <c r="A4151" s="17"/>
      <c r="B4151" s="17"/>
      <c r="C4151" s="17"/>
      <c r="D4151" s="17"/>
      <c r="E4151" s="17"/>
      <c r="F4151" s="17"/>
      <c r="G4151" s="17"/>
      <c r="H4151" s="17"/>
      <c r="I4151" s="17"/>
      <c r="J4151" s="17"/>
      <c r="K4151" s="98"/>
      <c r="L4151" s="17"/>
    </row>
    <row r="4152" spans="1:12" x14ac:dyDescent="0.25">
      <c r="A4152" s="17"/>
      <c r="B4152" s="17"/>
      <c r="C4152" s="17"/>
      <c r="D4152" s="17"/>
      <c r="E4152" s="17"/>
      <c r="F4152" s="17"/>
      <c r="G4152" s="17"/>
      <c r="H4152" s="17"/>
      <c r="I4152" s="17"/>
      <c r="J4152" s="17"/>
      <c r="K4152" s="98"/>
      <c r="L4152" s="17"/>
    </row>
    <row r="4153" spans="1:12" x14ac:dyDescent="0.25">
      <c r="A4153" s="17"/>
      <c r="B4153" s="17"/>
      <c r="C4153" s="17"/>
      <c r="D4153" s="17"/>
      <c r="E4153" s="17"/>
      <c r="F4153" s="17"/>
      <c r="G4153" s="17"/>
      <c r="H4153" s="17"/>
      <c r="I4153" s="17"/>
      <c r="J4153" s="17"/>
      <c r="K4153" s="98"/>
      <c r="L4153" s="17"/>
    </row>
    <row r="4154" spans="1:12" x14ac:dyDescent="0.25">
      <c r="A4154" s="17"/>
      <c r="B4154" s="17"/>
      <c r="C4154" s="17"/>
      <c r="D4154" s="17"/>
      <c r="E4154" s="17"/>
      <c r="F4154" s="17"/>
      <c r="G4154" s="17"/>
      <c r="H4154" s="17"/>
      <c r="I4154" s="17"/>
      <c r="J4154" s="17"/>
      <c r="K4154" s="98"/>
      <c r="L4154" s="17"/>
    </row>
    <row r="4155" spans="1:12" x14ac:dyDescent="0.25">
      <c r="A4155" s="17"/>
      <c r="B4155" s="17"/>
      <c r="C4155" s="17"/>
      <c r="D4155" s="17"/>
      <c r="E4155" s="17"/>
      <c r="F4155" s="17"/>
      <c r="G4155" s="17"/>
      <c r="H4155" s="17"/>
      <c r="I4155" s="17"/>
      <c r="J4155" s="17"/>
      <c r="K4155" s="98"/>
      <c r="L4155" s="17"/>
    </row>
    <row r="4156" spans="1:12" x14ac:dyDescent="0.25">
      <c r="A4156" s="17"/>
      <c r="B4156" s="17"/>
      <c r="C4156" s="17"/>
      <c r="D4156" s="17"/>
      <c r="E4156" s="17"/>
      <c r="F4156" s="17"/>
      <c r="G4156" s="17"/>
      <c r="H4156" s="17"/>
      <c r="I4156" s="17"/>
      <c r="J4156" s="17"/>
      <c r="K4156" s="98"/>
      <c r="L4156" s="17"/>
    </row>
    <row r="4157" spans="1:12" x14ac:dyDescent="0.25">
      <c r="A4157" s="17"/>
      <c r="B4157" s="17"/>
      <c r="C4157" s="17"/>
      <c r="D4157" s="17"/>
      <c r="E4157" s="17"/>
      <c r="F4157" s="17"/>
      <c r="G4157" s="17"/>
      <c r="H4157" s="17"/>
      <c r="I4157" s="17"/>
      <c r="J4157" s="17"/>
      <c r="K4157" s="98"/>
      <c r="L4157" s="17"/>
    </row>
    <row r="4158" spans="1:12" x14ac:dyDescent="0.25">
      <c r="A4158" s="17"/>
      <c r="B4158" s="17"/>
      <c r="C4158" s="17"/>
      <c r="D4158" s="17"/>
      <c r="E4158" s="17"/>
      <c r="F4158" s="17"/>
      <c r="G4158" s="17"/>
      <c r="H4158" s="17"/>
      <c r="I4158" s="17"/>
      <c r="J4158" s="17"/>
      <c r="K4158" s="98"/>
      <c r="L4158" s="17"/>
    </row>
    <row r="4159" spans="1:12" x14ac:dyDescent="0.25">
      <c r="A4159" s="17"/>
      <c r="B4159" s="17"/>
      <c r="C4159" s="17"/>
      <c r="D4159" s="17"/>
      <c r="E4159" s="17"/>
      <c r="F4159" s="17"/>
      <c r="G4159" s="17"/>
      <c r="H4159" s="17"/>
      <c r="I4159" s="17"/>
      <c r="J4159" s="17"/>
      <c r="K4159" s="98"/>
      <c r="L4159" s="17"/>
    </row>
    <row r="4160" spans="1:12" x14ac:dyDescent="0.25">
      <c r="A4160" s="17"/>
      <c r="B4160" s="17"/>
      <c r="C4160" s="17"/>
      <c r="D4160" s="17"/>
      <c r="E4160" s="17"/>
      <c r="F4160" s="17"/>
      <c r="G4160" s="17"/>
      <c r="H4160" s="17"/>
      <c r="I4160" s="17"/>
      <c r="J4160" s="17"/>
      <c r="K4160" s="98"/>
      <c r="L4160" s="17"/>
    </row>
    <row r="4161" spans="1:12" x14ac:dyDescent="0.25">
      <c r="A4161" s="17"/>
      <c r="B4161" s="17"/>
      <c r="C4161" s="17"/>
      <c r="D4161" s="17"/>
      <c r="E4161" s="17"/>
      <c r="F4161" s="17"/>
      <c r="G4161" s="17"/>
      <c r="H4161" s="17"/>
      <c r="I4161" s="17"/>
      <c r="J4161" s="17"/>
      <c r="K4161" s="98"/>
      <c r="L4161" s="17"/>
    </row>
    <row r="4162" spans="1:12" x14ac:dyDescent="0.25">
      <c r="A4162" s="17"/>
      <c r="B4162" s="17"/>
      <c r="C4162" s="17"/>
      <c r="D4162" s="17"/>
      <c r="E4162" s="17"/>
      <c r="F4162" s="17"/>
      <c r="G4162" s="17"/>
      <c r="H4162" s="17"/>
      <c r="I4162" s="17"/>
      <c r="J4162" s="17"/>
      <c r="K4162" s="98"/>
      <c r="L4162" s="17"/>
    </row>
    <row r="4163" spans="1:12" x14ac:dyDescent="0.25">
      <c r="A4163" s="17"/>
      <c r="B4163" s="17"/>
      <c r="C4163" s="17"/>
      <c r="D4163" s="17"/>
      <c r="E4163" s="17"/>
      <c r="F4163" s="17"/>
      <c r="G4163" s="17"/>
      <c r="H4163" s="17"/>
      <c r="I4163" s="17"/>
      <c r="J4163" s="17"/>
      <c r="K4163" s="98"/>
      <c r="L4163" s="17"/>
    </row>
    <row r="4164" spans="1:12" x14ac:dyDescent="0.25">
      <c r="A4164" s="17"/>
      <c r="B4164" s="17"/>
      <c r="C4164" s="17"/>
      <c r="D4164" s="17"/>
      <c r="E4164" s="17"/>
      <c r="F4164" s="17"/>
      <c r="G4164" s="17"/>
      <c r="H4164" s="17"/>
      <c r="I4164" s="17"/>
      <c r="J4164" s="17"/>
      <c r="K4164" s="98"/>
      <c r="L4164" s="17"/>
    </row>
    <row r="4165" spans="1:12" x14ac:dyDescent="0.25">
      <c r="A4165" s="17"/>
      <c r="B4165" s="17"/>
      <c r="C4165" s="17"/>
      <c r="D4165" s="17"/>
      <c r="E4165" s="17"/>
      <c r="F4165" s="17"/>
      <c r="G4165" s="17"/>
      <c r="H4165" s="17"/>
      <c r="I4165" s="17"/>
      <c r="J4165" s="17"/>
      <c r="K4165" s="98"/>
      <c r="L4165" s="17"/>
    </row>
    <row r="4166" spans="1:12" x14ac:dyDescent="0.25">
      <c r="A4166" s="17"/>
      <c r="B4166" s="17"/>
      <c r="C4166" s="17"/>
      <c r="D4166" s="17"/>
      <c r="E4166" s="17"/>
      <c r="F4166" s="17"/>
      <c r="G4166" s="17"/>
      <c r="H4166" s="17"/>
      <c r="I4166" s="17"/>
      <c r="J4166" s="17"/>
      <c r="K4166" s="98"/>
      <c r="L4166" s="17"/>
    </row>
    <row r="4167" spans="1:12" x14ac:dyDescent="0.25">
      <c r="A4167" s="17"/>
      <c r="B4167" s="17"/>
      <c r="C4167" s="17"/>
      <c r="D4167" s="17"/>
      <c r="E4167" s="17"/>
      <c r="F4167" s="17"/>
      <c r="G4167" s="17"/>
      <c r="H4167" s="17"/>
      <c r="I4167" s="17"/>
      <c r="J4167" s="17"/>
      <c r="K4167" s="98"/>
      <c r="L4167" s="17"/>
    </row>
    <row r="4168" spans="1:12" x14ac:dyDescent="0.25">
      <c r="A4168" s="17"/>
      <c r="B4168" s="17"/>
      <c r="C4168" s="17"/>
      <c r="D4168" s="17"/>
      <c r="E4168" s="17"/>
      <c r="F4168" s="17"/>
      <c r="G4168" s="17"/>
      <c r="H4168" s="17"/>
      <c r="I4168" s="17"/>
      <c r="J4168" s="17"/>
      <c r="K4168" s="98"/>
      <c r="L4168" s="17"/>
    </row>
    <row r="4169" spans="1:12" x14ac:dyDescent="0.25">
      <c r="A4169" s="17"/>
      <c r="B4169" s="17"/>
      <c r="C4169" s="17"/>
      <c r="D4169" s="17"/>
      <c r="E4169" s="17"/>
      <c r="F4169" s="17"/>
      <c r="G4169" s="17"/>
      <c r="H4169" s="17"/>
      <c r="I4169" s="17"/>
      <c r="J4169" s="17"/>
      <c r="K4169" s="98"/>
      <c r="L4169" s="17"/>
    </row>
    <row r="4170" spans="1:12" x14ac:dyDescent="0.25">
      <c r="A4170" s="17"/>
      <c r="B4170" s="17"/>
      <c r="C4170" s="17"/>
      <c r="D4170" s="17"/>
      <c r="E4170" s="17"/>
      <c r="F4170" s="17"/>
      <c r="G4170" s="17"/>
      <c r="H4170" s="17"/>
      <c r="I4170" s="17"/>
      <c r="J4170" s="17"/>
      <c r="K4170" s="98"/>
      <c r="L4170" s="17"/>
    </row>
    <row r="4171" spans="1:12" x14ac:dyDescent="0.25">
      <c r="A4171" s="17"/>
      <c r="B4171" s="17"/>
      <c r="C4171" s="17"/>
      <c r="D4171" s="17"/>
      <c r="E4171" s="17"/>
      <c r="F4171" s="17"/>
      <c r="G4171" s="17"/>
      <c r="H4171" s="17"/>
      <c r="I4171" s="17"/>
      <c r="J4171" s="17"/>
      <c r="K4171" s="98"/>
      <c r="L4171" s="17"/>
    </row>
    <row r="4172" spans="1:12" x14ac:dyDescent="0.25">
      <c r="A4172" s="17"/>
      <c r="B4172" s="17"/>
      <c r="C4172" s="17"/>
      <c r="D4172" s="17"/>
      <c r="E4172" s="17"/>
      <c r="F4172" s="17"/>
      <c r="G4172" s="17"/>
      <c r="H4172" s="17"/>
      <c r="I4172" s="17"/>
      <c r="J4172" s="17"/>
      <c r="K4172" s="98"/>
      <c r="L4172" s="17"/>
    </row>
    <row r="4173" spans="1:12" x14ac:dyDescent="0.25">
      <c r="A4173" s="17"/>
      <c r="B4173" s="17"/>
      <c r="C4173" s="17"/>
      <c r="D4173" s="17"/>
      <c r="E4173" s="17"/>
      <c r="F4173" s="17"/>
      <c r="G4173" s="17"/>
      <c r="H4173" s="17"/>
      <c r="I4173" s="17"/>
      <c r="J4173" s="17"/>
      <c r="K4173" s="98"/>
      <c r="L4173" s="17"/>
    </row>
    <row r="4174" spans="1:12" x14ac:dyDescent="0.25">
      <c r="A4174" s="17"/>
      <c r="B4174" s="17"/>
      <c r="C4174" s="17"/>
      <c r="D4174" s="17"/>
      <c r="E4174" s="17"/>
      <c r="F4174" s="17"/>
      <c r="G4174" s="17"/>
      <c r="H4174" s="17"/>
      <c r="I4174" s="17"/>
      <c r="J4174" s="17"/>
      <c r="K4174" s="98"/>
      <c r="L4174" s="17"/>
    </row>
    <row r="4175" spans="1:12" x14ac:dyDescent="0.25">
      <c r="A4175" s="17"/>
      <c r="B4175" s="17"/>
      <c r="C4175" s="17"/>
      <c r="D4175" s="17"/>
      <c r="E4175" s="17"/>
      <c r="F4175" s="17"/>
      <c r="G4175" s="17"/>
      <c r="H4175" s="17"/>
      <c r="I4175" s="17"/>
      <c r="J4175" s="17"/>
      <c r="K4175" s="98"/>
      <c r="L4175" s="17"/>
    </row>
    <row r="4176" spans="1:12" x14ac:dyDescent="0.25">
      <c r="A4176" s="17"/>
      <c r="B4176" s="17"/>
      <c r="C4176" s="17"/>
      <c r="D4176" s="17"/>
      <c r="E4176" s="17"/>
      <c r="F4176" s="17"/>
      <c r="G4176" s="17"/>
      <c r="H4176" s="17"/>
      <c r="I4176" s="17"/>
      <c r="J4176" s="17"/>
      <c r="K4176" s="98"/>
      <c r="L4176" s="17"/>
    </row>
    <row r="4177" spans="1:12" x14ac:dyDescent="0.25">
      <c r="A4177" s="17"/>
      <c r="B4177" s="17"/>
      <c r="C4177" s="17"/>
      <c r="D4177" s="17"/>
      <c r="E4177" s="17"/>
      <c r="F4177" s="17"/>
      <c r="G4177" s="17"/>
      <c r="H4177" s="17"/>
      <c r="I4177" s="17"/>
      <c r="J4177" s="17"/>
      <c r="K4177" s="98"/>
      <c r="L4177" s="17"/>
    </row>
    <row r="4178" spans="1:12" x14ac:dyDescent="0.25">
      <c r="A4178" s="17"/>
      <c r="B4178" s="17"/>
      <c r="C4178" s="17"/>
      <c r="D4178" s="17"/>
      <c r="E4178" s="17"/>
      <c r="F4178" s="17"/>
      <c r="G4178" s="17"/>
      <c r="H4178" s="17"/>
      <c r="I4178" s="17"/>
      <c r="J4178" s="17"/>
      <c r="K4178" s="98"/>
      <c r="L4178" s="17"/>
    </row>
    <row r="4179" spans="1:12" x14ac:dyDescent="0.25">
      <c r="A4179" s="17"/>
      <c r="B4179" s="17"/>
      <c r="C4179" s="17"/>
      <c r="D4179" s="17"/>
      <c r="E4179" s="17"/>
      <c r="F4179" s="17"/>
      <c r="G4179" s="17"/>
      <c r="H4179" s="17"/>
      <c r="I4179" s="17"/>
      <c r="J4179" s="17"/>
      <c r="K4179" s="98"/>
      <c r="L4179" s="17"/>
    </row>
    <row r="4180" spans="1:12" x14ac:dyDescent="0.25">
      <c r="A4180" s="17"/>
      <c r="B4180" s="17"/>
      <c r="C4180" s="17"/>
      <c r="D4180" s="17"/>
      <c r="E4180" s="17"/>
      <c r="F4180" s="17"/>
      <c r="G4180" s="17"/>
      <c r="H4180" s="17"/>
      <c r="I4180" s="17"/>
      <c r="J4180" s="17"/>
      <c r="K4180" s="98"/>
      <c r="L4180" s="17"/>
    </row>
    <row r="4181" spans="1:12" x14ac:dyDescent="0.25">
      <c r="A4181" s="17"/>
      <c r="B4181" s="17"/>
      <c r="C4181" s="17"/>
      <c r="D4181" s="17"/>
      <c r="E4181" s="17"/>
      <c r="F4181" s="17"/>
      <c r="G4181" s="17"/>
      <c r="H4181" s="17"/>
      <c r="I4181" s="17"/>
      <c r="J4181" s="17"/>
      <c r="K4181" s="98"/>
      <c r="L4181" s="17"/>
    </row>
    <row r="4182" spans="1:12" x14ac:dyDescent="0.25">
      <c r="A4182" s="17"/>
      <c r="B4182" s="17"/>
      <c r="C4182" s="17"/>
      <c r="D4182" s="17"/>
      <c r="E4182" s="17"/>
      <c r="F4182" s="17"/>
      <c r="G4182" s="17"/>
      <c r="H4182" s="17"/>
      <c r="I4182" s="17"/>
      <c r="J4182" s="17"/>
      <c r="K4182" s="98"/>
      <c r="L4182" s="17"/>
    </row>
    <row r="4183" spans="1:12" x14ac:dyDescent="0.25">
      <c r="A4183" s="17"/>
      <c r="B4183" s="17"/>
      <c r="C4183" s="17"/>
      <c r="D4183" s="17"/>
      <c r="E4183" s="17"/>
      <c r="F4183" s="17"/>
      <c r="G4183" s="17"/>
      <c r="H4183" s="17"/>
      <c r="I4183" s="17"/>
      <c r="J4183" s="17"/>
      <c r="K4183" s="98"/>
      <c r="L4183" s="17"/>
    </row>
    <row r="4184" spans="1:12" x14ac:dyDescent="0.25">
      <c r="A4184" s="17"/>
      <c r="B4184" s="17"/>
      <c r="C4184" s="17"/>
      <c r="D4184" s="17"/>
      <c r="E4184" s="17"/>
      <c r="F4184" s="17"/>
      <c r="G4184" s="17"/>
      <c r="H4184" s="17"/>
      <c r="I4184" s="17"/>
      <c r="J4184" s="17"/>
      <c r="K4184" s="98"/>
      <c r="L4184" s="17"/>
    </row>
    <row r="4185" spans="1:12" x14ac:dyDescent="0.25">
      <c r="A4185" s="17"/>
      <c r="B4185" s="17"/>
      <c r="C4185" s="17"/>
      <c r="D4185" s="17"/>
      <c r="E4185" s="17"/>
      <c r="F4185" s="17"/>
      <c r="G4185" s="17"/>
      <c r="H4185" s="17"/>
      <c r="I4185" s="17"/>
      <c r="J4185" s="17"/>
      <c r="K4185" s="98"/>
      <c r="L4185" s="17"/>
    </row>
    <row r="4186" spans="1:12" x14ac:dyDescent="0.25">
      <c r="A4186" s="17"/>
      <c r="B4186" s="17"/>
      <c r="C4186" s="17"/>
      <c r="D4186" s="17"/>
      <c r="E4186" s="17"/>
      <c r="F4186" s="17"/>
      <c r="G4186" s="17"/>
      <c r="H4186" s="17"/>
      <c r="I4186" s="17"/>
      <c r="J4186" s="17"/>
      <c r="K4186" s="98"/>
      <c r="L4186" s="17"/>
    </row>
    <row r="4187" spans="1:12" x14ac:dyDescent="0.25">
      <c r="A4187" s="17"/>
      <c r="B4187" s="17"/>
      <c r="C4187" s="17"/>
      <c r="D4187" s="17"/>
      <c r="E4187" s="17"/>
      <c r="F4187" s="17"/>
      <c r="G4187" s="17"/>
      <c r="H4187" s="17"/>
      <c r="I4187" s="17"/>
      <c r="J4187" s="17"/>
      <c r="K4187" s="98"/>
      <c r="L4187" s="17"/>
    </row>
    <row r="4188" spans="1:12" x14ac:dyDescent="0.25">
      <c r="A4188" s="17"/>
      <c r="B4188" s="17"/>
      <c r="C4188" s="17"/>
      <c r="D4188" s="17"/>
      <c r="E4188" s="17"/>
      <c r="F4188" s="17"/>
      <c r="G4188" s="17"/>
      <c r="H4188" s="17"/>
      <c r="I4188" s="17"/>
      <c r="J4188" s="17"/>
      <c r="K4188" s="98"/>
      <c r="L4188" s="17"/>
    </row>
    <row r="4189" spans="1:12" x14ac:dyDescent="0.25">
      <c r="A4189" s="17"/>
      <c r="B4189" s="17"/>
      <c r="C4189" s="17"/>
      <c r="D4189" s="17"/>
      <c r="E4189" s="17"/>
      <c r="F4189" s="17"/>
      <c r="G4189" s="17"/>
      <c r="H4189" s="17"/>
      <c r="I4189" s="17"/>
      <c r="J4189" s="17"/>
      <c r="K4189" s="98"/>
      <c r="L4189" s="17"/>
    </row>
    <row r="4190" spans="1:12" x14ac:dyDescent="0.25">
      <c r="A4190" s="17"/>
      <c r="B4190" s="17"/>
      <c r="C4190" s="17"/>
      <c r="D4190" s="17"/>
      <c r="E4190" s="17"/>
      <c r="F4190" s="17"/>
      <c r="G4190" s="17"/>
      <c r="H4190" s="17"/>
      <c r="I4190" s="17"/>
      <c r="J4190" s="17"/>
      <c r="K4190" s="98"/>
      <c r="L4190" s="17"/>
    </row>
    <row r="4191" spans="1:12" x14ac:dyDescent="0.25">
      <c r="A4191" s="17"/>
      <c r="B4191" s="17"/>
      <c r="C4191" s="17"/>
      <c r="D4191" s="17"/>
      <c r="E4191" s="17"/>
      <c r="F4191" s="17"/>
      <c r="G4191" s="17"/>
      <c r="H4191" s="17"/>
      <c r="I4191" s="17"/>
      <c r="J4191" s="17"/>
      <c r="K4191" s="98"/>
      <c r="L4191" s="17"/>
    </row>
    <row r="4192" spans="1:12" x14ac:dyDescent="0.25">
      <c r="A4192" s="17"/>
      <c r="B4192" s="17"/>
      <c r="C4192" s="17"/>
      <c r="D4192" s="17"/>
      <c r="E4192" s="17"/>
      <c r="F4192" s="17"/>
      <c r="G4192" s="17"/>
      <c r="H4192" s="17"/>
      <c r="I4192" s="17"/>
      <c r="J4192" s="17"/>
      <c r="K4192" s="98"/>
      <c r="L4192" s="17"/>
    </row>
    <row r="4193" spans="1:12" x14ac:dyDescent="0.25">
      <c r="A4193" s="17"/>
      <c r="B4193" s="17"/>
      <c r="C4193" s="17"/>
      <c r="D4193" s="17"/>
      <c r="E4193" s="17"/>
      <c r="F4193" s="17"/>
      <c r="G4193" s="17"/>
      <c r="H4193" s="17"/>
      <c r="I4193" s="17"/>
      <c r="J4193" s="17"/>
      <c r="K4193" s="98"/>
      <c r="L4193" s="17"/>
    </row>
    <row r="4194" spans="1:12" x14ac:dyDescent="0.25">
      <c r="A4194" s="17"/>
      <c r="B4194" s="17"/>
      <c r="C4194" s="17"/>
      <c r="D4194" s="17"/>
      <c r="E4194" s="17"/>
      <c r="F4194" s="17"/>
      <c r="G4194" s="17"/>
      <c r="H4194" s="17"/>
      <c r="I4194" s="17"/>
      <c r="J4194" s="17"/>
      <c r="K4194" s="98"/>
      <c r="L4194" s="17"/>
    </row>
    <row r="4195" spans="1:12" x14ac:dyDescent="0.25">
      <c r="A4195" s="17"/>
      <c r="B4195" s="17"/>
      <c r="C4195" s="17"/>
      <c r="D4195" s="17"/>
      <c r="E4195" s="17"/>
      <c r="F4195" s="17"/>
      <c r="G4195" s="17"/>
      <c r="H4195" s="17"/>
      <c r="I4195" s="17"/>
      <c r="J4195" s="17"/>
      <c r="K4195" s="98"/>
      <c r="L4195" s="17"/>
    </row>
    <row r="4196" spans="1:12" x14ac:dyDescent="0.25">
      <c r="A4196" s="17"/>
      <c r="B4196" s="17"/>
      <c r="C4196" s="17"/>
      <c r="D4196" s="17"/>
      <c r="E4196" s="17"/>
      <c r="F4196" s="17"/>
      <c r="G4196" s="17"/>
      <c r="H4196" s="17"/>
      <c r="I4196" s="17"/>
      <c r="J4196" s="17"/>
      <c r="K4196" s="98"/>
      <c r="L4196" s="17"/>
    </row>
    <row r="4197" spans="1:12" x14ac:dyDescent="0.25">
      <c r="A4197" s="17"/>
      <c r="B4197" s="17"/>
      <c r="C4197" s="17"/>
      <c r="D4197" s="17"/>
      <c r="E4197" s="17"/>
      <c r="F4197" s="17"/>
      <c r="G4197" s="17"/>
      <c r="H4197" s="17"/>
      <c r="I4197" s="17"/>
      <c r="J4197" s="17"/>
      <c r="K4197" s="98"/>
      <c r="L4197" s="17"/>
    </row>
    <row r="4198" spans="1:12" x14ac:dyDescent="0.25">
      <c r="A4198" s="17"/>
      <c r="B4198" s="17"/>
      <c r="C4198" s="17"/>
      <c r="D4198" s="17"/>
      <c r="E4198" s="17"/>
      <c r="F4198" s="17"/>
      <c r="G4198" s="17"/>
      <c r="H4198" s="17"/>
      <c r="I4198" s="17"/>
      <c r="J4198" s="17"/>
      <c r="K4198" s="98"/>
      <c r="L4198" s="17"/>
    </row>
    <row r="4199" spans="1:12" x14ac:dyDescent="0.25">
      <c r="A4199" s="17"/>
      <c r="B4199" s="17"/>
      <c r="C4199" s="17"/>
      <c r="D4199" s="17"/>
      <c r="E4199" s="17"/>
      <c r="F4199" s="17"/>
      <c r="G4199" s="17"/>
      <c r="H4199" s="17"/>
      <c r="I4199" s="17"/>
      <c r="J4199" s="17"/>
      <c r="K4199" s="98"/>
      <c r="L4199" s="17"/>
    </row>
    <row r="4200" spans="1:12" x14ac:dyDescent="0.25">
      <c r="A4200" s="17"/>
      <c r="B4200" s="17"/>
      <c r="C4200" s="17"/>
      <c r="D4200" s="17"/>
      <c r="E4200" s="17"/>
      <c r="F4200" s="17"/>
      <c r="G4200" s="17"/>
      <c r="H4200" s="17"/>
      <c r="I4200" s="17"/>
      <c r="J4200" s="17"/>
      <c r="K4200" s="98"/>
      <c r="L4200" s="17"/>
    </row>
    <row r="4201" spans="1:12" x14ac:dyDescent="0.25">
      <c r="A4201" s="17"/>
      <c r="B4201" s="17"/>
      <c r="C4201" s="17"/>
      <c r="D4201" s="17"/>
      <c r="E4201" s="17"/>
      <c r="F4201" s="17"/>
      <c r="G4201" s="17"/>
      <c r="H4201" s="17"/>
      <c r="I4201" s="17"/>
      <c r="J4201" s="17"/>
      <c r="K4201" s="98"/>
      <c r="L4201" s="17"/>
    </row>
    <row r="4202" spans="1:12" x14ac:dyDescent="0.25">
      <c r="A4202" s="17"/>
      <c r="B4202" s="17"/>
      <c r="C4202" s="17"/>
      <c r="D4202" s="17"/>
      <c r="E4202" s="17"/>
      <c r="F4202" s="17"/>
      <c r="G4202" s="17"/>
      <c r="H4202" s="17"/>
      <c r="I4202" s="17"/>
      <c r="J4202" s="17"/>
      <c r="K4202" s="98"/>
      <c r="L4202" s="17"/>
    </row>
    <row r="4203" spans="1:12" x14ac:dyDescent="0.25">
      <c r="A4203" s="17"/>
      <c r="B4203" s="17"/>
      <c r="C4203" s="17"/>
      <c r="D4203" s="17"/>
      <c r="E4203" s="17"/>
      <c r="F4203" s="17"/>
      <c r="G4203" s="17"/>
      <c r="H4203" s="17"/>
      <c r="I4203" s="17"/>
      <c r="J4203" s="17"/>
      <c r="K4203" s="98"/>
      <c r="L4203" s="17"/>
    </row>
    <row r="4204" spans="1:12" x14ac:dyDescent="0.25">
      <c r="A4204" s="17"/>
      <c r="B4204" s="17"/>
      <c r="C4204" s="17"/>
      <c r="D4204" s="17"/>
      <c r="E4204" s="17"/>
      <c r="F4204" s="17"/>
      <c r="G4204" s="17"/>
      <c r="H4204" s="17"/>
      <c r="I4204" s="17"/>
      <c r="J4204" s="17"/>
      <c r="K4204" s="98"/>
      <c r="L4204" s="17"/>
    </row>
    <row r="4205" spans="1:12" x14ac:dyDescent="0.25">
      <c r="A4205" s="17"/>
      <c r="B4205" s="17"/>
      <c r="C4205" s="17"/>
      <c r="D4205" s="17"/>
      <c r="E4205" s="17"/>
      <c r="F4205" s="17"/>
      <c r="G4205" s="17"/>
      <c r="H4205" s="17"/>
      <c r="I4205" s="17"/>
      <c r="J4205" s="17"/>
      <c r="K4205" s="98"/>
      <c r="L4205" s="17"/>
    </row>
    <row r="4206" spans="1:12" x14ac:dyDescent="0.25">
      <c r="A4206" s="17"/>
      <c r="B4206" s="17"/>
      <c r="C4206" s="17"/>
      <c r="D4206" s="17"/>
      <c r="E4206" s="17"/>
      <c r="F4206" s="17"/>
      <c r="G4206" s="17"/>
      <c r="H4206" s="17"/>
      <c r="I4206" s="17"/>
      <c r="J4206" s="17"/>
      <c r="K4206" s="98"/>
      <c r="L4206" s="17"/>
    </row>
    <row r="4207" spans="1:12" x14ac:dyDescent="0.25">
      <c r="A4207" s="17"/>
      <c r="B4207" s="17"/>
      <c r="C4207" s="17"/>
      <c r="D4207" s="17"/>
      <c r="E4207" s="17"/>
      <c r="F4207" s="17"/>
      <c r="G4207" s="17"/>
      <c r="H4207" s="17"/>
      <c r="I4207" s="17"/>
      <c r="J4207" s="17"/>
      <c r="K4207" s="98"/>
      <c r="L4207" s="17"/>
    </row>
    <row r="4208" spans="1:12" x14ac:dyDescent="0.25">
      <c r="A4208" s="17"/>
      <c r="B4208" s="17"/>
      <c r="C4208" s="17"/>
      <c r="D4208" s="17"/>
      <c r="E4208" s="17"/>
      <c r="F4208" s="17"/>
      <c r="G4208" s="17"/>
      <c r="H4208" s="17"/>
      <c r="I4208" s="17"/>
      <c r="J4208" s="17"/>
      <c r="K4208" s="98"/>
      <c r="L4208" s="17"/>
    </row>
    <row r="4209" spans="1:12" x14ac:dyDescent="0.25">
      <c r="A4209" s="17"/>
      <c r="B4209" s="17"/>
      <c r="C4209" s="17"/>
      <c r="D4209" s="17"/>
      <c r="E4209" s="17"/>
      <c r="F4209" s="17"/>
      <c r="G4209" s="17"/>
      <c r="H4209" s="17"/>
      <c r="I4209" s="17"/>
      <c r="J4209" s="17"/>
      <c r="K4209" s="98"/>
      <c r="L4209" s="17"/>
    </row>
    <row r="4210" spans="1:12" x14ac:dyDescent="0.25">
      <c r="A4210" s="17"/>
      <c r="B4210" s="17"/>
      <c r="C4210" s="17"/>
      <c r="D4210" s="17"/>
      <c r="E4210" s="17"/>
      <c r="F4210" s="17"/>
      <c r="G4210" s="17"/>
      <c r="H4210" s="17"/>
      <c r="I4210" s="17"/>
      <c r="J4210" s="17"/>
      <c r="K4210" s="98"/>
      <c r="L4210" s="17"/>
    </row>
    <row r="4211" spans="1:12" x14ac:dyDescent="0.25">
      <c r="A4211" s="17"/>
      <c r="B4211" s="17"/>
      <c r="C4211" s="17"/>
      <c r="D4211" s="17"/>
      <c r="E4211" s="17"/>
      <c r="F4211" s="17"/>
      <c r="G4211" s="17"/>
      <c r="H4211" s="17"/>
      <c r="I4211" s="17"/>
      <c r="J4211" s="17"/>
      <c r="K4211" s="98"/>
      <c r="L4211" s="17"/>
    </row>
    <row r="4212" spans="1:12" x14ac:dyDescent="0.25">
      <c r="A4212" s="17"/>
      <c r="B4212" s="17"/>
      <c r="C4212" s="17"/>
      <c r="D4212" s="17"/>
      <c r="E4212" s="17"/>
      <c r="F4212" s="17"/>
      <c r="G4212" s="17"/>
      <c r="H4212" s="17"/>
      <c r="I4212" s="17"/>
      <c r="J4212" s="17"/>
      <c r="K4212" s="98"/>
      <c r="L4212" s="17"/>
    </row>
    <row r="4213" spans="1:12" x14ac:dyDescent="0.25">
      <c r="A4213" s="17"/>
      <c r="B4213" s="17"/>
      <c r="C4213" s="17"/>
      <c r="D4213" s="17"/>
      <c r="E4213" s="17"/>
      <c r="F4213" s="17"/>
      <c r="G4213" s="17"/>
      <c r="H4213" s="17"/>
      <c r="I4213" s="17"/>
      <c r="J4213" s="17"/>
      <c r="K4213" s="98"/>
      <c r="L4213" s="17"/>
    </row>
    <row r="4214" spans="1:12" x14ac:dyDescent="0.25">
      <c r="A4214" s="17"/>
      <c r="B4214" s="17"/>
      <c r="C4214" s="17"/>
      <c r="D4214" s="17"/>
      <c r="E4214" s="17"/>
      <c r="F4214" s="17"/>
      <c r="G4214" s="17"/>
      <c r="H4214" s="17"/>
      <c r="I4214" s="17"/>
      <c r="J4214" s="17"/>
      <c r="K4214" s="98"/>
      <c r="L4214" s="17"/>
    </row>
    <row r="4215" spans="1:12" x14ac:dyDescent="0.25">
      <c r="A4215" s="17"/>
      <c r="B4215" s="17"/>
      <c r="C4215" s="17"/>
      <c r="D4215" s="17"/>
      <c r="E4215" s="17"/>
      <c r="F4215" s="17"/>
      <c r="G4215" s="17"/>
      <c r="H4215" s="17"/>
      <c r="I4215" s="17"/>
      <c r="J4215" s="17"/>
      <c r="K4215" s="98"/>
      <c r="L4215" s="17"/>
    </row>
    <row r="4216" spans="1:12" x14ac:dyDescent="0.25">
      <c r="A4216" s="17"/>
      <c r="B4216" s="17"/>
      <c r="C4216" s="17"/>
      <c r="D4216" s="17"/>
      <c r="E4216" s="17"/>
      <c r="F4216" s="17"/>
      <c r="G4216" s="17"/>
      <c r="H4216" s="17"/>
      <c r="I4216" s="17"/>
      <c r="J4216" s="17"/>
      <c r="K4216" s="98"/>
      <c r="L4216" s="17"/>
    </row>
    <row r="4217" spans="1:12" x14ac:dyDescent="0.25">
      <c r="A4217" s="17"/>
      <c r="B4217" s="17"/>
      <c r="C4217" s="17"/>
      <c r="D4217" s="17"/>
      <c r="E4217" s="17"/>
      <c r="F4217" s="17"/>
      <c r="G4217" s="17"/>
      <c r="H4217" s="17"/>
      <c r="I4217" s="17"/>
      <c r="J4217" s="17"/>
      <c r="K4217" s="98"/>
      <c r="L4217" s="17"/>
    </row>
    <row r="4218" spans="1:12" x14ac:dyDescent="0.25">
      <c r="A4218" s="17"/>
      <c r="B4218" s="17"/>
      <c r="C4218" s="17"/>
      <c r="D4218" s="17"/>
      <c r="E4218" s="17"/>
      <c r="F4218" s="17"/>
      <c r="G4218" s="17"/>
      <c r="H4218" s="17"/>
      <c r="I4218" s="17"/>
      <c r="J4218" s="17"/>
      <c r="K4218" s="98"/>
      <c r="L4218" s="17"/>
    </row>
    <row r="4219" spans="1:12" x14ac:dyDescent="0.25">
      <c r="A4219" s="17"/>
      <c r="B4219" s="17"/>
      <c r="C4219" s="17"/>
      <c r="D4219" s="17"/>
      <c r="E4219" s="17"/>
      <c r="F4219" s="17"/>
      <c r="G4219" s="17"/>
      <c r="H4219" s="17"/>
      <c r="I4219" s="17"/>
      <c r="J4219" s="17"/>
      <c r="K4219" s="98"/>
      <c r="L4219" s="17"/>
    </row>
    <row r="4220" spans="1:12" x14ac:dyDescent="0.25">
      <c r="A4220" s="17"/>
      <c r="B4220" s="17"/>
      <c r="C4220" s="17"/>
      <c r="D4220" s="17"/>
      <c r="E4220" s="17"/>
      <c r="F4220" s="17"/>
      <c r="G4220" s="17"/>
      <c r="H4220" s="17"/>
      <c r="I4220" s="17"/>
      <c r="J4220" s="17"/>
      <c r="K4220" s="98"/>
      <c r="L4220" s="17"/>
    </row>
    <row r="4221" spans="1:12" x14ac:dyDescent="0.25">
      <c r="A4221" s="17"/>
      <c r="B4221" s="17"/>
      <c r="C4221" s="17"/>
      <c r="D4221" s="17"/>
      <c r="E4221" s="17"/>
      <c r="F4221" s="17"/>
      <c r="G4221" s="17"/>
      <c r="H4221" s="17"/>
      <c r="I4221" s="17"/>
      <c r="J4221" s="17"/>
      <c r="K4221" s="98"/>
      <c r="L4221" s="17"/>
    </row>
    <row r="4222" spans="1:12" x14ac:dyDescent="0.25">
      <c r="A4222" s="17"/>
      <c r="B4222" s="17"/>
      <c r="C4222" s="17"/>
      <c r="D4222" s="17"/>
      <c r="E4222" s="17"/>
      <c r="F4222" s="17"/>
      <c r="G4222" s="17"/>
      <c r="H4222" s="17"/>
      <c r="I4222" s="17"/>
      <c r="J4222" s="17"/>
      <c r="K4222" s="98"/>
      <c r="L4222" s="17"/>
    </row>
    <row r="4223" spans="1:12" x14ac:dyDescent="0.25">
      <c r="A4223" s="17"/>
      <c r="B4223" s="17"/>
      <c r="C4223" s="17"/>
      <c r="D4223" s="17"/>
      <c r="E4223" s="17"/>
      <c r="F4223" s="17"/>
      <c r="G4223" s="17"/>
      <c r="H4223" s="17"/>
      <c r="I4223" s="17"/>
      <c r="J4223" s="17"/>
      <c r="K4223" s="98"/>
      <c r="L4223" s="17"/>
    </row>
    <row r="4224" spans="1:12" x14ac:dyDescent="0.25">
      <c r="A4224" s="17"/>
      <c r="B4224" s="17"/>
      <c r="C4224" s="17"/>
      <c r="D4224" s="17"/>
      <c r="E4224" s="17"/>
      <c r="F4224" s="17"/>
      <c r="G4224" s="17"/>
      <c r="H4224" s="17"/>
      <c r="I4224" s="17"/>
      <c r="J4224" s="17"/>
      <c r="K4224" s="98"/>
      <c r="L4224" s="17"/>
    </row>
    <row r="4225" spans="1:12" x14ac:dyDescent="0.25">
      <c r="A4225" s="17"/>
      <c r="B4225" s="17"/>
      <c r="C4225" s="17"/>
      <c r="D4225" s="17"/>
      <c r="E4225" s="17"/>
      <c r="F4225" s="17"/>
      <c r="G4225" s="17"/>
      <c r="H4225" s="17"/>
      <c r="I4225" s="17"/>
      <c r="J4225" s="17"/>
      <c r="K4225" s="98"/>
      <c r="L4225" s="17"/>
    </row>
    <row r="4226" spans="1:12" x14ac:dyDescent="0.25">
      <c r="A4226" s="17"/>
      <c r="B4226" s="17"/>
      <c r="C4226" s="17"/>
      <c r="D4226" s="17"/>
      <c r="E4226" s="17"/>
      <c r="F4226" s="17"/>
      <c r="G4226" s="17"/>
      <c r="H4226" s="17"/>
      <c r="I4226" s="17"/>
      <c r="J4226" s="17"/>
      <c r="K4226" s="98"/>
      <c r="L4226" s="17"/>
    </row>
    <row r="4227" spans="1:12" x14ac:dyDescent="0.25">
      <c r="A4227" s="17"/>
      <c r="B4227" s="17"/>
      <c r="C4227" s="17"/>
      <c r="D4227" s="17"/>
      <c r="E4227" s="17"/>
      <c r="F4227" s="17"/>
      <c r="G4227" s="17"/>
      <c r="H4227" s="17"/>
      <c r="I4227" s="17"/>
      <c r="J4227" s="17"/>
      <c r="K4227" s="98"/>
      <c r="L4227" s="17"/>
    </row>
    <row r="4228" spans="1:12" x14ac:dyDescent="0.25">
      <c r="A4228" s="17"/>
      <c r="B4228" s="17"/>
      <c r="C4228" s="17"/>
      <c r="D4228" s="17"/>
      <c r="E4228" s="17"/>
      <c r="F4228" s="17"/>
      <c r="G4228" s="17"/>
      <c r="H4228" s="17"/>
      <c r="I4228" s="17"/>
      <c r="J4228" s="17"/>
      <c r="K4228" s="98"/>
      <c r="L4228" s="17"/>
    </row>
    <row r="4229" spans="1:12" x14ac:dyDescent="0.25">
      <c r="A4229" s="17"/>
      <c r="B4229" s="17"/>
      <c r="C4229" s="17"/>
      <c r="D4229" s="17"/>
      <c r="E4229" s="17"/>
      <c r="F4229" s="17"/>
      <c r="G4229" s="17"/>
      <c r="H4229" s="17"/>
      <c r="I4229" s="17"/>
      <c r="J4229" s="17"/>
      <c r="K4229" s="98"/>
      <c r="L4229" s="17"/>
    </row>
    <row r="4230" spans="1:12" x14ac:dyDescent="0.25">
      <c r="A4230" s="17"/>
      <c r="B4230" s="17"/>
      <c r="C4230" s="17"/>
      <c r="D4230" s="17"/>
      <c r="E4230" s="17"/>
      <c r="F4230" s="17"/>
      <c r="G4230" s="17"/>
      <c r="H4230" s="17"/>
      <c r="I4230" s="17"/>
      <c r="J4230" s="17"/>
      <c r="K4230" s="98"/>
      <c r="L4230" s="17"/>
    </row>
    <row r="4231" spans="1:12" x14ac:dyDescent="0.25">
      <c r="A4231" s="17"/>
      <c r="B4231" s="17"/>
      <c r="C4231" s="17"/>
      <c r="D4231" s="17"/>
      <c r="E4231" s="17"/>
      <c r="F4231" s="17"/>
      <c r="G4231" s="17"/>
      <c r="H4231" s="17"/>
      <c r="I4231" s="17"/>
      <c r="J4231" s="17"/>
      <c r="K4231" s="98"/>
      <c r="L4231" s="17"/>
    </row>
    <row r="4232" spans="1:12" x14ac:dyDescent="0.25">
      <c r="A4232" s="17"/>
      <c r="B4232" s="17"/>
      <c r="C4232" s="17"/>
      <c r="D4232" s="17"/>
      <c r="E4232" s="17"/>
      <c r="F4232" s="17"/>
      <c r="G4232" s="17"/>
      <c r="H4232" s="17"/>
      <c r="I4232" s="17"/>
      <c r="J4232" s="17"/>
      <c r="K4232" s="98"/>
      <c r="L4232" s="17"/>
    </row>
    <row r="4233" spans="1:12" x14ac:dyDescent="0.25">
      <c r="A4233" s="17"/>
      <c r="B4233" s="17"/>
      <c r="C4233" s="17"/>
      <c r="D4233" s="17"/>
      <c r="E4233" s="17"/>
      <c r="F4233" s="17"/>
      <c r="G4233" s="17"/>
      <c r="H4233" s="17"/>
      <c r="I4233" s="17"/>
      <c r="J4233" s="17"/>
      <c r="K4233" s="98"/>
      <c r="L4233" s="17"/>
    </row>
    <row r="4234" spans="1:12" x14ac:dyDescent="0.25">
      <c r="A4234" s="17"/>
      <c r="B4234" s="17"/>
      <c r="C4234" s="17"/>
      <c r="D4234" s="17"/>
      <c r="E4234" s="17"/>
      <c r="F4234" s="17"/>
      <c r="G4234" s="17"/>
      <c r="H4234" s="17"/>
      <c r="I4234" s="17"/>
      <c r="J4234" s="17"/>
      <c r="K4234" s="98"/>
      <c r="L4234" s="17"/>
    </row>
    <row r="4235" spans="1:12" x14ac:dyDescent="0.25">
      <c r="A4235" s="17"/>
      <c r="B4235" s="17"/>
      <c r="C4235" s="17"/>
      <c r="D4235" s="17"/>
      <c r="E4235" s="17"/>
      <c r="F4235" s="17"/>
      <c r="G4235" s="17"/>
      <c r="H4235" s="17"/>
      <c r="I4235" s="17"/>
      <c r="J4235" s="17"/>
      <c r="K4235" s="98"/>
      <c r="L4235" s="17"/>
    </row>
    <row r="4236" spans="1:12" x14ac:dyDescent="0.25">
      <c r="A4236" s="17"/>
      <c r="B4236" s="17"/>
      <c r="C4236" s="17"/>
      <c r="D4236" s="17"/>
      <c r="E4236" s="17"/>
      <c r="F4236" s="17"/>
      <c r="G4236" s="17"/>
      <c r="H4236" s="17"/>
      <c r="I4236" s="17"/>
      <c r="J4236" s="17"/>
      <c r="K4236" s="98"/>
      <c r="L4236" s="17"/>
    </row>
    <row r="4237" spans="1:12" x14ac:dyDescent="0.25">
      <c r="A4237" s="17"/>
      <c r="B4237" s="17"/>
      <c r="C4237" s="17"/>
      <c r="D4237" s="17"/>
      <c r="E4237" s="17"/>
      <c r="F4237" s="17"/>
      <c r="G4237" s="17"/>
      <c r="H4237" s="17"/>
      <c r="I4237" s="17"/>
      <c r="J4237" s="17"/>
      <c r="K4237" s="98"/>
      <c r="L4237" s="17"/>
    </row>
    <row r="4238" spans="1:12" x14ac:dyDescent="0.25">
      <c r="A4238" s="17"/>
      <c r="B4238" s="17"/>
      <c r="C4238" s="17"/>
      <c r="D4238" s="17"/>
      <c r="E4238" s="17"/>
      <c r="F4238" s="17"/>
      <c r="G4238" s="17"/>
      <c r="H4238" s="17"/>
      <c r="I4238" s="17"/>
      <c r="J4238" s="17"/>
      <c r="K4238" s="98"/>
      <c r="L4238" s="17"/>
    </row>
    <row r="4239" spans="1:12" x14ac:dyDescent="0.25">
      <c r="A4239" s="17"/>
      <c r="B4239" s="17"/>
      <c r="C4239" s="17"/>
      <c r="D4239" s="17"/>
      <c r="E4239" s="17"/>
      <c r="F4239" s="17"/>
      <c r="G4239" s="17"/>
      <c r="H4239" s="17"/>
      <c r="I4239" s="17"/>
      <c r="J4239" s="17"/>
      <c r="K4239" s="98"/>
      <c r="L4239" s="17"/>
    </row>
    <row r="4240" spans="1:12" x14ac:dyDescent="0.25">
      <c r="A4240" s="17"/>
      <c r="B4240" s="17"/>
      <c r="C4240" s="17"/>
      <c r="D4240" s="17"/>
      <c r="E4240" s="17"/>
      <c r="F4240" s="17"/>
      <c r="G4240" s="17"/>
      <c r="H4240" s="17"/>
      <c r="I4240" s="17"/>
      <c r="J4240" s="17"/>
      <c r="K4240" s="98"/>
      <c r="L4240" s="17"/>
    </row>
    <row r="4241" spans="1:12" x14ac:dyDescent="0.25">
      <c r="A4241" s="17"/>
      <c r="B4241" s="17"/>
      <c r="C4241" s="17"/>
      <c r="D4241" s="17"/>
      <c r="E4241" s="17"/>
      <c r="F4241" s="17"/>
      <c r="G4241" s="17"/>
      <c r="H4241" s="17"/>
      <c r="I4241" s="17"/>
      <c r="J4241" s="17"/>
      <c r="K4241" s="98"/>
      <c r="L4241" s="17"/>
    </row>
    <row r="4242" spans="1:12" x14ac:dyDescent="0.25">
      <c r="A4242" s="17"/>
      <c r="B4242" s="17"/>
      <c r="C4242" s="17"/>
      <c r="D4242" s="17"/>
      <c r="E4242" s="17"/>
      <c r="F4242" s="17"/>
      <c r="G4242" s="17"/>
      <c r="H4242" s="17"/>
      <c r="I4242" s="17"/>
      <c r="J4242" s="17"/>
      <c r="K4242" s="98"/>
      <c r="L4242" s="17"/>
    </row>
    <row r="4243" spans="1:12" x14ac:dyDescent="0.25">
      <c r="A4243" s="17"/>
      <c r="B4243" s="17"/>
      <c r="C4243" s="17"/>
      <c r="D4243" s="17"/>
      <c r="E4243" s="17"/>
      <c r="F4243" s="17"/>
      <c r="G4243" s="17"/>
      <c r="H4243" s="17"/>
      <c r="I4243" s="17"/>
      <c r="J4243" s="17"/>
      <c r="K4243" s="98"/>
      <c r="L4243" s="17"/>
    </row>
    <row r="4244" spans="1:12" x14ac:dyDescent="0.25">
      <c r="A4244" s="17"/>
      <c r="B4244" s="17"/>
      <c r="C4244" s="17"/>
      <c r="D4244" s="17"/>
      <c r="E4244" s="17"/>
      <c r="F4244" s="17"/>
      <c r="G4244" s="17"/>
      <c r="H4244" s="17"/>
      <c r="I4244" s="17"/>
      <c r="J4244" s="17"/>
      <c r="K4244" s="98"/>
      <c r="L4244" s="17"/>
    </row>
    <row r="4245" spans="1:12" x14ac:dyDescent="0.25">
      <c r="A4245" s="17"/>
      <c r="B4245" s="17"/>
      <c r="C4245" s="17"/>
      <c r="D4245" s="17"/>
      <c r="E4245" s="17"/>
      <c r="F4245" s="17"/>
      <c r="G4245" s="17"/>
      <c r="H4245" s="17"/>
      <c r="I4245" s="17"/>
      <c r="J4245" s="17"/>
      <c r="K4245" s="98"/>
      <c r="L4245" s="17"/>
    </row>
    <row r="4246" spans="1:12" x14ac:dyDescent="0.25">
      <c r="A4246" s="17"/>
      <c r="B4246" s="17"/>
      <c r="C4246" s="17"/>
      <c r="D4246" s="17"/>
      <c r="E4246" s="17"/>
      <c r="F4246" s="17"/>
      <c r="G4246" s="17"/>
      <c r="H4246" s="17"/>
      <c r="I4246" s="17"/>
      <c r="J4246" s="17"/>
      <c r="K4246" s="98"/>
      <c r="L4246" s="17"/>
    </row>
    <row r="4247" spans="1:12" x14ac:dyDescent="0.25">
      <c r="A4247" s="17"/>
      <c r="B4247" s="17"/>
      <c r="C4247" s="17"/>
      <c r="D4247" s="17"/>
      <c r="E4247" s="17"/>
      <c r="F4247" s="17"/>
      <c r="G4247" s="17"/>
      <c r="H4247" s="17"/>
      <c r="I4247" s="17"/>
      <c r="J4247" s="17"/>
      <c r="K4247" s="98"/>
      <c r="L4247" s="17"/>
    </row>
    <row r="4248" spans="1:12" x14ac:dyDescent="0.25">
      <c r="A4248" s="17"/>
      <c r="B4248" s="17"/>
      <c r="C4248" s="17"/>
      <c r="D4248" s="17"/>
      <c r="E4248" s="17"/>
      <c r="F4248" s="17"/>
      <c r="G4248" s="17"/>
      <c r="H4248" s="17"/>
      <c r="I4248" s="17"/>
      <c r="J4248" s="17"/>
      <c r="K4248" s="98"/>
      <c r="L4248" s="17"/>
    </row>
    <row r="4249" spans="1:12" x14ac:dyDescent="0.25">
      <c r="A4249" s="17"/>
      <c r="B4249" s="17"/>
      <c r="C4249" s="17"/>
      <c r="D4249" s="17"/>
      <c r="E4249" s="17"/>
      <c r="F4249" s="17"/>
      <c r="G4249" s="17"/>
      <c r="H4249" s="17"/>
      <c r="I4249" s="17"/>
      <c r="J4249" s="17"/>
      <c r="K4249" s="98"/>
      <c r="L4249" s="17"/>
    </row>
    <row r="4250" spans="1:12" x14ac:dyDescent="0.25">
      <c r="A4250" s="17"/>
      <c r="B4250" s="17"/>
      <c r="C4250" s="17"/>
      <c r="D4250" s="17"/>
      <c r="E4250" s="17"/>
      <c r="F4250" s="17"/>
      <c r="G4250" s="17"/>
      <c r="H4250" s="17"/>
      <c r="I4250" s="17"/>
      <c r="J4250" s="17"/>
      <c r="K4250" s="98"/>
      <c r="L4250" s="17"/>
    </row>
    <row r="4251" spans="1:12" x14ac:dyDescent="0.25">
      <c r="A4251" s="17"/>
      <c r="B4251" s="17"/>
      <c r="C4251" s="17"/>
      <c r="D4251" s="17"/>
      <c r="E4251" s="17"/>
      <c r="F4251" s="17"/>
      <c r="G4251" s="17"/>
      <c r="H4251" s="17"/>
      <c r="I4251" s="17"/>
      <c r="J4251" s="17"/>
      <c r="K4251" s="98"/>
      <c r="L4251" s="17"/>
    </row>
    <row r="4252" spans="1:12" x14ac:dyDescent="0.25">
      <c r="A4252" s="17"/>
      <c r="B4252" s="17"/>
      <c r="C4252" s="17"/>
      <c r="D4252" s="17"/>
      <c r="E4252" s="17"/>
      <c r="F4252" s="17"/>
      <c r="G4252" s="17"/>
      <c r="H4252" s="17"/>
      <c r="I4252" s="17"/>
      <c r="J4252" s="17"/>
      <c r="K4252" s="98"/>
      <c r="L4252" s="17"/>
    </row>
    <row r="4253" spans="1:12" x14ac:dyDescent="0.25">
      <c r="A4253" s="17"/>
      <c r="B4253" s="17"/>
      <c r="C4253" s="17"/>
      <c r="D4253" s="17"/>
      <c r="E4253" s="17"/>
      <c r="F4253" s="17"/>
      <c r="G4253" s="17"/>
      <c r="H4253" s="17"/>
      <c r="I4253" s="17"/>
      <c r="J4253" s="17"/>
      <c r="K4253" s="98"/>
      <c r="L4253" s="17"/>
    </row>
    <row r="4254" spans="1:12" x14ac:dyDescent="0.25">
      <c r="A4254" s="17"/>
      <c r="B4254" s="17"/>
      <c r="C4254" s="17"/>
      <c r="D4254" s="17"/>
      <c r="E4254" s="17"/>
      <c r="F4254" s="17"/>
      <c r="G4254" s="17"/>
      <c r="H4254" s="17"/>
      <c r="I4254" s="17"/>
      <c r="J4254" s="17"/>
      <c r="K4254" s="98"/>
      <c r="L4254" s="17"/>
    </row>
    <row r="4255" spans="1:12" x14ac:dyDescent="0.25">
      <c r="A4255" s="17"/>
      <c r="B4255" s="17"/>
      <c r="C4255" s="17"/>
      <c r="D4255" s="17"/>
      <c r="E4255" s="17"/>
      <c r="F4255" s="17"/>
      <c r="G4255" s="17"/>
      <c r="H4255" s="17"/>
      <c r="I4255" s="17"/>
      <c r="J4255" s="17"/>
      <c r="K4255" s="98"/>
      <c r="L4255" s="17"/>
    </row>
    <row r="4256" spans="1:12" x14ac:dyDescent="0.25">
      <c r="A4256" s="17"/>
      <c r="B4256" s="17"/>
      <c r="C4256" s="17"/>
      <c r="D4256" s="17"/>
      <c r="E4256" s="17"/>
      <c r="F4256" s="17"/>
      <c r="G4256" s="17"/>
      <c r="H4256" s="17"/>
      <c r="I4256" s="17"/>
      <c r="J4256" s="17"/>
      <c r="K4256" s="98"/>
      <c r="L4256" s="17"/>
    </row>
    <row r="4257" spans="1:12" x14ac:dyDescent="0.25">
      <c r="A4257" s="17"/>
      <c r="B4257" s="17"/>
      <c r="C4257" s="17"/>
      <c r="D4257" s="17"/>
      <c r="E4257" s="17"/>
      <c r="F4257" s="17"/>
      <c r="G4257" s="17"/>
      <c r="H4257" s="17"/>
      <c r="I4257" s="17"/>
      <c r="J4257" s="17"/>
      <c r="K4257" s="98"/>
      <c r="L4257" s="17"/>
    </row>
    <row r="4258" spans="1:12" x14ac:dyDescent="0.25">
      <c r="A4258" s="17"/>
      <c r="B4258" s="17"/>
      <c r="C4258" s="17"/>
      <c r="D4258" s="17"/>
      <c r="E4258" s="17"/>
      <c r="F4258" s="17"/>
      <c r="G4258" s="17"/>
      <c r="H4258" s="17"/>
      <c r="I4258" s="17"/>
      <c r="J4258" s="17"/>
      <c r="K4258" s="98"/>
      <c r="L4258" s="17"/>
    </row>
    <row r="4259" spans="1:12" x14ac:dyDescent="0.25">
      <c r="A4259" s="17"/>
      <c r="B4259" s="17"/>
      <c r="C4259" s="17"/>
      <c r="D4259" s="17"/>
      <c r="E4259" s="17"/>
      <c r="F4259" s="17"/>
      <c r="G4259" s="17"/>
      <c r="H4259" s="17"/>
      <c r="I4259" s="17"/>
      <c r="J4259" s="17"/>
      <c r="K4259" s="98"/>
      <c r="L4259" s="17"/>
    </row>
    <row r="4260" spans="1:12" x14ac:dyDescent="0.25">
      <c r="A4260" s="17"/>
      <c r="B4260" s="17"/>
      <c r="C4260" s="17"/>
      <c r="D4260" s="17"/>
      <c r="E4260" s="17"/>
      <c r="F4260" s="17"/>
      <c r="G4260" s="17"/>
      <c r="H4260" s="17"/>
      <c r="I4260" s="17"/>
      <c r="J4260" s="17"/>
      <c r="K4260" s="98"/>
      <c r="L4260" s="17"/>
    </row>
    <row r="4261" spans="1:12" x14ac:dyDescent="0.25">
      <c r="A4261" s="17"/>
      <c r="B4261" s="17"/>
      <c r="C4261" s="17"/>
      <c r="D4261" s="17"/>
      <c r="E4261" s="17"/>
      <c r="F4261" s="17"/>
      <c r="G4261" s="17"/>
      <c r="H4261" s="17"/>
      <c r="I4261" s="17"/>
      <c r="J4261" s="17"/>
      <c r="K4261" s="98"/>
      <c r="L4261" s="17"/>
    </row>
    <row r="4262" spans="1:12" x14ac:dyDescent="0.25">
      <c r="A4262" s="17"/>
      <c r="B4262" s="17"/>
      <c r="C4262" s="17"/>
      <c r="D4262" s="17"/>
      <c r="E4262" s="17"/>
      <c r="F4262" s="17"/>
      <c r="G4262" s="17"/>
      <c r="H4262" s="17"/>
      <c r="I4262" s="17"/>
      <c r="J4262" s="17"/>
      <c r="K4262" s="98"/>
      <c r="L4262" s="17"/>
    </row>
    <row r="4263" spans="1:12" x14ac:dyDescent="0.25">
      <c r="A4263" s="17"/>
      <c r="B4263" s="17"/>
      <c r="C4263" s="17"/>
      <c r="D4263" s="17"/>
      <c r="E4263" s="17"/>
      <c r="F4263" s="17"/>
      <c r="G4263" s="17"/>
      <c r="H4263" s="17"/>
      <c r="I4263" s="17"/>
      <c r="J4263" s="17"/>
      <c r="K4263" s="98"/>
      <c r="L4263" s="17"/>
    </row>
    <row r="4264" spans="1:12" x14ac:dyDescent="0.25">
      <c r="A4264" s="17"/>
      <c r="B4264" s="17"/>
      <c r="C4264" s="17"/>
      <c r="D4264" s="17"/>
      <c r="E4264" s="17"/>
      <c r="F4264" s="17"/>
      <c r="G4264" s="17"/>
      <c r="H4264" s="17"/>
      <c r="I4264" s="17"/>
      <c r="J4264" s="17"/>
      <c r="K4264" s="98"/>
      <c r="L4264" s="17"/>
    </row>
    <row r="4265" spans="1:12" x14ac:dyDescent="0.25">
      <c r="A4265" s="17"/>
      <c r="B4265" s="17"/>
      <c r="C4265" s="17"/>
      <c r="D4265" s="17"/>
      <c r="E4265" s="17"/>
      <c r="F4265" s="17"/>
      <c r="G4265" s="17"/>
      <c r="H4265" s="17"/>
      <c r="I4265" s="17"/>
      <c r="J4265" s="17"/>
      <c r="K4265" s="98"/>
      <c r="L4265" s="17"/>
    </row>
    <row r="4266" spans="1:12" x14ac:dyDescent="0.25">
      <c r="A4266" s="17"/>
      <c r="B4266" s="17"/>
      <c r="C4266" s="17"/>
      <c r="D4266" s="17"/>
      <c r="E4266" s="17"/>
      <c r="F4266" s="17"/>
      <c r="G4266" s="17"/>
      <c r="H4266" s="17"/>
      <c r="I4266" s="17"/>
      <c r="J4266" s="17"/>
      <c r="K4266" s="98"/>
      <c r="L4266" s="17"/>
    </row>
    <row r="4267" spans="1:12" x14ac:dyDescent="0.25">
      <c r="A4267" s="17"/>
      <c r="B4267" s="17"/>
      <c r="C4267" s="17"/>
      <c r="D4267" s="17"/>
      <c r="E4267" s="17"/>
      <c r="F4267" s="17"/>
      <c r="G4267" s="17"/>
      <c r="H4267" s="17"/>
      <c r="I4267" s="17"/>
      <c r="J4267" s="17"/>
      <c r="K4267" s="98"/>
      <c r="L4267" s="17"/>
    </row>
    <row r="4268" spans="1:12" x14ac:dyDescent="0.25">
      <c r="A4268" s="17"/>
      <c r="B4268" s="17"/>
      <c r="C4268" s="17"/>
      <c r="D4268" s="17"/>
      <c r="E4268" s="17"/>
      <c r="F4268" s="17"/>
      <c r="G4268" s="17"/>
      <c r="H4268" s="17"/>
      <c r="I4268" s="17"/>
      <c r="J4268" s="17"/>
      <c r="K4268" s="98"/>
      <c r="L4268" s="17"/>
    </row>
    <row r="4269" spans="1:12" x14ac:dyDescent="0.25">
      <c r="A4269" s="17"/>
      <c r="B4269" s="17"/>
      <c r="C4269" s="17"/>
      <c r="D4269" s="17"/>
      <c r="E4269" s="17"/>
      <c r="F4269" s="17"/>
      <c r="G4269" s="17"/>
      <c r="H4269" s="17"/>
      <c r="I4269" s="17"/>
      <c r="J4269" s="17"/>
      <c r="K4269" s="98"/>
      <c r="L4269" s="17"/>
    </row>
    <row r="4270" spans="1:12" x14ac:dyDescent="0.25">
      <c r="A4270" s="17"/>
      <c r="B4270" s="17"/>
      <c r="C4270" s="17"/>
      <c r="D4270" s="17"/>
      <c r="E4270" s="17"/>
      <c r="F4270" s="17"/>
      <c r="G4270" s="17"/>
      <c r="H4270" s="17"/>
      <c r="I4270" s="17"/>
      <c r="J4270" s="17"/>
      <c r="K4270" s="98"/>
      <c r="L4270" s="17"/>
    </row>
    <row r="4271" spans="1:12" x14ac:dyDescent="0.25">
      <c r="A4271" s="17"/>
      <c r="B4271" s="17"/>
      <c r="C4271" s="17"/>
      <c r="D4271" s="17"/>
      <c r="E4271" s="17"/>
      <c r="F4271" s="17"/>
      <c r="G4271" s="17"/>
      <c r="H4271" s="17"/>
      <c r="I4271" s="17"/>
      <c r="J4271" s="17"/>
      <c r="K4271" s="98"/>
      <c r="L4271" s="17"/>
    </row>
    <row r="4272" spans="1:12" x14ac:dyDescent="0.25">
      <c r="A4272" s="17"/>
      <c r="B4272" s="17"/>
      <c r="C4272" s="17"/>
      <c r="D4272" s="17"/>
      <c r="E4272" s="17"/>
      <c r="F4272" s="17"/>
      <c r="G4272" s="17"/>
      <c r="H4272" s="17"/>
      <c r="I4272" s="17"/>
      <c r="J4272" s="17"/>
      <c r="K4272" s="98"/>
      <c r="L4272" s="17"/>
    </row>
    <row r="4273" spans="1:12" x14ac:dyDescent="0.25">
      <c r="A4273" s="17"/>
      <c r="B4273" s="17"/>
      <c r="C4273" s="17"/>
      <c r="D4273" s="17"/>
      <c r="E4273" s="17"/>
      <c r="F4273" s="17"/>
      <c r="G4273" s="17"/>
      <c r="H4273" s="17"/>
      <c r="I4273" s="17"/>
      <c r="J4273" s="17"/>
      <c r="K4273" s="98"/>
      <c r="L4273" s="17"/>
    </row>
    <row r="4274" spans="1:12" x14ac:dyDescent="0.25">
      <c r="A4274" s="17"/>
      <c r="B4274" s="17"/>
      <c r="C4274" s="17"/>
      <c r="D4274" s="17"/>
      <c r="E4274" s="17"/>
      <c r="F4274" s="17"/>
      <c r="G4274" s="17"/>
      <c r="H4274" s="17"/>
      <c r="I4274" s="17"/>
      <c r="J4274" s="17"/>
      <c r="K4274" s="98"/>
      <c r="L4274" s="17"/>
    </row>
    <row r="4275" spans="1:12" x14ac:dyDescent="0.25">
      <c r="A4275" s="17"/>
      <c r="B4275" s="17"/>
      <c r="C4275" s="17"/>
      <c r="D4275" s="17"/>
      <c r="E4275" s="17"/>
      <c r="F4275" s="17"/>
      <c r="G4275" s="17"/>
      <c r="H4275" s="17"/>
      <c r="I4275" s="17"/>
      <c r="J4275" s="17"/>
      <c r="K4275" s="98"/>
      <c r="L4275" s="17"/>
    </row>
    <row r="4276" spans="1:12" x14ac:dyDescent="0.25">
      <c r="A4276" s="17"/>
      <c r="B4276" s="17"/>
      <c r="C4276" s="17"/>
      <c r="D4276" s="17"/>
      <c r="E4276" s="17"/>
      <c r="F4276" s="17"/>
      <c r="G4276" s="17"/>
      <c r="H4276" s="17"/>
      <c r="I4276" s="17"/>
      <c r="J4276" s="17"/>
      <c r="K4276" s="98"/>
      <c r="L4276" s="17"/>
    </row>
    <row r="4277" spans="1:12" x14ac:dyDescent="0.25">
      <c r="A4277" s="17"/>
      <c r="B4277" s="17"/>
      <c r="C4277" s="17"/>
      <c r="D4277" s="17"/>
      <c r="E4277" s="17"/>
      <c r="F4277" s="17"/>
      <c r="G4277" s="17"/>
      <c r="H4277" s="17"/>
      <c r="I4277" s="17"/>
      <c r="J4277" s="17"/>
      <c r="K4277" s="98"/>
      <c r="L4277" s="17"/>
    </row>
    <row r="4278" spans="1:12" x14ac:dyDescent="0.25">
      <c r="A4278" s="17"/>
      <c r="B4278" s="17"/>
      <c r="C4278" s="17"/>
      <c r="D4278" s="17"/>
      <c r="E4278" s="17"/>
      <c r="F4278" s="17"/>
      <c r="G4278" s="17"/>
      <c r="H4278" s="17"/>
      <c r="I4278" s="17"/>
      <c r="J4278" s="17"/>
      <c r="K4278" s="98"/>
      <c r="L4278" s="17"/>
    </row>
    <row r="4279" spans="1:12" x14ac:dyDescent="0.25">
      <c r="A4279" s="17"/>
      <c r="B4279" s="17"/>
      <c r="C4279" s="17"/>
      <c r="D4279" s="17"/>
      <c r="E4279" s="17"/>
      <c r="F4279" s="17"/>
      <c r="G4279" s="17"/>
      <c r="H4279" s="17"/>
      <c r="I4279" s="17"/>
      <c r="J4279" s="17"/>
      <c r="K4279" s="98"/>
      <c r="L4279" s="17"/>
    </row>
    <row r="4280" spans="1:12" x14ac:dyDescent="0.25">
      <c r="A4280" s="17"/>
      <c r="B4280" s="17"/>
      <c r="C4280" s="17"/>
      <c r="D4280" s="17"/>
      <c r="E4280" s="17"/>
      <c r="F4280" s="17"/>
      <c r="G4280" s="17"/>
      <c r="H4280" s="17"/>
      <c r="I4280" s="17"/>
      <c r="J4280" s="17"/>
      <c r="K4280" s="98"/>
      <c r="L4280" s="17"/>
    </row>
    <row r="4281" spans="1:12" x14ac:dyDescent="0.25">
      <c r="A4281" s="17"/>
      <c r="B4281" s="17"/>
      <c r="C4281" s="17"/>
      <c r="D4281" s="17"/>
      <c r="E4281" s="17"/>
      <c r="F4281" s="17"/>
      <c r="G4281" s="17"/>
      <c r="H4281" s="17"/>
      <c r="I4281" s="17"/>
      <c r="J4281" s="17"/>
      <c r="K4281" s="98"/>
      <c r="L4281" s="17"/>
    </row>
    <row r="4282" spans="1:12" x14ac:dyDescent="0.25">
      <c r="A4282" s="17"/>
      <c r="B4282" s="17"/>
      <c r="C4282" s="17"/>
      <c r="D4282" s="17"/>
      <c r="E4282" s="17"/>
      <c r="F4282" s="17"/>
      <c r="G4282" s="17"/>
      <c r="H4282" s="17"/>
      <c r="I4282" s="17"/>
      <c r="J4282" s="17"/>
      <c r="K4282" s="98"/>
      <c r="L4282" s="17"/>
    </row>
    <row r="4283" spans="1:12" x14ac:dyDescent="0.25">
      <c r="A4283" s="17"/>
      <c r="B4283" s="17"/>
      <c r="C4283" s="17"/>
      <c r="D4283" s="17"/>
      <c r="E4283" s="17"/>
      <c r="F4283" s="17"/>
      <c r="G4283" s="17"/>
      <c r="H4283" s="17"/>
      <c r="I4283" s="17"/>
      <c r="J4283" s="17"/>
      <c r="K4283" s="98"/>
      <c r="L4283" s="17"/>
    </row>
    <row r="4284" spans="1:12" x14ac:dyDescent="0.25">
      <c r="A4284" s="17"/>
      <c r="B4284" s="17"/>
      <c r="C4284" s="17"/>
      <c r="D4284" s="17"/>
      <c r="E4284" s="17"/>
      <c r="F4284" s="17"/>
      <c r="G4284" s="17"/>
      <c r="H4284" s="17"/>
      <c r="I4284" s="17"/>
      <c r="J4284" s="17"/>
      <c r="K4284" s="98"/>
      <c r="L4284" s="17"/>
    </row>
    <row r="4285" spans="1:12" x14ac:dyDescent="0.25">
      <c r="A4285" s="17"/>
      <c r="B4285" s="17"/>
      <c r="C4285" s="17"/>
      <c r="D4285" s="17"/>
      <c r="E4285" s="17"/>
      <c r="F4285" s="17"/>
      <c r="G4285" s="17"/>
      <c r="H4285" s="17"/>
      <c r="I4285" s="17"/>
      <c r="J4285" s="17"/>
      <c r="K4285" s="98"/>
      <c r="L4285" s="17"/>
    </row>
    <row r="4286" spans="1:12" x14ac:dyDescent="0.25">
      <c r="A4286" s="17"/>
      <c r="B4286" s="17"/>
      <c r="C4286" s="17"/>
      <c r="D4286" s="17"/>
      <c r="E4286" s="17"/>
      <c r="F4286" s="17"/>
      <c r="G4286" s="17"/>
      <c r="H4286" s="17"/>
      <c r="I4286" s="17"/>
      <c r="J4286" s="17"/>
      <c r="K4286" s="98"/>
      <c r="L4286" s="17"/>
    </row>
    <row r="4287" spans="1:12" x14ac:dyDescent="0.25">
      <c r="A4287" s="17"/>
      <c r="B4287" s="17"/>
      <c r="C4287" s="17"/>
      <c r="D4287" s="17"/>
      <c r="E4287" s="17"/>
      <c r="F4287" s="17"/>
      <c r="G4287" s="17"/>
      <c r="H4287" s="17"/>
      <c r="I4287" s="17"/>
      <c r="J4287" s="17"/>
      <c r="K4287" s="98"/>
      <c r="L4287" s="17"/>
    </row>
    <row r="4288" spans="1:12" x14ac:dyDescent="0.25">
      <c r="A4288" s="17"/>
      <c r="B4288" s="17"/>
      <c r="C4288" s="17"/>
      <c r="D4288" s="17"/>
      <c r="E4288" s="17"/>
      <c r="F4288" s="17"/>
      <c r="G4288" s="17"/>
      <c r="H4288" s="17"/>
      <c r="I4288" s="17"/>
      <c r="J4288" s="17"/>
      <c r="K4288" s="98"/>
      <c r="L4288" s="17"/>
    </row>
    <row r="4289" spans="1:12" x14ac:dyDescent="0.25">
      <c r="A4289" s="17"/>
      <c r="B4289" s="17"/>
      <c r="C4289" s="17"/>
      <c r="D4289" s="17"/>
      <c r="E4289" s="17"/>
      <c r="F4289" s="17"/>
      <c r="G4289" s="17"/>
      <c r="H4289" s="17"/>
      <c r="I4289" s="17"/>
      <c r="J4289" s="17"/>
      <c r="K4289" s="98"/>
      <c r="L4289" s="17"/>
    </row>
    <row r="4290" spans="1:12" x14ac:dyDescent="0.25">
      <c r="A4290" s="17"/>
      <c r="B4290" s="17"/>
      <c r="C4290" s="17"/>
      <c r="D4290" s="17"/>
      <c r="E4290" s="17"/>
      <c r="F4290" s="17"/>
      <c r="G4290" s="17"/>
      <c r="H4290" s="17"/>
      <c r="I4290" s="17"/>
      <c r="J4290" s="17"/>
      <c r="K4290" s="98"/>
      <c r="L4290" s="17"/>
    </row>
    <row r="4291" spans="1:12" x14ac:dyDescent="0.25">
      <c r="A4291" s="17"/>
      <c r="B4291" s="17"/>
      <c r="C4291" s="17"/>
      <c r="D4291" s="17"/>
      <c r="E4291" s="17"/>
      <c r="F4291" s="17"/>
      <c r="G4291" s="17"/>
      <c r="H4291" s="17"/>
      <c r="I4291" s="17"/>
      <c r="J4291" s="17"/>
      <c r="K4291" s="98"/>
      <c r="L4291" s="17"/>
    </row>
    <row r="4292" spans="1:12" x14ac:dyDescent="0.25">
      <c r="A4292" s="17"/>
      <c r="B4292" s="17"/>
      <c r="C4292" s="17"/>
      <c r="D4292" s="17"/>
      <c r="E4292" s="17"/>
      <c r="F4292" s="17"/>
      <c r="G4292" s="17"/>
      <c r="H4292" s="17"/>
      <c r="I4292" s="17"/>
      <c r="J4292" s="17"/>
      <c r="K4292" s="98"/>
      <c r="L4292" s="17"/>
    </row>
    <row r="4293" spans="1:12" x14ac:dyDescent="0.25">
      <c r="A4293" s="17"/>
      <c r="B4293" s="17"/>
      <c r="C4293" s="17"/>
      <c r="D4293" s="17"/>
      <c r="E4293" s="17"/>
      <c r="F4293" s="17"/>
      <c r="G4293" s="17"/>
      <c r="H4293" s="17"/>
      <c r="I4293" s="17"/>
      <c r="J4293" s="17"/>
      <c r="K4293" s="98"/>
      <c r="L4293" s="17"/>
    </row>
    <row r="4294" spans="1:12" x14ac:dyDescent="0.25">
      <c r="A4294" s="17"/>
      <c r="B4294" s="17"/>
      <c r="C4294" s="17"/>
      <c r="D4294" s="17"/>
      <c r="E4294" s="17"/>
      <c r="F4294" s="17"/>
      <c r="G4294" s="17"/>
      <c r="H4294" s="17"/>
      <c r="I4294" s="17"/>
      <c r="J4294" s="17"/>
      <c r="K4294" s="98"/>
      <c r="L4294" s="17"/>
    </row>
    <row r="4295" spans="1:12" x14ac:dyDescent="0.25">
      <c r="A4295" s="17"/>
      <c r="B4295" s="17"/>
      <c r="C4295" s="17"/>
      <c r="D4295" s="17"/>
      <c r="E4295" s="17"/>
      <c r="F4295" s="17"/>
      <c r="G4295" s="17"/>
      <c r="H4295" s="17"/>
      <c r="I4295" s="17"/>
      <c r="J4295" s="17"/>
      <c r="K4295" s="98"/>
      <c r="L4295" s="17"/>
    </row>
    <row r="4296" spans="1:12" x14ac:dyDescent="0.25">
      <c r="A4296" s="17"/>
      <c r="B4296" s="17"/>
      <c r="C4296" s="17"/>
      <c r="D4296" s="17"/>
      <c r="E4296" s="17"/>
      <c r="F4296" s="17"/>
      <c r="G4296" s="17"/>
      <c r="H4296" s="17"/>
      <c r="I4296" s="17"/>
      <c r="J4296" s="17"/>
      <c r="K4296" s="98"/>
      <c r="L4296" s="17"/>
    </row>
    <row r="4297" spans="1:12" x14ac:dyDescent="0.25">
      <c r="A4297" s="17"/>
      <c r="B4297" s="17"/>
      <c r="C4297" s="17"/>
      <c r="D4297" s="17"/>
      <c r="E4297" s="17"/>
      <c r="F4297" s="17"/>
      <c r="G4297" s="17"/>
      <c r="H4297" s="17"/>
      <c r="I4297" s="17"/>
      <c r="J4297" s="17"/>
      <c r="K4297" s="98"/>
      <c r="L4297" s="17"/>
    </row>
    <row r="4298" spans="1:12" x14ac:dyDescent="0.25">
      <c r="A4298" s="17"/>
      <c r="B4298" s="17"/>
      <c r="C4298" s="17"/>
      <c r="D4298" s="17"/>
      <c r="E4298" s="17"/>
      <c r="F4298" s="17"/>
      <c r="G4298" s="17"/>
      <c r="H4298" s="17"/>
      <c r="I4298" s="17"/>
      <c r="J4298" s="17"/>
      <c r="K4298" s="98"/>
      <c r="L4298" s="17"/>
    </row>
    <row r="4299" spans="1:12" x14ac:dyDescent="0.25">
      <c r="A4299" s="17"/>
      <c r="B4299" s="17"/>
      <c r="C4299" s="17"/>
      <c r="D4299" s="17"/>
      <c r="E4299" s="17"/>
      <c r="F4299" s="17"/>
      <c r="G4299" s="17"/>
      <c r="H4299" s="17"/>
      <c r="I4299" s="17"/>
      <c r="J4299" s="17"/>
      <c r="K4299" s="98"/>
      <c r="L4299" s="17"/>
    </row>
    <row r="4300" spans="1:12" x14ac:dyDescent="0.25">
      <c r="A4300" s="17"/>
      <c r="B4300" s="17"/>
      <c r="C4300" s="17"/>
      <c r="D4300" s="17"/>
      <c r="E4300" s="17"/>
      <c r="F4300" s="17"/>
      <c r="G4300" s="17"/>
      <c r="H4300" s="17"/>
      <c r="I4300" s="17"/>
      <c r="J4300" s="17"/>
      <c r="K4300" s="98"/>
      <c r="L4300" s="17"/>
    </row>
    <row r="4301" spans="1:12" x14ac:dyDescent="0.25">
      <c r="A4301" s="17"/>
      <c r="B4301" s="17"/>
      <c r="C4301" s="17"/>
      <c r="D4301" s="17"/>
      <c r="E4301" s="17"/>
      <c r="F4301" s="17"/>
      <c r="G4301" s="17"/>
      <c r="H4301" s="17"/>
      <c r="I4301" s="17"/>
      <c r="J4301" s="17"/>
      <c r="K4301" s="98"/>
      <c r="L4301" s="17"/>
    </row>
    <row r="4302" spans="1:12" x14ac:dyDescent="0.25">
      <c r="A4302" s="17"/>
      <c r="B4302" s="17"/>
      <c r="C4302" s="17"/>
      <c r="D4302" s="17"/>
      <c r="E4302" s="17"/>
      <c r="F4302" s="17"/>
      <c r="G4302" s="17"/>
      <c r="H4302" s="17"/>
      <c r="I4302" s="17"/>
      <c r="J4302" s="17"/>
      <c r="K4302" s="98"/>
      <c r="L4302" s="17"/>
    </row>
    <row r="4303" spans="1:12" x14ac:dyDescent="0.25">
      <c r="A4303" s="17"/>
      <c r="B4303" s="17"/>
      <c r="C4303" s="17"/>
      <c r="D4303" s="17"/>
      <c r="E4303" s="17"/>
      <c r="F4303" s="17"/>
      <c r="G4303" s="17"/>
      <c r="H4303" s="17"/>
      <c r="I4303" s="17"/>
      <c r="J4303" s="17"/>
      <c r="K4303" s="98"/>
      <c r="L4303" s="17"/>
    </row>
    <row r="4304" spans="1:12" x14ac:dyDescent="0.25">
      <c r="A4304" s="17"/>
      <c r="B4304" s="17"/>
      <c r="C4304" s="17"/>
      <c r="D4304" s="17"/>
      <c r="E4304" s="17"/>
      <c r="F4304" s="17"/>
      <c r="G4304" s="17"/>
      <c r="H4304" s="17"/>
      <c r="I4304" s="17"/>
      <c r="J4304" s="17"/>
      <c r="K4304" s="98"/>
      <c r="L4304" s="17"/>
    </row>
    <row r="4305" spans="1:12" x14ac:dyDescent="0.25">
      <c r="A4305" s="17"/>
      <c r="B4305" s="17"/>
      <c r="C4305" s="17"/>
      <c r="D4305" s="17"/>
      <c r="E4305" s="17"/>
      <c r="F4305" s="17"/>
      <c r="G4305" s="17"/>
      <c r="H4305" s="17"/>
      <c r="I4305" s="17"/>
      <c r="J4305" s="17"/>
      <c r="K4305" s="98"/>
      <c r="L4305" s="17"/>
    </row>
    <row r="4306" spans="1:12" x14ac:dyDescent="0.25">
      <c r="A4306" s="17"/>
      <c r="B4306" s="17"/>
      <c r="C4306" s="17"/>
      <c r="D4306" s="17"/>
      <c r="E4306" s="17"/>
      <c r="F4306" s="17"/>
      <c r="G4306" s="17"/>
      <c r="H4306" s="17"/>
      <c r="I4306" s="17"/>
      <c r="J4306" s="17"/>
      <c r="K4306" s="98"/>
      <c r="L4306" s="17"/>
    </row>
    <row r="4307" spans="1:12" x14ac:dyDescent="0.25">
      <c r="A4307" s="17"/>
      <c r="B4307" s="17"/>
      <c r="C4307" s="17"/>
      <c r="D4307" s="17"/>
      <c r="E4307" s="17"/>
      <c r="F4307" s="17"/>
      <c r="G4307" s="17"/>
      <c r="H4307" s="17"/>
      <c r="I4307" s="17"/>
      <c r="J4307" s="17"/>
      <c r="K4307" s="98"/>
      <c r="L4307" s="17"/>
    </row>
    <row r="4308" spans="1:12" x14ac:dyDescent="0.25">
      <c r="A4308" s="17"/>
      <c r="B4308" s="17"/>
      <c r="C4308" s="17"/>
      <c r="D4308" s="17"/>
      <c r="E4308" s="17"/>
      <c r="F4308" s="17"/>
      <c r="G4308" s="17"/>
      <c r="H4308" s="17"/>
      <c r="I4308" s="17"/>
      <c r="J4308" s="17"/>
      <c r="K4308" s="98"/>
      <c r="L4308" s="17"/>
    </row>
    <row r="4309" spans="1:12" x14ac:dyDescent="0.25">
      <c r="A4309" s="17"/>
      <c r="B4309" s="17"/>
      <c r="C4309" s="17"/>
      <c r="D4309" s="17"/>
      <c r="E4309" s="17"/>
      <c r="F4309" s="17"/>
      <c r="G4309" s="17"/>
      <c r="H4309" s="17"/>
      <c r="I4309" s="17"/>
      <c r="J4309" s="17"/>
      <c r="K4309" s="98"/>
      <c r="L4309" s="17"/>
    </row>
    <row r="4310" spans="1:12" x14ac:dyDescent="0.25">
      <c r="A4310" s="17"/>
      <c r="B4310" s="17"/>
      <c r="C4310" s="17"/>
      <c r="D4310" s="17"/>
      <c r="E4310" s="17"/>
      <c r="F4310" s="17"/>
      <c r="G4310" s="17"/>
      <c r="H4310" s="17"/>
      <c r="I4310" s="17"/>
      <c r="J4310" s="17"/>
      <c r="K4310" s="98"/>
      <c r="L4310" s="17"/>
    </row>
    <row r="4311" spans="1:12" x14ac:dyDescent="0.25">
      <c r="A4311" s="17"/>
      <c r="B4311" s="17"/>
      <c r="C4311" s="17"/>
      <c r="D4311" s="17"/>
      <c r="E4311" s="17"/>
      <c r="F4311" s="17"/>
      <c r="G4311" s="17"/>
      <c r="H4311" s="17"/>
      <c r="I4311" s="17"/>
      <c r="J4311" s="17"/>
      <c r="K4311" s="98"/>
      <c r="L4311" s="17"/>
    </row>
    <row r="4312" spans="1:12" x14ac:dyDescent="0.25">
      <c r="A4312" s="17"/>
      <c r="B4312" s="17"/>
      <c r="C4312" s="17"/>
      <c r="D4312" s="17"/>
      <c r="E4312" s="17"/>
      <c r="F4312" s="17"/>
      <c r="G4312" s="17"/>
      <c r="H4312" s="17"/>
      <c r="I4312" s="17"/>
      <c r="J4312" s="17"/>
      <c r="K4312" s="98"/>
      <c r="L4312" s="17"/>
    </row>
    <row r="4313" spans="1:12" x14ac:dyDescent="0.25">
      <c r="A4313" s="17"/>
      <c r="B4313" s="17"/>
      <c r="C4313" s="17"/>
      <c r="D4313" s="17"/>
      <c r="E4313" s="17"/>
      <c r="F4313" s="17"/>
      <c r="G4313" s="17"/>
      <c r="H4313" s="17"/>
      <c r="I4313" s="17"/>
      <c r="J4313" s="17"/>
      <c r="K4313" s="98"/>
      <c r="L4313" s="17"/>
    </row>
    <row r="4314" spans="1:12" x14ac:dyDescent="0.25">
      <c r="A4314" s="17"/>
      <c r="B4314" s="17"/>
      <c r="C4314" s="17"/>
      <c r="D4314" s="17"/>
      <c r="E4314" s="17"/>
      <c r="F4314" s="17"/>
      <c r="G4314" s="17"/>
      <c r="H4314" s="17"/>
      <c r="I4314" s="17"/>
      <c r="J4314" s="17"/>
      <c r="K4314" s="98"/>
      <c r="L4314" s="17"/>
    </row>
    <row r="4315" spans="1:12" x14ac:dyDescent="0.25">
      <c r="A4315" s="17"/>
      <c r="B4315" s="17"/>
      <c r="C4315" s="17"/>
      <c r="D4315" s="17"/>
      <c r="E4315" s="17"/>
      <c r="F4315" s="17"/>
      <c r="G4315" s="17"/>
      <c r="H4315" s="17"/>
      <c r="I4315" s="17"/>
      <c r="J4315" s="17"/>
      <c r="K4315" s="98"/>
      <c r="L4315" s="17"/>
    </row>
    <row r="4316" spans="1:12" x14ac:dyDescent="0.25">
      <c r="A4316" s="17"/>
      <c r="B4316" s="17"/>
      <c r="C4316" s="17"/>
      <c r="D4316" s="17"/>
      <c r="E4316" s="17"/>
      <c r="F4316" s="17"/>
      <c r="G4316" s="17"/>
      <c r="H4316" s="17"/>
      <c r="I4316" s="17"/>
      <c r="J4316" s="17"/>
      <c r="K4316" s="98"/>
      <c r="L4316" s="17"/>
    </row>
    <row r="4317" spans="1:12" x14ac:dyDescent="0.25">
      <c r="A4317" s="17"/>
      <c r="B4317" s="17"/>
      <c r="C4317" s="17"/>
      <c r="D4317" s="17"/>
      <c r="E4317" s="17"/>
      <c r="F4317" s="17"/>
      <c r="G4317" s="17"/>
      <c r="H4317" s="17"/>
      <c r="I4317" s="17"/>
      <c r="J4317" s="17"/>
      <c r="K4317" s="98"/>
      <c r="L4317" s="17"/>
    </row>
    <row r="4318" spans="1:12" x14ac:dyDescent="0.25">
      <c r="A4318" s="17"/>
      <c r="B4318" s="17"/>
      <c r="C4318" s="17"/>
      <c r="D4318" s="17"/>
      <c r="E4318" s="17"/>
      <c r="F4318" s="17"/>
      <c r="G4318" s="17"/>
      <c r="H4318" s="17"/>
      <c r="I4318" s="17"/>
      <c r="J4318" s="17"/>
      <c r="K4318" s="98"/>
      <c r="L4318" s="17"/>
    </row>
    <row r="4319" spans="1:12" x14ac:dyDescent="0.25">
      <c r="A4319" s="17"/>
      <c r="B4319" s="17"/>
      <c r="C4319" s="17"/>
      <c r="D4319" s="17"/>
      <c r="E4319" s="17"/>
      <c r="F4319" s="17"/>
      <c r="G4319" s="17"/>
      <c r="H4319" s="17"/>
      <c r="I4319" s="17"/>
      <c r="J4319" s="17"/>
      <c r="K4319" s="98"/>
      <c r="L4319" s="17"/>
    </row>
    <row r="4320" spans="1:12" x14ac:dyDescent="0.25">
      <c r="A4320" s="17"/>
      <c r="B4320" s="17"/>
      <c r="C4320" s="17"/>
      <c r="D4320" s="17"/>
      <c r="E4320" s="17"/>
      <c r="F4320" s="17"/>
      <c r="G4320" s="17"/>
      <c r="H4320" s="17"/>
      <c r="I4320" s="17"/>
      <c r="J4320" s="17"/>
      <c r="K4320" s="98"/>
      <c r="L4320" s="17"/>
    </row>
    <row r="4321" spans="1:12" x14ac:dyDescent="0.25">
      <c r="A4321" s="17"/>
      <c r="B4321" s="17"/>
      <c r="C4321" s="17"/>
      <c r="D4321" s="17"/>
      <c r="E4321" s="17"/>
      <c r="F4321" s="17"/>
      <c r="G4321" s="17"/>
      <c r="H4321" s="17"/>
      <c r="I4321" s="17"/>
      <c r="J4321" s="17"/>
      <c r="K4321" s="98"/>
      <c r="L4321" s="17"/>
    </row>
    <row r="4322" spans="1:12" x14ac:dyDescent="0.25">
      <c r="A4322" s="17"/>
      <c r="B4322" s="17"/>
      <c r="C4322" s="17"/>
      <c r="D4322" s="17"/>
      <c r="E4322" s="17"/>
      <c r="F4322" s="17"/>
      <c r="G4322" s="17"/>
      <c r="H4322" s="17"/>
      <c r="I4322" s="17"/>
      <c r="J4322" s="17"/>
      <c r="K4322" s="98"/>
      <c r="L4322" s="17"/>
    </row>
    <row r="4323" spans="1:12" x14ac:dyDescent="0.25">
      <c r="A4323" s="17"/>
      <c r="B4323" s="17"/>
      <c r="C4323" s="17"/>
      <c r="D4323" s="17"/>
      <c r="E4323" s="17"/>
      <c r="F4323" s="17"/>
      <c r="G4323" s="17"/>
      <c r="H4323" s="17"/>
      <c r="I4323" s="17"/>
      <c r="J4323" s="17"/>
      <c r="K4323" s="98"/>
      <c r="L4323" s="17"/>
    </row>
    <row r="4324" spans="1:12" x14ac:dyDescent="0.25">
      <c r="A4324" s="17"/>
      <c r="B4324" s="17"/>
      <c r="C4324" s="17"/>
      <c r="D4324" s="17"/>
      <c r="E4324" s="17"/>
      <c r="F4324" s="17"/>
      <c r="G4324" s="17"/>
      <c r="H4324" s="17"/>
      <c r="I4324" s="17"/>
      <c r="J4324" s="17"/>
      <c r="K4324" s="98"/>
      <c r="L4324" s="17"/>
    </row>
    <row r="4325" spans="1:12" x14ac:dyDescent="0.25">
      <c r="A4325" s="17"/>
      <c r="B4325" s="17"/>
      <c r="C4325" s="17"/>
      <c r="D4325" s="17"/>
      <c r="E4325" s="17"/>
      <c r="F4325" s="17"/>
      <c r="G4325" s="17"/>
      <c r="H4325" s="17"/>
      <c r="I4325" s="17"/>
      <c r="J4325" s="17"/>
      <c r="K4325" s="98"/>
      <c r="L4325" s="17"/>
    </row>
    <row r="4326" spans="1:12" x14ac:dyDescent="0.25">
      <c r="A4326" s="17"/>
      <c r="B4326" s="17"/>
      <c r="C4326" s="17"/>
      <c r="D4326" s="17"/>
      <c r="E4326" s="17"/>
      <c r="F4326" s="17"/>
      <c r="G4326" s="17"/>
      <c r="H4326" s="17"/>
      <c r="I4326" s="17"/>
      <c r="J4326" s="17"/>
      <c r="K4326" s="98"/>
      <c r="L4326" s="17"/>
    </row>
    <row r="4327" spans="1:12" x14ac:dyDescent="0.25">
      <c r="A4327" s="17"/>
      <c r="B4327" s="17"/>
      <c r="C4327" s="17"/>
      <c r="D4327" s="17"/>
      <c r="E4327" s="17"/>
      <c r="F4327" s="17"/>
      <c r="G4327" s="17"/>
      <c r="H4327" s="17"/>
      <c r="I4327" s="17"/>
      <c r="J4327" s="17"/>
      <c r="K4327" s="98"/>
      <c r="L4327" s="17"/>
    </row>
    <row r="4328" spans="1:12" x14ac:dyDescent="0.25">
      <c r="A4328" s="17"/>
      <c r="B4328" s="17"/>
      <c r="C4328" s="17"/>
      <c r="D4328" s="17"/>
      <c r="E4328" s="17"/>
      <c r="F4328" s="17"/>
      <c r="G4328" s="17"/>
      <c r="H4328" s="17"/>
      <c r="I4328" s="17"/>
      <c r="J4328" s="17"/>
      <c r="K4328" s="98"/>
      <c r="L4328" s="17"/>
    </row>
    <row r="4329" spans="1:12" x14ac:dyDescent="0.25">
      <c r="A4329" s="17"/>
      <c r="B4329" s="17"/>
      <c r="C4329" s="17"/>
      <c r="D4329" s="17"/>
      <c r="E4329" s="17"/>
      <c r="F4329" s="17"/>
      <c r="G4329" s="17"/>
      <c r="H4329" s="17"/>
      <c r="I4329" s="17"/>
      <c r="J4329" s="17"/>
      <c r="K4329" s="98"/>
      <c r="L4329" s="17"/>
    </row>
    <row r="4330" spans="1:12" x14ac:dyDescent="0.25">
      <c r="A4330" s="17"/>
      <c r="B4330" s="17"/>
      <c r="C4330" s="17"/>
      <c r="D4330" s="17"/>
      <c r="E4330" s="17"/>
      <c r="F4330" s="17"/>
      <c r="G4330" s="17"/>
      <c r="H4330" s="17"/>
      <c r="I4330" s="17"/>
      <c r="J4330" s="17"/>
      <c r="K4330" s="98"/>
      <c r="L4330" s="17"/>
    </row>
    <row r="4331" spans="1:12" x14ac:dyDescent="0.25">
      <c r="A4331" s="17"/>
      <c r="B4331" s="17"/>
      <c r="C4331" s="17"/>
      <c r="D4331" s="17"/>
      <c r="E4331" s="17"/>
      <c r="F4331" s="17"/>
      <c r="G4331" s="17"/>
      <c r="H4331" s="17"/>
      <c r="I4331" s="17"/>
      <c r="J4331" s="17"/>
      <c r="K4331" s="98"/>
      <c r="L4331" s="17"/>
    </row>
    <row r="4332" spans="1:12" x14ac:dyDescent="0.25">
      <c r="A4332" s="17"/>
      <c r="B4332" s="17"/>
      <c r="C4332" s="17"/>
      <c r="D4332" s="17"/>
      <c r="E4332" s="17"/>
      <c r="F4332" s="17"/>
      <c r="G4332" s="17"/>
      <c r="H4332" s="17"/>
      <c r="I4332" s="17"/>
      <c r="J4332" s="17"/>
      <c r="K4332" s="98"/>
      <c r="L4332" s="17"/>
    </row>
    <row r="4333" spans="1:12" x14ac:dyDescent="0.25">
      <c r="A4333" s="17"/>
      <c r="B4333" s="17"/>
      <c r="C4333" s="17"/>
      <c r="D4333" s="17"/>
      <c r="E4333" s="17"/>
      <c r="F4333" s="17"/>
      <c r="G4333" s="17"/>
      <c r="H4333" s="17"/>
      <c r="I4333" s="17"/>
      <c r="J4333" s="17"/>
      <c r="K4333" s="98"/>
      <c r="L4333" s="17"/>
    </row>
    <row r="4334" spans="1:12" x14ac:dyDescent="0.25">
      <c r="A4334" s="17"/>
      <c r="B4334" s="17"/>
      <c r="C4334" s="17"/>
      <c r="D4334" s="17"/>
      <c r="E4334" s="17"/>
      <c r="F4334" s="17"/>
      <c r="G4334" s="17"/>
      <c r="H4334" s="17"/>
      <c r="I4334" s="17"/>
      <c r="J4334" s="17"/>
      <c r="K4334" s="98"/>
      <c r="L4334" s="17"/>
    </row>
    <row r="4335" spans="1:12" x14ac:dyDescent="0.25">
      <c r="A4335" s="17"/>
      <c r="B4335" s="17"/>
      <c r="C4335" s="17"/>
      <c r="D4335" s="17"/>
      <c r="E4335" s="17"/>
      <c r="F4335" s="17"/>
      <c r="G4335" s="17"/>
      <c r="H4335" s="17"/>
      <c r="I4335" s="17"/>
      <c r="J4335" s="17"/>
      <c r="K4335" s="98"/>
      <c r="L4335" s="17"/>
    </row>
    <row r="4336" spans="1:12" x14ac:dyDescent="0.25">
      <c r="A4336" s="17"/>
      <c r="B4336" s="17"/>
      <c r="C4336" s="17"/>
      <c r="D4336" s="17"/>
      <c r="E4336" s="17"/>
      <c r="F4336" s="17"/>
      <c r="G4336" s="17"/>
      <c r="H4336" s="17"/>
      <c r="I4336" s="17"/>
      <c r="J4336" s="17"/>
      <c r="K4336" s="98"/>
      <c r="L4336" s="17"/>
    </row>
    <row r="4337" spans="1:12" x14ac:dyDescent="0.25">
      <c r="A4337" s="17"/>
      <c r="B4337" s="17"/>
      <c r="C4337" s="17"/>
      <c r="D4337" s="17"/>
      <c r="E4337" s="17"/>
      <c r="F4337" s="17"/>
      <c r="G4337" s="17"/>
      <c r="H4337" s="17"/>
      <c r="I4337" s="17"/>
      <c r="J4337" s="17"/>
      <c r="K4337" s="98"/>
      <c r="L4337" s="17"/>
    </row>
    <row r="4338" spans="1:12" x14ac:dyDescent="0.25">
      <c r="A4338" s="17"/>
      <c r="B4338" s="17"/>
      <c r="C4338" s="17"/>
      <c r="D4338" s="17"/>
      <c r="E4338" s="17"/>
      <c r="F4338" s="17"/>
      <c r="G4338" s="17"/>
      <c r="H4338" s="17"/>
      <c r="I4338" s="17"/>
      <c r="J4338" s="17"/>
      <c r="K4338" s="98"/>
      <c r="L4338" s="17"/>
    </row>
    <row r="4339" spans="1:12" x14ac:dyDescent="0.25">
      <c r="A4339" s="17"/>
      <c r="B4339" s="17"/>
      <c r="C4339" s="17"/>
      <c r="D4339" s="17"/>
      <c r="E4339" s="17"/>
      <c r="F4339" s="17"/>
      <c r="G4339" s="17"/>
      <c r="H4339" s="17"/>
      <c r="I4339" s="17"/>
      <c r="J4339" s="17"/>
      <c r="K4339" s="98"/>
      <c r="L4339" s="17"/>
    </row>
    <row r="4340" spans="1:12" x14ac:dyDescent="0.25">
      <c r="A4340" s="17"/>
      <c r="B4340" s="17"/>
      <c r="C4340" s="17"/>
      <c r="D4340" s="17"/>
      <c r="E4340" s="17"/>
      <c r="F4340" s="17"/>
      <c r="G4340" s="17"/>
      <c r="H4340" s="17"/>
      <c r="I4340" s="17"/>
      <c r="J4340" s="17"/>
      <c r="K4340" s="98"/>
      <c r="L4340" s="17"/>
    </row>
    <row r="4341" spans="1:12" x14ac:dyDescent="0.25">
      <c r="A4341" s="17"/>
      <c r="B4341" s="17"/>
      <c r="C4341" s="17"/>
      <c r="D4341" s="17"/>
      <c r="E4341" s="17"/>
      <c r="F4341" s="17"/>
      <c r="G4341" s="17"/>
      <c r="H4341" s="17"/>
      <c r="I4341" s="17"/>
      <c r="J4341" s="17"/>
      <c r="K4341" s="98"/>
      <c r="L4341" s="17"/>
    </row>
    <row r="4342" spans="1:12" x14ac:dyDescent="0.25">
      <c r="A4342" s="17"/>
      <c r="B4342" s="17"/>
      <c r="C4342" s="17"/>
      <c r="D4342" s="17"/>
      <c r="E4342" s="17"/>
      <c r="F4342" s="17"/>
      <c r="G4342" s="17"/>
      <c r="H4342" s="17"/>
      <c r="I4342" s="17"/>
      <c r="J4342" s="17"/>
      <c r="K4342" s="98"/>
      <c r="L4342" s="17"/>
    </row>
    <row r="4343" spans="1:12" x14ac:dyDescent="0.25">
      <c r="A4343" s="17"/>
      <c r="B4343" s="17"/>
      <c r="C4343" s="17"/>
      <c r="D4343" s="17"/>
      <c r="E4343" s="17"/>
      <c r="F4343" s="17"/>
      <c r="G4343" s="17"/>
      <c r="H4343" s="17"/>
      <c r="I4343" s="17"/>
      <c r="J4343" s="17"/>
      <c r="K4343" s="98"/>
      <c r="L4343" s="17"/>
    </row>
    <row r="4344" spans="1:12" x14ac:dyDescent="0.25">
      <c r="A4344" s="17"/>
      <c r="B4344" s="17"/>
      <c r="C4344" s="17"/>
      <c r="D4344" s="17"/>
      <c r="E4344" s="17"/>
      <c r="F4344" s="17"/>
      <c r="G4344" s="17"/>
      <c r="H4344" s="17"/>
      <c r="I4344" s="17"/>
      <c r="J4344" s="17"/>
      <c r="K4344" s="98"/>
      <c r="L4344" s="17"/>
    </row>
    <row r="4345" spans="1:12" x14ac:dyDescent="0.25">
      <c r="A4345" s="17"/>
      <c r="B4345" s="17"/>
      <c r="C4345" s="17"/>
      <c r="D4345" s="17"/>
      <c r="E4345" s="17"/>
      <c r="F4345" s="17"/>
      <c r="G4345" s="17"/>
      <c r="H4345" s="17"/>
      <c r="I4345" s="17"/>
      <c r="J4345" s="17"/>
      <c r="K4345" s="98"/>
      <c r="L4345" s="17"/>
    </row>
    <row r="4346" spans="1:12" x14ac:dyDescent="0.25">
      <c r="A4346" s="17"/>
      <c r="B4346" s="17"/>
      <c r="C4346" s="17"/>
      <c r="D4346" s="17"/>
      <c r="E4346" s="17"/>
      <c r="F4346" s="17"/>
      <c r="G4346" s="17"/>
      <c r="H4346" s="17"/>
      <c r="I4346" s="17"/>
      <c r="J4346" s="17"/>
      <c r="K4346" s="98"/>
      <c r="L4346" s="17"/>
    </row>
    <row r="4347" spans="1:12" x14ac:dyDescent="0.25">
      <c r="A4347" s="17"/>
      <c r="B4347" s="17"/>
      <c r="C4347" s="17"/>
      <c r="D4347" s="17"/>
      <c r="E4347" s="17"/>
      <c r="F4347" s="17"/>
      <c r="G4347" s="17"/>
      <c r="H4347" s="17"/>
      <c r="I4347" s="17"/>
      <c r="J4347" s="17"/>
      <c r="K4347" s="98"/>
      <c r="L4347" s="17"/>
    </row>
    <row r="4348" spans="1:12" x14ac:dyDescent="0.25">
      <c r="A4348" s="17"/>
      <c r="B4348" s="17"/>
      <c r="C4348" s="17"/>
      <c r="D4348" s="17"/>
      <c r="E4348" s="17"/>
      <c r="F4348" s="17"/>
      <c r="G4348" s="17"/>
      <c r="H4348" s="17"/>
      <c r="I4348" s="17"/>
      <c r="J4348" s="17"/>
      <c r="K4348" s="98"/>
      <c r="L4348" s="17"/>
    </row>
    <row r="4349" spans="1:12" x14ac:dyDescent="0.25">
      <c r="A4349" s="17"/>
      <c r="B4349" s="17"/>
      <c r="C4349" s="17"/>
      <c r="D4349" s="17"/>
      <c r="E4349" s="17"/>
      <c r="F4349" s="17"/>
      <c r="G4349" s="17"/>
      <c r="H4349" s="17"/>
      <c r="I4349" s="17"/>
      <c r="J4349" s="17"/>
      <c r="K4349" s="98"/>
      <c r="L4349" s="17"/>
    </row>
    <row r="4350" spans="1:12" x14ac:dyDescent="0.25">
      <c r="A4350" s="17"/>
      <c r="B4350" s="17"/>
      <c r="C4350" s="17"/>
      <c r="D4350" s="17"/>
      <c r="E4350" s="17"/>
      <c r="F4350" s="17"/>
      <c r="G4350" s="17"/>
      <c r="H4350" s="17"/>
      <c r="I4350" s="17"/>
      <c r="J4350" s="17"/>
      <c r="K4350" s="98"/>
      <c r="L4350" s="17"/>
    </row>
    <row r="4351" spans="1:12" x14ac:dyDescent="0.25">
      <c r="A4351" s="17"/>
      <c r="B4351" s="17"/>
      <c r="C4351" s="17"/>
      <c r="D4351" s="17"/>
      <c r="E4351" s="17"/>
      <c r="F4351" s="17"/>
      <c r="G4351" s="17"/>
      <c r="H4351" s="17"/>
      <c r="I4351" s="17"/>
      <c r="J4351" s="17"/>
      <c r="K4351" s="98"/>
      <c r="L4351" s="17"/>
    </row>
    <row r="4352" spans="1:12" x14ac:dyDescent="0.25">
      <c r="A4352" s="17"/>
      <c r="B4352" s="17"/>
      <c r="C4352" s="17"/>
      <c r="D4352" s="17"/>
      <c r="E4352" s="17"/>
      <c r="F4352" s="17"/>
      <c r="G4352" s="17"/>
      <c r="H4352" s="17"/>
      <c r="I4352" s="17"/>
      <c r="J4352" s="17"/>
      <c r="K4352" s="98"/>
      <c r="L4352" s="17"/>
    </row>
    <row r="4353" spans="1:12" x14ac:dyDescent="0.25">
      <c r="A4353" s="17"/>
      <c r="B4353" s="17"/>
      <c r="C4353" s="17"/>
      <c r="D4353" s="17"/>
      <c r="E4353" s="17"/>
      <c r="F4353" s="17"/>
      <c r="G4353" s="17"/>
      <c r="H4353" s="17"/>
      <c r="I4353" s="17"/>
      <c r="J4353" s="17"/>
      <c r="K4353" s="98"/>
      <c r="L4353" s="17"/>
    </row>
    <row r="4354" spans="1:12" x14ac:dyDescent="0.25">
      <c r="A4354" s="17"/>
      <c r="B4354" s="17"/>
      <c r="C4354" s="17"/>
      <c r="D4354" s="17"/>
      <c r="E4354" s="17"/>
      <c r="F4354" s="17"/>
      <c r="G4354" s="17"/>
      <c r="H4354" s="17"/>
      <c r="I4354" s="17"/>
      <c r="J4354" s="17"/>
      <c r="K4354" s="98"/>
      <c r="L4354" s="17"/>
    </row>
    <row r="4355" spans="1:12" x14ac:dyDescent="0.25">
      <c r="A4355" s="17"/>
      <c r="B4355" s="17"/>
      <c r="C4355" s="17"/>
      <c r="D4355" s="17"/>
      <c r="E4355" s="17"/>
      <c r="F4355" s="17"/>
      <c r="G4355" s="17"/>
      <c r="H4355" s="17"/>
      <c r="I4355" s="17"/>
      <c r="J4355" s="17"/>
      <c r="K4355" s="98"/>
      <c r="L4355" s="17"/>
    </row>
    <row r="4356" spans="1:12" x14ac:dyDescent="0.25">
      <c r="A4356" s="17"/>
      <c r="B4356" s="17"/>
      <c r="C4356" s="17"/>
      <c r="D4356" s="17"/>
      <c r="E4356" s="17"/>
      <c r="F4356" s="17"/>
      <c r="G4356" s="17"/>
      <c r="H4356" s="17"/>
      <c r="I4356" s="17"/>
      <c r="J4356" s="17"/>
      <c r="K4356" s="98"/>
      <c r="L4356" s="17"/>
    </row>
    <row r="4357" spans="1:12" x14ac:dyDescent="0.25">
      <c r="A4357" s="17"/>
      <c r="B4357" s="17"/>
      <c r="C4357" s="17"/>
      <c r="D4357" s="17"/>
      <c r="E4357" s="17"/>
      <c r="F4357" s="17"/>
      <c r="G4357" s="17"/>
      <c r="H4357" s="17"/>
      <c r="I4357" s="17"/>
      <c r="J4357" s="17"/>
      <c r="K4357" s="98"/>
      <c r="L4357" s="17"/>
    </row>
    <row r="4358" spans="1:12" x14ac:dyDescent="0.25">
      <c r="A4358" s="17"/>
      <c r="B4358" s="17"/>
      <c r="C4358" s="17"/>
      <c r="D4358" s="17"/>
      <c r="E4358" s="17"/>
      <c r="F4358" s="17"/>
      <c r="G4358" s="17"/>
      <c r="H4358" s="17"/>
      <c r="I4358" s="17"/>
      <c r="J4358" s="17"/>
      <c r="K4358" s="98"/>
      <c r="L4358" s="17"/>
    </row>
    <row r="4359" spans="1:12" x14ac:dyDescent="0.25">
      <c r="A4359" s="17"/>
      <c r="B4359" s="17"/>
      <c r="C4359" s="17"/>
      <c r="D4359" s="17"/>
      <c r="E4359" s="17"/>
      <c r="F4359" s="17"/>
      <c r="G4359" s="17"/>
      <c r="H4359" s="17"/>
      <c r="I4359" s="17"/>
      <c r="J4359" s="17"/>
      <c r="K4359" s="98"/>
      <c r="L4359" s="17"/>
    </row>
    <row r="4360" spans="1:12" x14ac:dyDescent="0.25">
      <c r="A4360" s="17"/>
      <c r="B4360" s="17"/>
      <c r="C4360" s="17"/>
      <c r="D4360" s="17"/>
      <c r="E4360" s="17"/>
      <c r="F4360" s="17"/>
      <c r="G4360" s="17"/>
      <c r="H4360" s="17"/>
      <c r="I4360" s="17"/>
      <c r="J4360" s="17"/>
      <c r="K4360" s="98"/>
      <c r="L4360" s="17"/>
    </row>
    <row r="4361" spans="1:12" x14ac:dyDescent="0.25">
      <c r="A4361" s="17"/>
      <c r="B4361" s="17"/>
      <c r="C4361" s="17"/>
      <c r="D4361" s="17"/>
      <c r="E4361" s="17"/>
      <c r="F4361" s="17"/>
      <c r="G4361" s="17"/>
      <c r="H4361" s="17"/>
      <c r="I4361" s="17"/>
      <c r="J4361" s="17"/>
      <c r="K4361" s="98"/>
      <c r="L4361" s="17"/>
    </row>
    <row r="4362" spans="1:12" x14ac:dyDescent="0.25">
      <c r="A4362" s="17"/>
      <c r="B4362" s="17"/>
      <c r="C4362" s="17"/>
      <c r="D4362" s="17"/>
      <c r="E4362" s="17"/>
      <c r="F4362" s="17"/>
      <c r="G4362" s="17"/>
      <c r="H4362" s="17"/>
      <c r="I4362" s="17"/>
      <c r="J4362" s="17"/>
      <c r="K4362" s="98"/>
      <c r="L4362" s="17"/>
    </row>
    <row r="4363" spans="1:12" x14ac:dyDescent="0.25">
      <c r="A4363" s="17"/>
      <c r="B4363" s="17"/>
      <c r="C4363" s="17"/>
      <c r="D4363" s="17"/>
      <c r="E4363" s="17"/>
      <c r="F4363" s="17"/>
      <c r="G4363" s="17"/>
      <c r="H4363" s="17"/>
      <c r="I4363" s="17"/>
      <c r="J4363" s="17"/>
      <c r="K4363" s="98"/>
      <c r="L4363" s="17"/>
    </row>
    <row r="4364" spans="1:12" x14ac:dyDescent="0.25">
      <c r="A4364" s="17"/>
      <c r="B4364" s="17"/>
      <c r="C4364" s="17"/>
      <c r="D4364" s="17"/>
      <c r="E4364" s="17"/>
      <c r="F4364" s="17"/>
      <c r="G4364" s="17"/>
      <c r="H4364" s="17"/>
      <c r="I4364" s="17"/>
      <c r="J4364" s="17"/>
      <c r="K4364" s="98"/>
      <c r="L4364" s="17"/>
    </row>
    <row r="4365" spans="1:12" x14ac:dyDescent="0.25">
      <c r="A4365" s="17"/>
      <c r="B4365" s="17"/>
      <c r="C4365" s="17"/>
      <c r="D4365" s="17"/>
      <c r="E4365" s="17"/>
      <c r="F4365" s="17"/>
      <c r="G4365" s="17"/>
      <c r="H4365" s="17"/>
      <c r="I4365" s="17"/>
      <c r="J4365" s="17"/>
      <c r="K4365" s="98"/>
      <c r="L4365" s="17"/>
    </row>
    <row r="4366" spans="1:12" x14ac:dyDescent="0.25">
      <c r="A4366" s="17"/>
      <c r="B4366" s="17"/>
      <c r="C4366" s="17"/>
      <c r="D4366" s="17"/>
      <c r="E4366" s="17"/>
      <c r="F4366" s="17"/>
      <c r="G4366" s="17"/>
      <c r="H4366" s="17"/>
      <c r="I4366" s="17"/>
      <c r="J4366" s="17"/>
      <c r="K4366" s="98"/>
      <c r="L4366" s="17"/>
    </row>
    <row r="4367" spans="1:12" x14ac:dyDescent="0.25">
      <c r="A4367" s="17"/>
      <c r="B4367" s="17"/>
      <c r="C4367" s="17"/>
      <c r="D4367" s="17"/>
      <c r="E4367" s="17"/>
      <c r="F4367" s="17"/>
      <c r="G4367" s="17"/>
      <c r="H4367" s="17"/>
      <c r="I4367" s="17"/>
      <c r="J4367" s="17"/>
      <c r="K4367" s="98"/>
      <c r="L4367" s="17"/>
    </row>
    <row r="4368" spans="1:12" x14ac:dyDescent="0.25">
      <c r="A4368" s="17"/>
      <c r="B4368" s="17"/>
      <c r="C4368" s="17"/>
      <c r="D4368" s="17"/>
      <c r="E4368" s="17"/>
      <c r="F4368" s="17"/>
      <c r="G4368" s="17"/>
      <c r="H4368" s="17"/>
      <c r="I4368" s="17"/>
      <c r="J4368" s="17"/>
      <c r="K4368" s="98"/>
      <c r="L4368" s="17"/>
    </row>
    <row r="4369" spans="1:12" x14ac:dyDescent="0.25">
      <c r="A4369" s="17"/>
      <c r="B4369" s="17"/>
      <c r="C4369" s="17"/>
      <c r="D4369" s="17"/>
      <c r="E4369" s="17"/>
      <c r="F4369" s="17"/>
      <c r="G4369" s="17"/>
      <c r="H4369" s="17"/>
      <c r="I4369" s="17"/>
      <c r="J4369" s="17"/>
      <c r="K4369" s="98"/>
      <c r="L4369" s="17"/>
    </row>
    <row r="4370" spans="1:12" x14ac:dyDescent="0.25">
      <c r="A4370" s="17"/>
      <c r="B4370" s="17"/>
      <c r="C4370" s="17"/>
      <c r="D4370" s="17"/>
      <c r="E4370" s="17"/>
      <c r="F4370" s="17"/>
      <c r="G4370" s="17"/>
      <c r="H4370" s="17"/>
      <c r="I4370" s="17"/>
      <c r="J4370" s="17"/>
      <c r="K4370" s="98"/>
      <c r="L4370" s="17"/>
    </row>
    <row r="4371" spans="1:12" x14ac:dyDescent="0.25">
      <c r="A4371" s="17"/>
      <c r="B4371" s="17"/>
      <c r="C4371" s="17"/>
      <c r="D4371" s="17"/>
      <c r="E4371" s="17"/>
      <c r="F4371" s="17"/>
      <c r="G4371" s="17"/>
      <c r="H4371" s="17"/>
      <c r="I4371" s="17"/>
      <c r="J4371" s="17"/>
      <c r="K4371" s="98"/>
      <c r="L4371" s="17"/>
    </row>
    <row r="4372" spans="1:12" x14ac:dyDescent="0.25">
      <c r="A4372" s="17"/>
      <c r="B4372" s="17"/>
      <c r="C4372" s="17"/>
      <c r="D4372" s="17"/>
      <c r="E4372" s="17"/>
      <c r="F4372" s="17"/>
      <c r="G4372" s="17"/>
      <c r="H4372" s="17"/>
      <c r="I4372" s="17"/>
      <c r="J4372" s="17"/>
      <c r="K4372" s="98"/>
      <c r="L4372" s="17"/>
    </row>
    <row r="4373" spans="1:12" x14ac:dyDescent="0.25">
      <c r="A4373" s="17"/>
      <c r="B4373" s="17"/>
      <c r="C4373" s="17"/>
      <c r="D4373" s="17"/>
      <c r="E4373" s="17"/>
      <c r="F4373" s="17"/>
      <c r="G4373" s="17"/>
      <c r="H4373" s="17"/>
      <c r="I4373" s="17"/>
      <c r="J4373" s="17"/>
      <c r="K4373" s="98"/>
      <c r="L4373" s="17"/>
    </row>
    <row r="4374" spans="1:12" x14ac:dyDescent="0.25">
      <c r="A4374" s="17"/>
      <c r="B4374" s="17"/>
      <c r="C4374" s="17"/>
      <c r="D4374" s="17"/>
      <c r="E4374" s="17"/>
      <c r="F4374" s="17"/>
      <c r="G4374" s="17"/>
      <c r="H4374" s="17"/>
      <c r="I4374" s="17"/>
      <c r="J4374" s="17"/>
      <c r="K4374" s="98"/>
      <c r="L4374" s="17"/>
    </row>
    <row r="4375" spans="1:12" x14ac:dyDescent="0.25">
      <c r="A4375" s="17"/>
      <c r="B4375" s="17"/>
      <c r="C4375" s="17"/>
      <c r="D4375" s="17"/>
      <c r="E4375" s="17"/>
      <c r="F4375" s="17"/>
      <c r="G4375" s="17"/>
      <c r="H4375" s="17"/>
      <c r="I4375" s="17"/>
      <c r="J4375" s="17"/>
      <c r="K4375" s="98"/>
      <c r="L4375" s="17"/>
    </row>
    <row r="4376" spans="1:12" x14ac:dyDescent="0.25">
      <c r="A4376" s="17"/>
      <c r="B4376" s="17"/>
      <c r="C4376" s="17"/>
      <c r="D4376" s="17"/>
      <c r="E4376" s="17"/>
      <c r="F4376" s="17"/>
      <c r="G4376" s="17"/>
      <c r="H4376" s="17"/>
      <c r="I4376" s="17"/>
      <c r="J4376" s="17"/>
      <c r="K4376" s="98"/>
      <c r="L4376" s="17"/>
    </row>
    <row r="4377" spans="1:12" x14ac:dyDescent="0.25">
      <c r="A4377" s="17"/>
      <c r="B4377" s="17"/>
      <c r="C4377" s="17"/>
      <c r="D4377" s="17"/>
      <c r="E4377" s="17"/>
      <c r="F4377" s="17"/>
      <c r="G4377" s="17"/>
      <c r="H4377" s="17"/>
      <c r="I4377" s="17"/>
      <c r="J4377" s="17"/>
      <c r="K4377" s="98"/>
      <c r="L4377" s="17"/>
    </row>
    <row r="4378" spans="1:12" x14ac:dyDescent="0.25">
      <c r="A4378" s="17"/>
      <c r="B4378" s="17"/>
      <c r="C4378" s="17"/>
      <c r="D4378" s="17"/>
      <c r="E4378" s="17"/>
      <c r="F4378" s="17"/>
      <c r="G4378" s="17"/>
      <c r="H4378" s="17"/>
      <c r="I4378" s="17"/>
      <c r="J4378" s="17"/>
      <c r="K4378" s="98"/>
      <c r="L4378" s="17"/>
    </row>
    <row r="4379" spans="1:12" x14ac:dyDescent="0.25">
      <c r="A4379" s="17"/>
      <c r="B4379" s="17"/>
      <c r="C4379" s="17"/>
      <c r="D4379" s="17"/>
      <c r="E4379" s="17"/>
      <c r="F4379" s="17"/>
      <c r="G4379" s="17"/>
      <c r="H4379" s="17"/>
      <c r="I4379" s="17"/>
      <c r="J4379" s="17"/>
      <c r="K4379" s="98"/>
      <c r="L4379" s="17"/>
    </row>
    <row r="4380" spans="1:12" x14ac:dyDescent="0.25">
      <c r="A4380" s="17"/>
      <c r="B4380" s="17"/>
      <c r="C4380" s="17"/>
      <c r="D4380" s="17"/>
      <c r="E4380" s="17"/>
      <c r="F4380" s="17"/>
      <c r="G4380" s="17"/>
      <c r="H4380" s="17"/>
      <c r="I4380" s="17"/>
      <c r="J4380" s="17"/>
      <c r="K4380" s="98"/>
      <c r="L4380" s="17"/>
    </row>
    <row r="4381" spans="1:12" x14ac:dyDescent="0.25">
      <c r="A4381" s="17"/>
      <c r="B4381" s="17"/>
      <c r="C4381" s="17"/>
      <c r="D4381" s="17"/>
      <c r="E4381" s="17"/>
      <c r="F4381" s="17"/>
      <c r="G4381" s="17"/>
      <c r="H4381" s="17"/>
      <c r="I4381" s="17"/>
      <c r="J4381" s="17"/>
      <c r="K4381" s="98"/>
      <c r="L4381" s="17"/>
    </row>
    <row r="4382" spans="1:12" x14ac:dyDescent="0.25">
      <c r="A4382" s="17"/>
      <c r="B4382" s="17"/>
      <c r="C4382" s="17"/>
      <c r="D4382" s="17"/>
      <c r="E4382" s="17"/>
      <c r="F4382" s="17"/>
      <c r="G4382" s="17"/>
      <c r="H4382" s="17"/>
      <c r="I4382" s="17"/>
      <c r="J4382" s="17"/>
      <c r="K4382" s="98"/>
      <c r="L4382" s="17"/>
    </row>
    <row r="4383" spans="1:12" x14ac:dyDescent="0.25">
      <c r="A4383" s="17"/>
      <c r="B4383" s="17"/>
      <c r="C4383" s="17"/>
      <c r="D4383" s="17"/>
      <c r="E4383" s="17"/>
      <c r="F4383" s="17"/>
      <c r="G4383" s="17"/>
      <c r="H4383" s="17"/>
      <c r="I4383" s="17"/>
      <c r="J4383" s="17"/>
      <c r="K4383" s="98"/>
      <c r="L4383" s="17"/>
    </row>
    <row r="4384" spans="1:12" x14ac:dyDescent="0.25">
      <c r="A4384" s="17"/>
      <c r="B4384" s="17"/>
      <c r="C4384" s="17"/>
      <c r="D4384" s="17"/>
      <c r="E4384" s="17"/>
      <c r="F4384" s="17"/>
      <c r="G4384" s="17"/>
      <c r="H4384" s="17"/>
      <c r="I4384" s="17"/>
      <c r="J4384" s="17"/>
      <c r="K4384" s="98"/>
      <c r="L4384" s="17"/>
    </row>
    <row r="4385" spans="1:12" x14ac:dyDescent="0.25">
      <c r="A4385" s="17"/>
      <c r="B4385" s="17"/>
      <c r="C4385" s="17"/>
      <c r="D4385" s="17"/>
      <c r="E4385" s="17"/>
      <c r="F4385" s="17"/>
      <c r="G4385" s="17"/>
      <c r="H4385" s="17"/>
      <c r="I4385" s="17"/>
      <c r="J4385" s="17"/>
      <c r="K4385" s="98"/>
      <c r="L4385" s="17"/>
    </row>
    <row r="4386" spans="1:12" x14ac:dyDescent="0.25">
      <c r="A4386" s="17"/>
      <c r="B4386" s="17"/>
      <c r="C4386" s="17"/>
      <c r="D4386" s="17"/>
      <c r="E4386" s="17"/>
      <c r="F4386" s="17"/>
      <c r="G4386" s="17"/>
      <c r="H4386" s="17"/>
      <c r="I4386" s="17"/>
      <c r="J4386" s="17"/>
      <c r="K4386" s="98"/>
      <c r="L4386" s="17"/>
    </row>
    <row r="4387" spans="1:12" x14ac:dyDescent="0.25">
      <c r="A4387" s="17"/>
      <c r="B4387" s="17"/>
      <c r="C4387" s="17"/>
      <c r="D4387" s="17"/>
      <c r="E4387" s="17"/>
      <c r="F4387" s="17"/>
      <c r="G4387" s="17"/>
      <c r="H4387" s="17"/>
      <c r="I4387" s="17"/>
      <c r="J4387" s="17"/>
      <c r="K4387" s="98"/>
      <c r="L4387" s="17"/>
    </row>
    <row r="4388" spans="1:12" x14ac:dyDescent="0.25">
      <c r="A4388" s="17"/>
      <c r="B4388" s="17"/>
      <c r="C4388" s="17"/>
      <c r="D4388" s="17"/>
      <c r="E4388" s="17"/>
      <c r="F4388" s="17"/>
      <c r="G4388" s="17"/>
      <c r="H4388" s="17"/>
      <c r="I4388" s="17"/>
      <c r="J4388" s="17"/>
      <c r="K4388" s="98"/>
      <c r="L4388" s="17"/>
    </row>
    <row r="4389" spans="1:12" x14ac:dyDescent="0.25">
      <c r="A4389" s="17"/>
      <c r="B4389" s="17"/>
      <c r="C4389" s="17"/>
      <c r="D4389" s="17"/>
      <c r="E4389" s="17"/>
      <c r="F4389" s="17"/>
      <c r="G4389" s="17"/>
      <c r="H4389" s="17"/>
      <c r="I4389" s="17"/>
      <c r="J4389" s="17"/>
      <c r="K4389" s="98"/>
      <c r="L4389" s="17"/>
    </row>
    <row r="4390" spans="1:12" x14ac:dyDescent="0.25">
      <c r="A4390" s="17"/>
      <c r="B4390" s="17"/>
      <c r="C4390" s="17"/>
      <c r="D4390" s="17"/>
      <c r="E4390" s="17"/>
      <c r="F4390" s="17"/>
      <c r="G4390" s="17"/>
      <c r="H4390" s="17"/>
      <c r="I4390" s="17"/>
      <c r="J4390" s="17"/>
      <c r="K4390" s="98"/>
      <c r="L4390" s="17"/>
    </row>
    <row r="4391" spans="1:12" x14ac:dyDescent="0.25">
      <c r="A4391" s="17"/>
      <c r="B4391" s="17"/>
      <c r="C4391" s="17"/>
      <c r="D4391" s="17"/>
      <c r="E4391" s="17"/>
      <c r="F4391" s="17"/>
      <c r="G4391" s="17"/>
      <c r="H4391" s="17"/>
      <c r="I4391" s="17"/>
      <c r="J4391" s="17"/>
      <c r="K4391" s="98"/>
      <c r="L4391" s="17"/>
    </row>
    <row r="4392" spans="1:12" x14ac:dyDescent="0.25">
      <c r="A4392" s="17"/>
      <c r="B4392" s="17"/>
      <c r="C4392" s="17"/>
      <c r="D4392" s="17"/>
      <c r="E4392" s="17"/>
      <c r="F4392" s="17"/>
      <c r="G4392" s="17"/>
      <c r="H4392" s="17"/>
      <c r="I4392" s="17"/>
      <c r="J4392" s="17"/>
      <c r="K4392" s="98"/>
      <c r="L4392" s="17"/>
    </row>
    <row r="4393" spans="1:12" x14ac:dyDescent="0.25">
      <c r="A4393" s="17"/>
      <c r="B4393" s="17"/>
      <c r="C4393" s="17"/>
      <c r="D4393" s="17"/>
      <c r="E4393" s="17"/>
      <c r="F4393" s="17"/>
      <c r="G4393" s="17"/>
      <c r="H4393" s="17"/>
      <c r="I4393" s="17"/>
      <c r="J4393" s="17"/>
      <c r="K4393" s="98"/>
      <c r="L4393" s="17"/>
    </row>
    <row r="4394" spans="1:12" x14ac:dyDescent="0.25">
      <c r="A4394" s="17"/>
      <c r="B4394" s="17"/>
      <c r="C4394" s="17"/>
      <c r="D4394" s="17"/>
      <c r="E4394" s="17"/>
      <c r="F4394" s="17"/>
      <c r="G4394" s="17"/>
      <c r="H4394" s="17"/>
      <c r="I4394" s="17"/>
      <c r="J4394" s="17"/>
      <c r="K4394" s="98"/>
      <c r="L4394" s="17"/>
    </row>
    <row r="4395" spans="1:12" x14ac:dyDescent="0.25">
      <c r="A4395" s="17"/>
      <c r="B4395" s="17"/>
      <c r="C4395" s="17"/>
      <c r="D4395" s="17"/>
      <c r="E4395" s="17"/>
      <c r="F4395" s="17"/>
      <c r="G4395" s="17"/>
      <c r="H4395" s="17"/>
      <c r="I4395" s="17"/>
      <c r="J4395" s="17"/>
      <c r="K4395" s="98"/>
      <c r="L4395" s="17"/>
    </row>
    <row r="4396" spans="1:12" x14ac:dyDescent="0.25">
      <c r="A4396" s="17"/>
      <c r="B4396" s="17"/>
      <c r="C4396" s="17"/>
      <c r="D4396" s="17"/>
      <c r="E4396" s="17"/>
      <c r="F4396" s="17"/>
      <c r="G4396" s="17"/>
      <c r="H4396" s="17"/>
      <c r="I4396" s="17"/>
      <c r="J4396" s="17"/>
      <c r="K4396" s="98"/>
      <c r="L4396" s="17"/>
    </row>
    <row r="4397" spans="1:12" x14ac:dyDescent="0.25">
      <c r="A4397" s="17"/>
      <c r="B4397" s="17"/>
      <c r="C4397" s="17"/>
      <c r="D4397" s="17"/>
      <c r="E4397" s="17"/>
      <c r="F4397" s="17"/>
      <c r="G4397" s="17"/>
      <c r="H4397" s="17"/>
      <c r="I4397" s="17"/>
      <c r="J4397" s="17"/>
      <c r="K4397" s="98"/>
      <c r="L4397" s="17"/>
    </row>
    <row r="4398" spans="1:12" x14ac:dyDescent="0.25">
      <c r="A4398" s="17"/>
      <c r="B4398" s="17"/>
      <c r="C4398" s="17"/>
      <c r="D4398" s="17"/>
      <c r="E4398" s="17"/>
      <c r="F4398" s="17"/>
      <c r="G4398" s="17"/>
      <c r="H4398" s="17"/>
      <c r="I4398" s="17"/>
      <c r="J4398" s="17"/>
      <c r="K4398" s="98"/>
      <c r="L4398" s="17"/>
    </row>
    <row r="4399" spans="1:12" x14ac:dyDescent="0.25">
      <c r="A4399" s="17"/>
      <c r="B4399" s="17"/>
      <c r="C4399" s="17"/>
      <c r="D4399" s="17"/>
      <c r="E4399" s="17"/>
      <c r="F4399" s="17"/>
      <c r="G4399" s="17"/>
      <c r="H4399" s="17"/>
      <c r="I4399" s="17"/>
      <c r="J4399" s="17"/>
      <c r="K4399" s="98"/>
      <c r="L4399" s="17"/>
    </row>
    <row r="4400" spans="1:12" x14ac:dyDescent="0.25">
      <c r="A4400" s="17"/>
      <c r="B4400" s="17"/>
      <c r="C4400" s="17"/>
      <c r="D4400" s="17"/>
      <c r="E4400" s="17"/>
      <c r="F4400" s="17"/>
      <c r="G4400" s="17"/>
      <c r="H4400" s="17"/>
      <c r="I4400" s="17"/>
      <c r="J4400" s="17"/>
      <c r="K4400" s="98"/>
      <c r="L4400" s="17"/>
    </row>
    <row r="4401" spans="1:12" x14ac:dyDescent="0.25">
      <c r="A4401" s="17"/>
      <c r="B4401" s="17"/>
      <c r="C4401" s="17"/>
      <c r="D4401" s="17"/>
      <c r="E4401" s="17"/>
      <c r="F4401" s="17"/>
      <c r="G4401" s="17"/>
      <c r="H4401" s="17"/>
      <c r="I4401" s="17"/>
      <c r="J4401" s="17"/>
      <c r="K4401" s="98"/>
      <c r="L4401" s="17"/>
    </row>
    <row r="4402" spans="1:12" x14ac:dyDescent="0.25">
      <c r="A4402" s="17"/>
      <c r="B4402" s="17"/>
      <c r="C4402" s="17"/>
      <c r="D4402" s="17"/>
      <c r="E4402" s="17"/>
      <c r="F4402" s="17"/>
      <c r="G4402" s="17"/>
      <c r="H4402" s="17"/>
      <c r="I4402" s="17"/>
      <c r="J4402" s="17"/>
      <c r="K4402" s="98"/>
      <c r="L4402" s="17"/>
    </row>
    <row r="4403" spans="1:12" x14ac:dyDescent="0.25">
      <c r="A4403" s="17"/>
      <c r="B4403" s="17"/>
      <c r="C4403" s="17"/>
      <c r="D4403" s="17"/>
      <c r="E4403" s="17"/>
      <c r="F4403" s="17"/>
      <c r="G4403" s="17"/>
      <c r="H4403" s="17"/>
      <c r="I4403" s="17"/>
      <c r="J4403" s="17"/>
      <c r="K4403" s="98"/>
      <c r="L4403" s="17"/>
    </row>
    <row r="4404" spans="1:12" x14ac:dyDescent="0.25">
      <c r="A4404" s="17"/>
      <c r="B4404" s="17"/>
      <c r="C4404" s="17"/>
      <c r="D4404" s="17"/>
      <c r="E4404" s="17"/>
      <c r="F4404" s="17"/>
      <c r="G4404" s="17"/>
      <c r="H4404" s="17"/>
      <c r="I4404" s="17"/>
      <c r="J4404" s="17"/>
      <c r="K4404" s="98"/>
      <c r="L4404" s="17"/>
    </row>
    <row r="4405" spans="1:12" x14ac:dyDescent="0.25">
      <c r="A4405" s="17"/>
      <c r="B4405" s="17"/>
      <c r="C4405" s="17"/>
      <c r="D4405" s="17"/>
      <c r="E4405" s="17"/>
      <c r="F4405" s="17"/>
      <c r="G4405" s="17"/>
      <c r="H4405" s="17"/>
      <c r="I4405" s="17"/>
      <c r="J4405" s="17"/>
      <c r="K4405" s="98"/>
      <c r="L4405" s="17"/>
    </row>
    <row r="4406" spans="1:12" x14ac:dyDescent="0.25">
      <c r="A4406" s="17"/>
      <c r="B4406" s="17"/>
      <c r="C4406" s="17"/>
      <c r="D4406" s="17"/>
      <c r="E4406" s="17"/>
      <c r="F4406" s="17"/>
      <c r="G4406" s="17"/>
      <c r="H4406" s="17"/>
      <c r="I4406" s="17"/>
      <c r="J4406" s="17"/>
      <c r="K4406" s="98"/>
      <c r="L4406" s="17"/>
    </row>
    <row r="4407" spans="1:12" x14ac:dyDescent="0.25">
      <c r="A4407" s="17"/>
      <c r="B4407" s="17"/>
      <c r="C4407" s="17"/>
      <c r="D4407" s="17"/>
      <c r="E4407" s="17"/>
      <c r="F4407" s="17"/>
      <c r="G4407" s="17"/>
      <c r="H4407" s="17"/>
      <c r="I4407" s="17"/>
      <c r="J4407" s="17"/>
      <c r="K4407" s="98"/>
      <c r="L4407" s="17"/>
    </row>
    <row r="4408" spans="1:12" x14ac:dyDescent="0.25">
      <c r="A4408" s="17"/>
      <c r="B4408" s="17"/>
      <c r="C4408" s="17"/>
      <c r="D4408" s="17"/>
      <c r="E4408" s="17"/>
      <c r="F4408" s="17"/>
      <c r="G4408" s="17"/>
      <c r="H4408" s="17"/>
      <c r="I4408" s="17"/>
      <c r="J4408" s="17"/>
      <c r="K4408" s="98"/>
      <c r="L4408" s="17"/>
    </row>
    <row r="4409" spans="1:12" x14ac:dyDescent="0.25">
      <c r="A4409" s="17"/>
      <c r="B4409" s="17"/>
      <c r="C4409" s="17"/>
      <c r="D4409" s="17"/>
      <c r="E4409" s="17"/>
      <c r="F4409" s="17"/>
      <c r="G4409" s="17"/>
      <c r="H4409" s="17"/>
      <c r="I4409" s="17"/>
      <c r="J4409" s="17"/>
      <c r="K4409" s="98"/>
      <c r="L4409" s="17"/>
    </row>
    <row r="4410" spans="1:12" x14ac:dyDescent="0.25">
      <c r="A4410" s="17"/>
      <c r="B4410" s="17"/>
      <c r="C4410" s="17"/>
      <c r="D4410" s="17"/>
      <c r="E4410" s="17"/>
      <c r="F4410" s="17"/>
      <c r="G4410" s="17"/>
      <c r="H4410" s="17"/>
      <c r="I4410" s="17"/>
      <c r="J4410" s="17"/>
      <c r="K4410" s="98"/>
      <c r="L4410" s="17"/>
    </row>
    <row r="4411" spans="1:12" x14ac:dyDescent="0.25">
      <c r="A4411" s="17"/>
      <c r="B4411" s="17"/>
      <c r="C4411" s="17"/>
      <c r="D4411" s="17"/>
      <c r="E4411" s="17"/>
      <c r="F4411" s="17"/>
      <c r="G4411" s="17"/>
      <c r="H4411" s="17"/>
      <c r="I4411" s="17"/>
      <c r="J4411" s="17"/>
      <c r="K4411" s="98"/>
      <c r="L4411" s="17"/>
    </row>
    <row r="4412" spans="1:12" x14ac:dyDescent="0.25">
      <c r="A4412" s="17"/>
      <c r="B4412" s="17"/>
      <c r="C4412" s="17"/>
      <c r="D4412" s="17"/>
      <c r="E4412" s="17"/>
      <c r="F4412" s="17"/>
      <c r="G4412" s="17"/>
      <c r="H4412" s="17"/>
      <c r="I4412" s="17"/>
      <c r="J4412" s="17"/>
      <c r="K4412" s="98"/>
      <c r="L4412" s="17"/>
    </row>
    <row r="4413" spans="1:12" x14ac:dyDescent="0.25">
      <c r="A4413" s="17"/>
      <c r="B4413" s="17"/>
      <c r="C4413" s="17"/>
      <c r="D4413" s="17"/>
      <c r="E4413" s="17"/>
      <c r="F4413" s="17"/>
      <c r="G4413" s="17"/>
      <c r="H4413" s="17"/>
      <c r="I4413" s="17"/>
      <c r="J4413" s="17"/>
      <c r="K4413" s="98"/>
      <c r="L4413" s="17"/>
    </row>
    <row r="4414" spans="1:12" x14ac:dyDescent="0.25">
      <c r="A4414" s="17"/>
      <c r="B4414" s="17"/>
      <c r="C4414" s="17"/>
      <c r="D4414" s="17"/>
      <c r="E4414" s="17"/>
      <c r="F4414" s="17"/>
      <c r="G4414" s="17"/>
      <c r="H4414" s="17"/>
      <c r="I4414" s="17"/>
      <c r="J4414" s="17"/>
      <c r="K4414" s="98"/>
      <c r="L4414" s="17"/>
    </row>
    <row r="4415" spans="1:12" x14ac:dyDescent="0.25">
      <c r="A4415" s="17"/>
      <c r="B4415" s="17"/>
      <c r="C4415" s="17"/>
      <c r="D4415" s="17"/>
      <c r="E4415" s="17"/>
      <c r="F4415" s="17"/>
      <c r="G4415" s="17"/>
      <c r="H4415" s="17"/>
      <c r="I4415" s="17"/>
      <c r="J4415" s="17"/>
      <c r="K4415" s="98"/>
      <c r="L4415" s="17"/>
    </row>
    <row r="4416" spans="1:12" x14ac:dyDescent="0.25">
      <c r="A4416" s="17"/>
      <c r="B4416" s="17"/>
      <c r="C4416" s="17"/>
      <c r="D4416" s="17"/>
      <c r="E4416" s="17"/>
      <c r="F4416" s="17"/>
      <c r="G4416" s="17"/>
      <c r="H4416" s="17"/>
      <c r="I4416" s="17"/>
      <c r="J4416" s="17"/>
      <c r="K4416" s="98"/>
      <c r="L4416" s="17"/>
    </row>
    <row r="4417" spans="1:12" x14ac:dyDescent="0.25">
      <c r="A4417" s="17"/>
      <c r="B4417" s="17"/>
      <c r="C4417" s="17"/>
      <c r="D4417" s="17"/>
      <c r="E4417" s="17"/>
      <c r="F4417" s="17"/>
      <c r="G4417" s="17"/>
      <c r="H4417" s="17"/>
      <c r="I4417" s="17"/>
      <c r="J4417" s="17"/>
      <c r="K4417" s="98"/>
      <c r="L4417" s="17"/>
    </row>
    <row r="4418" spans="1:12" x14ac:dyDescent="0.25">
      <c r="A4418" s="17"/>
      <c r="B4418" s="17"/>
      <c r="C4418" s="17"/>
      <c r="D4418" s="17"/>
      <c r="E4418" s="17"/>
      <c r="F4418" s="17"/>
      <c r="G4418" s="17"/>
      <c r="H4418" s="17"/>
      <c r="I4418" s="17"/>
      <c r="J4418" s="17"/>
      <c r="K4418" s="98"/>
      <c r="L4418" s="17"/>
    </row>
    <row r="4419" spans="1:12" x14ac:dyDescent="0.25">
      <c r="A4419" s="17"/>
      <c r="B4419" s="17"/>
      <c r="C4419" s="17"/>
      <c r="D4419" s="17"/>
      <c r="E4419" s="17"/>
      <c r="F4419" s="17"/>
      <c r="G4419" s="17"/>
      <c r="H4419" s="17"/>
      <c r="I4419" s="17"/>
      <c r="J4419" s="17"/>
      <c r="K4419" s="98"/>
      <c r="L4419" s="17"/>
    </row>
    <row r="4420" spans="1:12" x14ac:dyDescent="0.25">
      <c r="A4420" s="17"/>
      <c r="B4420" s="17"/>
      <c r="C4420" s="17"/>
      <c r="D4420" s="17"/>
      <c r="E4420" s="17"/>
      <c r="F4420" s="17"/>
      <c r="G4420" s="17"/>
      <c r="H4420" s="17"/>
      <c r="I4420" s="17"/>
      <c r="J4420" s="17"/>
      <c r="K4420" s="98"/>
      <c r="L4420" s="17"/>
    </row>
    <row r="4421" spans="1:12" x14ac:dyDescent="0.25">
      <c r="A4421" s="17"/>
      <c r="B4421" s="17"/>
      <c r="C4421" s="17"/>
      <c r="D4421" s="17"/>
      <c r="E4421" s="17"/>
      <c r="F4421" s="17"/>
      <c r="G4421" s="17"/>
      <c r="H4421" s="17"/>
      <c r="I4421" s="17"/>
      <c r="J4421" s="17"/>
      <c r="K4421" s="98"/>
      <c r="L4421" s="17"/>
    </row>
    <row r="4422" spans="1:12" x14ac:dyDescent="0.25">
      <c r="A4422" s="17"/>
      <c r="B4422" s="17"/>
      <c r="C4422" s="17"/>
      <c r="D4422" s="17"/>
      <c r="E4422" s="17"/>
      <c r="F4422" s="17"/>
      <c r="G4422" s="17"/>
      <c r="H4422" s="17"/>
      <c r="I4422" s="17"/>
      <c r="J4422" s="17"/>
      <c r="K4422" s="98"/>
      <c r="L4422" s="17"/>
    </row>
    <row r="4423" spans="1:12" x14ac:dyDescent="0.25">
      <c r="A4423" s="17"/>
      <c r="B4423" s="17"/>
      <c r="C4423" s="17"/>
      <c r="D4423" s="17"/>
      <c r="E4423" s="17"/>
      <c r="F4423" s="17"/>
      <c r="G4423" s="17"/>
      <c r="H4423" s="17"/>
      <c r="I4423" s="17"/>
      <c r="J4423" s="17"/>
      <c r="K4423" s="98"/>
      <c r="L4423" s="17"/>
    </row>
    <row r="4424" spans="1:12" x14ac:dyDescent="0.25">
      <c r="A4424" s="17"/>
      <c r="B4424" s="17"/>
      <c r="C4424" s="17"/>
      <c r="D4424" s="17"/>
      <c r="E4424" s="17"/>
      <c r="F4424" s="17"/>
      <c r="G4424" s="17"/>
      <c r="H4424" s="17"/>
      <c r="I4424" s="17"/>
      <c r="J4424" s="17"/>
      <c r="K4424" s="98"/>
      <c r="L4424" s="17"/>
    </row>
    <row r="4425" spans="1:12" x14ac:dyDescent="0.25">
      <c r="A4425" s="17"/>
      <c r="B4425" s="17"/>
      <c r="C4425" s="17"/>
      <c r="D4425" s="17"/>
      <c r="E4425" s="17"/>
      <c r="F4425" s="17"/>
      <c r="G4425" s="17"/>
      <c r="H4425" s="17"/>
      <c r="I4425" s="17"/>
      <c r="J4425" s="17"/>
      <c r="K4425" s="98"/>
      <c r="L4425" s="17"/>
    </row>
    <row r="4426" spans="1:12" x14ac:dyDescent="0.25">
      <c r="A4426" s="17"/>
      <c r="B4426" s="17"/>
      <c r="C4426" s="17"/>
      <c r="D4426" s="17"/>
      <c r="E4426" s="17"/>
      <c r="F4426" s="17"/>
      <c r="G4426" s="17"/>
      <c r="H4426" s="17"/>
      <c r="I4426" s="17"/>
      <c r="J4426" s="17"/>
      <c r="K4426" s="98"/>
      <c r="L4426" s="17"/>
    </row>
    <row r="4427" spans="1:12" x14ac:dyDescent="0.25">
      <c r="A4427" s="17"/>
      <c r="B4427" s="17"/>
      <c r="C4427" s="17"/>
      <c r="D4427" s="17"/>
      <c r="E4427" s="17"/>
      <c r="F4427" s="17"/>
      <c r="G4427" s="17"/>
      <c r="H4427" s="17"/>
      <c r="I4427" s="17"/>
      <c r="J4427" s="17"/>
      <c r="K4427" s="98"/>
      <c r="L4427" s="17"/>
    </row>
    <row r="4428" spans="1:12" x14ac:dyDescent="0.25">
      <c r="A4428" s="17"/>
      <c r="B4428" s="17"/>
      <c r="C4428" s="17"/>
      <c r="D4428" s="17"/>
      <c r="E4428" s="17"/>
      <c r="F4428" s="17"/>
      <c r="G4428" s="17"/>
      <c r="H4428" s="17"/>
      <c r="I4428" s="17"/>
      <c r="J4428" s="17"/>
      <c r="K4428" s="98"/>
      <c r="L4428" s="17"/>
    </row>
    <row r="4429" spans="1:12" x14ac:dyDescent="0.25">
      <c r="A4429" s="17"/>
      <c r="B4429" s="17"/>
      <c r="C4429" s="17"/>
      <c r="D4429" s="17"/>
      <c r="E4429" s="17"/>
      <c r="F4429" s="17"/>
      <c r="G4429" s="17"/>
      <c r="H4429" s="17"/>
      <c r="I4429" s="17"/>
      <c r="J4429" s="17"/>
      <c r="K4429" s="98"/>
      <c r="L4429" s="17"/>
    </row>
    <row r="4430" spans="1:12" x14ac:dyDescent="0.25">
      <c r="A4430" s="17"/>
      <c r="B4430" s="17"/>
      <c r="C4430" s="17"/>
      <c r="D4430" s="17"/>
      <c r="E4430" s="17"/>
      <c r="F4430" s="17"/>
      <c r="G4430" s="17"/>
      <c r="H4430" s="17"/>
      <c r="I4430" s="17"/>
      <c r="J4430" s="17"/>
      <c r="K4430" s="98"/>
      <c r="L4430" s="17"/>
    </row>
    <row r="4431" spans="1:12" x14ac:dyDescent="0.25">
      <c r="A4431" s="17"/>
      <c r="B4431" s="17"/>
      <c r="C4431" s="17"/>
      <c r="D4431" s="17"/>
      <c r="E4431" s="17"/>
      <c r="F4431" s="17"/>
      <c r="G4431" s="17"/>
      <c r="H4431" s="17"/>
      <c r="I4431" s="17"/>
      <c r="J4431" s="17"/>
      <c r="K4431" s="98"/>
      <c r="L4431" s="17"/>
    </row>
    <row r="4432" spans="1:12" x14ac:dyDescent="0.25">
      <c r="A4432" s="17"/>
      <c r="B4432" s="17"/>
      <c r="C4432" s="17"/>
      <c r="D4432" s="17"/>
      <c r="E4432" s="17"/>
      <c r="F4432" s="17"/>
      <c r="G4432" s="17"/>
      <c r="H4432" s="17"/>
      <c r="I4432" s="17"/>
      <c r="J4432" s="17"/>
      <c r="K4432" s="98"/>
      <c r="L4432" s="17"/>
    </row>
    <row r="4433" spans="1:12" x14ac:dyDescent="0.25">
      <c r="A4433" s="17"/>
      <c r="B4433" s="17"/>
      <c r="C4433" s="17"/>
      <c r="D4433" s="17"/>
      <c r="E4433" s="17"/>
      <c r="F4433" s="17"/>
      <c r="G4433" s="17"/>
      <c r="H4433" s="17"/>
      <c r="I4433" s="17"/>
      <c r="J4433" s="17"/>
      <c r="K4433" s="98"/>
      <c r="L4433" s="17"/>
    </row>
    <row r="4434" spans="1:12" x14ac:dyDescent="0.25">
      <c r="A4434" s="17"/>
      <c r="B4434" s="17"/>
      <c r="C4434" s="17"/>
      <c r="D4434" s="17"/>
      <c r="E4434" s="17"/>
      <c r="F4434" s="17"/>
      <c r="G4434" s="17"/>
      <c r="H4434" s="17"/>
      <c r="I4434" s="17"/>
      <c r="J4434" s="17"/>
      <c r="K4434" s="98"/>
      <c r="L4434" s="17"/>
    </row>
    <row r="4435" spans="1:12" x14ac:dyDescent="0.25">
      <c r="A4435" s="17"/>
      <c r="B4435" s="17"/>
      <c r="C4435" s="17"/>
      <c r="D4435" s="17"/>
      <c r="E4435" s="17"/>
      <c r="F4435" s="17"/>
      <c r="G4435" s="17"/>
      <c r="H4435" s="17"/>
      <c r="I4435" s="17"/>
      <c r="J4435" s="17"/>
      <c r="K4435" s="98"/>
      <c r="L4435" s="17"/>
    </row>
    <row r="4436" spans="1:12" x14ac:dyDescent="0.25">
      <c r="A4436" s="17"/>
      <c r="B4436" s="17"/>
      <c r="C4436" s="17"/>
      <c r="D4436" s="17"/>
      <c r="E4436" s="17"/>
      <c r="F4436" s="17"/>
      <c r="G4436" s="17"/>
      <c r="H4436" s="17"/>
      <c r="I4436" s="17"/>
      <c r="J4436" s="17"/>
      <c r="K4436" s="98"/>
      <c r="L4436" s="17"/>
    </row>
    <row r="4437" spans="1:12" x14ac:dyDescent="0.25">
      <c r="A4437" s="17"/>
      <c r="B4437" s="17"/>
      <c r="C4437" s="17"/>
      <c r="D4437" s="17"/>
      <c r="E4437" s="17"/>
      <c r="F4437" s="17"/>
      <c r="G4437" s="17"/>
      <c r="H4437" s="17"/>
      <c r="I4437" s="17"/>
      <c r="J4437" s="17"/>
      <c r="K4437" s="98"/>
      <c r="L4437" s="17"/>
    </row>
    <row r="4438" spans="1:12" x14ac:dyDescent="0.25">
      <c r="A4438" s="17"/>
      <c r="B4438" s="17"/>
      <c r="C4438" s="17"/>
      <c r="D4438" s="17"/>
      <c r="E4438" s="17"/>
      <c r="F4438" s="17"/>
      <c r="G4438" s="17"/>
      <c r="H4438" s="17"/>
      <c r="I4438" s="17"/>
      <c r="J4438" s="17"/>
      <c r="K4438" s="98"/>
      <c r="L4438" s="17"/>
    </row>
    <row r="4439" spans="1:12" x14ac:dyDescent="0.25">
      <c r="A4439" s="17"/>
      <c r="B4439" s="17"/>
      <c r="C4439" s="17"/>
      <c r="D4439" s="17"/>
      <c r="E4439" s="17"/>
      <c r="F4439" s="17"/>
      <c r="G4439" s="17"/>
      <c r="H4439" s="17"/>
      <c r="I4439" s="17"/>
      <c r="J4439" s="17"/>
      <c r="K4439" s="98"/>
      <c r="L4439" s="17"/>
    </row>
    <row r="4440" spans="1:12" x14ac:dyDescent="0.25">
      <c r="A4440" s="17"/>
      <c r="B4440" s="17"/>
      <c r="C4440" s="17"/>
      <c r="D4440" s="17"/>
      <c r="E4440" s="17"/>
      <c r="F4440" s="17"/>
      <c r="G4440" s="17"/>
      <c r="H4440" s="17"/>
      <c r="I4440" s="17"/>
      <c r="J4440" s="17"/>
      <c r="K4440" s="98"/>
      <c r="L4440" s="17"/>
    </row>
    <row r="4441" spans="1:12" x14ac:dyDescent="0.25">
      <c r="A4441" s="17"/>
      <c r="B4441" s="17"/>
      <c r="C4441" s="17"/>
      <c r="D4441" s="17"/>
      <c r="E4441" s="17"/>
      <c r="F4441" s="17"/>
      <c r="G4441" s="17"/>
      <c r="H4441" s="17"/>
      <c r="I4441" s="17"/>
      <c r="J4441" s="17"/>
      <c r="K4441" s="98"/>
      <c r="L4441" s="17"/>
    </row>
    <row r="4442" spans="1:12" x14ac:dyDescent="0.25">
      <c r="A4442" s="17"/>
      <c r="B4442" s="17"/>
      <c r="C4442" s="17"/>
      <c r="D4442" s="17"/>
      <c r="E4442" s="17"/>
      <c r="F4442" s="17"/>
      <c r="G4442" s="17"/>
      <c r="H4442" s="17"/>
      <c r="I4442" s="17"/>
      <c r="J4442" s="17"/>
      <c r="K4442" s="98"/>
      <c r="L4442" s="17"/>
    </row>
    <row r="4443" spans="1:12" x14ac:dyDescent="0.25">
      <c r="A4443" s="17"/>
      <c r="B4443" s="17"/>
      <c r="C4443" s="17"/>
      <c r="D4443" s="17"/>
      <c r="E4443" s="17"/>
      <c r="F4443" s="17"/>
      <c r="G4443" s="17"/>
      <c r="H4443" s="17"/>
      <c r="I4443" s="17"/>
      <c r="J4443" s="17"/>
      <c r="K4443" s="98"/>
      <c r="L4443" s="17"/>
    </row>
    <row r="4444" spans="1:12" x14ac:dyDescent="0.25">
      <c r="A4444" s="17"/>
      <c r="B4444" s="17"/>
      <c r="C4444" s="17"/>
      <c r="D4444" s="17"/>
      <c r="E4444" s="17"/>
      <c r="F4444" s="17"/>
      <c r="G4444" s="17"/>
      <c r="H4444" s="17"/>
      <c r="I4444" s="17"/>
      <c r="J4444" s="17"/>
      <c r="K4444" s="98"/>
      <c r="L4444" s="17"/>
    </row>
    <row r="4445" spans="1:12" x14ac:dyDescent="0.25">
      <c r="A4445" s="17"/>
      <c r="B4445" s="17"/>
      <c r="C4445" s="17"/>
      <c r="D4445" s="17"/>
      <c r="E4445" s="17"/>
      <c r="F4445" s="17"/>
      <c r="G4445" s="17"/>
      <c r="H4445" s="17"/>
      <c r="I4445" s="17"/>
      <c r="J4445" s="17"/>
      <c r="K4445" s="98"/>
      <c r="L4445" s="17"/>
    </row>
    <row r="4446" spans="1:12" x14ac:dyDescent="0.25">
      <c r="A4446" s="17"/>
      <c r="B4446" s="17"/>
      <c r="C4446" s="17"/>
      <c r="D4446" s="17"/>
      <c r="E4446" s="17"/>
      <c r="F4446" s="17"/>
      <c r="G4446" s="17"/>
      <c r="H4446" s="17"/>
      <c r="I4446" s="17"/>
      <c r="J4446" s="17"/>
      <c r="K4446" s="98"/>
      <c r="L4446" s="17"/>
    </row>
    <row r="4447" spans="1:12" x14ac:dyDescent="0.25">
      <c r="A4447" s="17"/>
      <c r="B4447" s="17"/>
      <c r="C4447" s="17"/>
      <c r="D4447" s="17"/>
      <c r="E4447" s="17"/>
      <c r="F4447" s="17"/>
      <c r="G4447" s="17"/>
      <c r="H4447" s="17"/>
      <c r="I4447" s="17"/>
      <c r="J4447" s="17"/>
      <c r="K4447" s="98"/>
      <c r="L4447" s="17"/>
    </row>
    <row r="4448" spans="1:12" x14ac:dyDescent="0.25">
      <c r="A4448" s="17"/>
      <c r="B4448" s="17"/>
      <c r="C4448" s="17"/>
      <c r="D4448" s="17"/>
      <c r="E4448" s="17"/>
      <c r="F4448" s="17"/>
      <c r="G4448" s="17"/>
      <c r="H4448" s="17"/>
      <c r="I4448" s="17"/>
      <c r="J4448" s="17"/>
      <c r="K4448" s="98"/>
      <c r="L4448" s="17"/>
    </row>
    <row r="4449" spans="1:12" x14ac:dyDescent="0.25">
      <c r="A4449" s="17"/>
      <c r="B4449" s="17"/>
      <c r="C4449" s="17"/>
      <c r="D4449" s="17"/>
      <c r="E4449" s="17"/>
      <c r="F4449" s="17"/>
      <c r="G4449" s="17"/>
      <c r="H4449" s="17"/>
      <c r="I4449" s="17"/>
      <c r="J4449" s="17"/>
      <c r="K4449" s="98"/>
      <c r="L4449" s="17"/>
    </row>
    <row r="4450" spans="1:12" x14ac:dyDescent="0.25">
      <c r="A4450" s="17"/>
      <c r="B4450" s="17"/>
      <c r="C4450" s="17"/>
      <c r="D4450" s="17"/>
      <c r="E4450" s="17"/>
      <c r="F4450" s="17"/>
      <c r="G4450" s="17"/>
      <c r="H4450" s="17"/>
      <c r="I4450" s="17"/>
      <c r="J4450" s="17"/>
      <c r="K4450" s="98"/>
      <c r="L4450" s="17"/>
    </row>
    <row r="4451" spans="1:12" x14ac:dyDescent="0.25">
      <c r="A4451" s="17"/>
      <c r="B4451" s="17"/>
      <c r="C4451" s="17"/>
      <c r="D4451" s="17"/>
      <c r="E4451" s="17"/>
      <c r="F4451" s="17"/>
      <c r="G4451" s="17"/>
      <c r="H4451" s="17"/>
      <c r="I4451" s="17"/>
      <c r="J4451" s="17"/>
      <c r="K4451" s="98"/>
      <c r="L4451" s="17"/>
    </row>
    <row r="4452" spans="1:12" x14ac:dyDescent="0.25">
      <c r="A4452" s="17"/>
      <c r="B4452" s="17"/>
      <c r="C4452" s="17"/>
      <c r="D4452" s="17"/>
      <c r="E4452" s="17"/>
      <c r="F4452" s="17"/>
      <c r="G4452" s="17"/>
      <c r="H4452" s="17"/>
      <c r="I4452" s="17"/>
      <c r="J4452" s="17"/>
      <c r="K4452" s="98"/>
      <c r="L4452" s="17"/>
    </row>
    <row r="4453" spans="1:12" x14ac:dyDescent="0.25">
      <c r="A4453" s="17"/>
      <c r="B4453" s="17"/>
      <c r="C4453" s="17"/>
      <c r="D4453" s="17"/>
      <c r="E4453" s="17"/>
      <c r="F4453" s="17"/>
      <c r="G4453" s="17"/>
      <c r="H4453" s="17"/>
      <c r="I4453" s="17"/>
      <c r="J4453" s="17"/>
      <c r="K4453" s="98"/>
      <c r="L4453" s="17"/>
    </row>
    <row r="4454" spans="1:12" x14ac:dyDescent="0.25">
      <c r="A4454" s="17"/>
      <c r="B4454" s="17"/>
      <c r="C4454" s="17"/>
      <c r="D4454" s="17"/>
      <c r="E4454" s="17"/>
      <c r="F4454" s="17"/>
      <c r="G4454" s="17"/>
      <c r="H4454" s="17"/>
      <c r="I4454" s="17"/>
      <c r="J4454" s="17"/>
      <c r="K4454" s="98"/>
      <c r="L4454" s="17"/>
    </row>
    <row r="4455" spans="1:12" x14ac:dyDescent="0.25">
      <c r="A4455" s="17"/>
      <c r="B4455" s="17"/>
      <c r="C4455" s="17"/>
      <c r="D4455" s="17"/>
      <c r="E4455" s="17"/>
      <c r="F4455" s="17"/>
      <c r="G4455" s="17"/>
      <c r="H4455" s="17"/>
      <c r="I4455" s="17"/>
      <c r="J4455" s="17"/>
      <c r="K4455" s="98"/>
      <c r="L4455" s="17"/>
    </row>
    <row r="4456" spans="1:12" x14ac:dyDescent="0.25">
      <c r="A4456" s="17"/>
      <c r="B4456" s="17"/>
      <c r="C4456" s="17"/>
      <c r="D4456" s="17"/>
      <c r="E4456" s="17"/>
      <c r="F4456" s="17"/>
      <c r="G4456" s="17"/>
      <c r="H4456" s="17"/>
      <c r="I4456" s="17"/>
      <c r="J4456" s="17"/>
      <c r="K4456" s="98"/>
      <c r="L4456" s="17"/>
    </row>
    <row r="4457" spans="1:12" x14ac:dyDescent="0.25">
      <c r="A4457" s="17"/>
      <c r="B4457" s="17"/>
      <c r="C4457" s="17"/>
      <c r="D4457" s="17"/>
      <c r="E4457" s="17"/>
      <c r="F4457" s="17"/>
      <c r="G4457" s="17"/>
      <c r="H4457" s="17"/>
      <c r="I4457" s="17"/>
      <c r="J4457" s="17"/>
      <c r="K4457" s="98"/>
      <c r="L4457" s="17"/>
    </row>
    <row r="4458" spans="1:12" x14ac:dyDescent="0.25">
      <c r="A4458" s="17"/>
      <c r="B4458" s="17"/>
      <c r="C4458" s="17"/>
      <c r="D4458" s="17"/>
      <c r="E4458" s="17"/>
      <c r="F4458" s="17"/>
      <c r="G4458" s="17"/>
      <c r="H4458" s="17"/>
      <c r="I4458" s="17"/>
      <c r="J4458" s="17"/>
      <c r="K4458" s="98"/>
      <c r="L4458" s="17"/>
    </row>
    <row r="4459" spans="1:12" x14ac:dyDescent="0.25">
      <c r="A4459" s="17"/>
      <c r="B4459" s="17"/>
      <c r="C4459" s="17"/>
      <c r="D4459" s="17"/>
      <c r="E4459" s="17"/>
      <c r="F4459" s="17"/>
      <c r="G4459" s="17"/>
      <c r="H4459" s="17"/>
      <c r="I4459" s="17"/>
      <c r="J4459" s="17"/>
      <c r="K4459" s="98"/>
      <c r="L4459" s="17"/>
    </row>
    <row r="4460" spans="1:12" x14ac:dyDescent="0.25">
      <c r="A4460" s="17"/>
      <c r="B4460" s="17"/>
      <c r="C4460" s="17"/>
      <c r="D4460" s="17"/>
      <c r="E4460" s="17"/>
      <c r="F4460" s="17"/>
      <c r="G4460" s="17"/>
      <c r="H4460" s="17"/>
      <c r="I4460" s="17"/>
      <c r="J4460" s="17"/>
      <c r="K4460" s="98"/>
      <c r="L4460" s="17"/>
    </row>
    <row r="4461" spans="1:12" x14ac:dyDescent="0.25">
      <c r="A4461" s="17"/>
      <c r="B4461" s="17"/>
      <c r="C4461" s="17"/>
      <c r="D4461" s="17"/>
      <c r="E4461" s="17"/>
      <c r="F4461" s="17"/>
      <c r="G4461" s="17"/>
      <c r="H4461" s="17"/>
      <c r="I4461" s="17"/>
      <c r="J4461" s="17"/>
      <c r="K4461" s="98"/>
      <c r="L4461" s="17"/>
    </row>
    <row r="4462" spans="1:12" x14ac:dyDescent="0.25">
      <c r="A4462" s="17"/>
      <c r="B4462" s="17"/>
      <c r="C4462" s="17"/>
      <c r="D4462" s="17"/>
      <c r="E4462" s="17"/>
      <c r="F4462" s="17"/>
      <c r="G4462" s="17"/>
      <c r="H4462" s="17"/>
      <c r="I4462" s="17"/>
      <c r="J4462" s="17"/>
      <c r="K4462" s="98"/>
      <c r="L4462" s="17"/>
    </row>
    <row r="4463" spans="1:12" x14ac:dyDescent="0.25">
      <c r="A4463" s="17"/>
      <c r="B4463" s="17"/>
      <c r="C4463" s="17"/>
      <c r="D4463" s="17"/>
      <c r="E4463" s="17"/>
      <c r="F4463" s="17"/>
      <c r="G4463" s="17"/>
      <c r="H4463" s="17"/>
      <c r="I4463" s="17"/>
      <c r="J4463" s="17"/>
      <c r="K4463" s="98"/>
      <c r="L4463" s="17"/>
    </row>
    <row r="4464" spans="1:12" x14ac:dyDescent="0.25">
      <c r="A4464" s="17"/>
      <c r="B4464" s="17"/>
      <c r="C4464" s="17"/>
      <c r="D4464" s="17"/>
      <c r="E4464" s="17"/>
      <c r="F4464" s="17"/>
      <c r="G4464" s="17"/>
      <c r="H4464" s="17"/>
      <c r="I4464" s="17"/>
      <c r="J4464" s="17"/>
      <c r="K4464" s="98"/>
      <c r="L4464" s="17"/>
    </row>
    <row r="4465" spans="1:12" x14ac:dyDescent="0.25">
      <c r="A4465" s="17"/>
      <c r="B4465" s="17"/>
      <c r="C4465" s="17"/>
      <c r="D4465" s="17"/>
      <c r="E4465" s="17"/>
      <c r="F4465" s="17"/>
      <c r="G4465" s="17"/>
      <c r="H4465" s="17"/>
      <c r="I4465" s="17"/>
      <c r="J4465" s="17"/>
      <c r="K4465" s="98"/>
      <c r="L4465" s="17"/>
    </row>
    <row r="4466" spans="1:12" x14ac:dyDescent="0.25">
      <c r="A4466" s="17"/>
      <c r="B4466" s="17"/>
      <c r="C4466" s="17"/>
      <c r="D4466" s="17"/>
      <c r="E4466" s="17"/>
      <c r="F4466" s="17"/>
      <c r="G4466" s="17"/>
      <c r="H4466" s="17"/>
      <c r="I4466" s="17"/>
      <c r="J4466" s="17"/>
      <c r="K4466" s="98"/>
      <c r="L4466" s="17"/>
    </row>
    <row r="4467" spans="1:12" x14ac:dyDescent="0.25">
      <c r="A4467" s="17"/>
      <c r="B4467" s="17"/>
      <c r="C4467" s="17"/>
      <c r="D4467" s="17"/>
      <c r="E4467" s="17"/>
      <c r="F4467" s="17"/>
      <c r="G4467" s="17"/>
      <c r="H4467" s="17"/>
      <c r="I4467" s="17"/>
      <c r="J4467" s="17"/>
      <c r="K4467" s="98"/>
      <c r="L4467" s="17"/>
    </row>
    <row r="4468" spans="1:12" x14ac:dyDescent="0.25">
      <c r="A4468" s="17"/>
      <c r="B4468" s="17"/>
      <c r="C4468" s="17"/>
      <c r="D4468" s="17"/>
      <c r="E4468" s="17"/>
      <c r="F4468" s="17"/>
      <c r="G4468" s="17"/>
      <c r="H4468" s="17"/>
      <c r="I4468" s="17"/>
      <c r="J4468" s="17"/>
      <c r="K4468" s="98"/>
      <c r="L4468" s="17"/>
    </row>
    <row r="4469" spans="1:12" x14ac:dyDescent="0.25">
      <c r="A4469" s="17"/>
      <c r="B4469" s="17"/>
      <c r="C4469" s="17"/>
      <c r="D4469" s="17"/>
      <c r="E4469" s="17"/>
      <c r="F4469" s="17"/>
      <c r="G4469" s="17"/>
      <c r="H4469" s="17"/>
      <c r="I4469" s="17"/>
      <c r="J4469" s="17"/>
      <c r="K4469" s="98"/>
      <c r="L4469" s="17"/>
    </row>
    <row r="4470" spans="1:12" x14ac:dyDescent="0.25">
      <c r="A4470" s="17"/>
      <c r="B4470" s="17"/>
      <c r="C4470" s="17"/>
      <c r="D4470" s="17"/>
      <c r="E4470" s="17"/>
      <c r="F4470" s="17"/>
      <c r="G4470" s="17"/>
      <c r="H4470" s="17"/>
      <c r="I4470" s="17"/>
      <c r="J4470" s="17"/>
      <c r="K4470" s="98"/>
      <c r="L4470" s="17"/>
    </row>
    <row r="4471" spans="1:12" x14ac:dyDescent="0.25">
      <c r="A4471" s="17"/>
      <c r="B4471" s="17"/>
      <c r="C4471" s="17"/>
      <c r="D4471" s="17"/>
      <c r="E4471" s="17"/>
      <c r="F4471" s="17"/>
      <c r="G4471" s="17"/>
      <c r="H4471" s="17"/>
      <c r="I4471" s="17"/>
      <c r="J4471" s="17"/>
      <c r="K4471" s="98"/>
      <c r="L4471" s="17"/>
    </row>
    <row r="4472" spans="1:12" x14ac:dyDescent="0.25">
      <c r="A4472" s="17"/>
      <c r="B4472" s="17"/>
      <c r="C4472" s="17"/>
      <c r="D4472" s="17"/>
      <c r="E4472" s="17"/>
      <c r="F4472" s="17"/>
      <c r="G4472" s="17"/>
      <c r="H4472" s="17"/>
      <c r="I4472" s="17"/>
      <c r="J4472" s="17"/>
      <c r="K4472" s="98"/>
      <c r="L4472" s="17"/>
    </row>
    <row r="4473" spans="1:12" x14ac:dyDescent="0.25">
      <c r="A4473" s="17"/>
      <c r="B4473" s="17"/>
      <c r="C4473" s="17"/>
      <c r="D4473" s="17"/>
      <c r="E4473" s="17"/>
      <c r="F4473" s="17"/>
      <c r="G4473" s="17"/>
      <c r="H4473" s="17"/>
      <c r="I4473" s="17"/>
      <c r="J4473" s="17"/>
      <c r="K4473" s="98"/>
      <c r="L4473" s="17"/>
    </row>
    <row r="4474" spans="1:12" x14ac:dyDescent="0.25">
      <c r="A4474" s="17"/>
      <c r="B4474" s="17"/>
      <c r="C4474" s="17"/>
      <c r="D4474" s="17"/>
      <c r="E4474" s="17"/>
      <c r="F4474" s="17"/>
      <c r="G4474" s="17"/>
      <c r="H4474" s="17"/>
      <c r="I4474" s="17"/>
      <c r="J4474" s="17"/>
      <c r="K4474" s="98"/>
      <c r="L4474" s="17"/>
    </row>
    <row r="4475" spans="1:12" x14ac:dyDescent="0.25">
      <c r="A4475" s="17"/>
      <c r="B4475" s="17"/>
      <c r="C4475" s="17"/>
      <c r="D4475" s="17"/>
      <c r="E4475" s="17"/>
      <c r="F4475" s="17"/>
      <c r="G4475" s="17"/>
      <c r="H4475" s="17"/>
      <c r="I4475" s="17"/>
      <c r="J4475" s="17"/>
      <c r="K4475" s="98"/>
      <c r="L4475" s="17"/>
    </row>
    <row r="4476" spans="1:12" x14ac:dyDescent="0.25">
      <c r="A4476" s="17"/>
      <c r="B4476" s="17"/>
      <c r="C4476" s="17"/>
      <c r="D4476" s="17"/>
      <c r="E4476" s="17"/>
      <c r="F4476" s="17"/>
      <c r="G4476" s="17"/>
      <c r="H4476" s="17"/>
      <c r="I4476" s="17"/>
      <c r="J4476" s="17"/>
      <c r="K4476" s="98"/>
      <c r="L4476" s="17"/>
    </row>
    <row r="4477" spans="1:12" x14ac:dyDescent="0.25">
      <c r="A4477" s="17"/>
      <c r="B4477" s="17"/>
      <c r="C4477" s="17"/>
      <c r="D4477" s="17"/>
      <c r="E4477" s="17"/>
      <c r="F4477" s="17"/>
      <c r="G4477" s="17"/>
      <c r="H4477" s="17"/>
      <c r="I4477" s="17"/>
      <c r="J4477" s="17"/>
      <c r="K4477" s="98"/>
      <c r="L4477" s="17"/>
    </row>
    <row r="4478" spans="1:12" x14ac:dyDescent="0.25">
      <c r="A4478" s="17"/>
      <c r="B4478" s="17"/>
      <c r="C4478" s="17"/>
      <c r="D4478" s="17"/>
      <c r="E4478" s="17"/>
      <c r="F4478" s="17"/>
      <c r="G4478" s="17"/>
      <c r="H4478" s="17"/>
      <c r="I4478" s="17"/>
      <c r="J4478" s="17"/>
      <c r="K4478" s="98"/>
      <c r="L4478" s="17"/>
    </row>
    <row r="4479" spans="1:12" x14ac:dyDescent="0.25">
      <c r="A4479" s="17"/>
      <c r="B4479" s="17"/>
      <c r="C4479" s="17"/>
      <c r="D4479" s="17"/>
      <c r="E4479" s="17"/>
      <c r="F4479" s="17"/>
      <c r="G4479" s="17"/>
      <c r="H4479" s="17"/>
      <c r="I4479" s="17"/>
      <c r="J4479" s="17"/>
      <c r="K4479" s="98"/>
      <c r="L4479" s="17"/>
    </row>
    <row r="4480" spans="1:12" x14ac:dyDescent="0.25">
      <c r="A4480" s="17"/>
      <c r="B4480" s="17"/>
      <c r="C4480" s="17"/>
      <c r="D4480" s="17"/>
      <c r="E4480" s="17"/>
      <c r="F4480" s="17"/>
      <c r="G4480" s="17"/>
      <c r="H4480" s="17"/>
      <c r="I4480" s="17"/>
      <c r="J4480" s="17"/>
      <c r="K4480" s="98"/>
      <c r="L4480" s="17"/>
    </row>
    <row r="4481" spans="1:12" x14ac:dyDescent="0.25">
      <c r="A4481" s="17"/>
      <c r="B4481" s="17"/>
      <c r="C4481" s="17"/>
      <c r="D4481" s="17"/>
      <c r="E4481" s="17"/>
      <c r="F4481" s="17"/>
      <c r="G4481" s="17"/>
      <c r="H4481" s="17"/>
      <c r="I4481" s="17"/>
      <c r="J4481" s="17"/>
      <c r="K4481" s="98"/>
      <c r="L4481" s="17"/>
    </row>
    <row r="4482" spans="1:12" x14ac:dyDescent="0.25">
      <c r="A4482" s="17"/>
      <c r="B4482" s="17"/>
      <c r="C4482" s="17"/>
      <c r="D4482" s="17"/>
      <c r="E4482" s="17"/>
      <c r="F4482" s="17"/>
      <c r="G4482" s="17"/>
      <c r="H4482" s="17"/>
      <c r="I4482" s="17"/>
      <c r="J4482" s="17"/>
      <c r="K4482" s="98"/>
      <c r="L4482" s="17"/>
    </row>
    <row r="4483" spans="1:12" x14ac:dyDescent="0.25">
      <c r="A4483" s="17"/>
      <c r="B4483" s="17"/>
      <c r="C4483" s="17"/>
      <c r="D4483" s="17"/>
      <c r="E4483" s="17"/>
      <c r="F4483" s="17"/>
      <c r="G4483" s="17"/>
      <c r="H4483" s="17"/>
      <c r="I4483" s="17"/>
      <c r="J4483" s="17"/>
      <c r="K4483" s="98"/>
      <c r="L4483" s="17"/>
    </row>
    <row r="4484" spans="1:12" x14ac:dyDescent="0.25">
      <c r="A4484" s="17"/>
      <c r="B4484" s="17"/>
      <c r="C4484" s="17"/>
      <c r="D4484" s="17"/>
      <c r="E4484" s="17"/>
      <c r="F4484" s="17"/>
      <c r="G4484" s="17"/>
      <c r="H4484" s="17"/>
      <c r="I4484" s="17"/>
      <c r="J4484" s="17"/>
      <c r="K4484" s="98"/>
      <c r="L4484" s="17"/>
    </row>
    <row r="4485" spans="1:12" x14ac:dyDescent="0.25">
      <c r="A4485" s="17"/>
      <c r="B4485" s="17"/>
      <c r="C4485" s="17"/>
      <c r="D4485" s="17"/>
      <c r="E4485" s="17"/>
      <c r="F4485" s="17"/>
      <c r="G4485" s="17"/>
      <c r="H4485" s="17"/>
      <c r="I4485" s="17"/>
      <c r="J4485" s="17"/>
      <c r="K4485" s="98"/>
      <c r="L4485" s="17"/>
    </row>
    <row r="4486" spans="1:12" x14ac:dyDescent="0.25">
      <c r="A4486" s="17"/>
      <c r="B4486" s="17"/>
      <c r="C4486" s="17"/>
      <c r="D4486" s="17"/>
      <c r="E4486" s="17"/>
      <c r="F4486" s="17"/>
      <c r="G4486" s="17"/>
      <c r="H4486" s="17"/>
      <c r="I4486" s="17"/>
      <c r="J4486" s="17"/>
      <c r="K4486" s="98"/>
      <c r="L4486" s="17"/>
    </row>
    <row r="4487" spans="1:12" x14ac:dyDescent="0.25">
      <c r="A4487" s="17"/>
      <c r="B4487" s="17"/>
      <c r="C4487" s="17"/>
      <c r="D4487" s="17"/>
      <c r="E4487" s="17"/>
      <c r="F4487" s="17"/>
      <c r="G4487" s="17"/>
      <c r="H4487" s="17"/>
      <c r="I4487" s="17"/>
      <c r="J4487" s="17"/>
      <c r="K4487" s="98"/>
      <c r="L4487" s="17"/>
    </row>
    <row r="4488" spans="1:12" x14ac:dyDescent="0.25">
      <c r="A4488" s="17"/>
      <c r="B4488" s="17"/>
      <c r="C4488" s="17"/>
      <c r="D4488" s="17"/>
      <c r="E4488" s="17"/>
      <c r="F4488" s="17"/>
      <c r="G4488" s="17"/>
      <c r="H4488" s="17"/>
      <c r="I4488" s="17"/>
      <c r="J4488" s="17"/>
      <c r="K4488" s="98"/>
      <c r="L4488" s="17"/>
    </row>
    <row r="4489" spans="1:12" x14ac:dyDescent="0.25">
      <c r="A4489" s="17"/>
      <c r="B4489" s="17"/>
      <c r="C4489" s="17"/>
      <c r="D4489" s="17"/>
      <c r="E4489" s="17"/>
      <c r="F4489" s="17"/>
      <c r="G4489" s="17"/>
      <c r="H4489" s="17"/>
      <c r="I4489" s="17"/>
      <c r="J4489" s="17"/>
      <c r="K4489" s="98"/>
      <c r="L4489" s="17"/>
    </row>
    <row r="4490" spans="1:12" x14ac:dyDescent="0.25">
      <c r="A4490" s="17"/>
      <c r="B4490" s="17"/>
      <c r="C4490" s="17"/>
      <c r="D4490" s="17"/>
      <c r="E4490" s="17"/>
      <c r="F4490" s="17"/>
      <c r="G4490" s="17"/>
      <c r="H4490" s="17"/>
      <c r="I4490" s="17"/>
      <c r="J4490" s="17"/>
      <c r="K4490" s="98"/>
      <c r="L4490" s="17"/>
    </row>
    <row r="4491" spans="1:12" x14ac:dyDescent="0.25">
      <c r="A4491" s="17"/>
      <c r="B4491" s="17"/>
      <c r="C4491" s="17"/>
      <c r="D4491" s="17"/>
      <c r="E4491" s="17"/>
      <c r="F4491" s="17"/>
      <c r="G4491" s="17"/>
      <c r="H4491" s="17"/>
      <c r="I4491" s="17"/>
      <c r="J4491" s="17"/>
      <c r="K4491" s="98"/>
      <c r="L4491" s="17"/>
    </row>
    <row r="4492" spans="1:12" x14ac:dyDescent="0.25">
      <c r="A4492" s="17"/>
      <c r="B4492" s="17"/>
      <c r="C4492" s="17"/>
      <c r="D4492" s="17"/>
      <c r="E4492" s="17"/>
      <c r="F4492" s="17"/>
      <c r="G4492" s="17"/>
      <c r="H4492" s="17"/>
      <c r="I4492" s="17"/>
      <c r="J4492" s="17"/>
      <c r="K4492" s="98"/>
      <c r="L4492" s="17"/>
    </row>
    <row r="4493" spans="1:12" x14ac:dyDescent="0.25">
      <c r="A4493" s="17"/>
      <c r="B4493" s="17"/>
      <c r="C4493" s="17"/>
      <c r="D4493" s="17"/>
      <c r="E4493" s="17"/>
      <c r="F4493" s="17"/>
      <c r="G4493" s="17"/>
      <c r="H4493" s="17"/>
      <c r="I4493" s="17"/>
      <c r="J4493" s="17"/>
      <c r="K4493" s="98"/>
      <c r="L4493" s="17"/>
    </row>
    <row r="4494" spans="1:12" x14ac:dyDescent="0.25">
      <c r="A4494" s="17"/>
      <c r="B4494" s="17"/>
      <c r="C4494" s="17"/>
      <c r="D4494" s="17"/>
      <c r="E4494" s="17"/>
      <c r="F4494" s="17"/>
      <c r="G4494" s="17"/>
      <c r="H4494" s="17"/>
      <c r="I4494" s="17"/>
      <c r="J4494" s="17"/>
      <c r="K4494" s="98"/>
      <c r="L4494" s="17"/>
    </row>
    <row r="4495" spans="1:12" x14ac:dyDescent="0.25">
      <c r="A4495" s="17"/>
      <c r="B4495" s="17"/>
      <c r="C4495" s="17"/>
      <c r="D4495" s="17"/>
      <c r="E4495" s="17"/>
      <c r="F4495" s="17"/>
      <c r="G4495" s="17"/>
      <c r="H4495" s="17"/>
      <c r="I4495" s="17"/>
      <c r="J4495" s="17"/>
      <c r="K4495" s="98"/>
      <c r="L4495" s="17"/>
    </row>
    <row r="4496" spans="1:12" x14ac:dyDescent="0.25">
      <c r="A4496" s="17"/>
      <c r="B4496" s="17"/>
      <c r="C4496" s="17"/>
      <c r="D4496" s="17"/>
      <c r="E4496" s="17"/>
      <c r="F4496" s="17"/>
      <c r="G4496" s="17"/>
      <c r="H4496" s="17"/>
      <c r="I4496" s="17"/>
      <c r="J4496" s="17"/>
      <c r="K4496" s="98"/>
      <c r="L4496" s="17"/>
    </row>
    <row r="4497" spans="1:12" x14ac:dyDescent="0.25">
      <c r="A4497" s="17"/>
      <c r="B4497" s="17"/>
      <c r="C4497" s="17"/>
      <c r="D4497" s="17"/>
      <c r="E4497" s="17"/>
      <c r="F4497" s="17"/>
      <c r="G4497" s="17"/>
      <c r="H4497" s="17"/>
      <c r="I4497" s="17"/>
      <c r="J4497" s="17"/>
      <c r="K4497" s="98"/>
      <c r="L4497" s="17"/>
    </row>
    <row r="4498" spans="1:12" x14ac:dyDescent="0.25">
      <c r="A4498" s="17"/>
      <c r="B4498" s="17"/>
      <c r="C4498" s="17"/>
      <c r="D4498" s="17"/>
      <c r="E4498" s="17"/>
      <c r="F4498" s="17"/>
      <c r="G4498" s="17"/>
      <c r="H4498" s="17"/>
      <c r="I4498" s="17"/>
      <c r="J4498" s="17"/>
      <c r="K4498" s="98"/>
      <c r="L4498" s="17"/>
    </row>
    <row r="4499" spans="1:12" x14ac:dyDescent="0.25">
      <c r="A4499" s="17"/>
      <c r="B4499" s="17"/>
      <c r="C4499" s="17"/>
      <c r="D4499" s="17"/>
      <c r="E4499" s="17"/>
      <c r="F4499" s="17"/>
      <c r="G4499" s="17"/>
      <c r="H4499" s="17"/>
      <c r="I4499" s="17"/>
      <c r="J4499" s="17"/>
      <c r="K4499" s="98"/>
      <c r="L4499" s="17"/>
    </row>
    <row r="4500" spans="1:12" x14ac:dyDescent="0.25">
      <c r="A4500" s="17"/>
      <c r="B4500" s="17"/>
      <c r="C4500" s="17"/>
      <c r="D4500" s="17"/>
      <c r="E4500" s="17"/>
      <c r="F4500" s="17"/>
      <c r="G4500" s="17"/>
      <c r="H4500" s="17"/>
      <c r="I4500" s="17"/>
      <c r="J4500" s="17"/>
      <c r="K4500" s="98"/>
      <c r="L4500" s="17"/>
    </row>
    <row r="4501" spans="1:12" x14ac:dyDescent="0.25">
      <c r="A4501" s="17"/>
      <c r="B4501" s="17"/>
      <c r="C4501" s="17"/>
      <c r="D4501" s="17"/>
      <c r="E4501" s="17"/>
      <c r="F4501" s="17"/>
      <c r="G4501" s="17"/>
      <c r="H4501" s="17"/>
      <c r="I4501" s="17"/>
      <c r="J4501" s="17"/>
      <c r="K4501" s="98"/>
      <c r="L4501" s="17"/>
    </row>
    <row r="4502" spans="1:12" x14ac:dyDescent="0.25">
      <c r="A4502" s="17"/>
      <c r="B4502" s="17"/>
      <c r="C4502" s="17"/>
      <c r="D4502" s="17"/>
      <c r="E4502" s="17"/>
      <c r="F4502" s="17"/>
      <c r="G4502" s="17"/>
      <c r="H4502" s="17"/>
      <c r="I4502" s="17"/>
      <c r="J4502" s="17"/>
      <c r="K4502" s="98"/>
      <c r="L4502" s="17"/>
    </row>
    <row r="4503" spans="1:12" x14ac:dyDescent="0.25">
      <c r="A4503" s="17"/>
      <c r="B4503" s="17"/>
      <c r="C4503" s="17"/>
      <c r="D4503" s="17"/>
      <c r="E4503" s="17"/>
      <c r="F4503" s="17"/>
      <c r="G4503" s="17"/>
      <c r="H4503" s="17"/>
      <c r="I4503" s="17"/>
      <c r="J4503" s="17"/>
      <c r="K4503" s="98"/>
      <c r="L4503" s="17"/>
    </row>
    <row r="4504" spans="1:12" x14ac:dyDescent="0.25">
      <c r="A4504" s="17"/>
      <c r="B4504" s="17"/>
      <c r="C4504" s="17"/>
      <c r="D4504" s="17"/>
      <c r="E4504" s="17"/>
      <c r="F4504" s="17"/>
      <c r="G4504" s="17"/>
      <c r="H4504" s="17"/>
      <c r="I4504" s="17"/>
      <c r="J4504" s="17"/>
      <c r="K4504" s="98"/>
      <c r="L4504" s="17"/>
    </row>
    <row r="4505" spans="1:12" x14ac:dyDescent="0.25">
      <c r="A4505" s="17"/>
      <c r="B4505" s="17"/>
      <c r="C4505" s="17"/>
      <c r="D4505" s="17"/>
      <c r="E4505" s="17"/>
      <c r="F4505" s="17"/>
      <c r="G4505" s="17"/>
      <c r="H4505" s="17"/>
      <c r="I4505" s="17"/>
      <c r="J4505" s="17"/>
      <c r="K4505" s="98"/>
      <c r="L4505" s="17"/>
    </row>
    <row r="4506" spans="1:12" x14ac:dyDescent="0.25">
      <c r="A4506" s="17"/>
      <c r="B4506" s="17"/>
      <c r="C4506" s="17"/>
      <c r="D4506" s="17"/>
      <c r="E4506" s="17"/>
      <c r="F4506" s="17"/>
      <c r="G4506" s="17"/>
      <c r="H4506" s="17"/>
      <c r="I4506" s="17"/>
      <c r="J4506" s="17"/>
      <c r="K4506" s="98"/>
      <c r="L4506" s="17"/>
    </row>
    <row r="4507" spans="1:12" x14ac:dyDescent="0.25">
      <c r="A4507" s="17"/>
      <c r="B4507" s="17"/>
      <c r="C4507" s="17"/>
      <c r="D4507" s="17"/>
      <c r="E4507" s="17"/>
      <c r="F4507" s="17"/>
      <c r="G4507" s="17"/>
      <c r="H4507" s="17"/>
      <c r="I4507" s="17"/>
      <c r="J4507" s="17"/>
      <c r="K4507" s="98"/>
      <c r="L4507" s="17"/>
    </row>
    <row r="4508" spans="1:12" x14ac:dyDescent="0.25">
      <c r="A4508" s="17"/>
      <c r="B4508" s="17"/>
      <c r="C4508" s="17"/>
      <c r="D4508" s="17"/>
      <c r="E4508" s="17"/>
      <c r="F4508" s="17"/>
      <c r="G4508" s="17"/>
      <c r="H4508" s="17"/>
      <c r="I4508" s="17"/>
      <c r="J4508" s="17"/>
      <c r="K4508" s="98"/>
      <c r="L4508" s="17"/>
    </row>
    <row r="4509" spans="1:12" x14ac:dyDescent="0.25">
      <c r="A4509" s="17"/>
      <c r="B4509" s="17"/>
      <c r="C4509" s="17"/>
      <c r="D4509" s="17"/>
      <c r="E4509" s="17"/>
      <c r="F4509" s="17"/>
      <c r="G4509" s="17"/>
      <c r="H4509" s="17"/>
      <c r="I4509" s="17"/>
      <c r="J4509" s="17"/>
      <c r="K4509" s="98"/>
      <c r="L4509" s="17"/>
    </row>
    <row r="4510" spans="1:12" x14ac:dyDescent="0.25">
      <c r="A4510" s="17"/>
      <c r="B4510" s="17"/>
      <c r="C4510" s="17"/>
      <c r="D4510" s="17"/>
      <c r="E4510" s="17"/>
      <c r="F4510" s="17"/>
      <c r="G4510" s="17"/>
      <c r="H4510" s="17"/>
      <c r="I4510" s="17"/>
      <c r="J4510" s="17"/>
      <c r="K4510" s="98"/>
      <c r="L4510" s="17"/>
    </row>
    <row r="4511" spans="1:12" x14ac:dyDescent="0.25">
      <c r="A4511" s="17"/>
      <c r="B4511" s="17"/>
      <c r="C4511" s="17"/>
      <c r="D4511" s="17"/>
      <c r="E4511" s="17"/>
      <c r="F4511" s="17"/>
      <c r="G4511" s="17"/>
      <c r="H4511" s="17"/>
      <c r="I4511" s="17"/>
      <c r="J4511" s="17"/>
      <c r="K4511" s="98"/>
      <c r="L4511" s="17"/>
    </row>
    <row r="4512" spans="1:12" x14ac:dyDescent="0.25">
      <c r="A4512" s="17"/>
      <c r="B4512" s="17"/>
      <c r="C4512" s="17"/>
      <c r="D4512" s="17"/>
      <c r="E4512" s="17"/>
      <c r="F4512" s="17"/>
      <c r="G4512" s="17"/>
      <c r="H4512" s="17"/>
      <c r="I4512" s="17"/>
      <c r="J4512" s="17"/>
      <c r="K4512" s="98"/>
      <c r="L4512" s="17"/>
    </row>
    <row r="4513" spans="1:12" x14ac:dyDescent="0.25">
      <c r="A4513" s="17"/>
      <c r="B4513" s="17"/>
      <c r="C4513" s="17"/>
      <c r="D4513" s="17"/>
      <c r="E4513" s="17"/>
      <c r="F4513" s="17"/>
      <c r="G4513" s="17"/>
      <c r="H4513" s="17"/>
      <c r="I4513" s="17"/>
      <c r="J4513" s="17"/>
      <c r="K4513" s="98"/>
      <c r="L4513" s="17"/>
    </row>
    <row r="4514" spans="1:12" x14ac:dyDescent="0.25">
      <c r="A4514" s="17"/>
      <c r="B4514" s="17"/>
      <c r="C4514" s="17"/>
      <c r="D4514" s="17"/>
      <c r="E4514" s="17"/>
      <c r="F4514" s="17"/>
      <c r="G4514" s="17"/>
      <c r="H4514" s="17"/>
      <c r="I4514" s="17"/>
      <c r="J4514" s="17"/>
      <c r="K4514" s="98"/>
      <c r="L4514" s="17"/>
    </row>
    <row r="4515" spans="1:12" x14ac:dyDescent="0.25">
      <c r="A4515" s="17"/>
      <c r="B4515" s="17"/>
      <c r="C4515" s="17"/>
      <c r="D4515" s="17"/>
      <c r="E4515" s="17"/>
      <c r="F4515" s="17"/>
      <c r="G4515" s="17"/>
      <c r="H4515" s="17"/>
      <c r="I4515" s="17"/>
      <c r="J4515" s="17"/>
      <c r="K4515" s="98"/>
      <c r="L4515" s="17"/>
    </row>
    <row r="4516" spans="1:12" x14ac:dyDescent="0.25">
      <c r="A4516" s="17"/>
      <c r="B4516" s="17"/>
      <c r="C4516" s="17"/>
      <c r="D4516" s="17"/>
      <c r="E4516" s="17"/>
      <c r="F4516" s="17"/>
      <c r="G4516" s="17"/>
      <c r="H4516" s="17"/>
      <c r="I4516" s="17"/>
      <c r="J4516" s="17"/>
      <c r="K4516" s="98"/>
      <c r="L4516" s="17"/>
    </row>
    <row r="4517" spans="1:12" x14ac:dyDescent="0.25">
      <c r="A4517" s="17"/>
      <c r="B4517" s="17"/>
      <c r="C4517" s="17"/>
      <c r="D4517" s="17"/>
      <c r="E4517" s="17"/>
      <c r="F4517" s="17"/>
      <c r="G4517" s="17"/>
      <c r="H4517" s="17"/>
      <c r="I4517" s="17"/>
      <c r="J4517" s="17"/>
      <c r="K4517" s="98"/>
      <c r="L4517" s="17"/>
    </row>
    <row r="4518" spans="1:12" x14ac:dyDescent="0.25">
      <c r="A4518" s="17"/>
      <c r="B4518" s="17"/>
      <c r="C4518" s="17"/>
      <c r="D4518" s="17"/>
      <c r="E4518" s="17"/>
      <c r="F4518" s="17"/>
      <c r="G4518" s="17"/>
      <c r="H4518" s="17"/>
      <c r="I4518" s="17"/>
      <c r="J4518" s="17"/>
      <c r="K4518" s="98"/>
      <c r="L4518" s="17"/>
    </row>
    <row r="4519" spans="1:12" x14ac:dyDescent="0.25">
      <c r="A4519" s="17"/>
      <c r="B4519" s="17"/>
      <c r="C4519" s="17"/>
      <c r="D4519" s="17"/>
      <c r="E4519" s="17"/>
      <c r="F4519" s="17"/>
      <c r="G4519" s="17"/>
      <c r="H4519" s="17"/>
      <c r="I4519" s="17"/>
      <c r="J4519" s="17"/>
      <c r="K4519" s="98"/>
      <c r="L4519" s="17"/>
    </row>
    <row r="4520" spans="1:12" x14ac:dyDescent="0.25">
      <c r="A4520" s="17"/>
      <c r="B4520" s="17"/>
      <c r="C4520" s="17"/>
      <c r="D4520" s="17"/>
      <c r="E4520" s="17"/>
      <c r="F4520" s="17"/>
      <c r="G4520" s="17"/>
      <c r="H4520" s="17"/>
      <c r="I4520" s="17"/>
      <c r="J4520" s="17"/>
      <c r="K4520" s="98"/>
      <c r="L4520" s="17"/>
    </row>
    <row r="4521" spans="1:12" x14ac:dyDescent="0.25">
      <c r="A4521" s="17"/>
      <c r="B4521" s="17"/>
      <c r="C4521" s="17"/>
      <c r="D4521" s="17"/>
      <c r="E4521" s="17"/>
      <c r="F4521" s="17"/>
      <c r="G4521" s="17"/>
      <c r="H4521" s="17"/>
      <c r="I4521" s="17"/>
      <c r="J4521" s="17"/>
      <c r="K4521" s="98"/>
      <c r="L4521" s="17"/>
    </row>
    <row r="4522" spans="1:12" x14ac:dyDescent="0.25">
      <c r="A4522" s="17"/>
      <c r="B4522" s="17"/>
      <c r="C4522" s="17"/>
      <c r="D4522" s="17"/>
      <c r="E4522" s="17"/>
      <c r="F4522" s="17"/>
      <c r="G4522" s="17"/>
      <c r="H4522" s="17"/>
      <c r="I4522" s="17"/>
      <c r="J4522" s="17"/>
      <c r="K4522" s="98"/>
      <c r="L4522" s="17"/>
    </row>
    <row r="4523" spans="1:12" x14ac:dyDescent="0.25">
      <c r="A4523" s="17"/>
      <c r="B4523" s="17"/>
      <c r="C4523" s="17"/>
      <c r="D4523" s="17"/>
      <c r="E4523" s="17"/>
      <c r="F4523" s="17"/>
      <c r="G4523" s="17"/>
      <c r="H4523" s="17"/>
      <c r="I4523" s="17"/>
      <c r="J4523" s="17"/>
      <c r="K4523" s="98"/>
      <c r="L4523" s="17"/>
    </row>
    <row r="4524" spans="1:12" x14ac:dyDescent="0.25">
      <c r="A4524" s="17"/>
      <c r="B4524" s="17"/>
      <c r="C4524" s="17"/>
      <c r="D4524" s="17"/>
      <c r="E4524" s="17"/>
      <c r="F4524" s="17"/>
      <c r="G4524" s="17"/>
      <c r="H4524" s="17"/>
      <c r="I4524" s="17"/>
      <c r="J4524" s="17"/>
      <c r="K4524" s="98"/>
      <c r="L4524" s="17"/>
    </row>
    <row r="4525" spans="1:12" x14ac:dyDescent="0.25">
      <c r="A4525" s="17"/>
      <c r="B4525" s="17"/>
      <c r="C4525" s="17"/>
      <c r="D4525" s="17"/>
      <c r="E4525" s="17"/>
      <c r="F4525" s="17"/>
      <c r="G4525" s="17"/>
      <c r="H4525" s="17"/>
      <c r="I4525" s="17"/>
      <c r="J4525" s="17"/>
      <c r="K4525" s="98"/>
      <c r="L4525" s="17"/>
    </row>
    <row r="4526" spans="1:12" x14ac:dyDescent="0.25">
      <c r="A4526" s="17"/>
      <c r="B4526" s="17"/>
      <c r="C4526" s="17"/>
      <c r="D4526" s="17"/>
      <c r="E4526" s="17"/>
      <c r="F4526" s="17"/>
      <c r="G4526" s="17"/>
      <c r="H4526" s="17"/>
      <c r="I4526" s="17"/>
      <c r="J4526" s="17"/>
      <c r="K4526" s="98"/>
      <c r="L4526" s="17"/>
    </row>
    <row r="4527" spans="1:12" x14ac:dyDescent="0.25">
      <c r="A4527" s="17"/>
      <c r="B4527" s="17"/>
      <c r="C4527" s="17"/>
      <c r="D4527" s="17"/>
      <c r="E4527" s="17"/>
      <c r="F4527" s="17"/>
      <c r="G4527" s="17"/>
      <c r="H4527" s="17"/>
      <c r="I4527" s="17"/>
      <c r="J4527" s="17"/>
      <c r="K4527" s="98"/>
      <c r="L4527" s="17"/>
    </row>
    <row r="4528" spans="1:12" x14ac:dyDescent="0.25">
      <c r="A4528" s="17"/>
      <c r="B4528" s="17"/>
      <c r="C4528" s="17"/>
      <c r="D4528" s="17"/>
      <c r="E4528" s="17"/>
      <c r="F4528" s="17"/>
      <c r="G4528" s="17"/>
      <c r="H4528" s="17"/>
      <c r="I4528" s="17"/>
      <c r="J4528" s="17"/>
      <c r="K4528" s="98"/>
      <c r="L4528" s="17"/>
    </row>
    <row r="4529" spans="1:12" x14ac:dyDescent="0.25">
      <c r="A4529" s="17"/>
      <c r="B4529" s="17"/>
      <c r="C4529" s="17"/>
      <c r="D4529" s="17"/>
      <c r="E4529" s="17"/>
      <c r="F4529" s="17"/>
      <c r="G4529" s="17"/>
      <c r="H4529" s="17"/>
      <c r="I4529" s="17"/>
      <c r="J4529" s="17"/>
      <c r="K4529" s="98"/>
      <c r="L4529" s="17"/>
    </row>
    <row r="4530" spans="1:12" x14ac:dyDescent="0.25">
      <c r="A4530" s="17"/>
      <c r="B4530" s="17"/>
      <c r="C4530" s="17"/>
      <c r="D4530" s="17"/>
      <c r="E4530" s="17"/>
      <c r="F4530" s="17"/>
      <c r="G4530" s="17"/>
      <c r="H4530" s="17"/>
      <c r="I4530" s="17"/>
      <c r="J4530" s="17"/>
      <c r="K4530" s="98"/>
      <c r="L4530" s="17"/>
    </row>
    <row r="4531" spans="1:12" x14ac:dyDescent="0.25">
      <c r="A4531" s="17"/>
      <c r="B4531" s="17"/>
      <c r="C4531" s="17"/>
      <c r="D4531" s="17"/>
      <c r="E4531" s="17"/>
      <c r="F4531" s="17"/>
      <c r="G4531" s="17"/>
      <c r="H4531" s="17"/>
      <c r="I4531" s="17"/>
      <c r="J4531" s="17"/>
      <c r="K4531" s="98"/>
      <c r="L4531" s="17"/>
    </row>
    <row r="4532" spans="1:12" x14ac:dyDescent="0.25">
      <c r="A4532" s="17"/>
      <c r="B4532" s="17"/>
      <c r="C4532" s="17"/>
      <c r="D4532" s="17"/>
      <c r="E4532" s="17"/>
      <c r="F4532" s="17"/>
      <c r="G4532" s="17"/>
      <c r="H4532" s="17"/>
      <c r="I4532" s="17"/>
      <c r="J4532" s="17"/>
      <c r="K4532" s="98"/>
      <c r="L4532" s="17"/>
    </row>
    <row r="4533" spans="1:12" x14ac:dyDescent="0.25">
      <c r="A4533" s="17"/>
      <c r="B4533" s="17"/>
      <c r="C4533" s="17"/>
      <c r="D4533" s="17"/>
      <c r="E4533" s="17"/>
      <c r="F4533" s="17"/>
      <c r="G4533" s="17"/>
      <c r="H4533" s="17"/>
      <c r="I4533" s="17"/>
      <c r="J4533" s="17"/>
      <c r="K4533" s="98"/>
      <c r="L4533" s="17"/>
    </row>
    <row r="4534" spans="1:12" x14ac:dyDescent="0.25">
      <c r="A4534" s="17"/>
      <c r="B4534" s="17"/>
      <c r="C4534" s="17"/>
      <c r="D4534" s="17"/>
      <c r="E4534" s="17"/>
      <c r="F4534" s="17"/>
      <c r="G4534" s="17"/>
      <c r="H4534" s="17"/>
      <c r="I4534" s="17"/>
      <c r="J4534" s="17"/>
      <c r="K4534" s="98"/>
      <c r="L4534" s="17"/>
    </row>
    <row r="4535" spans="1:12" x14ac:dyDescent="0.25">
      <c r="A4535" s="17"/>
      <c r="B4535" s="17"/>
      <c r="C4535" s="17"/>
      <c r="D4535" s="17"/>
      <c r="E4535" s="17"/>
      <c r="F4535" s="17"/>
      <c r="G4535" s="17"/>
      <c r="H4535" s="17"/>
      <c r="I4535" s="17"/>
      <c r="J4535" s="17"/>
      <c r="K4535" s="98"/>
      <c r="L4535" s="17"/>
    </row>
    <row r="4536" spans="1:12" x14ac:dyDescent="0.25">
      <c r="A4536" s="17"/>
      <c r="B4536" s="17"/>
      <c r="C4536" s="17"/>
      <c r="D4536" s="17"/>
      <c r="E4536" s="17"/>
      <c r="F4536" s="17"/>
      <c r="G4536" s="17"/>
      <c r="H4536" s="17"/>
      <c r="I4536" s="17"/>
      <c r="J4536" s="17"/>
      <c r="K4536" s="98"/>
      <c r="L4536" s="17"/>
    </row>
    <row r="4537" spans="1:12" x14ac:dyDescent="0.25">
      <c r="A4537" s="17"/>
      <c r="B4537" s="17"/>
      <c r="C4537" s="17"/>
      <c r="D4537" s="17"/>
      <c r="E4537" s="17"/>
      <c r="F4537" s="17"/>
      <c r="G4537" s="17"/>
      <c r="H4537" s="17"/>
      <c r="I4537" s="17"/>
      <c r="J4537" s="17"/>
      <c r="K4537" s="98"/>
      <c r="L4537" s="17"/>
    </row>
    <row r="4538" spans="1:12" x14ac:dyDescent="0.25">
      <c r="A4538" s="17"/>
      <c r="B4538" s="17"/>
      <c r="C4538" s="17"/>
      <c r="D4538" s="17"/>
      <c r="E4538" s="17"/>
      <c r="F4538" s="17"/>
      <c r="G4538" s="17"/>
      <c r="H4538" s="17"/>
      <c r="I4538" s="17"/>
      <c r="J4538" s="17"/>
      <c r="K4538" s="98"/>
      <c r="L4538" s="17"/>
    </row>
    <row r="4539" spans="1:12" x14ac:dyDescent="0.25">
      <c r="A4539" s="17"/>
      <c r="B4539" s="17"/>
      <c r="C4539" s="17"/>
      <c r="D4539" s="17"/>
      <c r="E4539" s="17"/>
      <c r="F4539" s="17"/>
      <c r="G4539" s="17"/>
      <c r="H4539" s="17"/>
      <c r="I4539" s="17"/>
      <c r="J4539" s="17"/>
      <c r="K4539" s="98"/>
      <c r="L4539" s="17"/>
    </row>
    <row r="4540" spans="1:12" x14ac:dyDescent="0.25">
      <c r="A4540" s="17"/>
      <c r="B4540" s="17"/>
      <c r="C4540" s="17"/>
      <c r="D4540" s="17"/>
      <c r="E4540" s="17"/>
      <c r="F4540" s="17"/>
      <c r="G4540" s="17"/>
      <c r="H4540" s="17"/>
      <c r="I4540" s="17"/>
      <c r="J4540" s="17"/>
      <c r="K4540" s="98"/>
      <c r="L4540" s="17"/>
    </row>
    <row r="4541" spans="1:12" x14ac:dyDescent="0.25">
      <c r="A4541" s="17"/>
      <c r="B4541" s="17"/>
      <c r="C4541" s="17"/>
      <c r="D4541" s="17"/>
      <c r="E4541" s="17"/>
      <c r="F4541" s="17"/>
      <c r="G4541" s="17"/>
      <c r="H4541" s="17"/>
      <c r="I4541" s="17"/>
      <c r="J4541" s="17"/>
      <c r="K4541" s="98"/>
      <c r="L4541" s="17"/>
    </row>
    <row r="4542" spans="1:12" x14ac:dyDescent="0.25">
      <c r="A4542" s="17"/>
      <c r="B4542" s="17"/>
      <c r="C4542" s="17"/>
      <c r="D4542" s="17"/>
      <c r="E4542" s="17"/>
      <c r="F4542" s="17"/>
      <c r="G4542" s="17"/>
      <c r="H4542" s="17"/>
      <c r="I4542" s="17"/>
      <c r="J4542" s="17"/>
      <c r="K4542" s="98"/>
      <c r="L4542" s="17"/>
    </row>
    <row r="4543" spans="1:12" x14ac:dyDescent="0.25">
      <c r="A4543" s="17"/>
      <c r="B4543" s="17"/>
      <c r="C4543" s="17"/>
      <c r="D4543" s="17"/>
      <c r="E4543" s="17"/>
      <c r="F4543" s="17"/>
      <c r="G4543" s="17"/>
      <c r="H4543" s="17"/>
      <c r="I4543" s="17"/>
      <c r="J4543" s="17"/>
      <c r="K4543" s="98"/>
      <c r="L4543" s="17"/>
    </row>
    <row r="4544" spans="1:12" x14ac:dyDescent="0.25">
      <c r="A4544" s="17"/>
      <c r="B4544" s="17"/>
      <c r="C4544" s="17"/>
      <c r="D4544" s="17"/>
      <c r="E4544" s="17"/>
      <c r="F4544" s="17"/>
      <c r="G4544" s="17"/>
      <c r="H4544" s="17"/>
      <c r="I4544" s="17"/>
      <c r="J4544" s="17"/>
      <c r="K4544" s="98"/>
      <c r="L4544" s="17"/>
    </row>
    <row r="4545" spans="1:12" x14ac:dyDescent="0.25">
      <c r="A4545" s="17"/>
      <c r="B4545" s="17"/>
      <c r="C4545" s="17"/>
      <c r="D4545" s="17"/>
      <c r="E4545" s="17"/>
      <c r="F4545" s="17"/>
      <c r="G4545" s="17"/>
      <c r="H4545" s="17"/>
      <c r="I4545" s="17"/>
      <c r="J4545" s="17"/>
      <c r="K4545" s="98"/>
      <c r="L4545" s="17"/>
    </row>
    <row r="4546" spans="1:12" x14ac:dyDescent="0.25">
      <c r="A4546" s="17"/>
      <c r="B4546" s="17"/>
      <c r="C4546" s="17"/>
      <c r="D4546" s="17"/>
      <c r="E4546" s="17"/>
      <c r="F4546" s="17"/>
      <c r="G4546" s="17"/>
      <c r="H4546" s="17"/>
      <c r="I4546" s="17"/>
      <c r="J4546" s="17"/>
      <c r="K4546" s="98"/>
      <c r="L4546" s="17"/>
    </row>
    <row r="4547" spans="1:12" x14ac:dyDescent="0.25">
      <c r="A4547" s="17"/>
      <c r="B4547" s="17"/>
      <c r="C4547" s="17"/>
      <c r="D4547" s="17"/>
      <c r="E4547" s="17"/>
      <c r="F4547" s="17"/>
      <c r="G4547" s="17"/>
      <c r="H4547" s="17"/>
      <c r="I4547" s="17"/>
      <c r="J4547" s="17"/>
      <c r="K4547" s="98"/>
      <c r="L4547" s="17"/>
    </row>
    <row r="4548" spans="1:12" x14ac:dyDescent="0.25">
      <c r="A4548" s="17"/>
      <c r="B4548" s="17"/>
      <c r="C4548" s="17"/>
      <c r="D4548" s="17"/>
      <c r="E4548" s="17"/>
      <c r="F4548" s="17"/>
      <c r="G4548" s="17"/>
      <c r="H4548" s="17"/>
      <c r="I4548" s="17"/>
      <c r="J4548" s="17"/>
      <c r="K4548" s="98"/>
      <c r="L4548" s="17"/>
    </row>
    <row r="4549" spans="1:12" x14ac:dyDescent="0.25">
      <c r="A4549" s="17"/>
      <c r="B4549" s="17"/>
      <c r="C4549" s="17"/>
      <c r="D4549" s="17"/>
      <c r="E4549" s="17"/>
      <c r="F4549" s="17"/>
      <c r="G4549" s="17"/>
      <c r="H4549" s="17"/>
      <c r="I4549" s="17"/>
      <c r="J4549" s="17"/>
      <c r="K4549" s="98"/>
      <c r="L4549" s="17"/>
    </row>
    <row r="4550" spans="1:12" x14ac:dyDescent="0.25">
      <c r="A4550" s="17"/>
      <c r="B4550" s="17"/>
      <c r="C4550" s="17"/>
      <c r="D4550" s="17"/>
      <c r="E4550" s="17"/>
      <c r="F4550" s="17"/>
      <c r="G4550" s="17"/>
      <c r="H4550" s="17"/>
      <c r="I4550" s="17"/>
      <c r="J4550" s="17"/>
      <c r="K4550" s="98"/>
      <c r="L4550" s="17"/>
    </row>
    <row r="4551" spans="1:12" x14ac:dyDescent="0.25">
      <c r="A4551" s="17"/>
      <c r="B4551" s="17"/>
      <c r="C4551" s="17"/>
      <c r="D4551" s="17"/>
      <c r="E4551" s="17"/>
      <c r="F4551" s="17"/>
      <c r="G4551" s="17"/>
      <c r="H4551" s="17"/>
      <c r="I4551" s="17"/>
      <c r="J4551" s="17"/>
      <c r="K4551" s="98"/>
      <c r="L4551" s="17"/>
    </row>
    <row r="4552" spans="1:12" x14ac:dyDescent="0.25">
      <c r="A4552" s="17"/>
      <c r="B4552" s="17"/>
      <c r="C4552" s="17"/>
      <c r="D4552" s="17"/>
      <c r="E4552" s="17"/>
      <c r="F4552" s="17"/>
      <c r="G4552" s="17"/>
      <c r="H4552" s="17"/>
      <c r="I4552" s="17"/>
      <c r="J4552" s="17"/>
      <c r="K4552" s="98"/>
      <c r="L4552" s="17"/>
    </row>
    <row r="4553" spans="1:12" x14ac:dyDescent="0.25">
      <c r="A4553" s="17"/>
      <c r="B4553" s="17"/>
      <c r="C4553" s="17"/>
      <c r="D4553" s="17"/>
      <c r="E4553" s="17"/>
      <c r="F4553" s="17"/>
      <c r="G4553" s="17"/>
      <c r="H4553" s="17"/>
      <c r="I4553" s="17"/>
      <c r="J4553" s="17"/>
      <c r="K4553" s="98"/>
      <c r="L4553" s="17"/>
    </row>
    <row r="4554" spans="1:12" x14ac:dyDescent="0.25">
      <c r="A4554" s="17"/>
      <c r="B4554" s="17"/>
      <c r="C4554" s="17"/>
      <c r="D4554" s="17"/>
      <c r="E4554" s="17"/>
      <c r="F4554" s="17"/>
      <c r="G4554" s="17"/>
      <c r="H4554" s="17"/>
      <c r="I4554" s="17"/>
      <c r="J4554" s="17"/>
      <c r="K4554" s="98"/>
      <c r="L4554" s="17"/>
    </row>
    <row r="4555" spans="1:12" x14ac:dyDescent="0.25">
      <c r="A4555" s="17"/>
      <c r="B4555" s="17"/>
      <c r="C4555" s="17"/>
      <c r="D4555" s="17"/>
      <c r="E4555" s="17"/>
      <c r="F4555" s="17"/>
      <c r="G4555" s="17"/>
      <c r="H4555" s="17"/>
      <c r="I4555" s="17"/>
      <c r="J4555" s="17"/>
      <c r="K4555" s="98"/>
      <c r="L4555" s="17"/>
    </row>
    <row r="4556" spans="1:12" x14ac:dyDescent="0.25">
      <c r="A4556" s="17"/>
      <c r="B4556" s="17"/>
      <c r="C4556" s="17"/>
      <c r="D4556" s="17"/>
      <c r="E4556" s="17"/>
      <c r="F4556" s="17"/>
      <c r="G4556" s="17"/>
      <c r="H4556" s="17"/>
      <c r="I4556" s="17"/>
      <c r="J4556" s="17"/>
      <c r="K4556" s="98"/>
      <c r="L4556" s="17"/>
    </row>
    <row r="4557" spans="1:12" x14ac:dyDescent="0.25">
      <c r="A4557" s="17"/>
      <c r="B4557" s="17"/>
      <c r="C4557" s="17"/>
      <c r="D4557" s="17"/>
      <c r="E4557" s="17"/>
      <c r="F4557" s="17"/>
      <c r="G4557" s="17"/>
      <c r="H4557" s="17"/>
      <c r="I4557" s="17"/>
      <c r="J4557" s="17"/>
      <c r="K4557" s="98"/>
      <c r="L4557" s="17"/>
    </row>
    <row r="4558" spans="1:12" x14ac:dyDescent="0.25">
      <c r="A4558" s="17"/>
      <c r="B4558" s="17"/>
      <c r="C4558" s="17"/>
      <c r="D4558" s="17"/>
      <c r="E4558" s="17"/>
      <c r="F4558" s="17"/>
      <c r="G4558" s="17"/>
      <c r="H4558" s="17"/>
      <c r="I4558" s="17"/>
      <c r="J4558" s="17"/>
      <c r="K4558" s="98"/>
      <c r="L4558" s="17"/>
    </row>
    <row r="4559" spans="1:12" x14ac:dyDescent="0.25">
      <c r="A4559" s="17"/>
      <c r="B4559" s="17"/>
      <c r="C4559" s="17"/>
      <c r="D4559" s="17"/>
      <c r="E4559" s="17"/>
      <c r="F4559" s="17"/>
      <c r="G4559" s="17"/>
      <c r="H4559" s="17"/>
      <c r="I4559" s="17"/>
      <c r="J4559" s="17"/>
      <c r="K4559" s="98"/>
      <c r="L4559" s="17"/>
    </row>
    <row r="4560" spans="1:12" x14ac:dyDescent="0.25">
      <c r="A4560" s="17"/>
      <c r="B4560" s="17"/>
      <c r="C4560" s="17"/>
      <c r="D4560" s="17"/>
      <c r="E4560" s="17"/>
      <c r="F4560" s="17"/>
      <c r="G4560" s="17"/>
      <c r="H4560" s="17"/>
      <c r="I4560" s="17"/>
      <c r="J4560" s="17"/>
      <c r="K4560" s="98"/>
      <c r="L4560" s="17"/>
    </row>
    <row r="4561" spans="1:12" x14ac:dyDescent="0.25">
      <c r="A4561" s="17"/>
      <c r="B4561" s="17"/>
      <c r="C4561" s="17"/>
      <c r="D4561" s="17"/>
      <c r="E4561" s="17"/>
      <c r="F4561" s="17"/>
      <c r="G4561" s="17"/>
      <c r="H4561" s="17"/>
      <c r="I4561" s="17"/>
      <c r="J4561" s="17"/>
      <c r="K4561" s="98"/>
      <c r="L4561" s="17"/>
    </row>
    <row r="4562" spans="1:12" x14ac:dyDescent="0.25">
      <c r="A4562" s="17"/>
      <c r="B4562" s="17"/>
      <c r="C4562" s="17"/>
      <c r="D4562" s="17"/>
      <c r="E4562" s="17"/>
      <c r="F4562" s="17"/>
      <c r="G4562" s="17"/>
      <c r="H4562" s="17"/>
      <c r="I4562" s="17"/>
      <c r="J4562" s="17"/>
      <c r="K4562" s="98"/>
      <c r="L4562" s="17"/>
    </row>
    <row r="4563" spans="1:12" x14ac:dyDescent="0.25">
      <c r="A4563" s="17"/>
      <c r="B4563" s="17"/>
      <c r="C4563" s="17"/>
      <c r="D4563" s="17"/>
      <c r="E4563" s="17"/>
      <c r="F4563" s="17"/>
      <c r="G4563" s="17"/>
      <c r="H4563" s="17"/>
      <c r="I4563" s="17"/>
      <c r="J4563" s="17"/>
      <c r="K4563" s="98"/>
      <c r="L4563" s="17"/>
    </row>
    <row r="4564" spans="1:12" x14ac:dyDescent="0.25">
      <c r="A4564" s="17"/>
      <c r="B4564" s="17"/>
      <c r="C4564" s="17"/>
      <c r="D4564" s="17"/>
      <c r="E4564" s="17"/>
      <c r="F4564" s="17"/>
      <c r="G4564" s="17"/>
      <c r="H4564" s="17"/>
      <c r="I4564" s="17"/>
      <c r="J4564" s="17"/>
      <c r="K4564" s="98"/>
      <c r="L4564" s="17"/>
    </row>
    <row r="4565" spans="1:12" x14ac:dyDescent="0.25">
      <c r="A4565" s="17"/>
      <c r="B4565" s="17"/>
      <c r="C4565" s="17"/>
      <c r="D4565" s="17"/>
      <c r="E4565" s="17"/>
      <c r="F4565" s="17"/>
      <c r="G4565" s="17"/>
      <c r="H4565" s="17"/>
      <c r="I4565" s="17"/>
      <c r="J4565" s="17"/>
      <c r="K4565" s="98"/>
      <c r="L4565" s="17"/>
    </row>
    <row r="4566" spans="1:12" x14ac:dyDescent="0.25">
      <c r="A4566" s="17"/>
      <c r="B4566" s="17"/>
      <c r="C4566" s="17"/>
      <c r="D4566" s="17"/>
      <c r="E4566" s="17"/>
      <c r="F4566" s="17"/>
      <c r="G4566" s="17"/>
      <c r="H4566" s="17"/>
      <c r="I4566" s="17"/>
      <c r="J4566" s="17"/>
      <c r="K4566" s="98"/>
      <c r="L4566" s="17"/>
    </row>
    <row r="4567" spans="1:12" x14ac:dyDescent="0.25">
      <c r="A4567" s="17"/>
      <c r="B4567" s="17"/>
      <c r="C4567" s="17"/>
      <c r="D4567" s="17"/>
      <c r="E4567" s="17"/>
      <c r="F4567" s="17"/>
      <c r="G4567" s="17"/>
      <c r="H4567" s="17"/>
      <c r="I4567" s="17"/>
      <c r="J4567" s="17"/>
      <c r="K4567" s="98"/>
      <c r="L4567" s="17"/>
    </row>
    <row r="4568" spans="1:12" x14ac:dyDescent="0.25">
      <c r="A4568" s="17"/>
      <c r="B4568" s="17"/>
      <c r="C4568" s="17"/>
      <c r="D4568" s="17"/>
      <c r="E4568" s="17"/>
      <c r="F4568" s="17"/>
      <c r="G4568" s="17"/>
      <c r="H4568" s="17"/>
      <c r="I4568" s="17"/>
      <c r="J4568" s="17"/>
      <c r="K4568" s="98"/>
      <c r="L4568" s="17"/>
    </row>
    <row r="4569" spans="1:12" x14ac:dyDescent="0.25">
      <c r="A4569" s="17"/>
      <c r="B4569" s="17"/>
      <c r="C4569" s="17"/>
      <c r="D4569" s="17"/>
      <c r="E4569" s="17"/>
      <c r="F4569" s="17"/>
      <c r="G4569" s="17"/>
      <c r="H4569" s="17"/>
      <c r="I4569" s="17"/>
      <c r="J4569" s="17"/>
      <c r="K4569" s="98"/>
      <c r="L4569" s="17"/>
    </row>
    <row r="4570" spans="1:12" x14ac:dyDescent="0.25">
      <c r="A4570" s="17"/>
      <c r="B4570" s="17"/>
      <c r="C4570" s="17"/>
      <c r="D4570" s="17"/>
      <c r="E4570" s="17"/>
      <c r="F4570" s="17"/>
      <c r="G4570" s="17"/>
      <c r="H4570" s="17"/>
      <c r="I4570" s="17"/>
      <c r="J4570" s="17"/>
      <c r="K4570" s="98"/>
      <c r="L4570" s="17"/>
    </row>
    <row r="4571" spans="1:12" x14ac:dyDescent="0.25">
      <c r="A4571" s="17"/>
      <c r="B4571" s="17"/>
      <c r="C4571" s="17"/>
      <c r="D4571" s="17"/>
      <c r="E4571" s="17"/>
      <c r="F4571" s="17"/>
      <c r="G4571" s="17"/>
      <c r="H4571" s="17"/>
      <c r="I4571" s="17"/>
      <c r="J4571" s="17"/>
      <c r="K4571" s="98"/>
      <c r="L4571" s="17"/>
    </row>
    <row r="4572" spans="1:12" x14ac:dyDescent="0.25">
      <c r="A4572" s="17"/>
      <c r="B4572" s="17"/>
      <c r="C4572" s="17"/>
      <c r="D4572" s="17"/>
      <c r="E4572" s="17"/>
      <c r="F4572" s="17"/>
      <c r="G4572" s="17"/>
      <c r="H4572" s="17"/>
      <c r="I4572" s="17"/>
      <c r="J4572" s="17"/>
      <c r="K4572" s="98"/>
      <c r="L4572" s="17"/>
    </row>
    <row r="4573" spans="1:12" x14ac:dyDescent="0.25">
      <c r="A4573" s="17"/>
      <c r="B4573" s="17"/>
      <c r="C4573" s="17"/>
      <c r="D4573" s="17"/>
      <c r="E4573" s="17"/>
      <c r="F4573" s="17"/>
      <c r="G4573" s="17"/>
      <c r="H4573" s="17"/>
      <c r="I4573" s="17"/>
      <c r="J4573" s="17"/>
      <c r="K4573" s="98"/>
      <c r="L4573" s="17"/>
    </row>
    <row r="4574" spans="1:12" x14ac:dyDescent="0.25">
      <c r="A4574" s="17"/>
      <c r="B4574" s="17"/>
      <c r="C4574" s="17"/>
      <c r="D4574" s="17"/>
      <c r="E4574" s="17"/>
      <c r="F4574" s="17"/>
      <c r="G4574" s="17"/>
      <c r="H4574" s="17"/>
      <c r="I4574" s="17"/>
      <c r="J4574" s="17"/>
      <c r="K4574" s="98"/>
      <c r="L4574" s="17"/>
    </row>
    <row r="4575" spans="1:12" x14ac:dyDescent="0.25">
      <c r="A4575" s="17"/>
      <c r="B4575" s="17"/>
      <c r="C4575" s="17"/>
      <c r="D4575" s="17"/>
      <c r="E4575" s="17"/>
      <c r="F4575" s="17"/>
      <c r="G4575" s="17"/>
      <c r="H4575" s="17"/>
      <c r="I4575" s="17"/>
      <c r="J4575" s="17"/>
      <c r="K4575" s="98"/>
      <c r="L4575" s="17"/>
    </row>
    <row r="4576" spans="1:12" x14ac:dyDescent="0.25">
      <c r="A4576" s="17"/>
      <c r="B4576" s="17"/>
      <c r="C4576" s="17"/>
      <c r="D4576" s="17"/>
      <c r="E4576" s="17"/>
      <c r="F4576" s="17"/>
      <c r="G4576" s="17"/>
      <c r="H4576" s="17"/>
      <c r="I4576" s="17"/>
      <c r="J4576" s="17"/>
      <c r="K4576" s="98"/>
      <c r="L4576" s="17"/>
    </row>
    <row r="4577" spans="1:12" x14ac:dyDescent="0.25">
      <c r="A4577" s="17"/>
      <c r="B4577" s="17"/>
      <c r="C4577" s="17"/>
      <c r="D4577" s="17"/>
      <c r="E4577" s="17"/>
      <c r="F4577" s="17"/>
      <c r="G4577" s="17"/>
      <c r="H4577" s="17"/>
      <c r="I4577" s="17"/>
      <c r="J4577" s="17"/>
      <c r="K4577" s="98"/>
      <c r="L4577" s="17"/>
    </row>
    <row r="4578" spans="1:12" x14ac:dyDescent="0.25">
      <c r="A4578" s="17"/>
      <c r="B4578" s="17"/>
      <c r="C4578" s="17"/>
      <c r="D4578" s="17"/>
      <c r="E4578" s="17"/>
      <c r="F4578" s="17"/>
      <c r="G4578" s="17"/>
      <c r="H4578" s="17"/>
      <c r="I4578" s="17"/>
      <c r="J4578" s="17"/>
      <c r="K4578" s="98"/>
      <c r="L4578" s="17"/>
    </row>
    <row r="4579" spans="1:12" x14ac:dyDescent="0.25">
      <c r="A4579" s="17"/>
      <c r="B4579" s="17"/>
      <c r="C4579" s="17"/>
      <c r="D4579" s="17"/>
      <c r="E4579" s="17"/>
      <c r="F4579" s="17"/>
      <c r="G4579" s="17"/>
      <c r="H4579" s="17"/>
      <c r="I4579" s="17"/>
      <c r="J4579" s="17"/>
      <c r="K4579" s="98"/>
      <c r="L4579" s="17"/>
    </row>
    <row r="4580" spans="1:12" x14ac:dyDescent="0.25">
      <c r="A4580" s="17"/>
      <c r="B4580" s="17"/>
      <c r="C4580" s="17"/>
      <c r="D4580" s="17"/>
      <c r="E4580" s="17"/>
      <c r="F4580" s="17"/>
      <c r="G4580" s="17"/>
      <c r="H4580" s="17"/>
      <c r="I4580" s="17"/>
      <c r="J4580" s="17"/>
      <c r="K4580" s="98"/>
      <c r="L4580" s="17"/>
    </row>
    <row r="4581" spans="1:12" x14ac:dyDescent="0.25">
      <c r="A4581" s="17"/>
      <c r="B4581" s="17"/>
      <c r="C4581" s="17"/>
      <c r="D4581" s="17"/>
      <c r="E4581" s="17"/>
      <c r="F4581" s="17"/>
      <c r="G4581" s="17"/>
      <c r="H4581" s="17"/>
      <c r="I4581" s="17"/>
      <c r="J4581" s="17"/>
      <c r="K4581" s="98"/>
      <c r="L4581" s="17"/>
    </row>
    <row r="4582" spans="1:12" x14ac:dyDescent="0.25">
      <c r="A4582" s="17"/>
      <c r="B4582" s="17"/>
      <c r="C4582" s="17"/>
      <c r="D4582" s="17"/>
      <c r="E4582" s="17"/>
      <c r="F4582" s="17"/>
      <c r="G4582" s="17"/>
      <c r="H4582" s="17"/>
      <c r="I4582" s="17"/>
      <c r="J4582" s="17"/>
      <c r="K4582" s="98"/>
      <c r="L4582" s="17"/>
    </row>
    <row r="4583" spans="1:12" x14ac:dyDescent="0.25">
      <c r="A4583" s="17"/>
      <c r="B4583" s="17"/>
      <c r="C4583" s="17"/>
      <c r="D4583" s="17"/>
      <c r="E4583" s="17"/>
      <c r="F4583" s="17"/>
      <c r="G4583" s="17"/>
      <c r="H4583" s="17"/>
      <c r="I4583" s="17"/>
      <c r="J4583" s="17"/>
      <c r="K4583" s="98"/>
      <c r="L4583" s="17"/>
    </row>
    <row r="4584" spans="1:12" x14ac:dyDescent="0.25">
      <c r="A4584" s="17"/>
      <c r="B4584" s="17"/>
      <c r="C4584" s="17"/>
      <c r="D4584" s="17"/>
      <c r="E4584" s="17"/>
      <c r="F4584" s="17"/>
      <c r="G4584" s="17"/>
      <c r="H4584" s="17"/>
      <c r="I4584" s="17"/>
      <c r="J4584" s="17"/>
      <c r="K4584" s="98"/>
      <c r="L4584" s="17"/>
    </row>
    <row r="4585" spans="1:12" x14ac:dyDescent="0.25">
      <c r="A4585" s="17"/>
      <c r="B4585" s="17"/>
      <c r="C4585" s="17"/>
      <c r="D4585" s="17"/>
      <c r="E4585" s="17"/>
      <c r="F4585" s="17"/>
      <c r="G4585" s="17"/>
      <c r="H4585" s="17"/>
      <c r="I4585" s="17"/>
      <c r="J4585" s="17"/>
      <c r="K4585" s="98"/>
      <c r="L4585" s="17"/>
    </row>
    <row r="4586" spans="1:12" x14ac:dyDescent="0.25">
      <c r="A4586" s="17"/>
      <c r="B4586" s="17"/>
      <c r="C4586" s="17"/>
      <c r="D4586" s="17"/>
      <c r="E4586" s="17"/>
      <c r="F4586" s="17"/>
      <c r="G4586" s="17"/>
      <c r="H4586" s="17"/>
      <c r="I4586" s="17"/>
      <c r="J4586" s="17"/>
      <c r="K4586" s="98"/>
      <c r="L4586" s="17"/>
    </row>
    <row r="4587" spans="1:12" x14ac:dyDescent="0.25">
      <c r="A4587" s="17"/>
      <c r="B4587" s="17"/>
      <c r="C4587" s="17"/>
      <c r="D4587" s="17"/>
      <c r="E4587" s="17"/>
      <c r="F4587" s="17"/>
      <c r="G4587" s="17"/>
      <c r="H4587" s="17"/>
      <c r="I4587" s="17"/>
      <c r="J4587" s="17"/>
      <c r="K4587" s="98"/>
      <c r="L4587" s="17"/>
    </row>
    <row r="4588" spans="1:12" x14ac:dyDescent="0.25">
      <c r="A4588" s="17"/>
      <c r="B4588" s="17"/>
      <c r="C4588" s="17"/>
      <c r="D4588" s="17"/>
      <c r="E4588" s="17"/>
      <c r="F4588" s="17"/>
      <c r="G4588" s="17"/>
      <c r="H4588" s="17"/>
      <c r="I4588" s="17"/>
      <c r="J4588" s="17"/>
      <c r="K4588" s="98"/>
      <c r="L4588" s="17"/>
    </row>
    <row r="4589" spans="1:12" x14ac:dyDescent="0.25">
      <c r="A4589" s="17"/>
      <c r="B4589" s="17"/>
      <c r="C4589" s="17"/>
      <c r="D4589" s="17"/>
      <c r="E4589" s="17"/>
      <c r="F4589" s="17"/>
      <c r="G4589" s="17"/>
      <c r="H4589" s="17"/>
      <c r="I4589" s="17"/>
      <c r="J4589" s="17"/>
      <c r="K4589" s="98"/>
      <c r="L4589" s="17"/>
    </row>
    <row r="4590" spans="1:12" x14ac:dyDescent="0.25">
      <c r="A4590" s="17"/>
      <c r="B4590" s="17"/>
      <c r="C4590" s="17"/>
      <c r="D4590" s="17"/>
      <c r="E4590" s="17"/>
      <c r="F4590" s="17"/>
      <c r="G4590" s="17"/>
      <c r="H4590" s="17"/>
      <c r="I4590" s="17"/>
      <c r="J4590" s="17"/>
      <c r="K4590" s="98"/>
      <c r="L4590" s="17"/>
    </row>
    <row r="4591" spans="1:12" x14ac:dyDescent="0.25">
      <c r="A4591" s="17"/>
      <c r="B4591" s="17"/>
      <c r="C4591" s="17"/>
      <c r="D4591" s="17"/>
      <c r="E4591" s="17"/>
      <c r="F4591" s="17"/>
      <c r="G4591" s="17"/>
      <c r="H4591" s="17"/>
      <c r="I4591" s="17"/>
      <c r="J4591" s="17"/>
      <c r="K4591" s="98"/>
      <c r="L4591" s="17"/>
    </row>
    <row r="4592" spans="1:12" x14ac:dyDescent="0.25">
      <c r="A4592" s="17"/>
      <c r="B4592" s="17"/>
      <c r="C4592" s="17"/>
      <c r="D4592" s="17"/>
      <c r="E4592" s="17"/>
      <c r="F4592" s="17"/>
      <c r="G4592" s="17"/>
      <c r="H4592" s="17"/>
      <c r="I4592" s="17"/>
      <c r="J4592" s="17"/>
      <c r="K4592" s="98"/>
      <c r="L4592" s="17"/>
    </row>
    <row r="4593" spans="1:12" x14ac:dyDescent="0.25">
      <c r="A4593" s="17"/>
      <c r="B4593" s="17"/>
      <c r="C4593" s="17"/>
      <c r="D4593" s="17"/>
      <c r="E4593" s="17"/>
      <c r="F4593" s="17"/>
      <c r="G4593" s="17"/>
      <c r="H4593" s="17"/>
      <c r="I4593" s="17"/>
      <c r="J4593" s="17"/>
      <c r="K4593" s="98"/>
      <c r="L4593" s="17"/>
    </row>
    <row r="4594" spans="1:12" x14ac:dyDescent="0.25">
      <c r="A4594" s="17"/>
      <c r="B4594" s="17"/>
      <c r="C4594" s="17"/>
      <c r="D4594" s="17"/>
      <c r="E4594" s="17"/>
      <c r="F4594" s="17"/>
      <c r="G4594" s="17"/>
      <c r="H4594" s="17"/>
      <c r="I4594" s="17"/>
      <c r="J4594" s="17"/>
      <c r="K4594" s="98"/>
      <c r="L4594" s="17"/>
    </row>
    <row r="4595" spans="1:12" x14ac:dyDescent="0.25">
      <c r="A4595" s="17"/>
      <c r="B4595" s="17"/>
      <c r="C4595" s="17"/>
      <c r="D4595" s="17"/>
      <c r="E4595" s="17"/>
      <c r="F4595" s="17"/>
      <c r="G4595" s="17"/>
      <c r="H4595" s="17"/>
      <c r="I4595" s="17"/>
      <c r="J4595" s="17"/>
      <c r="K4595" s="98"/>
      <c r="L4595" s="17"/>
    </row>
    <row r="4596" spans="1:12" x14ac:dyDescent="0.25">
      <c r="A4596" s="17"/>
      <c r="B4596" s="17"/>
      <c r="C4596" s="17"/>
      <c r="D4596" s="17"/>
      <c r="E4596" s="17"/>
      <c r="F4596" s="17"/>
      <c r="G4596" s="17"/>
      <c r="H4596" s="17"/>
      <c r="I4596" s="17"/>
      <c r="J4596" s="17"/>
      <c r="K4596" s="98"/>
      <c r="L4596" s="17"/>
    </row>
    <row r="4597" spans="1:12" x14ac:dyDescent="0.25">
      <c r="A4597" s="17"/>
      <c r="B4597" s="17"/>
      <c r="C4597" s="17"/>
      <c r="D4597" s="17"/>
      <c r="E4597" s="17"/>
      <c r="F4597" s="17"/>
      <c r="G4597" s="17"/>
      <c r="H4597" s="17"/>
      <c r="I4597" s="17"/>
      <c r="J4597" s="17"/>
      <c r="K4597" s="98"/>
      <c r="L4597" s="17"/>
    </row>
    <row r="4598" spans="1:12" x14ac:dyDescent="0.25">
      <c r="A4598" s="17"/>
      <c r="B4598" s="17"/>
      <c r="C4598" s="17"/>
      <c r="D4598" s="17"/>
      <c r="E4598" s="17"/>
      <c r="F4598" s="17"/>
      <c r="G4598" s="17"/>
      <c r="H4598" s="17"/>
      <c r="I4598" s="17"/>
      <c r="J4598" s="17"/>
      <c r="K4598" s="98"/>
      <c r="L4598" s="17"/>
    </row>
    <row r="4599" spans="1:12" x14ac:dyDescent="0.25">
      <c r="A4599" s="17"/>
      <c r="B4599" s="17"/>
      <c r="C4599" s="17"/>
      <c r="D4599" s="17"/>
      <c r="E4599" s="17"/>
      <c r="F4599" s="17"/>
      <c r="G4599" s="17"/>
      <c r="H4599" s="17"/>
      <c r="I4599" s="17"/>
      <c r="J4599" s="17"/>
      <c r="K4599" s="98"/>
      <c r="L4599" s="17"/>
    </row>
    <row r="4600" spans="1:12" x14ac:dyDescent="0.25">
      <c r="A4600" s="17"/>
      <c r="B4600" s="17"/>
      <c r="C4600" s="17"/>
      <c r="D4600" s="17"/>
      <c r="E4600" s="17"/>
      <c r="F4600" s="17"/>
      <c r="G4600" s="17"/>
      <c r="H4600" s="17"/>
      <c r="I4600" s="17"/>
      <c r="J4600" s="17"/>
      <c r="K4600" s="98"/>
      <c r="L4600" s="17"/>
    </row>
    <row r="4601" spans="1:12" x14ac:dyDescent="0.25">
      <c r="A4601" s="17"/>
      <c r="B4601" s="17"/>
      <c r="C4601" s="17"/>
      <c r="D4601" s="17"/>
      <c r="E4601" s="17"/>
      <c r="F4601" s="17"/>
      <c r="G4601" s="17"/>
      <c r="H4601" s="17"/>
      <c r="I4601" s="17"/>
      <c r="J4601" s="17"/>
      <c r="K4601" s="98"/>
      <c r="L4601" s="17"/>
    </row>
    <row r="4602" spans="1:12" x14ac:dyDescent="0.25">
      <c r="A4602" s="17"/>
      <c r="B4602" s="17"/>
      <c r="C4602" s="17"/>
      <c r="D4602" s="17"/>
      <c r="E4602" s="17"/>
      <c r="F4602" s="17"/>
      <c r="G4602" s="17"/>
      <c r="H4602" s="17"/>
      <c r="I4602" s="17"/>
      <c r="J4602" s="17"/>
      <c r="K4602" s="98"/>
      <c r="L4602" s="17"/>
    </row>
    <row r="4603" spans="1:12" x14ac:dyDescent="0.25">
      <c r="A4603" s="17"/>
      <c r="B4603" s="17"/>
      <c r="C4603" s="17"/>
      <c r="D4603" s="17"/>
      <c r="E4603" s="17"/>
      <c r="F4603" s="17"/>
      <c r="G4603" s="17"/>
      <c r="H4603" s="17"/>
      <c r="I4603" s="17"/>
      <c r="J4603" s="17"/>
      <c r="K4603" s="98"/>
      <c r="L4603" s="17"/>
    </row>
    <row r="4604" spans="1:12" x14ac:dyDescent="0.25">
      <c r="A4604" s="17"/>
      <c r="B4604" s="17"/>
      <c r="C4604" s="17"/>
      <c r="D4604" s="17"/>
      <c r="E4604" s="17"/>
      <c r="F4604" s="17"/>
      <c r="G4604" s="17"/>
      <c r="H4604" s="17"/>
      <c r="I4604" s="17"/>
      <c r="J4604" s="17"/>
      <c r="K4604" s="98"/>
      <c r="L4604" s="17"/>
    </row>
    <row r="4605" spans="1:12" x14ac:dyDescent="0.25">
      <c r="A4605" s="17"/>
      <c r="B4605" s="17"/>
      <c r="C4605" s="17"/>
      <c r="D4605" s="17"/>
      <c r="E4605" s="17"/>
      <c r="F4605" s="17"/>
      <c r="G4605" s="17"/>
      <c r="H4605" s="17"/>
      <c r="I4605" s="17"/>
      <c r="J4605" s="17"/>
      <c r="K4605" s="98"/>
      <c r="L4605" s="17"/>
    </row>
    <row r="4606" spans="1:12" x14ac:dyDescent="0.25">
      <c r="A4606" s="17"/>
      <c r="B4606" s="17"/>
      <c r="C4606" s="17"/>
      <c r="D4606" s="17"/>
      <c r="E4606" s="17"/>
      <c r="F4606" s="17"/>
      <c r="G4606" s="17"/>
      <c r="H4606" s="17"/>
      <c r="I4606" s="17"/>
      <c r="J4606" s="17"/>
      <c r="K4606" s="98"/>
      <c r="L4606" s="17"/>
    </row>
    <row r="4607" spans="1:12" x14ac:dyDescent="0.25">
      <c r="A4607" s="17"/>
      <c r="B4607" s="17"/>
      <c r="C4607" s="17"/>
      <c r="D4607" s="17"/>
      <c r="E4607" s="17"/>
      <c r="F4607" s="17"/>
      <c r="G4607" s="17"/>
      <c r="H4607" s="17"/>
      <c r="I4607" s="17"/>
      <c r="J4607" s="17"/>
      <c r="K4607" s="98"/>
      <c r="L4607" s="17"/>
    </row>
    <row r="4608" spans="1:12" x14ac:dyDescent="0.25">
      <c r="A4608" s="17"/>
      <c r="B4608" s="17"/>
      <c r="C4608" s="17"/>
      <c r="D4608" s="17"/>
      <c r="E4608" s="17"/>
      <c r="F4608" s="17"/>
      <c r="G4608" s="17"/>
      <c r="H4608" s="17"/>
      <c r="I4608" s="17"/>
      <c r="J4608" s="17"/>
      <c r="K4608" s="98"/>
      <c r="L4608" s="17"/>
    </row>
    <row r="4609" spans="1:12" x14ac:dyDescent="0.25">
      <c r="A4609" s="17"/>
      <c r="B4609" s="17"/>
      <c r="C4609" s="17"/>
      <c r="D4609" s="17"/>
      <c r="E4609" s="17"/>
      <c r="F4609" s="17"/>
      <c r="G4609" s="17"/>
      <c r="H4609" s="17"/>
      <c r="I4609" s="17"/>
      <c r="J4609" s="17"/>
      <c r="K4609" s="98"/>
      <c r="L4609" s="17"/>
    </row>
    <row r="4610" spans="1:12" x14ac:dyDescent="0.25">
      <c r="A4610" s="17"/>
      <c r="B4610" s="17"/>
      <c r="C4610" s="17"/>
      <c r="D4610" s="17"/>
      <c r="E4610" s="17"/>
      <c r="F4610" s="17"/>
      <c r="G4610" s="17"/>
      <c r="H4610" s="17"/>
      <c r="I4610" s="17"/>
      <c r="J4610" s="17"/>
      <c r="K4610" s="98"/>
      <c r="L4610" s="17"/>
    </row>
    <row r="4611" spans="1:12" x14ac:dyDescent="0.25">
      <c r="A4611" s="17"/>
      <c r="B4611" s="17"/>
      <c r="C4611" s="17"/>
      <c r="D4611" s="17"/>
      <c r="E4611" s="17"/>
      <c r="F4611" s="17"/>
      <c r="G4611" s="17"/>
      <c r="H4611" s="17"/>
      <c r="I4611" s="17"/>
      <c r="J4611" s="17"/>
      <c r="K4611" s="98"/>
      <c r="L4611" s="17"/>
    </row>
    <row r="4612" spans="1:12" x14ac:dyDescent="0.25">
      <c r="A4612" s="17"/>
      <c r="B4612" s="17"/>
      <c r="C4612" s="17"/>
      <c r="D4612" s="17"/>
      <c r="E4612" s="17"/>
      <c r="F4612" s="17"/>
      <c r="G4612" s="17"/>
      <c r="H4612" s="17"/>
      <c r="I4612" s="17"/>
      <c r="J4612" s="17"/>
      <c r="K4612" s="98"/>
      <c r="L4612" s="17"/>
    </row>
    <row r="4613" spans="1:12" x14ac:dyDescent="0.25">
      <c r="A4613" s="17"/>
      <c r="B4613" s="17"/>
      <c r="C4613" s="17"/>
      <c r="D4613" s="17"/>
      <c r="E4613" s="17"/>
      <c r="F4613" s="17"/>
      <c r="G4613" s="17"/>
      <c r="H4613" s="17"/>
      <c r="I4613" s="17"/>
      <c r="J4613" s="17"/>
      <c r="K4613" s="98"/>
      <c r="L4613" s="17"/>
    </row>
    <row r="4614" spans="1:12" x14ac:dyDescent="0.25">
      <c r="A4614" s="17"/>
      <c r="B4614" s="17"/>
      <c r="C4614" s="17"/>
      <c r="D4614" s="17"/>
      <c r="E4614" s="17"/>
      <c r="F4614" s="17"/>
      <c r="G4614" s="17"/>
      <c r="H4614" s="17"/>
      <c r="I4614" s="17"/>
      <c r="J4614" s="17"/>
      <c r="K4614" s="98"/>
      <c r="L4614" s="17"/>
    </row>
    <row r="4615" spans="1:12" x14ac:dyDescent="0.25">
      <c r="A4615" s="17"/>
      <c r="B4615" s="17"/>
      <c r="C4615" s="17"/>
      <c r="D4615" s="17"/>
      <c r="E4615" s="17"/>
      <c r="F4615" s="17"/>
      <c r="G4615" s="17"/>
      <c r="H4615" s="17"/>
      <c r="I4615" s="17"/>
      <c r="J4615" s="17"/>
      <c r="K4615" s="98"/>
      <c r="L4615" s="17"/>
    </row>
    <row r="4616" spans="1:12" x14ac:dyDescent="0.25">
      <c r="A4616" s="17"/>
      <c r="B4616" s="17"/>
      <c r="C4616" s="17"/>
      <c r="D4616" s="17"/>
      <c r="E4616" s="17"/>
      <c r="F4616" s="17"/>
      <c r="G4616" s="17"/>
      <c r="H4616" s="17"/>
      <c r="I4616" s="17"/>
      <c r="J4616" s="17"/>
      <c r="K4616" s="98"/>
      <c r="L4616" s="17"/>
    </row>
    <row r="4617" spans="1:12" x14ac:dyDescent="0.25">
      <c r="A4617" s="17"/>
      <c r="B4617" s="17"/>
      <c r="C4617" s="17"/>
      <c r="D4617" s="17"/>
      <c r="E4617" s="17"/>
      <c r="F4617" s="17"/>
      <c r="G4617" s="17"/>
      <c r="H4617" s="17"/>
      <c r="I4617" s="17"/>
      <c r="J4617" s="17"/>
      <c r="K4617" s="98"/>
      <c r="L4617" s="17"/>
    </row>
    <row r="4618" spans="1:12" x14ac:dyDescent="0.25">
      <c r="A4618" s="17"/>
      <c r="B4618" s="17"/>
      <c r="C4618" s="17"/>
      <c r="D4618" s="17"/>
      <c r="E4618" s="17"/>
      <c r="F4618" s="17"/>
      <c r="G4618" s="17"/>
      <c r="H4618" s="17"/>
      <c r="I4618" s="17"/>
      <c r="J4618" s="17"/>
      <c r="K4618" s="98"/>
      <c r="L4618" s="17"/>
    </row>
    <row r="4619" spans="1:12" x14ac:dyDescent="0.25">
      <c r="A4619" s="17"/>
      <c r="B4619" s="17"/>
      <c r="C4619" s="17"/>
      <c r="D4619" s="17"/>
      <c r="E4619" s="17"/>
      <c r="F4619" s="17"/>
      <c r="G4619" s="17"/>
      <c r="H4619" s="17"/>
      <c r="I4619" s="17"/>
      <c r="J4619" s="17"/>
      <c r="K4619" s="98"/>
      <c r="L4619" s="17"/>
    </row>
    <row r="4620" spans="1:12" x14ac:dyDescent="0.25">
      <c r="A4620" s="17"/>
      <c r="B4620" s="17"/>
      <c r="C4620" s="17"/>
      <c r="D4620" s="17"/>
      <c r="E4620" s="17"/>
      <c r="F4620" s="17"/>
      <c r="G4620" s="17"/>
      <c r="H4620" s="17"/>
      <c r="I4620" s="17"/>
      <c r="J4620" s="17"/>
      <c r="K4620" s="98"/>
      <c r="L4620" s="17"/>
    </row>
    <row r="4621" spans="1:12" x14ac:dyDescent="0.25">
      <c r="A4621" s="17"/>
      <c r="B4621" s="17"/>
      <c r="C4621" s="17"/>
      <c r="D4621" s="17"/>
      <c r="E4621" s="17"/>
      <c r="F4621" s="17"/>
      <c r="G4621" s="17"/>
      <c r="H4621" s="17"/>
      <c r="I4621" s="17"/>
      <c r="J4621" s="17"/>
      <c r="K4621" s="98"/>
      <c r="L4621" s="17"/>
    </row>
    <row r="4622" spans="1:12" x14ac:dyDescent="0.25">
      <c r="A4622" s="17"/>
      <c r="B4622" s="17"/>
      <c r="C4622" s="17"/>
      <c r="D4622" s="17"/>
      <c r="E4622" s="17"/>
      <c r="F4622" s="17"/>
      <c r="G4622" s="17"/>
      <c r="H4622" s="17"/>
      <c r="I4622" s="17"/>
      <c r="J4622" s="17"/>
      <c r="K4622" s="98"/>
      <c r="L4622" s="17"/>
    </row>
    <row r="4623" spans="1:12" x14ac:dyDescent="0.25">
      <c r="A4623" s="17"/>
      <c r="B4623" s="17"/>
      <c r="C4623" s="17"/>
      <c r="D4623" s="17"/>
      <c r="E4623" s="17"/>
      <c r="F4623" s="17"/>
      <c r="G4623" s="17"/>
      <c r="H4623" s="17"/>
      <c r="I4623" s="17"/>
      <c r="J4623" s="17"/>
      <c r="K4623" s="98"/>
      <c r="L4623" s="17"/>
    </row>
    <row r="4624" spans="1:12" x14ac:dyDescent="0.25">
      <c r="A4624" s="17"/>
      <c r="B4624" s="17"/>
      <c r="C4624" s="17"/>
      <c r="D4624" s="17"/>
      <c r="E4624" s="17"/>
      <c r="F4624" s="17"/>
      <c r="G4624" s="17"/>
      <c r="H4624" s="17"/>
      <c r="I4624" s="17"/>
      <c r="J4624" s="17"/>
      <c r="K4624" s="98"/>
      <c r="L4624" s="17"/>
    </row>
    <row r="4625" spans="1:12" x14ac:dyDescent="0.25">
      <c r="A4625" s="17"/>
      <c r="B4625" s="17"/>
      <c r="C4625" s="17"/>
      <c r="D4625" s="17"/>
      <c r="E4625" s="17"/>
      <c r="F4625" s="17"/>
      <c r="G4625" s="17"/>
      <c r="H4625" s="17"/>
      <c r="I4625" s="17"/>
      <c r="J4625" s="17"/>
      <c r="K4625" s="98"/>
      <c r="L4625" s="17"/>
    </row>
    <row r="4626" spans="1:12" x14ac:dyDescent="0.25">
      <c r="A4626" s="17"/>
      <c r="B4626" s="17"/>
      <c r="C4626" s="17"/>
      <c r="D4626" s="17"/>
      <c r="E4626" s="17"/>
      <c r="F4626" s="17"/>
      <c r="G4626" s="17"/>
      <c r="H4626" s="17"/>
      <c r="I4626" s="17"/>
      <c r="J4626" s="17"/>
      <c r="K4626" s="98"/>
      <c r="L4626" s="17"/>
    </row>
    <row r="4627" spans="1:12" x14ac:dyDescent="0.25">
      <c r="A4627" s="17"/>
      <c r="B4627" s="17"/>
      <c r="C4627" s="17"/>
      <c r="D4627" s="17"/>
      <c r="E4627" s="17"/>
      <c r="F4627" s="17"/>
      <c r="G4627" s="17"/>
      <c r="H4627" s="17"/>
      <c r="I4627" s="17"/>
      <c r="J4627" s="17"/>
      <c r="K4627" s="98"/>
      <c r="L4627" s="17"/>
    </row>
    <row r="4628" spans="1:12" x14ac:dyDescent="0.25">
      <c r="A4628" s="17"/>
      <c r="B4628" s="17"/>
      <c r="C4628" s="17"/>
      <c r="D4628" s="17"/>
      <c r="E4628" s="17"/>
      <c r="F4628" s="17"/>
      <c r="G4628" s="17"/>
      <c r="H4628" s="17"/>
      <c r="I4628" s="17"/>
      <c r="J4628" s="17"/>
      <c r="K4628" s="98"/>
      <c r="L4628" s="17"/>
    </row>
    <row r="4629" spans="1:12" x14ac:dyDescent="0.25">
      <c r="A4629" s="17"/>
      <c r="B4629" s="17"/>
      <c r="C4629" s="17"/>
      <c r="D4629" s="17"/>
      <c r="E4629" s="17"/>
      <c r="F4629" s="17"/>
      <c r="G4629" s="17"/>
      <c r="H4629" s="17"/>
      <c r="I4629" s="17"/>
      <c r="J4629" s="17"/>
      <c r="K4629" s="98"/>
      <c r="L4629" s="17"/>
    </row>
    <row r="4630" spans="1:12" x14ac:dyDescent="0.25">
      <c r="A4630" s="17"/>
      <c r="B4630" s="17"/>
      <c r="C4630" s="17"/>
      <c r="D4630" s="17"/>
      <c r="E4630" s="17"/>
      <c r="F4630" s="17"/>
      <c r="G4630" s="17"/>
      <c r="H4630" s="17"/>
      <c r="I4630" s="17"/>
      <c r="J4630" s="17"/>
      <c r="K4630" s="98"/>
      <c r="L4630" s="17"/>
    </row>
    <row r="4631" spans="1:12" x14ac:dyDescent="0.25">
      <c r="A4631" s="17"/>
      <c r="B4631" s="17"/>
      <c r="C4631" s="17"/>
      <c r="D4631" s="17"/>
      <c r="E4631" s="17"/>
      <c r="F4631" s="17"/>
      <c r="G4631" s="17"/>
      <c r="H4631" s="17"/>
      <c r="I4631" s="17"/>
      <c r="J4631" s="17"/>
      <c r="K4631" s="98"/>
      <c r="L4631" s="17"/>
    </row>
    <row r="4632" spans="1:12" x14ac:dyDescent="0.25">
      <c r="A4632" s="17"/>
      <c r="B4632" s="17"/>
      <c r="C4632" s="17"/>
      <c r="D4632" s="17"/>
      <c r="E4632" s="17"/>
      <c r="F4632" s="17"/>
      <c r="G4632" s="17"/>
      <c r="H4632" s="17"/>
      <c r="I4632" s="17"/>
      <c r="J4632" s="17"/>
      <c r="K4632" s="98"/>
      <c r="L4632" s="17"/>
    </row>
    <row r="4633" spans="1:12" x14ac:dyDescent="0.25">
      <c r="A4633" s="17"/>
      <c r="B4633" s="17"/>
      <c r="C4633" s="17"/>
      <c r="D4633" s="17"/>
      <c r="E4633" s="17"/>
      <c r="F4633" s="17"/>
      <c r="G4633" s="17"/>
      <c r="H4633" s="17"/>
      <c r="I4633" s="17"/>
      <c r="J4633" s="17"/>
      <c r="K4633" s="98"/>
      <c r="L4633" s="17"/>
    </row>
  </sheetData>
  <sheetProtection password="CA3D" sheet="1" objects="1" scenarios="1" formatCells="0" formatColumns="0" formatRows="0"/>
  <mergeCells count="9942">
    <mergeCell ref="C18:F18"/>
    <mergeCell ref="C19:F19"/>
    <mergeCell ref="B3:F3"/>
    <mergeCell ref="C12:F12"/>
    <mergeCell ref="C13:F13"/>
    <mergeCell ref="C14:F14"/>
    <mergeCell ref="C11:F11"/>
    <mergeCell ref="C4:F4"/>
    <mergeCell ref="C5:F5"/>
    <mergeCell ref="C6:F6"/>
    <mergeCell ref="C7:F7"/>
    <mergeCell ref="C8:F8"/>
    <mergeCell ref="C9:F9"/>
    <mergeCell ref="C10:F10"/>
    <mergeCell ref="C15:F15"/>
    <mergeCell ref="C16:F16"/>
    <mergeCell ref="C17:F17"/>
    <mergeCell ref="F105:G105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B124:D124"/>
    <mergeCell ref="F124:G124"/>
    <mergeCell ref="H124:J124"/>
    <mergeCell ref="H114:J114"/>
    <mergeCell ref="H115:J115"/>
    <mergeCell ref="B123:D123"/>
    <mergeCell ref="B114:D114"/>
    <mergeCell ref="B111:D111"/>
    <mergeCell ref="F111:G111"/>
    <mergeCell ref="C20:F20"/>
    <mergeCell ref="C21:F21"/>
    <mergeCell ref="C22:F22"/>
    <mergeCell ref="F109:G109"/>
    <mergeCell ref="B113:D113"/>
    <mergeCell ref="F120:G120"/>
    <mergeCell ref="F107:G107"/>
    <mergeCell ref="C23:F23"/>
    <mergeCell ref="F79:G79"/>
    <mergeCell ref="F80:G80"/>
    <mergeCell ref="F81:G81"/>
    <mergeCell ref="F83:G83"/>
    <mergeCell ref="F85:G8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H142:J142"/>
    <mergeCell ref="B143:D143"/>
    <mergeCell ref="F143:G143"/>
    <mergeCell ref="H143:J143"/>
    <mergeCell ref="F132:G132"/>
    <mergeCell ref="H132:J132"/>
    <mergeCell ref="F133:G133"/>
    <mergeCell ref="H133:J133"/>
    <mergeCell ref="F130:G130"/>
    <mergeCell ref="H130:J130"/>
    <mergeCell ref="F131:G131"/>
    <mergeCell ref="H131:J131"/>
    <mergeCell ref="H136:J136"/>
    <mergeCell ref="B137:D137"/>
    <mergeCell ref="F129:G129"/>
    <mergeCell ref="H129:J129"/>
    <mergeCell ref="H105:J105"/>
    <mergeCell ref="H113:J113"/>
    <mergeCell ref="H116:J116"/>
    <mergeCell ref="H107:J107"/>
    <mergeCell ref="H120:J120"/>
    <mergeCell ref="B116:D116"/>
    <mergeCell ref="B107:D107"/>
    <mergeCell ref="B120:D120"/>
    <mergeCell ref="B109:D109"/>
    <mergeCell ref="B129:D129"/>
    <mergeCell ref="B132:D132"/>
    <mergeCell ref="B133:D133"/>
    <mergeCell ref="B130:D130"/>
    <mergeCell ref="B131:D131"/>
    <mergeCell ref="F123:G123"/>
    <mergeCell ref="H123:J123"/>
    <mergeCell ref="B159:D159"/>
    <mergeCell ref="F159:G159"/>
    <mergeCell ref="H159:J159"/>
    <mergeCell ref="B160:D160"/>
    <mergeCell ref="F160:G160"/>
    <mergeCell ref="H160:J160"/>
    <mergeCell ref="F155:G155"/>
    <mergeCell ref="H155:J155"/>
    <mergeCell ref="F156:G156"/>
    <mergeCell ref="H156:J156"/>
    <mergeCell ref="F153:G153"/>
    <mergeCell ref="H153:J153"/>
    <mergeCell ref="F154:G154"/>
    <mergeCell ref="H154:J154"/>
    <mergeCell ref="F151:G151"/>
    <mergeCell ref="H151:J151"/>
    <mergeCell ref="F152:G152"/>
    <mergeCell ref="H152:J152"/>
    <mergeCell ref="F137:G137"/>
    <mergeCell ref="H137:J137"/>
    <mergeCell ref="F150:G150"/>
    <mergeCell ref="H150:J150"/>
    <mergeCell ref="F148:G148"/>
    <mergeCell ref="H148:J148"/>
    <mergeCell ref="B144:D144"/>
    <mergeCell ref="F144:G144"/>
    <mergeCell ref="H144:J144"/>
    <mergeCell ref="F145:G145"/>
    <mergeCell ref="B134:D134"/>
    <mergeCell ref="F134:G134"/>
    <mergeCell ref="H134:J134"/>
    <mergeCell ref="B135:D135"/>
    <mergeCell ref="F135:G135"/>
    <mergeCell ref="H135:J135"/>
    <mergeCell ref="B138:D138"/>
    <mergeCell ref="F138:G138"/>
    <mergeCell ref="H138:J138"/>
    <mergeCell ref="B139:D139"/>
    <mergeCell ref="F139:G139"/>
    <mergeCell ref="H139:J139"/>
    <mergeCell ref="B136:D136"/>
    <mergeCell ref="F136:G136"/>
    <mergeCell ref="B140:D140"/>
    <mergeCell ref="F140:G140"/>
    <mergeCell ref="H140:J140"/>
    <mergeCell ref="B141:D141"/>
    <mergeCell ref="F141:G141"/>
    <mergeCell ref="H141:J141"/>
    <mergeCell ref="B142:D142"/>
    <mergeCell ref="F142:G142"/>
    <mergeCell ref="B165:D165"/>
    <mergeCell ref="F165:G165"/>
    <mergeCell ref="H165:J165"/>
    <mergeCell ref="B166:D166"/>
    <mergeCell ref="F166:G166"/>
    <mergeCell ref="H166:J166"/>
    <mergeCell ref="B163:D163"/>
    <mergeCell ref="F163:G163"/>
    <mergeCell ref="H163:J163"/>
    <mergeCell ref="B164:D164"/>
    <mergeCell ref="F164:G164"/>
    <mergeCell ref="H164:J164"/>
    <mergeCell ref="B161:D161"/>
    <mergeCell ref="F161:G161"/>
    <mergeCell ref="H161:J161"/>
    <mergeCell ref="B162:D162"/>
    <mergeCell ref="F162:G162"/>
    <mergeCell ref="H162:J162"/>
    <mergeCell ref="B179:D179"/>
    <mergeCell ref="F179:G179"/>
    <mergeCell ref="H179:J179"/>
    <mergeCell ref="B180:D180"/>
    <mergeCell ref="F180:G180"/>
    <mergeCell ref="H180:J180"/>
    <mergeCell ref="B174:D174"/>
    <mergeCell ref="F174:G174"/>
    <mergeCell ref="H174:J174"/>
    <mergeCell ref="B170:D170"/>
    <mergeCell ref="F170:G170"/>
    <mergeCell ref="H170:J170"/>
    <mergeCell ref="B171:D171"/>
    <mergeCell ref="F171:G171"/>
    <mergeCell ref="H171:J171"/>
    <mergeCell ref="B183:D183"/>
    <mergeCell ref="F183:G183"/>
    <mergeCell ref="H183:J183"/>
    <mergeCell ref="B182:D182"/>
    <mergeCell ref="F182:G182"/>
    <mergeCell ref="H182:J182"/>
    <mergeCell ref="B187:D187"/>
    <mergeCell ref="F187:G187"/>
    <mergeCell ref="H187:J187"/>
    <mergeCell ref="B188:D188"/>
    <mergeCell ref="F188:G188"/>
    <mergeCell ref="H188:J188"/>
    <mergeCell ref="B185:D185"/>
    <mergeCell ref="F185:G185"/>
    <mergeCell ref="H185:J185"/>
    <mergeCell ref="B186:D186"/>
    <mergeCell ref="F186:G186"/>
    <mergeCell ref="H186:J186"/>
    <mergeCell ref="B181:D181"/>
    <mergeCell ref="F181:G181"/>
    <mergeCell ref="H181:J181"/>
    <mergeCell ref="B184:D184"/>
    <mergeCell ref="F184:G184"/>
    <mergeCell ref="H184:J184"/>
    <mergeCell ref="F195:G195"/>
    <mergeCell ref="H195:J195"/>
    <mergeCell ref="F196:G196"/>
    <mergeCell ref="H196:J196"/>
    <mergeCell ref="B193:D193"/>
    <mergeCell ref="F193:G193"/>
    <mergeCell ref="H193:J193"/>
    <mergeCell ref="B194:D194"/>
    <mergeCell ref="F194:G194"/>
    <mergeCell ref="H194:J194"/>
    <mergeCell ref="B191:D191"/>
    <mergeCell ref="F191:G191"/>
    <mergeCell ref="H191:J191"/>
    <mergeCell ref="B192:D192"/>
    <mergeCell ref="F192:G192"/>
    <mergeCell ref="H192:J192"/>
    <mergeCell ref="B189:D189"/>
    <mergeCell ref="F189:G189"/>
    <mergeCell ref="H189:J189"/>
    <mergeCell ref="B190:D190"/>
    <mergeCell ref="F190:G190"/>
    <mergeCell ref="H190:J190"/>
    <mergeCell ref="F205:G205"/>
    <mergeCell ref="H205:J205"/>
    <mergeCell ref="F206:G206"/>
    <mergeCell ref="H206:J206"/>
    <mergeCell ref="F203:G203"/>
    <mergeCell ref="H203:J203"/>
    <mergeCell ref="F204:G204"/>
    <mergeCell ref="H204:J204"/>
    <mergeCell ref="F201:G201"/>
    <mergeCell ref="H201:J201"/>
    <mergeCell ref="F202:G202"/>
    <mergeCell ref="H202:J202"/>
    <mergeCell ref="F199:G199"/>
    <mergeCell ref="H199:J199"/>
    <mergeCell ref="F200:G200"/>
    <mergeCell ref="H200:J200"/>
    <mergeCell ref="H198:J198"/>
    <mergeCell ref="B211:D211"/>
    <mergeCell ref="F211:G211"/>
    <mergeCell ref="H211:J211"/>
    <mergeCell ref="B214:D214"/>
    <mergeCell ref="F214:G214"/>
    <mergeCell ref="H214:J214"/>
    <mergeCell ref="B209:D209"/>
    <mergeCell ref="F209:G209"/>
    <mergeCell ref="H209:J209"/>
    <mergeCell ref="B210:D210"/>
    <mergeCell ref="F210:G210"/>
    <mergeCell ref="H210:J210"/>
    <mergeCell ref="B207:D207"/>
    <mergeCell ref="F207:G207"/>
    <mergeCell ref="H207:J207"/>
    <mergeCell ref="B208:D208"/>
    <mergeCell ref="F208:G208"/>
    <mergeCell ref="H208:J208"/>
    <mergeCell ref="B223:D223"/>
    <mergeCell ref="F223:G223"/>
    <mergeCell ref="H223:J223"/>
    <mergeCell ref="B224:D224"/>
    <mergeCell ref="F224:G224"/>
    <mergeCell ref="H224:J224"/>
    <mergeCell ref="B221:D221"/>
    <mergeCell ref="F221:G221"/>
    <mergeCell ref="H221:J221"/>
    <mergeCell ref="B222:D222"/>
    <mergeCell ref="F222:G222"/>
    <mergeCell ref="H222:J222"/>
    <mergeCell ref="B220:D220"/>
    <mergeCell ref="F220:G220"/>
    <mergeCell ref="H220:J220"/>
    <mergeCell ref="B215:D215"/>
    <mergeCell ref="F215:G215"/>
    <mergeCell ref="H215:J215"/>
    <mergeCell ref="B216:D216"/>
    <mergeCell ref="F216:G216"/>
    <mergeCell ref="H216:J216"/>
    <mergeCell ref="B234:D234"/>
    <mergeCell ref="F234:G234"/>
    <mergeCell ref="H234:J234"/>
    <mergeCell ref="B235:D235"/>
    <mergeCell ref="F235:G235"/>
    <mergeCell ref="H235:J235"/>
    <mergeCell ref="B232:D232"/>
    <mergeCell ref="F232:G232"/>
    <mergeCell ref="H232:J232"/>
    <mergeCell ref="B233:D233"/>
    <mergeCell ref="F233:G233"/>
    <mergeCell ref="H233:J233"/>
    <mergeCell ref="B229:D229"/>
    <mergeCell ref="F229:G229"/>
    <mergeCell ref="H229:J229"/>
    <mergeCell ref="B228:J228"/>
    <mergeCell ref="B230:D230"/>
    <mergeCell ref="F230:G230"/>
    <mergeCell ref="H230:J230"/>
    <mergeCell ref="B231:D231"/>
    <mergeCell ref="F231:G231"/>
    <mergeCell ref="H231:J231"/>
    <mergeCell ref="B240:D240"/>
    <mergeCell ref="F240:G240"/>
    <mergeCell ref="H240:J240"/>
    <mergeCell ref="B241:D241"/>
    <mergeCell ref="F241:G241"/>
    <mergeCell ref="H241:J241"/>
    <mergeCell ref="B238:D238"/>
    <mergeCell ref="F238:G238"/>
    <mergeCell ref="H238:J238"/>
    <mergeCell ref="B239:D239"/>
    <mergeCell ref="F239:G239"/>
    <mergeCell ref="H239:J239"/>
    <mergeCell ref="B236:D236"/>
    <mergeCell ref="F236:G236"/>
    <mergeCell ref="H236:J236"/>
    <mergeCell ref="B237:D237"/>
    <mergeCell ref="F237:G237"/>
    <mergeCell ref="H237:J237"/>
    <mergeCell ref="F250:G250"/>
    <mergeCell ref="H250:J250"/>
    <mergeCell ref="F251:G251"/>
    <mergeCell ref="H251:J251"/>
    <mergeCell ref="F248:G248"/>
    <mergeCell ref="H248:J248"/>
    <mergeCell ref="F249:G249"/>
    <mergeCell ref="H249:J249"/>
    <mergeCell ref="B244:D244"/>
    <mergeCell ref="F244:G244"/>
    <mergeCell ref="H244:J244"/>
    <mergeCell ref="F247:G247"/>
    <mergeCell ref="H247:J247"/>
    <mergeCell ref="B242:D242"/>
    <mergeCell ref="F242:G242"/>
    <mergeCell ref="H242:J242"/>
    <mergeCell ref="B243:D243"/>
    <mergeCell ref="F243:G243"/>
    <mergeCell ref="H243:J243"/>
    <mergeCell ref="B266:D266"/>
    <mergeCell ref="F266:G266"/>
    <mergeCell ref="H266:J266"/>
    <mergeCell ref="B264:D264"/>
    <mergeCell ref="F264:G264"/>
    <mergeCell ref="H264:J264"/>
    <mergeCell ref="B265:D265"/>
    <mergeCell ref="F265:G265"/>
    <mergeCell ref="H265:J265"/>
    <mergeCell ref="B262:D262"/>
    <mergeCell ref="F262:G262"/>
    <mergeCell ref="H262:J262"/>
    <mergeCell ref="B263:D263"/>
    <mergeCell ref="F263:G263"/>
    <mergeCell ref="H263:J263"/>
    <mergeCell ref="B258:D258"/>
    <mergeCell ref="F258:G258"/>
    <mergeCell ref="H258:J258"/>
    <mergeCell ref="B259:D259"/>
    <mergeCell ref="F259:G259"/>
    <mergeCell ref="H259:J259"/>
    <mergeCell ref="B261:D261"/>
    <mergeCell ref="F261:G261"/>
    <mergeCell ref="H261:J261"/>
    <mergeCell ref="B274:D274"/>
    <mergeCell ref="F274:G274"/>
    <mergeCell ref="H274:J274"/>
    <mergeCell ref="B279:D279"/>
    <mergeCell ref="F279:G279"/>
    <mergeCell ref="H279:J279"/>
    <mergeCell ref="B272:D272"/>
    <mergeCell ref="F272:G272"/>
    <mergeCell ref="H272:J272"/>
    <mergeCell ref="B273:D273"/>
    <mergeCell ref="F273:G273"/>
    <mergeCell ref="H273:J273"/>
    <mergeCell ref="B270:D270"/>
    <mergeCell ref="F270:G270"/>
    <mergeCell ref="H270:J270"/>
    <mergeCell ref="B271:D271"/>
    <mergeCell ref="F271:G271"/>
    <mergeCell ref="H271:J271"/>
    <mergeCell ref="B287:D287"/>
    <mergeCell ref="F287:G287"/>
    <mergeCell ref="H287:J287"/>
    <mergeCell ref="B284:D284"/>
    <mergeCell ref="F284:G284"/>
    <mergeCell ref="H284:J284"/>
    <mergeCell ref="B285:D285"/>
    <mergeCell ref="F285:G285"/>
    <mergeCell ref="H285:J285"/>
    <mergeCell ref="B282:D282"/>
    <mergeCell ref="F282:G282"/>
    <mergeCell ref="H282:J282"/>
    <mergeCell ref="B283:D283"/>
    <mergeCell ref="F283:G283"/>
    <mergeCell ref="H283:J283"/>
    <mergeCell ref="B280:D280"/>
    <mergeCell ref="F280:G280"/>
    <mergeCell ref="H280:J280"/>
    <mergeCell ref="B281:D281"/>
    <mergeCell ref="F281:G281"/>
    <mergeCell ref="H281:J281"/>
    <mergeCell ref="F300:G300"/>
    <mergeCell ref="H300:J300"/>
    <mergeCell ref="F301:G301"/>
    <mergeCell ref="H301:J301"/>
    <mergeCell ref="F298:G298"/>
    <mergeCell ref="H298:J298"/>
    <mergeCell ref="F299:G299"/>
    <mergeCell ref="H299:J299"/>
    <mergeCell ref="F296:G296"/>
    <mergeCell ref="H296:J296"/>
    <mergeCell ref="F297:G297"/>
    <mergeCell ref="H297:J297"/>
    <mergeCell ref="B294:D294"/>
    <mergeCell ref="F294:G294"/>
    <mergeCell ref="H294:J294"/>
    <mergeCell ref="F295:G295"/>
    <mergeCell ref="H295:J295"/>
    <mergeCell ref="F310:G310"/>
    <mergeCell ref="H310:J310"/>
    <mergeCell ref="B311:D311"/>
    <mergeCell ref="F311:G311"/>
    <mergeCell ref="H311:J311"/>
    <mergeCell ref="F306:G306"/>
    <mergeCell ref="H306:J306"/>
    <mergeCell ref="B309:D309"/>
    <mergeCell ref="F309:G309"/>
    <mergeCell ref="H309:J309"/>
    <mergeCell ref="F304:G304"/>
    <mergeCell ref="H304:J304"/>
    <mergeCell ref="F305:G305"/>
    <mergeCell ref="H305:J305"/>
    <mergeCell ref="F302:G302"/>
    <mergeCell ref="H302:J302"/>
    <mergeCell ref="F303:G303"/>
    <mergeCell ref="H303:J303"/>
    <mergeCell ref="H330:J330"/>
    <mergeCell ref="B331:D331"/>
    <mergeCell ref="F331:G331"/>
    <mergeCell ref="H331:J331"/>
    <mergeCell ref="B329:D329"/>
    <mergeCell ref="F329:G329"/>
    <mergeCell ref="H329:J329"/>
    <mergeCell ref="B324:D324"/>
    <mergeCell ref="F324:G324"/>
    <mergeCell ref="H324:J324"/>
    <mergeCell ref="B320:D320"/>
    <mergeCell ref="F320:G320"/>
    <mergeCell ref="H320:J320"/>
    <mergeCell ref="B321:D321"/>
    <mergeCell ref="F321:G321"/>
    <mergeCell ref="H321:J321"/>
    <mergeCell ref="B316:D316"/>
    <mergeCell ref="F316:G316"/>
    <mergeCell ref="H316:J316"/>
    <mergeCell ref="B342:D342"/>
    <mergeCell ref="F342:G342"/>
    <mergeCell ref="H342:J342"/>
    <mergeCell ref="B343:D343"/>
    <mergeCell ref="F343:G343"/>
    <mergeCell ref="H343:J343"/>
    <mergeCell ref="B338:D338"/>
    <mergeCell ref="F338:G338"/>
    <mergeCell ref="H338:J338"/>
    <mergeCell ref="B341:D341"/>
    <mergeCell ref="F341:G341"/>
    <mergeCell ref="H341:J341"/>
    <mergeCell ref="B336:D336"/>
    <mergeCell ref="F336:G336"/>
    <mergeCell ref="H336:J336"/>
    <mergeCell ref="B337:D337"/>
    <mergeCell ref="F337:G337"/>
    <mergeCell ref="H337:J337"/>
    <mergeCell ref="F350:G350"/>
    <mergeCell ref="H350:J350"/>
    <mergeCell ref="F351:G351"/>
    <mergeCell ref="H351:J351"/>
    <mergeCell ref="F348:G348"/>
    <mergeCell ref="H348:J348"/>
    <mergeCell ref="F349:G349"/>
    <mergeCell ref="H349:J349"/>
    <mergeCell ref="F346:G346"/>
    <mergeCell ref="H346:J346"/>
    <mergeCell ref="F347:G347"/>
    <mergeCell ref="H347:J347"/>
    <mergeCell ref="B344:D344"/>
    <mergeCell ref="F344:G344"/>
    <mergeCell ref="H344:J344"/>
    <mergeCell ref="F345:G345"/>
    <mergeCell ref="H345:J345"/>
    <mergeCell ref="F360:G360"/>
    <mergeCell ref="H360:J360"/>
    <mergeCell ref="B361:D361"/>
    <mergeCell ref="F361:G361"/>
    <mergeCell ref="H361:J361"/>
    <mergeCell ref="B358:D358"/>
    <mergeCell ref="F358:G358"/>
    <mergeCell ref="H358:J358"/>
    <mergeCell ref="B359:D359"/>
    <mergeCell ref="F359:G359"/>
    <mergeCell ref="H359:J359"/>
    <mergeCell ref="F356:G356"/>
    <mergeCell ref="H356:J356"/>
    <mergeCell ref="B357:D357"/>
    <mergeCell ref="F357:G357"/>
    <mergeCell ref="H357:J357"/>
    <mergeCell ref="F352:G352"/>
    <mergeCell ref="H352:J352"/>
    <mergeCell ref="F353:G353"/>
    <mergeCell ref="H353:J353"/>
    <mergeCell ref="B379:D379"/>
    <mergeCell ref="F379:G379"/>
    <mergeCell ref="H379:J379"/>
    <mergeCell ref="B374:D374"/>
    <mergeCell ref="F374:G374"/>
    <mergeCell ref="H374:J374"/>
    <mergeCell ref="B372:D372"/>
    <mergeCell ref="F372:G372"/>
    <mergeCell ref="H372:J372"/>
    <mergeCell ref="B373:D373"/>
    <mergeCell ref="F373:G373"/>
    <mergeCell ref="H373:J373"/>
    <mergeCell ref="B371:D371"/>
    <mergeCell ref="F371:G371"/>
    <mergeCell ref="H371:J371"/>
    <mergeCell ref="B366:D366"/>
    <mergeCell ref="F366:G366"/>
    <mergeCell ref="H366:J366"/>
    <mergeCell ref="B384:D384"/>
    <mergeCell ref="F384:G384"/>
    <mergeCell ref="H384:J384"/>
    <mergeCell ref="B385:D385"/>
    <mergeCell ref="F385:G385"/>
    <mergeCell ref="H385:J385"/>
    <mergeCell ref="B382:D382"/>
    <mergeCell ref="F382:G382"/>
    <mergeCell ref="H382:J382"/>
    <mergeCell ref="B383:D383"/>
    <mergeCell ref="F383:G383"/>
    <mergeCell ref="H383:J383"/>
    <mergeCell ref="B380:D380"/>
    <mergeCell ref="F380:G380"/>
    <mergeCell ref="H380:J380"/>
    <mergeCell ref="B381:D381"/>
    <mergeCell ref="F381:G381"/>
    <mergeCell ref="H381:J381"/>
    <mergeCell ref="C63:F63"/>
    <mergeCell ref="B84:D84"/>
    <mergeCell ref="F84:G84"/>
    <mergeCell ref="C52:F52"/>
    <mergeCell ref="C53:F53"/>
    <mergeCell ref="H84:J84"/>
    <mergeCell ref="C54:F54"/>
    <mergeCell ref="C55:F55"/>
    <mergeCell ref="C56:F56"/>
    <mergeCell ref="C57:F57"/>
    <mergeCell ref="C51:F51"/>
    <mergeCell ref="F400:G400"/>
    <mergeCell ref="H400:J400"/>
    <mergeCell ref="F398:G398"/>
    <mergeCell ref="H398:J398"/>
    <mergeCell ref="F399:G399"/>
    <mergeCell ref="H399:J399"/>
    <mergeCell ref="F396:G396"/>
    <mergeCell ref="H396:J396"/>
    <mergeCell ref="F397:G397"/>
    <mergeCell ref="H397:J397"/>
    <mergeCell ref="B394:D394"/>
    <mergeCell ref="F394:G394"/>
    <mergeCell ref="H394:J394"/>
    <mergeCell ref="F395:G395"/>
    <mergeCell ref="H395:J395"/>
    <mergeCell ref="F197:G197"/>
    <mergeCell ref="H197:J197"/>
    <mergeCell ref="F198:G198"/>
    <mergeCell ref="B392:D392"/>
    <mergeCell ref="F392:G392"/>
    <mergeCell ref="H392:J392"/>
    <mergeCell ref="B82:D82"/>
    <mergeCell ref="F82:G82"/>
    <mergeCell ref="H82:J82"/>
    <mergeCell ref="B91:D91"/>
    <mergeCell ref="F91:G91"/>
    <mergeCell ref="H91:J91"/>
    <mergeCell ref="B90:D90"/>
    <mergeCell ref="F90:G90"/>
    <mergeCell ref="H90:J90"/>
    <mergeCell ref="H79:J79"/>
    <mergeCell ref="H80:J80"/>
    <mergeCell ref="H81:J81"/>
    <mergeCell ref="H83:J83"/>
    <mergeCell ref="H85:J85"/>
    <mergeCell ref="H86:J86"/>
    <mergeCell ref="B79:D79"/>
    <mergeCell ref="B80:D80"/>
    <mergeCell ref="B81:D81"/>
    <mergeCell ref="B83:D83"/>
    <mergeCell ref="B85:D85"/>
    <mergeCell ref="B86:D86"/>
    <mergeCell ref="B87:D87"/>
    <mergeCell ref="B88:D88"/>
    <mergeCell ref="F86:G86"/>
    <mergeCell ref="F87:G87"/>
    <mergeCell ref="F92:G92"/>
    <mergeCell ref="F93:G93"/>
    <mergeCell ref="H92:J92"/>
    <mergeCell ref="H93:J93"/>
    <mergeCell ref="F122:G122"/>
    <mergeCell ref="H122:J122"/>
    <mergeCell ref="B117:D119"/>
    <mergeCell ref="E117:I117"/>
    <mergeCell ref="E118:I118"/>
    <mergeCell ref="E119:I119"/>
    <mergeCell ref="F102:G102"/>
    <mergeCell ref="H102:J102"/>
    <mergeCell ref="F104:G104"/>
    <mergeCell ref="H104:J104"/>
    <mergeCell ref="F106:G106"/>
    <mergeCell ref="H106:J106"/>
    <mergeCell ref="B103:D104"/>
    <mergeCell ref="H95:J95"/>
    <mergeCell ref="B92:D92"/>
    <mergeCell ref="B112:D112"/>
    <mergeCell ref="F112:G112"/>
    <mergeCell ref="F101:G101"/>
    <mergeCell ref="F103:G103"/>
    <mergeCell ref="B101:D102"/>
    <mergeCell ref="B97:D98"/>
    <mergeCell ref="F97:G97"/>
    <mergeCell ref="F98:G98"/>
    <mergeCell ref="F99:G99"/>
    <mergeCell ref="B108:D108"/>
    <mergeCell ref="B110:D110"/>
    <mergeCell ref="F108:G108"/>
    <mergeCell ref="F110:G110"/>
    <mergeCell ref="K117:T117"/>
    <mergeCell ref="K118:T118"/>
    <mergeCell ref="K119:T119"/>
    <mergeCell ref="B105:D106"/>
    <mergeCell ref="F113:G113"/>
    <mergeCell ref="F116:G116"/>
    <mergeCell ref="B115:D115"/>
    <mergeCell ref="B121:D121"/>
    <mergeCell ref="F121:G121"/>
    <mergeCell ref="H121:J121"/>
    <mergeCell ref="B122:D122"/>
    <mergeCell ref="B93:D93"/>
    <mergeCell ref="A97:A98"/>
    <mergeCell ref="H97:J97"/>
    <mergeCell ref="H98:J98"/>
    <mergeCell ref="A99:A100"/>
    <mergeCell ref="B99:D100"/>
    <mergeCell ref="H99:J99"/>
    <mergeCell ref="F100:G100"/>
    <mergeCell ref="H100:J100"/>
    <mergeCell ref="A117:A119"/>
    <mergeCell ref="A101:A102"/>
    <mergeCell ref="A103:A104"/>
    <mergeCell ref="A105:A106"/>
    <mergeCell ref="A95:A96"/>
    <mergeCell ref="H101:J101"/>
    <mergeCell ref="H103:J103"/>
    <mergeCell ref="B94:D94"/>
    <mergeCell ref="F94:G94"/>
    <mergeCell ref="B95:D96"/>
    <mergeCell ref="F95:G95"/>
    <mergeCell ref="F96:G96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H94:J94"/>
    <mergeCell ref="H111:J111"/>
    <mergeCell ref="H112:J112"/>
    <mergeCell ref="G72:H72"/>
    <mergeCell ref="G73:H73"/>
    <mergeCell ref="H87:J87"/>
    <mergeCell ref="F88:G88"/>
    <mergeCell ref="H88:J88"/>
    <mergeCell ref="F89:G89"/>
    <mergeCell ref="H89:J89"/>
    <mergeCell ref="H108:J108"/>
    <mergeCell ref="H109:J109"/>
    <mergeCell ref="H110:J110"/>
    <mergeCell ref="C58:F58"/>
    <mergeCell ref="C59:F59"/>
    <mergeCell ref="C60:F60"/>
    <mergeCell ref="C61:F61"/>
    <mergeCell ref="C62:F62"/>
    <mergeCell ref="H96:J96"/>
    <mergeCell ref="A145:A146"/>
    <mergeCell ref="B145:D146"/>
    <mergeCell ref="A147:A148"/>
    <mergeCell ref="B147:D148"/>
    <mergeCell ref="A149:A150"/>
    <mergeCell ref="B149:D150"/>
    <mergeCell ref="A151:A152"/>
    <mergeCell ref="B151:D152"/>
    <mergeCell ref="A153:A154"/>
    <mergeCell ref="B153:D154"/>
    <mergeCell ref="A155:A156"/>
    <mergeCell ref="B155:D156"/>
    <mergeCell ref="B157:D157"/>
    <mergeCell ref="F157:G157"/>
    <mergeCell ref="H157:J157"/>
    <mergeCell ref="B158:D158"/>
    <mergeCell ref="F158:G158"/>
    <mergeCell ref="H158:J158"/>
    <mergeCell ref="F146:G146"/>
    <mergeCell ref="H146:J146"/>
    <mergeCell ref="F147:G147"/>
    <mergeCell ref="H147:J147"/>
    <mergeCell ref="H145:J145"/>
    <mergeCell ref="F149:G149"/>
    <mergeCell ref="H149:J149"/>
    <mergeCell ref="K167:T167"/>
    <mergeCell ref="E168:I168"/>
    <mergeCell ref="K168:T168"/>
    <mergeCell ref="E169:I169"/>
    <mergeCell ref="K169:T169"/>
    <mergeCell ref="B172:D172"/>
    <mergeCell ref="F172:G172"/>
    <mergeCell ref="H172:J172"/>
    <mergeCell ref="B173:D173"/>
    <mergeCell ref="F173:G173"/>
    <mergeCell ref="H173:J17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G64:H64"/>
    <mergeCell ref="G65:H65"/>
    <mergeCell ref="G66:H66"/>
    <mergeCell ref="G67:H67"/>
    <mergeCell ref="G68:H68"/>
    <mergeCell ref="G69:H69"/>
    <mergeCell ref="G70:H70"/>
    <mergeCell ref="G71:H71"/>
    <mergeCell ref="B89:D89"/>
    <mergeCell ref="F114:G114"/>
    <mergeCell ref="F115:G115"/>
    <mergeCell ref="A195:A196"/>
    <mergeCell ref="B195:D196"/>
    <mergeCell ref="A197:A198"/>
    <mergeCell ref="B197:D198"/>
    <mergeCell ref="A199:A200"/>
    <mergeCell ref="B199:D200"/>
    <mergeCell ref="A201:A202"/>
    <mergeCell ref="B201:D202"/>
    <mergeCell ref="A203:A204"/>
    <mergeCell ref="B203:D204"/>
    <mergeCell ref="A205:A206"/>
    <mergeCell ref="B205:D206"/>
    <mergeCell ref="A217:A219"/>
    <mergeCell ref="B217:D219"/>
    <mergeCell ref="E219:I219"/>
    <mergeCell ref="K219:T219"/>
    <mergeCell ref="B78:J78"/>
    <mergeCell ref="B128:J128"/>
    <mergeCell ref="B178:J178"/>
    <mergeCell ref="B212:D212"/>
    <mergeCell ref="F212:G212"/>
    <mergeCell ref="H212:J212"/>
    <mergeCell ref="B213:D213"/>
    <mergeCell ref="F213:G213"/>
    <mergeCell ref="H213:J213"/>
    <mergeCell ref="E217:I217"/>
    <mergeCell ref="K217:T217"/>
    <mergeCell ref="E218:I218"/>
    <mergeCell ref="K218:T218"/>
    <mergeCell ref="A167:A169"/>
    <mergeCell ref="B167:D169"/>
    <mergeCell ref="E167:I167"/>
    <mergeCell ref="A245:A246"/>
    <mergeCell ref="B245:D246"/>
    <mergeCell ref="F245:G245"/>
    <mergeCell ref="H245:J245"/>
    <mergeCell ref="F246:G246"/>
    <mergeCell ref="H246:J246"/>
    <mergeCell ref="A247:A248"/>
    <mergeCell ref="B247:D248"/>
    <mergeCell ref="A249:A250"/>
    <mergeCell ref="B249:D250"/>
    <mergeCell ref="A251:A252"/>
    <mergeCell ref="B251:D252"/>
    <mergeCell ref="A253:A254"/>
    <mergeCell ref="B253:D254"/>
    <mergeCell ref="A255:A256"/>
    <mergeCell ref="B255:D256"/>
    <mergeCell ref="B260:D260"/>
    <mergeCell ref="F260:G260"/>
    <mergeCell ref="H260:J260"/>
    <mergeCell ref="F256:G256"/>
    <mergeCell ref="H256:J256"/>
    <mergeCell ref="B257:D257"/>
    <mergeCell ref="F257:G257"/>
    <mergeCell ref="H257:J257"/>
    <mergeCell ref="F254:G254"/>
    <mergeCell ref="H254:J254"/>
    <mergeCell ref="F255:G255"/>
    <mergeCell ref="H255:J255"/>
    <mergeCell ref="F252:G252"/>
    <mergeCell ref="H252:J252"/>
    <mergeCell ref="F253:G253"/>
    <mergeCell ref="H253:J253"/>
    <mergeCell ref="A267:A269"/>
    <mergeCell ref="B267:D269"/>
    <mergeCell ref="E267:I267"/>
    <mergeCell ref="K267:T267"/>
    <mergeCell ref="E268:I268"/>
    <mergeCell ref="K268:T268"/>
    <mergeCell ref="E269:I269"/>
    <mergeCell ref="K269:T269"/>
    <mergeCell ref="B278:J278"/>
    <mergeCell ref="B292:D292"/>
    <mergeCell ref="F292:G292"/>
    <mergeCell ref="H292:J292"/>
    <mergeCell ref="B293:D293"/>
    <mergeCell ref="F293:G293"/>
    <mergeCell ref="H293:J293"/>
    <mergeCell ref="A295:A296"/>
    <mergeCell ref="B295:D296"/>
    <mergeCell ref="B290:D290"/>
    <mergeCell ref="F290:G290"/>
    <mergeCell ref="H290:J290"/>
    <mergeCell ref="B291:D291"/>
    <mergeCell ref="F291:G291"/>
    <mergeCell ref="H291:J291"/>
    <mergeCell ref="B288:D288"/>
    <mergeCell ref="F288:G288"/>
    <mergeCell ref="H288:J288"/>
    <mergeCell ref="B289:D289"/>
    <mergeCell ref="F289:G289"/>
    <mergeCell ref="H289:J289"/>
    <mergeCell ref="B286:D286"/>
    <mergeCell ref="F286:G286"/>
    <mergeCell ref="H286:J286"/>
    <mergeCell ref="A297:A298"/>
    <mergeCell ref="B297:D298"/>
    <mergeCell ref="A299:A300"/>
    <mergeCell ref="B299:D300"/>
    <mergeCell ref="A301:A302"/>
    <mergeCell ref="B301:D302"/>
    <mergeCell ref="A303:A304"/>
    <mergeCell ref="B303:D304"/>
    <mergeCell ref="A305:A306"/>
    <mergeCell ref="B305:D306"/>
    <mergeCell ref="B307:D307"/>
    <mergeCell ref="F307:G307"/>
    <mergeCell ref="H307:J307"/>
    <mergeCell ref="B308:D308"/>
    <mergeCell ref="F308:G308"/>
    <mergeCell ref="H308:J308"/>
    <mergeCell ref="A317:A319"/>
    <mergeCell ref="B317:D319"/>
    <mergeCell ref="E317:I317"/>
    <mergeCell ref="B314:D314"/>
    <mergeCell ref="F314:G314"/>
    <mergeCell ref="H314:J314"/>
    <mergeCell ref="B315:D315"/>
    <mergeCell ref="F315:G315"/>
    <mergeCell ref="H315:J315"/>
    <mergeCell ref="B312:D312"/>
    <mergeCell ref="F312:G312"/>
    <mergeCell ref="H312:J312"/>
    <mergeCell ref="B313:D313"/>
    <mergeCell ref="F313:G313"/>
    <mergeCell ref="H313:J313"/>
    <mergeCell ref="B310:D310"/>
    <mergeCell ref="K317:T317"/>
    <mergeCell ref="E318:I318"/>
    <mergeCell ref="K318:T318"/>
    <mergeCell ref="E319:I319"/>
    <mergeCell ref="K319:T319"/>
    <mergeCell ref="B322:D322"/>
    <mergeCell ref="F322:G322"/>
    <mergeCell ref="H322:J322"/>
    <mergeCell ref="B323:D323"/>
    <mergeCell ref="F323:G323"/>
    <mergeCell ref="H323:J323"/>
    <mergeCell ref="B328:J328"/>
    <mergeCell ref="B339:D339"/>
    <mergeCell ref="F339:G339"/>
    <mergeCell ref="H339:J339"/>
    <mergeCell ref="B340:D340"/>
    <mergeCell ref="F340:G340"/>
    <mergeCell ref="H340:J340"/>
    <mergeCell ref="B334:D334"/>
    <mergeCell ref="F334:G334"/>
    <mergeCell ref="H334:J334"/>
    <mergeCell ref="B335:D335"/>
    <mergeCell ref="F335:G335"/>
    <mergeCell ref="H335:J335"/>
    <mergeCell ref="B332:D332"/>
    <mergeCell ref="F332:G332"/>
    <mergeCell ref="H332:J332"/>
    <mergeCell ref="B333:D333"/>
    <mergeCell ref="F333:G333"/>
    <mergeCell ref="H333:J333"/>
    <mergeCell ref="B330:D330"/>
    <mergeCell ref="F330:G330"/>
    <mergeCell ref="A345:A346"/>
    <mergeCell ref="B345:D346"/>
    <mergeCell ref="A347:A348"/>
    <mergeCell ref="B347:D348"/>
    <mergeCell ref="A349:A350"/>
    <mergeCell ref="B349:D350"/>
    <mergeCell ref="A351:A352"/>
    <mergeCell ref="B351:D352"/>
    <mergeCell ref="A353:A354"/>
    <mergeCell ref="B353:D354"/>
    <mergeCell ref="F354:G354"/>
    <mergeCell ref="H354:J354"/>
    <mergeCell ref="A355:A356"/>
    <mergeCell ref="B355:D356"/>
    <mergeCell ref="F355:G355"/>
    <mergeCell ref="H355:J355"/>
    <mergeCell ref="A367:A369"/>
    <mergeCell ref="B367:D369"/>
    <mergeCell ref="E367:I367"/>
    <mergeCell ref="B364:D364"/>
    <mergeCell ref="F364:G364"/>
    <mergeCell ref="H364:J364"/>
    <mergeCell ref="B365:D365"/>
    <mergeCell ref="F365:G365"/>
    <mergeCell ref="H365:J365"/>
    <mergeCell ref="B362:D362"/>
    <mergeCell ref="F362:G362"/>
    <mergeCell ref="H362:J362"/>
    <mergeCell ref="B363:D363"/>
    <mergeCell ref="F363:G363"/>
    <mergeCell ref="H363:J363"/>
    <mergeCell ref="B360:D360"/>
    <mergeCell ref="K367:T367"/>
    <mergeCell ref="E368:I368"/>
    <mergeCell ref="K368:T368"/>
    <mergeCell ref="E369:I369"/>
    <mergeCell ref="K369:T369"/>
    <mergeCell ref="B370:D370"/>
    <mergeCell ref="F370:G370"/>
    <mergeCell ref="H370:J370"/>
    <mergeCell ref="B378:J378"/>
    <mergeCell ref="B386:D386"/>
    <mergeCell ref="F386:G386"/>
    <mergeCell ref="H386:J386"/>
    <mergeCell ref="B387:D387"/>
    <mergeCell ref="F387:G387"/>
    <mergeCell ref="H387:J387"/>
    <mergeCell ref="A395:A396"/>
    <mergeCell ref="B395:D396"/>
    <mergeCell ref="B393:D393"/>
    <mergeCell ref="F393:G393"/>
    <mergeCell ref="H393:J393"/>
    <mergeCell ref="B390:D390"/>
    <mergeCell ref="F390:G390"/>
    <mergeCell ref="H390:J390"/>
    <mergeCell ref="B391:D391"/>
    <mergeCell ref="F391:G391"/>
    <mergeCell ref="H391:J391"/>
    <mergeCell ref="B388:D388"/>
    <mergeCell ref="F388:G388"/>
    <mergeCell ref="H388:J388"/>
    <mergeCell ref="B389:D389"/>
    <mergeCell ref="F389:G389"/>
    <mergeCell ref="H389:J389"/>
    <mergeCell ref="A397:A398"/>
    <mergeCell ref="B397:D398"/>
    <mergeCell ref="A399:A400"/>
    <mergeCell ref="B399:D400"/>
    <mergeCell ref="A401:A402"/>
    <mergeCell ref="B401:D402"/>
    <mergeCell ref="F401:G401"/>
    <mergeCell ref="H401:J401"/>
    <mergeCell ref="F402:G402"/>
    <mergeCell ref="H402:J402"/>
    <mergeCell ref="A403:A404"/>
    <mergeCell ref="B403:D404"/>
    <mergeCell ref="F403:G403"/>
    <mergeCell ref="H403:J403"/>
    <mergeCell ref="F404:G404"/>
    <mergeCell ref="H404:J404"/>
    <mergeCell ref="A405:A406"/>
    <mergeCell ref="B405:D406"/>
    <mergeCell ref="F405:G405"/>
    <mergeCell ref="H405:J405"/>
    <mergeCell ref="F406:G406"/>
    <mergeCell ref="H406:J406"/>
    <mergeCell ref="B407:D407"/>
    <mergeCell ref="F407:G407"/>
    <mergeCell ref="H407:J407"/>
    <mergeCell ref="B408:D408"/>
    <mergeCell ref="F408:G408"/>
    <mergeCell ref="H408:J408"/>
    <mergeCell ref="B409:D409"/>
    <mergeCell ref="F409:G409"/>
    <mergeCell ref="H409:J409"/>
    <mergeCell ref="B410:D410"/>
    <mergeCell ref="F410:G410"/>
    <mergeCell ref="H410:J410"/>
    <mergeCell ref="B411:D411"/>
    <mergeCell ref="F411:G411"/>
    <mergeCell ref="H411:J411"/>
    <mergeCell ref="B412:D412"/>
    <mergeCell ref="F412:G412"/>
    <mergeCell ref="H412:J412"/>
    <mergeCell ref="B413:D413"/>
    <mergeCell ref="F413:G413"/>
    <mergeCell ref="H413:J413"/>
    <mergeCell ref="B414:D414"/>
    <mergeCell ref="F414:G414"/>
    <mergeCell ref="H414:J414"/>
    <mergeCell ref="B415:D415"/>
    <mergeCell ref="F415:G415"/>
    <mergeCell ref="H415:J415"/>
    <mergeCell ref="B416:D416"/>
    <mergeCell ref="F416:G416"/>
    <mergeCell ref="H416:J416"/>
    <mergeCell ref="A417:A419"/>
    <mergeCell ref="B417:D419"/>
    <mergeCell ref="E417:I417"/>
    <mergeCell ref="K417:T417"/>
    <mergeCell ref="E418:I418"/>
    <mergeCell ref="K418:T418"/>
    <mergeCell ref="E419:I419"/>
    <mergeCell ref="K419:T419"/>
    <mergeCell ref="B420:D420"/>
    <mergeCell ref="F420:G420"/>
    <mergeCell ref="H420:J420"/>
    <mergeCell ref="B421:D421"/>
    <mergeCell ref="F421:G421"/>
    <mergeCell ref="H421:J421"/>
    <mergeCell ref="B422:D422"/>
    <mergeCell ref="F422:G422"/>
    <mergeCell ref="H422:J422"/>
    <mergeCell ref="B423:D423"/>
    <mergeCell ref="F423:G423"/>
    <mergeCell ref="H423:J423"/>
    <mergeCell ref="B424:D424"/>
    <mergeCell ref="F424:G424"/>
    <mergeCell ref="H424:J424"/>
    <mergeCell ref="B428:J428"/>
    <mergeCell ref="B429:D429"/>
    <mergeCell ref="F429:G429"/>
    <mergeCell ref="H429:J429"/>
    <mergeCell ref="B430:D430"/>
    <mergeCell ref="F430:G430"/>
    <mergeCell ref="H430:J430"/>
    <mergeCell ref="B431:D431"/>
    <mergeCell ref="F431:G431"/>
    <mergeCell ref="H431:J431"/>
    <mergeCell ref="B432:D432"/>
    <mergeCell ref="F432:G432"/>
    <mergeCell ref="H432:J432"/>
    <mergeCell ref="B433:D433"/>
    <mergeCell ref="F433:G433"/>
    <mergeCell ref="H433:J433"/>
    <mergeCell ref="B434:D434"/>
    <mergeCell ref="F434:G434"/>
    <mergeCell ref="H434:J434"/>
    <mergeCell ref="B435:D435"/>
    <mergeCell ref="F435:G435"/>
    <mergeCell ref="H435:J435"/>
    <mergeCell ref="B436:D436"/>
    <mergeCell ref="F436:G436"/>
    <mergeCell ref="H436:J436"/>
    <mergeCell ref="B437:D437"/>
    <mergeCell ref="F437:G437"/>
    <mergeCell ref="H437:J437"/>
    <mergeCell ref="B438:D438"/>
    <mergeCell ref="F438:G438"/>
    <mergeCell ref="H438:J438"/>
    <mergeCell ref="B439:D439"/>
    <mergeCell ref="F439:G439"/>
    <mergeCell ref="H439:J439"/>
    <mergeCell ref="B440:D440"/>
    <mergeCell ref="F440:G440"/>
    <mergeCell ref="H440:J440"/>
    <mergeCell ref="B441:D441"/>
    <mergeCell ref="F441:G441"/>
    <mergeCell ref="H441:J441"/>
    <mergeCell ref="B442:D442"/>
    <mergeCell ref="F442:G442"/>
    <mergeCell ref="H442:J442"/>
    <mergeCell ref="B443:D443"/>
    <mergeCell ref="F443:G443"/>
    <mergeCell ref="H443:J443"/>
    <mergeCell ref="B444:D444"/>
    <mergeCell ref="F444:G444"/>
    <mergeCell ref="H444:J444"/>
    <mergeCell ref="A445:A446"/>
    <mergeCell ref="B445:D446"/>
    <mergeCell ref="F445:G445"/>
    <mergeCell ref="H445:J445"/>
    <mergeCell ref="F446:G446"/>
    <mergeCell ref="H446:J446"/>
    <mergeCell ref="A447:A448"/>
    <mergeCell ref="B447:D448"/>
    <mergeCell ref="F447:G447"/>
    <mergeCell ref="H447:J447"/>
    <mergeCell ref="F448:G448"/>
    <mergeCell ref="H448:J448"/>
    <mergeCell ref="A449:A450"/>
    <mergeCell ref="B449:D450"/>
    <mergeCell ref="F449:G449"/>
    <mergeCell ref="H449:J449"/>
    <mergeCell ref="F450:G450"/>
    <mergeCell ref="H450:J450"/>
    <mergeCell ref="A451:A452"/>
    <mergeCell ref="B451:D452"/>
    <mergeCell ref="F451:G451"/>
    <mergeCell ref="H451:J451"/>
    <mergeCell ref="F452:G452"/>
    <mergeCell ref="H452:J452"/>
    <mergeCell ref="A453:A454"/>
    <mergeCell ref="B453:D454"/>
    <mergeCell ref="F453:G453"/>
    <mergeCell ref="H453:J453"/>
    <mergeCell ref="F454:G454"/>
    <mergeCell ref="H454:J454"/>
    <mergeCell ref="A455:A456"/>
    <mergeCell ref="B455:D456"/>
    <mergeCell ref="F455:G455"/>
    <mergeCell ref="H455:J455"/>
    <mergeCell ref="F456:G456"/>
    <mergeCell ref="H456:J456"/>
    <mergeCell ref="B457:D457"/>
    <mergeCell ref="F457:G457"/>
    <mergeCell ref="H457:J457"/>
    <mergeCell ref="B458:D458"/>
    <mergeCell ref="F458:G458"/>
    <mergeCell ref="H458:J458"/>
    <mergeCell ref="B459:D459"/>
    <mergeCell ref="F459:G459"/>
    <mergeCell ref="H459:J459"/>
    <mergeCell ref="B460:D460"/>
    <mergeCell ref="F460:G460"/>
    <mergeCell ref="H460:J460"/>
    <mergeCell ref="B461:D461"/>
    <mergeCell ref="F461:G461"/>
    <mergeCell ref="H461:J461"/>
    <mergeCell ref="B462:D462"/>
    <mergeCell ref="F462:G462"/>
    <mergeCell ref="H462:J462"/>
    <mergeCell ref="B463:D463"/>
    <mergeCell ref="F463:G463"/>
    <mergeCell ref="H463:J463"/>
    <mergeCell ref="B464:D464"/>
    <mergeCell ref="F464:G464"/>
    <mergeCell ref="H464:J464"/>
    <mergeCell ref="B465:D465"/>
    <mergeCell ref="F465:G465"/>
    <mergeCell ref="H465:J465"/>
    <mergeCell ref="B466:D466"/>
    <mergeCell ref="F466:G466"/>
    <mergeCell ref="H466:J466"/>
    <mergeCell ref="A467:A469"/>
    <mergeCell ref="B467:D469"/>
    <mergeCell ref="E467:I467"/>
    <mergeCell ref="K467:T467"/>
    <mergeCell ref="E468:I468"/>
    <mergeCell ref="K468:T468"/>
    <mergeCell ref="E469:I469"/>
    <mergeCell ref="K469:T469"/>
    <mergeCell ref="B470:D470"/>
    <mergeCell ref="F470:G470"/>
    <mergeCell ref="H470:J470"/>
    <mergeCell ref="B471:D471"/>
    <mergeCell ref="F471:G471"/>
    <mergeCell ref="H471:J471"/>
    <mergeCell ref="B472:D472"/>
    <mergeCell ref="F472:G472"/>
    <mergeCell ref="H472:J472"/>
    <mergeCell ref="B473:D473"/>
    <mergeCell ref="F473:G473"/>
    <mergeCell ref="H473:J473"/>
    <mergeCell ref="B474:D474"/>
    <mergeCell ref="F474:G474"/>
    <mergeCell ref="H474:J474"/>
    <mergeCell ref="B478:J478"/>
    <mergeCell ref="B479:D479"/>
    <mergeCell ref="F479:G479"/>
    <mergeCell ref="H479:J479"/>
    <mergeCell ref="B480:D480"/>
    <mergeCell ref="F480:G480"/>
    <mergeCell ref="H480:J480"/>
    <mergeCell ref="B481:D481"/>
    <mergeCell ref="F481:G481"/>
    <mergeCell ref="H481:J481"/>
    <mergeCell ref="B482:D482"/>
    <mergeCell ref="F482:G482"/>
    <mergeCell ref="H482:J482"/>
    <mergeCell ref="B483:D483"/>
    <mergeCell ref="F483:G483"/>
    <mergeCell ref="H483:J483"/>
    <mergeCell ref="B484:D484"/>
    <mergeCell ref="F484:G484"/>
    <mergeCell ref="H484:J484"/>
    <mergeCell ref="B485:D485"/>
    <mergeCell ref="F485:G485"/>
    <mergeCell ref="H485:J485"/>
    <mergeCell ref="B486:D486"/>
    <mergeCell ref="F486:G486"/>
    <mergeCell ref="H486:J486"/>
    <mergeCell ref="B487:D487"/>
    <mergeCell ref="F487:G487"/>
    <mergeCell ref="H487:J487"/>
    <mergeCell ref="B488:D488"/>
    <mergeCell ref="F488:G488"/>
    <mergeCell ref="H488:J488"/>
    <mergeCell ref="B489:D489"/>
    <mergeCell ref="F489:G489"/>
    <mergeCell ref="H489:J489"/>
    <mergeCell ref="B490:D490"/>
    <mergeCell ref="F490:G490"/>
    <mergeCell ref="H490:J490"/>
    <mergeCell ref="B491:D491"/>
    <mergeCell ref="F491:G491"/>
    <mergeCell ref="H491:J491"/>
    <mergeCell ref="B492:D492"/>
    <mergeCell ref="F492:G492"/>
    <mergeCell ref="H492:J492"/>
    <mergeCell ref="B493:D493"/>
    <mergeCell ref="F493:G493"/>
    <mergeCell ref="H493:J493"/>
    <mergeCell ref="B494:D494"/>
    <mergeCell ref="F494:G494"/>
    <mergeCell ref="H494:J494"/>
    <mergeCell ref="A495:A496"/>
    <mergeCell ref="B495:D496"/>
    <mergeCell ref="F495:G495"/>
    <mergeCell ref="H495:J495"/>
    <mergeCell ref="F496:G496"/>
    <mergeCell ref="H496:J496"/>
    <mergeCell ref="A497:A498"/>
    <mergeCell ref="B497:D498"/>
    <mergeCell ref="F497:G497"/>
    <mergeCell ref="H497:J497"/>
    <mergeCell ref="F498:G498"/>
    <mergeCell ref="H498:J498"/>
    <mergeCell ref="A499:A500"/>
    <mergeCell ref="B499:D500"/>
    <mergeCell ref="F499:G499"/>
    <mergeCell ref="H499:J499"/>
    <mergeCell ref="F500:G500"/>
    <mergeCell ref="H500:J500"/>
    <mergeCell ref="A501:A502"/>
    <mergeCell ref="B501:D502"/>
    <mergeCell ref="F501:G501"/>
    <mergeCell ref="H501:J501"/>
    <mergeCell ref="F502:G502"/>
    <mergeCell ref="H502:J502"/>
    <mergeCell ref="A503:A504"/>
    <mergeCell ref="B503:D504"/>
    <mergeCell ref="F503:G503"/>
    <mergeCell ref="H503:J503"/>
    <mergeCell ref="F504:G504"/>
    <mergeCell ref="H504:J504"/>
    <mergeCell ref="A505:A506"/>
    <mergeCell ref="B505:D506"/>
    <mergeCell ref="F505:G505"/>
    <mergeCell ref="H505:J505"/>
    <mergeCell ref="F506:G506"/>
    <mergeCell ref="H506:J506"/>
    <mergeCell ref="B507:D507"/>
    <mergeCell ref="F507:G507"/>
    <mergeCell ref="H507:J507"/>
    <mergeCell ref="B508:D508"/>
    <mergeCell ref="F508:G508"/>
    <mergeCell ref="H508:J508"/>
    <mergeCell ref="B509:D509"/>
    <mergeCell ref="F509:G509"/>
    <mergeCell ref="H509:J509"/>
    <mergeCell ref="B510:D510"/>
    <mergeCell ref="F510:G510"/>
    <mergeCell ref="H510:J510"/>
    <mergeCell ref="B511:D511"/>
    <mergeCell ref="F511:G511"/>
    <mergeCell ref="H511:J511"/>
    <mergeCell ref="B512:D512"/>
    <mergeCell ref="F512:G512"/>
    <mergeCell ref="H512:J512"/>
    <mergeCell ref="B513:D513"/>
    <mergeCell ref="F513:G513"/>
    <mergeCell ref="H513:J513"/>
    <mergeCell ref="B514:D514"/>
    <mergeCell ref="F514:G514"/>
    <mergeCell ref="H514:J514"/>
    <mergeCell ref="B515:D515"/>
    <mergeCell ref="F515:G515"/>
    <mergeCell ref="H515:J515"/>
    <mergeCell ref="B516:D516"/>
    <mergeCell ref="F516:G516"/>
    <mergeCell ref="H516:J516"/>
    <mergeCell ref="A517:A519"/>
    <mergeCell ref="B517:D519"/>
    <mergeCell ref="E517:I517"/>
    <mergeCell ref="K517:T517"/>
    <mergeCell ref="E518:I518"/>
    <mergeCell ref="K518:T518"/>
    <mergeCell ref="E519:I519"/>
    <mergeCell ref="K519:T519"/>
    <mergeCell ref="B520:D520"/>
    <mergeCell ref="F520:G520"/>
    <mergeCell ref="H520:J520"/>
    <mergeCell ref="B521:D521"/>
    <mergeCell ref="F521:G521"/>
    <mergeCell ref="H521:J521"/>
    <mergeCell ref="B522:D522"/>
    <mergeCell ref="F522:G522"/>
    <mergeCell ref="H522:J522"/>
    <mergeCell ref="B523:D523"/>
    <mergeCell ref="F523:G523"/>
    <mergeCell ref="H523:J523"/>
    <mergeCell ref="B524:D524"/>
    <mergeCell ref="F524:G524"/>
    <mergeCell ref="H524:J524"/>
    <mergeCell ref="B528:J528"/>
    <mergeCell ref="B529:D529"/>
    <mergeCell ref="F529:G529"/>
    <mergeCell ref="H529:J529"/>
    <mergeCell ref="B530:D530"/>
    <mergeCell ref="F530:G530"/>
    <mergeCell ref="H530:J530"/>
    <mergeCell ref="B531:D531"/>
    <mergeCell ref="F531:G531"/>
    <mergeCell ref="H531:J531"/>
    <mergeCell ref="B532:D532"/>
    <mergeCell ref="F532:G532"/>
    <mergeCell ref="H532:J532"/>
    <mergeCell ref="B533:D533"/>
    <mergeCell ref="F533:G533"/>
    <mergeCell ref="H533:J533"/>
    <mergeCell ref="B534:D534"/>
    <mergeCell ref="F534:G534"/>
    <mergeCell ref="H534:J534"/>
    <mergeCell ref="B535:D535"/>
    <mergeCell ref="F535:G535"/>
    <mergeCell ref="H535:J535"/>
    <mergeCell ref="B536:D536"/>
    <mergeCell ref="F536:G536"/>
    <mergeCell ref="H536:J536"/>
    <mergeCell ref="B537:D537"/>
    <mergeCell ref="F537:G537"/>
    <mergeCell ref="H537:J537"/>
    <mergeCell ref="B538:D538"/>
    <mergeCell ref="F538:G538"/>
    <mergeCell ref="H538:J538"/>
    <mergeCell ref="B539:D539"/>
    <mergeCell ref="F539:G539"/>
    <mergeCell ref="H539:J539"/>
    <mergeCell ref="B540:D540"/>
    <mergeCell ref="F540:G540"/>
    <mergeCell ref="H540:J540"/>
    <mergeCell ref="B541:D541"/>
    <mergeCell ref="F541:G541"/>
    <mergeCell ref="H541:J541"/>
    <mergeCell ref="B542:D542"/>
    <mergeCell ref="F542:G542"/>
    <mergeCell ref="H542:J542"/>
    <mergeCell ref="B543:D543"/>
    <mergeCell ref="F543:G543"/>
    <mergeCell ref="H543:J543"/>
    <mergeCell ref="B544:D544"/>
    <mergeCell ref="F544:G544"/>
    <mergeCell ref="H544:J544"/>
    <mergeCell ref="A545:A546"/>
    <mergeCell ref="B545:D546"/>
    <mergeCell ref="F545:G545"/>
    <mergeCell ref="H545:J545"/>
    <mergeCell ref="F546:G546"/>
    <mergeCell ref="H546:J546"/>
    <mergeCell ref="A547:A548"/>
    <mergeCell ref="B547:D548"/>
    <mergeCell ref="F547:G547"/>
    <mergeCell ref="H547:J547"/>
    <mergeCell ref="F548:G548"/>
    <mergeCell ref="H548:J548"/>
    <mergeCell ref="A549:A550"/>
    <mergeCell ref="B549:D550"/>
    <mergeCell ref="F549:G549"/>
    <mergeCell ref="H549:J549"/>
    <mergeCell ref="F550:G550"/>
    <mergeCell ref="H550:J550"/>
    <mergeCell ref="A551:A552"/>
    <mergeCell ref="B551:D552"/>
    <mergeCell ref="F551:G551"/>
    <mergeCell ref="H551:J551"/>
    <mergeCell ref="F552:G552"/>
    <mergeCell ref="H552:J552"/>
    <mergeCell ref="A553:A554"/>
    <mergeCell ref="B553:D554"/>
    <mergeCell ref="F553:G553"/>
    <mergeCell ref="H553:J553"/>
    <mergeCell ref="F554:G554"/>
    <mergeCell ref="H554:J554"/>
    <mergeCell ref="A555:A556"/>
    <mergeCell ref="B555:D556"/>
    <mergeCell ref="F555:G555"/>
    <mergeCell ref="H555:J555"/>
    <mergeCell ref="F556:G556"/>
    <mergeCell ref="H556:J556"/>
    <mergeCell ref="B557:D557"/>
    <mergeCell ref="F557:G557"/>
    <mergeCell ref="H557:J557"/>
    <mergeCell ref="B558:D558"/>
    <mergeCell ref="F558:G558"/>
    <mergeCell ref="H558:J558"/>
    <mergeCell ref="B559:D559"/>
    <mergeCell ref="F559:G559"/>
    <mergeCell ref="H559:J559"/>
    <mergeCell ref="B560:D560"/>
    <mergeCell ref="F560:G560"/>
    <mergeCell ref="H560:J560"/>
    <mergeCell ref="B561:D561"/>
    <mergeCell ref="F561:G561"/>
    <mergeCell ref="H561:J561"/>
    <mergeCell ref="B562:D562"/>
    <mergeCell ref="F562:G562"/>
    <mergeCell ref="H562:J562"/>
    <mergeCell ref="B563:D563"/>
    <mergeCell ref="F563:G563"/>
    <mergeCell ref="H563:J563"/>
    <mergeCell ref="B564:D564"/>
    <mergeCell ref="F564:G564"/>
    <mergeCell ref="H564:J564"/>
    <mergeCell ref="B565:D565"/>
    <mergeCell ref="F565:G565"/>
    <mergeCell ref="H565:J565"/>
    <mergeCell ref="B566:D566"/>
    <mergeCell ref="F566:G566"/>
    <mergeCell ref="H566:J566"/>
    <mergeCell ref="A567:A569"/>
    <mergeCell ref="B567:D569"/>
    <mergeCell ref="E567:I567"/>
    <mergeCell ref="K567:T567"/>
    <mergeCell ref="E568:I568"/>
    <mergeCell ref="K568:T568"/>
    <mergeCell ref="E569:I569"/>
    <mergeCell ref="K569:T569"/>
    <mergeCell ref="B570:D570"/>
    <mergeCell ref="F570:G570"/>
    <mergeCell ref="H570:J570"/>
    <mergeCell ref="B571:D571"/>
    <mergeCell ref="F571:G571"/>
    <mergeCell ref="H571:J571"/>
    <mergeCell ref="B572:D572"/>
    <mergeCell ref="F572:G572"/>
    <mergeCell ref="H572:J572"/>
    <mergeCell ref="B573:D573"/>
    <mergeCell ref="F573:G573"/>
    <mergeCell ref="H573:J573"/>
    <mergeCell ref="B574:D574"/>
    <mergeCell ref="F574:G574"/>
    <mergeCell ref="H574:J574"/>
    <mergeCell ref="B578:J578"/>
    <mergeCell ref="B579:D579"/>
    <mergeCell ref="F579:G579"/>
    <mergeCell ref="H579:J579"/>
    <mergeCell ref="B580:D580"/>
    <mergeCell ref="F580:G580"/>
    <mergeCell ref="H580:J580"/>
    <mergeCell ref="B581:D581"/>
    <mergeCell ref="F581:G581"/>
    <mergeCell ref="H581:J581"/>
    <mergeCell ref="B582:D582"/>
    <mergeCell ref="F582:G582"/>
    <mergeCell ref="H582:J582"/>
    <mergeCell ref="B583:D583"/>
    <mergeCell ref="F583:G583"/>
    <mergeCell ref="H583:J583"/>
    <mergeCell ref="B584:D584"/>
    <mergeCell ref="F584:G584"/>
    <mergeCell ref="H584:J584"/>
    <mergeCell ref="B585:D585"/>
    <mergeCell ref="F585:G585"/>
    <mergeCell ref="H585:J585"/>
    <mergeCell ref="B586:D586"/>
    <mergeCell ref="F586:G586"/>
    <mergeCell ref="H586:J586"/>
    <mergeCell ref="B587:D587"/>
    <mergeCell ref="F587:G587"/>
    <mergeCell ref="H587:J587"/>
    <mergeCell ref="B588:D588"/>
    <mergeCell ref="F588:G588"/>
    <mergeCell ref="H588:J588"/>
    <mergeCell ref="B589:D589"/>
    <mergeCell ref="F589:G589"/>
    <mergeCell ref="H589:J589"/>
    <mergeCell ref="B590:D590"/>
    <mergeCell ref="F590:G590"/>
    <mergeCell ref="H590:J590"/>
    <mergeCell ref="B591:D591"/>
    <mergeCell ref="F591:G591"/>
    <mergeCell ref="H591:J591"/>
    <mergeCell ref="B592:D592"/>
    <mergeCell ref="F592:G592"/>
    <mergeCell ref="H592:J592"/>
    <mergeCell ref="B593:D593"/>
    <mergeCell ref="F593:G593"/>
    <mergeCell ref="H593:J593"/>
    <mergeCell ref="B594:D594"/>
    <mergeCell ref="F594:G594"/>
    <mergeCell ref="H594:J594"/>
    <mergeCell ref="A595:A596"/>
    <mergeCell ref="B595:D596"/>
    <mergeCell ref="F595:G595"/>
    <mergeCell ref="H595:J595"/>
    <mergeCell ref="F596:G596"/>
    <mergeCell ref="H596:J596"/>
    <mergeCell ref="A597:A598"/>
    <mergeCell ref="B597:D598"/>
    <mergeCell ref="F597:G597"/>
    <mergeCell ref="H597:J597"/>
    <mergeCell ref="F598:G598"/>
    <mergeCell ref="H598:J598"/>
    <mergeCell ref="A599:A600"/>
    <mergeCell ref="B599:D600"/>
    <mergeCell ref="F599:G599"/>
    <mergeCell ref="H599:J599"/>
    <mergeCell ref="F600:G600"/>
    <mergeCell ref="H600:J600"/>
    <mergeCell ref="A601:A602"/>
    <mergeCell ref="B601:D602"/>
    <mergeCell ref="F601:G601"/>
    <mergeCell ref="H601:J601"/>
    <mergeCell ref="F602:G602"/>
    <mergeCell ref="H602:J602"/>
    <mergeCell ref="A603:A604"/>
    <mergeCell ref="B603:D604"/>
    <mergeCell ref="F603:G603"/>
    <mergeCell ref="H603:J603"/>
    <mergeCell ref="F604:G604"/>
    <mergeCell ref="H604:J604"/>
    <mergeCell ref="A605:A606"/>
    <mergeCell ref="B605:D606"/>
    <mergeCell ref="F605:G605"/>
    <mergeCell ref="H605:J605"/>
    <mergeCell ref="F606:G606"/>
    <mergeCell ref="H606:J606"/>
    <mergeCell ref="B607:D607"/>
    <mergeCell ref="F607:G607"/>
    <mergeCell ref="H607:J607"/>
    <mergeCell ref="B608:D608"/>
    <mergeCell ref="F608:G608"/>
    <mergeCell ref="H608:J608"/>
    <mergeCell ref="B609:D609"/>
    <mergeCell ref="F609:G609"/>
    <mergeCell ref="H609:J609"/>
    <mergeCell ref="B610:D610"/>
    <mergeCell ref="F610:G610"/>
    <mergeCell ref="H610:J610"/>
    <mergeCell ref="B611:D611"/>
    <mergeCell ref="F611:G611"/>
    <mergeCell ref="H611:J611"/>
    <mergeCell ref="B612:D612"/>
    <mergeCell ref="F612:G612"/>
    <mergeCell ref="H612:J612"/>
    <mergeCell ref="B613:D613"/>
    <mergeCell ref="F613:G613"/>
    <mergeCell ref="H613:J613"/>
    <mergeCell ref="B614:D614"/>
    <mergeCell ref="F614:G614"/>
    <mergeCell ref="H614:J614"/>
    <mergeCell ref="B615:D615"/>
    <mergeCell ref="F615:G615"/>
    <mergeCell ref="H615:J615"/>
    <mergeCell ref="B616:D616"/>
    <mergeCell ref="F616:G616"/>
    <mergeCell ref="H616:J616"/>
    <mergeCell ref="A617:A619"/>
    <mergeCell ref="B617:D619"/>
    <mergeCell ref="E617:I617"/>
    <mergeCell ref="K617:T617"/>
    <mergeCell ref="E618:I618"/>
    <mergeCell ref="K618:T618"/>
    <mergeCell ref="E619:I619"/>
    <mergeCell ref="K619:T619"/>
    <mergeCell ref="B620:D620"/>
    <mergeCell ref="F620:G620"/>
    <mergeCell ref="H620:J620"/>
    <mergeCell ref="B621:D621"/>
    <mergeCell ref="F621:G621"/>
    <mergeCell ref="H621:J621"/>
    <mergeCell ref="B622:D622"/>
    <mergeCell ref="F622:G622"/>
    <mergeCell ref="H622:J622"/>
    <mergeCell ref="B623:D623"/>
    <mergeCell ref="F623:G623"/>
    <mergeCell ref="H623:J623"/>
    <mergeCell ref="B624:D624"/>
    <mergeCell ref="F624:G624"/>
    <mergeCell ref="H624:J624"/>
    <mergeCell ref="B628:J628"/>
    <mergeCell ref="B629:D629"/>
    <mergeCell ref="F629:G629"/>
    <mergeCell ref="H629:J629"/>
    <mergeCell ref="B630:D630"/>
    <mergeCell ref="F630:G630"/>
    <mergeCell ref="H630:J630"/>
    <mergeCell ref="B631:D631"/>
    <mergeCell ref="F631:G631"/>
    <mergeCell ref="H631:J631"/>
    <mergeCell ref="B632:D632"/>
    <mergeCell ref="F632:G632"/>
    <mergeCell ref="H632:J632"/>
    <mergeCell ref="B633:D633"/>
    <mergeCell ref="F633:G633"/>
    <mergeCell ref="H633:J633"/>
    <mergeCell ref="B634:D634"/>
    <mergeCell ref="F634:G634"/>
    <mergeCell ref="H634:J634"/>
    <mergeCell ref="B635:D635"/>
    <mergeCell ref="F635:G635"/>
    <mergeCell ref="H635:J635"/>
    <mergeCell ref="B636:D636"/>
    <mergeCell ref="F636:G636"/>
    <mergeCell ref="H636:J636"/>
    <mergeCell ref="B637:D637"/>
    <mergeCell ref="F637:G637"/>
    <mergeCell ref="H637:J637"/>
    <mergeCell ref="B638:D638"/>
    <mergeCell ref="F638:G638"/>
    <mergeCell ref="H638:J638"/>
    <mergeCell ref="B639:D639"/>
    <mergeCell ref="F639:G639"/>
    <mergeCell ref="H639:J639"/>
    <mergeCell ref="B640:D640"/>
    <mergeCell ref="F640:G640"/>
    <mergeCell ref="H640:J640"/>
    <mergeCell ref="B641:D641"/>
    <mergeCell ref="F641:G641"/>
    <mergeCell ref="H641:J641"/>
    <mergeCell ref="B642:D642"/>
    <mergeCell ref="F642:G642"/>
    <mergeCell ref="H642:J642"/>
    <mergeCell ref="B643:D643"/>
    <mergeCell ref="F643:G643"/>
    <mergeCell ref="H643:J643"/>
    <mergeCell ref="B644:D644"/>
    <mergeCell ref="F644:G644"/>
    <mergeCell ref="H644:J644"/>
    <mergeCell ref="A645:A646"/>
    <mergeCell ref="B645:D646"/>
    <mergeCell ref="F645:G645"/>
    <mergeCell ref="H645:J645"/>
    <mergeCell ref="F646:G646"/>
    <mergeCell ref="H646:J646"/>
    <mergeCell ref="A647:A648"/>
    <mergeCell ref="B647:D648"/>
    <mergeCell ref="F647:G647"/>
    <mergeCell ref="H647:J647"/>
    <mergeCell ref="F648:G648"/>
    <mergeCell ref="H648:J648"/>
    <mergeCell ref="A649:A650"/>
    <mergeCell ref="B649:D650"/>
    <mergeCell ref="F649:G649"/>
    <mergeCell ref="H649:J649"/>
    <mergeCell ref="F650:G650"/>
    <mergeCell ref="H650:J650"/>
    <mergeCell ref="A651:A652"/>
    <mergeCell ref="B651:D652"/>
    <mergeCell ref="F651:G651"/>
    <mergeCell ref="H651:J651"/>
    <mergeCell ref="F652:G652"/>
    <mergeCell ref="H652:J652"/>
    <mergeCell ref="A653:A654"/>
    <mergeCell ref="B653:D654"/>
    <mergeCell ref="F653:G653"/>
    <mergeCell ref="H653:J653"/>
    <mergeCell ref="F654:G654"/>
    <mergeCell ref="H654:J654"/>
    <mergeCell ref="A655:A656"/>
    <mergeCell ref="B655:D656"/>
    <mergeCell ref="F655:G655"/>
    <mergeCell ref="H655:J655"/>
    <mergeCell ref="F656:G656"/>
    <mergeCell ref="H656:J656"/>
    <mergeCell ref="B657:D657"/>
    <mergeCell ref="F657:G657"/>
    <mergeCell ref="H657:J657"/>
    <mergeCell ref="B658:D658"/>
    <mergeCell ref="F658:G658"/>
    <mergeCell ref="H658:J658"/>
    <mergeCell ref="B659:D659"/>
    <mergeCell ref="F659:G659"/>
    <mergeCell ref="H659:J659"/>
    <mergeCell ref="B660:D660"/>
    <mergeCell ref="F660:G660"/>
    <mergeCell ref="H660:J660"/>
    <mergeCell ref="B661:D661"/>
    <mergeCell ref="F661:G661"/>
    <mergeCell ref="H661:J661"/>
    <mergeCell ref="B662:D662"/>
    <mergeCell ref="F662:G662"/>
    <mergeCell ref="H662:J662"/>
    <mergeCell ref="B663:D663"/>
    <mergeCell ref="F663:G663"/>
    <mergeCell ref="H663:J663"/>
    <mergeCell ref="B664:D664"/>
    <mergeCell ref="F664:G664"/>
    <mergeCell ref="H664:J664"/>
    <mergeCell ref="B665:D665"/>
    <mergeCell ref="F665:G665"/>
    <mergeCell ref="H665:J665"/>
    <mergeCell ref="B666:D666"/>
    <mergeCell ref="F666:G666"/>
    <mergeCell ref="H666:J666"/>
    <mergeCell ref="A667:A669"/>
    <mergeCell ref="B667:D669"/>
    <mergeCell ref="E667:I667"/>
    <mergeCell ref="K667:T667"/>
    <mergeCell ref="E668:I668"/>
    <mergeCell ref="K668:T668"/>
    <mergeCell ref="E669:I669"/>
    <mergeCell ref="K669:T669"/>
    <mergeCell ref="B670:D670"/>
    <mergeCell ref="F670:G670"/>
    <mergeCell ref="H670:J670"/>
    <mergeCell ref="B671:D671"/>
    <mergeCell ref="F671:G671"/>
    <mergeCell ref="H671:J671"/>
    <mergeCell ref="B672:D672"/>
    <mergeCell ref="F672:G672"/>
    <mergeCell ref="H672:J672"/>
    <mergeCell ref="B673:D673"/>
    <mergeCell ref="F673:G673"/>
    <mergeCell ref="H673:J673"/>
    <mergeCell ref="B674:D674"/>
    <mergeCell ref="F674:G674"/>
    <mergeCell ref="H674:J674"/>
    <mergeCell ref="B678:J678"/>
    <mergeCell ref="B679:D679"/>
    <mergeCell ref="F679:G679"/>
    <mergeCell ref="H679:J679"/>
    <mergeCell ref="B680:D680"/>
    <mergeCell ref="F680:G680"/>
    <mergeCell ref="H680:J680"/>
    <mergeCell ref="B681:D681"/>
    <mergeCell ref="F681:G681"/>
    <mergeCell ref="H681:J681"/>
    <mergeCell ref="B682:D682"/>
    <mergeCell ref="F682:G682"/>
    <mergeCell ref="H682:J682"/>
    <mergeCell ref="A675:J675"/>
    <mergeCell ref="A676:J676"/>
    <mergeCell ref="B683:D683"/>
    <mergeCell ref="F683:G683"/>
    <mergeCell ref="H683:J683"/>
    <mergeCell ref="B684:D684"/>
    <mergeCell ref="F684:G684"/>
    <mergeCell ref="H684:J684"/>
    <mergeCell ref="B685:D685"/>
    <mergeCell ref="F685:G685"/>
    <mergeCell ref="H685:J685"/>
    <mergeCell ref="B686:D686"/>
    <mergeCell ref="F686:G686"/>
    <mergeCell ref="H686:J686"/>
    <mergeCell ref="B687:D687"/>
    <mergeCell ref="F687:G687"/>
    <mergeCell ref="H687:J687"/>
    <mergeCell ref="B688:D688"/>
    <mergeCell ref="F688:G688"/>
    <mergeCell ref="H688:J688"/>
    <mergeCell ref="B689:D689"/>
    <mergeCell ref="F689:G689"/>
    <mergeCell ref="H689:J689"/>
    <mergeCell ref="B690:D690"/>
    <mergeCell ref="F690:G690"/>
    <mergeCell ref="H690:J690"/>
    <mergeCell ref="B691:D691"/>
    <mergeCell ref="F691:G691"/>
    <mergeCell ref="H691:J691"/>
    <mergeCell ref="B692:D692"/>
    <mergeCell ref="F692:G692"/>
    <mergeCell ref="H692:J692"/>
    <mergeCell ref="B693:D693"/>
    <mergeCell ref="F693:G693"/>
    <mergeCell ref="H693:J693"/>
    <mergeCell ref="B694:D694"/>
    <mergeCell ref="F694:G694"/>
    <mergeCell ref="H694:J694"/>
    <mergeCell ref="A695:A696"/>
    <mergeCell ref="B695:D696"/>
    <mergeCell ref="F695:G695"/>
    <mergeCell ref="H695:J695"/>
    <mergeCell ref="F696:G696"/>
    <mergeCell ref="H696:J696"/>
    <mergeCell ref="A697:A698"/>
    <mergeCell ref="B697:D698"/>
    <mergeCell ref="F697:G697"/>
    <mergeCell ref="H697:J697"/>
    <mergeCell ref="F698:G698"/>
    <mergeCell ref="H698:J698"/>
    <mergeCell ref="A699:A700"/>
    <mergeCell ref="B699:D700"/>
    <mergeCell ref="F699:G699"/>
    <mergeCell ref="H699:J699"/>
    <mergeCell ref="F700:G700"/>
    <mergeCell ref="H700:J700"/>
    <mergeCell ref="A701:A702"/>
    <mergeCell ref="B701:D702"/>
    <mergeCell ref="F701:G701"/>
    <mergeCell ref="H701:J701"/>
    <mergeCell ref="F702:G702"/>
    <mergeCell ref="H702:J702"/>
    <mergeCell ref="A703:A704"/>
    <mergeCell ref="B703:D704"/>
    <mergeCell ref="F703:G703"/>
    <mergeCell ref="H703:J703"/>
    <mergeCell ref="F704:G704"/>
    <mergeCell ref="H704:J704"/>
    <mergeCell ref="A705:A706"/>
    <mergeCell ref="B705:D706"/>
    <mergeCell ref="F705:G705"/>
    <mergeCell ref="H705:J705"/>
    <mergeCell ref="F706:G706"/>
    <mergeCell ref="H706:J706"/>
    <mergeCell ref="B707:D707"/>
    <mergeCell ref="F707:G707"/>
    <mergeCell ref="H707:J707"/>
    <mergeCell ref="B708:D708"/>
    <mergeCell ref="F708:G708"/>
    <mergeCell ref="H708:J708"/>
    <mergeCell ref="B709:D709"/>
    <mergeCell ref="F709:G709"/>
    <mergeCell ref="H709:J709"/>
    <mergeCell ref="B710:D710"/>
    <mergeCell ref="F710:G710"/>
    <mergeCell ref="H710:J710"/>
    <mergeCell ref="B711:D711"/>
    <mergeCell ref="F711:G711"/>
    <mergeCell ref="H711:J711"/>
    <mergeCell ref="B712:D712"/>
    <mergeCell ref="F712:G712"/>
    <mergeCell ref="H712:J712"/>
    <mergeCell ref="B713:D713"/>
    <mergeCell ref="F713:G713"/>
    <mergeCell ref="H713:J713"/>
    <mergeCell ref="B714:D714"/>
    <mergeCell ref="F714:G714"/>
    <mergeCell ref="H714:J714"/>
    <mergeCell ref="B715:D715"/>
    <mergeCell ref="F715:G715"/>
    <mergeCell ref="H715:J715"/>
    <mergeCell ref="B716:D716"/>
    <mergeCell ref="F716:G716"/>
    <mergeCell ref="H716:J716"/>
    <mergeCell ref="A717:A719"/>
    <mergeCell ref="B717:D719"/>
    <mergeCell ref="E717:I717"/>
    <mergeCell ref="K717:T717"/>
    <mergeCell ref="E718:I718"/>
    <mergeCell ref="K718:T718"/>
    <mergeCell ref="E719:I719"/>
    <mergeCell ref="K719:T719"/>
    <mergeCell ref="B720:D720"/>
    <mergeCell ref="F720:G720"/>
    <mergeCell ref="H720:J720"/>
    <mergeCell ref="B721:D721"/>
    <mergeCell ref="F721:G721"/>
    <mergeCell ref="H721:J721"/>
    <mergeCell ref="B722:D722"/>
    <mergeCell ref="F722:G722"/>
    <mergeCell ref="H722:J722"/>
    <mergeCell ref="B723:D723"/>
    <mergeCell ref="F723:G723"/>
    <mergeCell ref="H723:J723"/>
    <mergeCell ref="B724:D724"/>
    <mergeCell ref="F724:G724"/>
    <mergeCell ref="H724:J724"/>
    <mergeCell ref="B728:J728"/>
    <mergeCell ref="B729:D729"/>
    <mergeCell ref="F729:G729"/>
    <mergeCell ref="H729:J729"/>
    <mergeCell ref="A725:J725"/>
    <mergeCell ref="A726:J726"/>
    <mergeCell ref="B730:D730"/>
    <mergeCell ref="F730:G730"/>
    <mergeCell ref="H730:J730"/>
    <mergeCell ref="B731:D731"/>
    <mergeCell ref="F731:G731"/>
    <mergeCell ref="H731:J731"/>
    <mergeCell ref="B732:D732"/>
    <mergeCell ref="F732:G732"/>
    <mergeCell ref="H732:J732"/>
    <mergeCell ref="B733:D733"/>
    <mergeCell ref="F733:G733"/>
    <mergeCell ref="H733:J733"/>
    <mergeCell ref="B734:D734"/>
    <mergeCell ref="F734:G734"/>
    <mergeCell ref="H734:J734"/>
    <mergeCell ref="B735:D735"/>
    <mergeCell ref="F735:G735"/>
    <mergeCell ref="H735:J735"/>
    <mergeCell ref="B736:D736"/>
    <mergeCell ref="F736:G736"/>
    <mergeCell ref="H736:J736"/>
    <mergeCell ref="B737:D737"/>
    <mergeCell ref="F737:G737"/>
    <mergeCell ref="H737:J737"/>
    <mergeCell ref="B738:D738"/>
    <mergeCell ref="F738:G738"/>
    <mergeCell ref="H738:J738"/>
    <mergeCell ref="B739:D739"/>
    <mergeCell ref="F739:G739"/>
    <mergeCell ref="H739:J739"/>
    <mergeCell ref="B740:D740"/>
    <mergeCell ref="F740:G740"/>
    <mergeCell ref="H740:J740"/>
    <mergeCell ref="B741:D741"/>
    <mergeCell ref="F741:G741"/>
    <mergeCell ref="H741:J741"/>
    <mergeCell ref="B742:D742"/>
    <mergeCell ref="F742:G742"/>
    <mergeCell ref="H742:J742"/>
    <mergeCell ref="B743:D743"/>
    <mergeCell ref="F743:G743"/>
    <mergeCell ref="H743:J743"/>
    <mergeCell ref="B744:D744"/>
    <mergeCell ref="F744:G744"/>
    <mergeCell ref="H744:J744"/>
    <mergeCell ref="A745:A746"/>
    <mergeCell ref="B745:D746"/>
    <mergeCell ref="F745:G745"/>
    <mergeCell ref="H745:J745"/>
    <mergeCell ref="F746:G746"/>
    <mergeCell ref="H746:J746"/>
    <mergeCell ref="A747:A748"/>
    <mergeCell ref="B747:D748"/>
    <mergeCell ref="F747:G747"/>
    <mergeCell ref="H747:J747"/>
    <mergeCell ref="F748:G748"/>
    <mergeCell ref="H748:J748"/>
    <mergeCell ref="A749:A750"/>
    <mergeCell ref="B749:D750"/>
    <mergeCell ref="F749:G749"/>
    <mergeCell ref="H749:J749"/>
    <mergeCell ref="F750:G750"/>
    <mergeCell ref="H750:J750"/>
    <mergeCell ref="A751:A752"/>
    <mergeCell ref="B751:D752"/>
    <mergeCell ref="F751:G751"/>
    <mergeCell ref="H751:J751"/>
    <mergeCell ref="F752:G752"/>
    <mergeCell ref="H752:J752"/>
    <mergeCell ref="A753:A754"/>
    <mergeCell ref="B753:D754"/>
    <mergeCell ref="F753:G753"/>
    <mergeCell ref="H753:J753"/>
    <mergeCell ref="F754:G754"/>
    <mergeCell ref="H754:J754"/>
    <mergeCell ref="A755:A756"/>
    <mergeCell ref="B755:D756"/>
    <mergeCell ref="F755:G755"/>
    <mergeCell ref="H755:J755"/>
    <mergeCell ref="F756:G756"/>
    <mergeCell ref="H756:J756"/>
    <mergeCell ref="B757:D757"/>
    <mergeCell ref="F757:G757"/>
    <mergeCell ref="H757:J757"/>
    <mergeCell ref="B758:D758"/>
    <mergeCell ref="F758:G758"/>
    <mergeCell ref="H758:J758"/>
    <mergeCell ref="B759:D759"/>
    <mergeCell ref="F759:G759"/>
    <mergeCell ref="H759:J759"/>
    <mergeCell ref="B760:D760"/>
    <mergeCell ref="F760:G760"/>
    <mergeCell ref="H760:J760"/>
    <mergeCell ref="B761:D761"/>
    <mergeCell ref="F761:G761"/>
    <mergeCell ref="H761:J761"/>
    <mergeCell ref="B762:D762"/>
    <mergeCell ref="F762:G762"/>
    <mergeCell ref="H762:J762"/>
    <mergeCell ref="B763:D763"/>
    <mergeCell ref="F763:G763"/>
    <mergeCell ref="H763:J763"/>
    <mergeCell ref="B764:D764"/>
    <mergeCell ref="F764:G764"/>
    <mergeCell ref="H764:J764"/>
    <mergeCell ref="B765:D765"/>
    <mergeCell ref="F765:G765"/>
    <mergeCell ref="H765:J765"/>
    <mergeCell ref="B766:D766"/>
    <mergeCell ref="F766:G766"/>
    <mergeCell ref="H766:J766"/>
    <mergeCell ref="A767:A769"/>
    <mergeCell ref="B767:D769"/>
    <mergeCell ref="E767:I767"/>
    <mergeCell ref="K767:T767"/>
    <mergeCell ref="E768:I768"/>
    <mergeCell ref="K768:T768"/>
    <mergeCell ref="E769:I769"/>
    <mergeCell ref="K769:T769"/>
    <mergeCell ref="B770:D770"/>
    <mergeCell ref="F770:G770"/>
    <mergeCell ref="H770:J770"/>
    <mergeCell ref="B771:D771"/>
    <mergeCell ref="F771:G771"/>
    <mergeCell ref="H771:J771"/>
    <mergeCell ref="B772:D772"/>
    <mergeCell ref="F772:G772"/>
    <mergeCell ref="H772:J772"/>
    <mergeCell ref="B773:D773"/>
    <mergeCell ref="F773:G773"/>
    <mergeCell ref="H773:J773"/>
    <mergeCell ref="B774:D774"/>
    <mergeCell ref="F774:G774"/>
    <mergeCell ref="H774:J774"/>
    <mergeCell ref="B778:J778"/>
    <mergeCell ref="B779:D779"/>
    <mergeCell ref="F779:G779"/>
    <mergeCell ref="H779:J779"/>
    <mergeCell ref="B780:D780"/>
    <mergeCell ref="F780:G780"/>
    <mergeCell ref="H780:J780"/>
    <mergeCell ref="B781:D781"/>
    <mergeCell ref="F781:G781"/>
    <mergeCell ref="H781:J781"/>
    <mergeCell ref="B782:D782"/>
    <mergeCell ref="F782:G782"/>
    <mergeCell ref="H782:J782"/>
    <mergeCell ref="A775:J775"/>
    <mergeCell ref="A776:J776"/>
    <mergeCell ref="B783:D783"/>
    <mergeCell ref="F783:G783"/>
    <mergeCell ref="H783:J783"/>
    <mergeCell ref="B784:D784"/>
    <mergeCell ref="F784:G784"/>
    <mergeCell ref="H784:J784"/>
    <mergeCell ref="B785:D785"/>
    <mergeCell ref="F785:G785"/>
    <mergeCell ref="H785:J785"/>
    <mergeCell ref="B786:D786"/>
    <mergeCell ref="F786:G786"/>
    <mergeCell ref="H786:J786"/>
    <mergeCell ref="B787:D787"/>
    <mergeCell ref="F787:G787"/>
    <mergeCell ref="H787:J787"/>
    <mergeCell ref="B788:D788"/>
    <mergeCell ref="F788:G788"/>
    <mergeCell ref="H788:J788"/>
    <mergeCell ref="B789:D789"/>
    <mergeCell ref="F789:G789"/>
    <mergeCell ref="H789:J789"/>
    <mergeCell ref="B790:D790"/>
    <mergeCell ref="F790:G790"/>
    <mergeCell ref="H790:J790"/>
    <mergeCell ref="B791:D791"/>
    <mergeCell ref="F791:G791"/>
    <mergeCell ref="H791:J791"/>
    <mergeCell ref="B792:D792"/>
    <mergeCell ref="F792:G792"/>
    <mergeCell ref="H792:J792"/>
    <mergeCell ref="B793:D793"/>
    <mergeCell ref="F793:G793"/>
    <mergeCell ref="H793:J793"/>
    <mergeCell ref="B794:D794"/>
    <mergeCell ref="F794:G794"/>
    <mergeCell ref="H794:J794"/>
    <mergeCell ref="A795:A796"/>
    <mergeCell ref="B795:D796"/>
    <mergeCell ref="F795:G795"/>
    <mergeCell ref="H795:J795"/>
    <mergeCell ref="F796:G796"/>
    <mergeCell ref="H796:J796"/>
    <mergeCell ref="A797:A798"/>
    <mergeCell ref="B797:D798"/>
    <mergeCell ref="F797:G797"/>
    <mergeCell ref="H797:J797"/>
    <mergeCell ref="F798:G798"/>
    <mergeCell ref="H798:J798"/>
    <mergeCell ref="A799:A800"/>
    <mergeCell ref="B799:D800"/>
    <mergeCell ref="F799:G799"/>
    <mergeCell ref="H799:J799"/>
    <mergeCell ref="F800:G800"/>
    <mergeCell ref="H800:J800"/>
    <mergeCell ref="A801:A802"/>
    <mergeCell ref="B801:D802"/>
    <mergeCell ref="F801:G801"/>
    <mergeCell ref="H801:J801"/>
    <mergeCell ref="F802:G802"/>
    <mergeCell ref="H802:J802"/>
    <mergeCell ref="A803:A804"/>
    <mergeCell ref="B803:D804"/>
    <mergeCell ref="F803:G803"/>
    <mergeCell ref="H803:J803"/>
    <mergeCell ref="F804:G804"/>
    <mergeCell ref="H804:J804"/>
    <mergeCell ref="A805:A806"/>
    <mergeCell ref="B805:D806"/>
    <mergeCell ref="F805:G805"/>
    <mergeCell ref="H805:J805"/>
    <mergeCell ref="F806:G806"/>
    <mergeCell ref="H806:J806"/>
    <mergeCell ref="B807:D807"/>
    <mergeCell ref="F807:G807"/>
    <mergeCell ref="H807:J807"/>
    <mergeCell ref="B808:D808"/>
    <mergeCell ref="F808:G808"/>
    <mergeCell ref="H808:J808"/>
    <mergeCell ref="B809:D809"/>
    <mergeCell ref="F809:G809"/>
    <mergeCell ref="H809:J809"/>
    <mergeCell ref="B810:D810"/>
    <mergeCell ref="F810:G810"/>
    <mergeCell ref="H810:J810"/>
    <mergeCell ref="B811:D811"/>
    <mergeCell ref="F811:G811"/>
    <mergeCell ref="H811:J811"/>
    <mergeCell ref="B812:D812"/>
    <mergeCell ref="F812:G812"/>
    <mergeCell ref="H812:J812"/>
    <mergeCell ref="B813:D813"/>
    <mergeCell ref="F813:G813"/>
    <mergeCell ref="H813:J813"/>
    <mergeCell ref="B814:D814"/>
    <mergeCell ref="F814:G814"/>
    <mergeCell ref="H814:J814"/>
    <mergeCell ref="B815:D815"/>
    <mergeCell ref="F815:G815"/>
    <mergeCell ref="H815:J815"/>
    <mergeCell ref="B816:D816"/>
    <mergeCell ref="F816:G816"/>
    <mergeCell ref="H816:J816"/>
    <mergeCell ref="A817:A819"/>
    <mergeCell ref="B817:D819"/>
    <mergeCell ref="E817:I817"/>
    <mergeCell ref="K817:T817"/>
    <mergeCell ref="E818:I818"/>
    <mergeCell ref="K818:T818"/>
    <mergeCell ref="E819:I819"/>
    <mergeCell ref="K819:T819"/>
    <mergeCell ref="B820:D820"/>
    <mergeCell ref="F820:G820"/>
    <mergeCell ref="H820:J820"/>
    <mergeCell ref="B821:D821"/>
    <mergeCell ref="F821:G821"/>
    <mergeCell ref="H821:J821"/>
    <mergeCell ref="B822:D822"/>
    <mergeCell ref="F822:G822"/>
    <mergeCell ref="H822:J822"/>
    <mergeCell ref="B823:D823"/>
    <mergeCell ref="F823:G823"/>
    <mergeCell ref="H823:J823"/>
    <mergeCell ref="B824:D824"/>
    <mergeCell ref="F824:G824"/>
    <mergeCell ref="H824:J824"/>
    <mergeCell ref="B828:J828"/>
    <mergeCell ref="B829:D829"/>
    <mergeCell ref="F829:G829"/>
    <mergeCell ref="H829:J829"/>
    <mergeCell ref="A825:J825"/>
    <mergeCell ref="A826:J826"/>
    <mergeCell ref="B830:D830"/>
    <mergeCell ref="F830:G830"/>
    <mergeCell ref="H830:J830"/>
    <mergeCell ref="B831:D831"/>
    <mergeCell ref="F831:G831"/>
    <mergeCell ref="H831:J831"/>
    <mergeCell ref="B832:D832"/>
    <mergeCell ref="F832:G832"/>
    <mergeCell ref="H832:J832"/>
    <mergeCell ref="B833:D833"/>
    <mergeCell ref="F833:G833"/>
    <mergeCell ref="H833:J833"/>
    <mergeCell ref="B834:D834"/>
    <mergeCell ref="F834:G834"/>
    <mergeCell ref="H834:J834"/>
    <mergeCell ref="B835:D835"/>
    <mergeCell ref="F835:G835"/>
    <mergeCell ref="H835:J835"/>
    <mergeCell ref="B836:D836"/>
    <mergeCell ref="F836:G836"/>
    <mergeCell ref="H836:J836"/>
    <mergeCell ref="B837:D837"/>
    <mergeCell ref="F837:G837"/>
    <mergeCell ref="H837:J837"/>
    <mergeCell ref="B838:D838"/>
    <mergeCell ref="F838:G838"/>
    <mergeCell ref="H838:J838"/>
    <mergeCell ref="B839:D839"/>
    <mergeCell ref="F839:G839"/>
    <mergeCell ref="H839:J839"/>
    <mergeCell ref="B840:D840"/>
    <mergeCell ref="F840:G840"/>
    <mergeCell ref="H840:J840"/>
    <mergeCell ref="B841:D841"/>
    <mergeCell ref="F841:G841"/>
    <mergeCell ref="H841:J841"/>
    <mergeCell ref="B842:D842"/>
    <mergeCell ref="F842:G842"/>
    <mergeCell ref="H842:J842"/>
    <mergeCell ref="B843:D843"/>
    <mergeCell ref="F843:G843"/>
    <mergeCell ref="H843:J843"/>
    <mergeCell ref="B844:D844"/>
    <mergeCell ref="F844:G844"/>
    <mergeCell ref="H844:J844"/>
    <mergeCell ref="A845:A846"/>
    <mergeCell ref="B845:D846"/>
    <mergeCell ref="F845:G845"/>
    <mergeCell ref="H845:J845"/>
    <mergeCell ref="F846:G846"/>
    <mergeCell ref="H846:J846"/>
    <mergeCell ref="A847:A848"/>
    <mergeCell ref="B847:D848"/>
    <mergeCell ref="F847:G847"/>
    <mergeCell ref="H847:J847"/>
    <mergeCell ref="F848:G848"/>
    <mergeCell ref="H848:J848"/>
    <mergeCell ref="A849:A850"/>
    <mergeCell ref="B849:D850"/>
    <mergeCell ref="F849:G849"/>
    <mergeCell ref="H849:J849"/>
    <mergeCell ref="F850:G850"/>
    <mergeCell ref="H850:J850"/>
    <mergeCell ref="A851:A852"/>
    <mergeCell ref="B851:D852"/>
    <mergeCell ref="F851:G851"/>
    <mergeCell ref="H851:J851"/>
    <mergeCell ref="F852:G852"/>
    <mergeCell ref="H852:J852"/>
    <mergeCell ref="A853:A854"/>
    <mergeCell ref="B853:D854"/>
    <mergeCell ref="F853:G853"/>
    <mergeCell ref="H853:J853"/>
    <mergeCell ref="F854:G854"/>
    <mergeCell ref="H854:J854"/>
    <mergeCell ref="A855:A856"/>
    <mergeCell ref="B855:D856"/>
    <mergeCell ref="F855:G855"/>
    <mergeCell ref="H855:J855"/>
    <mergeCell ref="F856:G856"/>
    <mergeCell ref="H856:J856"/>
    <mergeCell ref="B857:D857"/>
    <mergeCell ref="F857:G857"/>
    <mergeCell ref="H857:J857"/>
    <mergeCell ref="B858:D858"/>
    <mergeCell ref="F858:G858"/>
    <mergeCell ref="H858:J858"/>
    <mergeCell ref="B859:D859"/>
    <mergeCell ref="F859:G859"/>
    <mergeCell ref="H859:J859"/>
    <mergeCell ref="B860:D860"/>
    <mergeCell ref="F860:G860"/>
    <mergeCell ref="H860:J860"/>
    <mergeCell ref="B861:D861"/>
    <mergeCell ref="F861:G861"/>
    <mergeCell ref="H861:J861"/>
    <mergeCell ref="B862:D862"/>
    <mergeCell ref="F862:G862"/>
    <mergeCell ref="H862:J862"/>
    <mergeCell ref="B863:D863"/>
    <mergeCell ref="F863:G863"/>
    <mergeCell ref="H863:J863"/>
    <mergeCell ref="B864:D864"/>
    <mergeCell ref="F864:G864"/>
    <mergeCell ref="H864:J864"/>
    <mergeCell ref="B865:D865"/>
    <mergeCell ref="F865:G865"/>
    <mergeCell ref="H865:J865"/>
    <mergeCell ref="B866:D866"/>
    <mergeCell ref="F866:G866"/>
    <mergeCell ref="H866:J866"/>
    <mergeCell ref="A867:A869"/>
    <mergeCell ref="B867:D869"/>
    <mergeCell ref="E867:I867"/>
    <mergeCell ref="K867:T867"/>
    <mergeCell ref="E868:I868"/>
    <mergeCell ref="K868:T868"/>
    <mergeCell ref="E869:I869"/>
    <mergeCell ref="K869:T869"/>
    <mergeCell ref="B870:D870"/>
    <mergeCell ref="F870:G870"/>
    <mergeCell ref="H870:J870"/>
    <mergeCell ref="B871:D871"/>
    <mergeCell ref="F871:G871"/>
    <mergeCell ref="H871:J871"/>
    <mergeCell ref="B872:D872"/>
    <mergeCell ref="F872:G872"/>
    <mergeCell ref="H872:J872"/>
    <mergeCell ref="B873:D873"/>
    <mergeCell ref="F873:G873"/>
    <mergeCell ref="H873:J873"/>
    <mergeCell ref="B874:D874"/>
    <mergeCell ref="F874:G874"/>
    <mergeCell ref="H874:J874"/>
    <mergeCell ref="B878:J878"/>
    <mergeCell ref="B879:D879"/>
    <mergeCell ref="F879:G879"/>
    <mergeCell ref="H879:J879"/>
    <mergeCell ref="B880:D880"/>
    <mergeCell ref="F880:G880"/>
    <mergeCell ref="H880:J880"/>
    <mergeCell ref="B881:D881"/>
    <mergeCell ref="F881:G881"/>
    <mergeCell ref="H881:J881"/>
    <mergeCell ref="B882:D882"/>
    <mergeCell ref="F882:G882"/>
    <mergeCell ref="H882:J882"/>
    <mergeCell ref="A875:J875"/>
    <mergeCell ref="A876:J876"/>
    <mergeCell ref="B883:D883"/>
    <mergeCell ref="F883:G883"/>
    <mergeCell ref="H883:J883"/>
    <mergeCell ref="B884:D884"/>
    <mergeCell ref="F884:G884"/>
    <mergeCell ref="H884:J884"/>
    <mergeCell ref="B885:D885"/>
    <mergeCell ref="F885:G885"/>
    <mergeCell ref="H885:J885"/>
    <mergeCell ref="B886:D886"/>
    <mergeCell ref="F886:G886"/>
    <mergeCell ref="H886:J886"/>
    <mergeCell ref="B887:D887"/>
    <mergeCell ref="F887:G887"/>
    <mergeCell ref="H887:J887"/>
    <mergeCell ref="B888:D888"/>
    <mergeCell ref="F888:G888"/>
    <mergeCell ref="H888:J888"/>
    <mergeCell ref="B889:D889"/>
    <mergeCell ref="F889:G889"/>
    <mergeCell ref="H889:J889"/>
    <mergeCell ref="B890:D890"/>
    <mergeCell ref="F890:G890"/>
    <mergeCell ref="H890:J890"/>
    <mergeCell ref="B891:D891"/>
    <mergeCell ref="F891:G891"/>
    <mergeCell ref="H891:J891"/>
    <mergeCell ref="B892:D892"/>
    <mergeCell ref="F892:G892"/>
    <mergeCell ref="H892:J892"/>
    <mergeCell ref="B893:D893"/>
    <mergeCell ref="F893:G893"/>
    <mergeCell ref="H893:J893"/>
    <mergeCell ref="B894:D894"/>
    <mergeCell ref="F894:G894"/>
    <mergeCell ref="H894:J894"/>
    <mergeCell ref="A895:A896"/>
    <mergeCell ref="B895:D896"/>
    <mergeCell ref="F895:G895"/>
    <mergeCell ref="H895:J895"/>
    <mergeCell ref="F896:G896"/>
    <mergeCell ref="H896:J896"/>
    <mergeCell ref="A897:A898"/>
    <mergeCell ref="B897:D898"/>
    <mergeCell ref="F897:G897"/>
    <mergeCell ref="H897:J897"/>
    <mergeCell ref="F898:G898"/>
    <mergeCell ref="H898:J898"/>
    <mergeCell ref="A899:A900"/>
    <mergeCell ref="B899:D900"/>
    <mergeCell ref="F899:G899"/>
    <mergeCell ref="H899:J899"/>
    <mergeCell ref="F900:G900"/>
    <mergeCell ref="H900:J900"/>
    <mergeCell ref="A901:A902"/>
    <mergeCell ref="B901:D902"/>
    <mergeCell ref="F901:G901"/>
    <mergeCell ref="H901:J901"/>
    <mergeCell ref="F902:G902"/>
    <mergeCell ref="H902:J902"/>
    <mergeCell ref="A903:A904"/>
    <mergeCell ref="B903:D904"/>
    <mergeCell ref="F903:G903"/>
    <mergeCell ref="H903:J903"/>
    <mergeCell ref="F904:G904"/>
    <mergeCell ref="H904:J904"/>
    <mergeCell ref="A905:A906"/>
    <mergeCell ref="B905:D906"/>
    <mergeCell ref="F905:G905"/>
    <mergeCell ref="H905:J905"/>
    <mergeCell ref="F906:G906"/>
    <mergeCell ref="H906:J906"/>
    <mergeCell ref="B907:D907"/>
    <mergeCell ref="F907:G907"/>
    <mergeCell ref="H907:J907"/>
    <mergeCell ref="B908:D908"/>
    <mergeCell ref="F908:G908"/>
    <mergeCell ref="H908:J908"/>
    <mergeCell ref="B909:D909"/>
    <mergeCell ref="F909:G909"/>
    <mergeCell ref="H909:J909"/>
    <mergeCell ref="B910:D910"/>
    <mergeCell ref="F910:G910"/>
    <mergeCell ref="H910:J910"/>
    <mergeCell ref="B911:D911"/>
    <mergeCell ref="F911:G911"/>
    <mergeCell ref="H911:J911"/>
    <mergeCell ref="B912:D912"/>
    <mergeCell ref="F912:G912"/>
    <mergeCell ref="H912:J912"/>
    <mergeCell ref="B913:D913"/>
    <mergeCell ref="F913:G913"/>
    <mergeCell ref="H913:J913"/>
    <mergeCell ref="B914:D914"/>
    <mergeCell ref="F914:G914"/>
    <mergeCell ref="H914:J914"/>
    <mergeCell ref="B915:D915"/>
    <mergeCell ref="F915:G915"/>
    <mergeCell ref="H915:J915"/>
    <mergeCell ref="B916:D916"/>
    <mergeCell ref="F916:G916"/>
    <mergeCell ref="H916:J916"/>
    <mergeCell ref="A917:A919"/>
    <mergeCell ref="B917:D919"/>
    <mergeCell ref="E917:I917"/>
    <mergeCell ref="K917:T917"/>
    <mergeCell ref="E918:I918"/>
    <mergeCell ref="K918:T918"/>
    <mergeCell ref="E919:I919"/>
    <mergeCell ref="K919:T919"/>
    <mergeCell ref="B920:D920"/>
    <mergeCell ref="F920:G920"/>
    <mergeCell ref="H920:J920"/>
    <mergeCell ref="B921:D921"/>
    <mergeCell ref="F921:G921"/>
    <mergeCell ref="H921:J921"/>
    <mergeCell ref="B922:D922"/>
    <mergeCell ref="F922:G922"/>
    <mergeCell ref="H922:J922"/>
    <mergeCell ref="B923:D923"/>
    <mergeCell ref="F923:G923"/>
    <mergeCell ref="H923:J923"/>
    <mergeCell ref="B924:D924"/>
    <mergeCell ref="F924:G924"/>
    <mergeCell ref="H924:J924"/>
    <mergeCell ref="B928:J928"/>
    <mergeCell ref="B929:D929"/>
    <mergeCell ref="F929:G929"/>
    <mergeCell ref="H929:J929"/>
    <mergeCell ref="A925:J925"/>
    <mergeCell ref="A926:J926"/>
    <mergeCell ref="B930:D930"/>
    <mergeCell ref="F930:G930"/>
    <mergeCell ref="H930:J930"/>
    <mergeCell ref="B931:D931"/>
    <mergeCell ref="F931:G931"/>
    <mergeCell ref="H931:J931"/>
    <mergeCell ref="B932:D932"/>
    <mergeCell ref="F932:G932"/>
    <mergeCell ref="H932:J932"/>
    <mergeCell ref="B933:D933"/>
    <mergeCell ref="F933:G933"/>
    <mergeCell ref="H933:J933"/>
    <mergeCell ref="B934:D934"/>
    <mergeCell ref="F934:G934"/>
    <mergeCell ref="H934:J934"/>
    <mergeCell ref="B935:D935"/>
    <mergeCell ref="F935:G935"/>
    <mergeCell ref="H935:J935"/>
    <mergeCell ref="B936:D936"/>
    <mergeCell ref="F936:G936"/>
    <mergeCell ref="H936:J936"/>
    <mergeCell ref="B937:D937"/>
    <mergeCell ref="F937:G937"/>
    <mergeCell ref="H937:J937"/>
    <mergeCell ref="B938:D938"/>
    <mergeCell ref="F938:G938"/>
    <mergeCell ref="H938:J938"/>
    <mergeCell ref="B939:D939"/>
    <mergeCell ref="F939:G939"/>
    <mergeCell ref="H939:J939"/>
    <mergeCell ref="B940:D940"/>
    <mergeCell ref="F940:G940"/>
    <mergeCell ref="H940:J940"/>
    <mergeCell ref="B941:D941"/>
    <mergeCell ref="F941:G941"/>
    <mergeCell ref="H941:J941"/>
    <mergeCell ref="B942:D942"/>
    <mergeCell ref="F942:G942"/>
    <mergeCell ref="H942:J942"/>
    <mergeCell ref="B943:D943"/>
    <mergeCell ref="F943:G943"/>
    <mergeCell ref="H943:J943"/>
    <mergeCell ref="B944:D944"/>
    <mergeCell ref="F944:G944"/>
    <mergeCell ref="H944:J944"/>
    <mergeCell ref="A945:A946"/>
    <mergeCell ref="B945:D946"/>
    <mergeCell ref="F945:G945"/>
    <mergeCell ref="H945:J945"/>
    <mergeCell ref="F946:G946"/>
    <mergeCell ref="H946:J946"/>
    <mergeCell ref="A947:A948"/>
    <mergeCell ref="B947:D948"/>
    <mergeCell ref="F947:G947"/>
    <mergeCell ref="H947:J947"/>
    <mergeCell ref="F948:G948"/>
    <mergeCell ref="H948:J948"/>
    <mergeCell ref="A949:A950"/>
    <mergeCell ref="B949:D950"/>
    <mergeCell ref="F949:G949"/>
    <mergeCell ref="H949:J949"/>
    <mergeCell ref="F950:G950"/>
    <mergeCell ref="H950:J950"/>
    <mergeCell ref="A951:A952"/>
    <mergeCell ref="B951:D952"/>
    <mergeCell ref="F951:G951"/>
    <mergeCell ref="H951:J951"/>
    <mergeCell ref="F952:G952"/>
    <mergeCell ref="H952:J952"/>
    <mergeCell ref="A953:A954"/>
    <mergeCell ref="B953:D954"/>
    <mergeCell ref="F953:G953"/>
    <mergeCell ref="H953:J953"/>
    <mergeCell ref="F954:G954"/>
    <mergeCell ref="H954:J954"/>
    <mergeCell ref="A955:A956"/>
    <mergeCell ref="B955:D956"/>
    <mergeCell ref="F955:G955"/>
    <mergeCell ref="H955:J955"/>
    <mergeCell ref="F956:G956"/>
    <mergeCell ref="H956:J956"/>
    <mergeCell ref="B957:D957"/>
    <mergeCell ref="F957:G957"/>
    <mergeCell ref="H957:J957"/>
    <mergeCell ref="B958:D958"/>
    <mergeCell ref="F958:G958"/>
    <mergeCell ref="H958:J958"/>
    <mergeCell ref="B959:D959"/>
    <mergeCell ref="F959:G959"/>
    <mergeCell ref="H959:J959"/>
    <mergeCell ref="B960:D960"/>
    <mergeCell ref="F960:G960"/>
    <mergeCell ref="H960:J960"/>
    <mergeCell ref="B961:D961"/>
    <mergeCell ref="F961:G961"/>
    <mergeCell ref="H961:J961"/>
    <mergeCell ref="B962:D962"/>
    <mergeCell ref="F962:G962"/>
    <mergeCell ref="H962:J962"/>
    <mergeCell ref="B963:D963"/>
    <mergeCell ref="F963:G963"/>
    <mergeCell ref="H963:J963"/>
    <mergeCell ref="B964:D964"/>
    <mergeCell ref="F964:G964"/>
    <mergeCell ref="H964:J964"/>
    <mergeCell ref="B965:D965"/>
    <mergeCell ref="F965:G965"/>
    <mergeCell ref="H965:J965"/>
    <mergeCell ref="B966:D966"/>
    <mergeCell ref="F966:G966"/>
    <mergeCell ref="H966:J966"/>
    <mergeCell ref="A967:A969"/>
    <mergeCell ref="B967:D969"/>
    <mergeCell ref="E967:I967"/>
    <mergeCell ref="K967:T967"/>
    <mergeCell ref="E968:I968"/>
    <mergeCell ref="K968:T968"/>
    <mergeCell ref="E969:I969"/>
    <mergeCell ref="K969:T969"/>
    <mergeCell ref="B970:D970"/>
    <mergeCell ref="F970:G970"/>
    <mergeCell ref="H970:J970"/>
    <mergeCell ref="B971:D971"/>
    <mergeCell ref="F971:G971"/>
    <mergeCell ref="H971:J971"/>
    <mergeCell ref="B972:D972"/>
    <mergeCell ref="F972:G972"/>
    <mergeCell ref="H972:J972"/>
    <mergeCell ref="B973:D973"/>
    <mergeCell ref="F973:G973"/>
    <mergeCell ref="H973:J973"/>
    <mergeCell ref="B974:D974"/>
    <mergeCell ref="F974:G974"/>
    <mergeCell ref="H974:J974"/>
    <mergeCell ref="B978:J978"/>
    <mergeCell ref="B979:D979"/>
    <mergeCell ref="F979:G979"/>
    <mergeCell ref="H979:J979"/>
    <mergeCell ref="B980:D980"/>
    <mergeCell ref="F980:G980"/>
    <mergeCell ref="H980:J980"/>
    <mergeCell ref="B981:D981"/>
    <mergeCell ref="F981:G981"/>
    <mergeCell ref="H981:J981"/>
    <mergeCell ref="B982:D982"/>
    <mergeCell ref="F982:G982"/>
    <mergeCell ref="H982:J982"/>
    <mergeCell ref="A975:J975"/>
    <mergeCell ref="A976:J976"/>
    <mergeCell ref="B983:D983"/>
    <mergeCell ref="F983:G983"/>
    <mergeCell ref="H983:J983"/>
    <mergeCell ref="B984:D984"/>
    <mergeCell ref="F984:G984"/>
    <mergeCell ref="H984:J984"/>
    <mergeCell ref="B985:D985"/>
    <mergeCell ref="F985:G985"/>
    <mergeCell ref="H985:J985"/>
    <mergeCell ref="B986:D986"/>
    <mergeCell ref="F986:G986"/>
    <mergeCell ref="H986:J986"/>
    <mergeCell ref="B987:D987"/>
    <mergeCell ref="F987:G987"/>
    <mergeCell ref="H987:J987"/>
    <mergeCell ref="B988:D988"/>
    <mergeCell ref="F988:G988"/>
    <mergeCell ref="H988:J988"/>
    <mergeCell ref="B989:D989"/>
    <mergeCell ref="F989:G989"/>
    <mergeCell ref="H989:J989"/>
    <mergeCell ref="B990:D990"/>
    <mergeCell ref="F990:G990"/>
    <mergeCell ref="H990:J990"/>
    <mergeCell ref="B991:D991"/>
    <mergeCell ref="F991:G991"/>
    <mergeCell ref="H991:J991"/>
    <mergeCell ref="B992:D992"/>
    <mergeCell ref="F992:G992"/>
    <mergeCell ref="H992:J992"/>
    <mergeCell ref="B993:D993"/>
    <mergeCell ref="F993:G993"/>
    <mergeCell ref="H993:J993"/>
    <mergeCell ref="B994:D994"/>
    <mergeCell ref="F994:G994"/>
    <mergeCell ref="H994:J994"/>
    <mergeCell ref="A995:A996"/>
    <mergeCell ref="B995:D996"/>
    <mergeCell ref="F995:G995"/>
    <mergeCell ref="H995:J995"/>
    <mergeCell ref="F996:G996"/>
    <mergeCell ref="H996:J996"/>
    <mergeCell ref="A997:A998"/>
    <mergeCell ref="B997:D998"/>
    <mergeCell ref="F997:G997"/>
    <mergeCell ref="H997:J997"/>
    <mergeCell ref="F998:G998"/>
    <mergeCell ref="H998:J998"/>
    <mergeCell ref="A999:A1000"/>
    <mergeCell ref="B999:D1000"/>
    <mergeCell ref="F999:G999"/>
    <mergeCell ref="H999:J999"/>
    <mergeCell ref="F1000:G1000"/>
    <mergeCell ref="H1000:J1000"/>
    <mergeCell ref="A1001:A1002"/>
    <mergeCell ref="B1001:D1002"/>
    <mergeCell ref="F1001:G1001"/>
    <mergeCell ref="H1001:J1001"/>
    <mergeCell ref="F1002:G1002"/>
    <mergeCell ref="H1002:J1002"/>
    <mergeCell ref="A1003:A1004"/>
    <mergeCell ref="B1003:D1004"/>
    <mergeCell ref="F1003:G1003"/>
    <mergeCell ref="H1003:J1003"/>
    <mergeCell ref="F1004:G1004"/>
    <mergeCell ref="H1004:J1004"/>
    <mergeCell ref="A1005:A1006"/>
    <mergeCell ref="B1005:D1006"/>
    <mergeCell ref="F1005:G1005"/>
    <mergeCell ref="H1005:J1005"/>
    <mergeCell ref="F1006:G1006"/>
    <mergeCell ref="H1006:J1006"/>
    <mergeCell ref="B1007:D1007"/>
    <mergeCell ref="F1007:G1007"/>
    <mergeCell ref="H1007:J1007"/>
    <mergeCell ref="B1008:D1008"/>
    <mergeCell ref="F1008:G1008"/>
    <mergeCell ref="H1008:J1008"/>
    <mergeCell ref="B1009:D1009"/>
    <mergeCell ref="F1009:G1009"/>
    <mergeCell ref="H1009:J1009"/>
    <mergeCell ref="B1010:D1010"/>
    <mergeCell ref="F1010:G1010"/>
    <mergeCell ref="H1010:J1010"/>
    <mergeCell ref="B1011:D1011"/>
    <mergeCell ref="F1011:G1011"/>
    <mergeCell ref="H1011:J1011"/>
    <mergeCell ref="B1012:D1012"/>
    <mergeCell ref="F1012:G1012"/>
    <mergeCell ref="H1012:J1012"/>
    <mergeCell ref="B1013:D1013"/>
    <mergeCell ref="F1013:G1013"/>
    <mergeCell ref="H1013:J1013"/>
    <mergeCell ref="B1014:D1014"/>
    <mergeCell ref="F1014:G1014"/>
    <mergeCell ref="H1014:J1014"/>
    <mergeCell ref="B1015:D1015"/>
    <mergeCell ref="F1015:G1015"/>
    <mergeCell ref="H1015:J1015"/>
    <mergeCell ref="B1016:D1016"/>
    <mergeCell ref="F1016:G1016"/>
    <mergeCell ref="H1016:J1016"/>
    <mergeCell ref="A1017:A1019"/>
    <mergeCell ref="B1017:D1019"/>
    <mergeCell ref="E1017:I1017"/>
    <mergeCell ref="K1017:T1017"/>
    <mergeCell ref="E1018:I1018"/>
    <mergeCell ref="K1018:T1018"/>
    <mergeCell ref="E1019:I1019"/>
    <mergeCell ref="K1019:T1019"/>
    <mergeCell ref="B1020:D1020"/>
    <mergeCell ref="F1020:G1020"/>
    <mergeCell ref="H1020:J1020"/>
    <mergeCell ref="B1021:D1021"/>
    <mergeCell ref="F1021:G1021"/>
    <mergeCell ref="H1021:J1021"/>
    <mergeCell ref="B1022:D1022"/>
    <mergeCell ref="F1022:G1022"/>
    <mergeCell ref="H1022:J1022"/>
    <mergeCell ref="B1023:D1023"/>
    <mergeCell ref="F1023:G1023"/>
    <mergeCell ref="H1023:J1023"/>
    <mergeCell ref="B1024:D1024"/>
    <mergeCell ref="F1024:G1024"/>
    <mergeCell ref="H1024:J1024"/>
    <mergeCell ref="B1028:J1028"/>
    <mergeCell ref="B1029:D1029"/>
    <mergeCell ref="F1029:G1029"/>
    <mergeCell ref="H1029:J1029"/>
    <mergeCell ref="A1025:J1025"/>
    <mergeCell ref="A1026:J1026"/>
    <mergeCell ref="B1030:D1030"/>
    <mergeCell ref="F1030:G1030"/>
    <mergeCell ref="H1030:J1030"/>
    <mergeCell ref="B1031:D1031"/>
    <mergeCell ref="F1031:G1031"/>
    <mergeCell ref="H1031:J1031"/>
    <mergeCell ref="B1032:D1032"/>
    <mergeCell ref="F1032:G1032"/>
    <mergeCell ref="H1032:J1032"/>
    <mergeCell ref="B1033:D1033"/>
    <mergeCell ref="F1033:G1033"/>
    <mergeCell ref="H1033:J1033"/>
    <mergeCell ref="B1034:D1034"/>
    <mergeCell ref="F1034:G1034"/>
    <mergeCell ref="H1034:J1034"/>
    <mergeCell ref="B1035:D1035"/>
    <mergeCell ref="F1035:G1035"/>
    <mergeCell ref="H1035:J1035"/>
    <mergeCell ref="B1036:D1036"/>
    <mergeCell ref="F1036:G1036"/>
    <mergeCell ref="H1036:J1036"/>
    <mergeCell ref="B1037:D1037"/>
    <mergeCell ref="F1037:G1037"/>
    <mergeCell ref="H1037:J1037"/>
    <mergeCell ref="B1038:D1038"/>
    <mergeCell ref="F1038:G1038"/>
    <mergeCell ref="H1038:J1038"/>
    <mergeCell ref="B1039:D1039"/>
    <mergeCell ref="F1039:G1039"/>
    <mergeCell ref="H1039:J1039"/>
    <mergeCell ref="B1040:D1040"/>
    <mergeCell ref="F1040:G1040"/>
    <mergeCell ref="H1040:J1040"/>
    <mergeCell ref="B1041:D1041"/>
    <mergeCell ref="F1041:G1041"/>
    <mergeCell ref="H1041:J1041"/>
    <mergeCell ref="B1042:D1042"/>
    <mergeCell ref="F1042:G1042"/>
    <mergeCell ref="H1042:J1042"/>
    <mergeCell ref="B1043:D1043"/>
    <mergeCell ref="F1043:G1043"/>
    <mergeCell ref="H1043:J1043"/>
    <mergeCell ref="B1044:D1044"/>
    <mergeCell ref="F1044:G1044"/>
    <mergeCell ref="H1044:J1044"/>
    <mergeCell ref="A1045:A1046"/>
    <mergeCell ref="B1045:D1046"/>
    <mergeCell ref="F1045:G1045"/>
    <mergeCell ref="H1045:J1045"/>
    <mergeCell ref="F1046:G1046"/>
    <mergeCell ref="H1046:J1046"/>
    <mergeCell ref="A1047:A1048"/>
    <mergeCell ref="B1047:D1048"/>
    <mergeCell ref="F1047:G1047"/>
    <mergeCell ref="H1047:J1047"/>
    <mergeCell ref="F1048:G1048"/>
    <mergeCell ref="H1048:J1048"/>
    <mergeCell ref="A1049:A1050"/>
    <mergeCell ref="B1049:D1050"/>
    <mergeCell ref="F1049:G1049"/>
    <mergeCell ref="H1049:J1049"/>
    <mergeCell ref="F1050:G1050"/>
    <mergeCell ref="H1050:J1050"/>
    <mergeCell ref="A1051:A1052"/>
    <mergeCell ref="B1051:D1052"/>
    <mergeCell ref="F1051:G1051"/>
    <mergeCell ref="H1051:J1051"/>
    <mergeCell ref="F1052:G1052"/>
    <mergeCell ref="H1052:J1052"/>
    <mergeCell ref="A1053:A1054"/>
    <mergeCell ref="B1053:D1054"/>
    <mergeCell ref="F1053:G1053"/>
    <mergeCell ref="H1053:J1053"/>
    <mergeCell ref="F1054:G1054"/>
    <mergeCell ref="H1054:J1054"/>
    <mergeCell ref="A1055:A1056"/>
    <mergeCell ref="B1055:D1056"/>
    <mergeCell ref="F1055:G1055"/>
    <mergeCell ref="H1055:J1055"/>
    <mergeCell ref="F1056:G1056"/>
    <mergeCell ref="H1056:J1056"/>
    <mergeCell ref="B1057:D1057"/>
    <mergeCell ref="F1057:G1057"/>
    <mergeCell ref="H1057:J1057"/>
    <mergeCell ref="B1058:D1058"/>
    <mergeCell ref="F1058:G1058"/>
    <mergeCell ref="H1058:J1058"/>
    <mergeCell ref="B1059:D1059"/>
    <mergeCell ref="F1059:G1059"/>
    <mergeCell ref="H1059:J1059"/>
    <mergeCell ref="B1060:D1060"/>
    <mergeCell ref="F1060:G1060"/>
    <mergeCell ref="H1060:J1060"/>
    <mergeCell ref="B1061:D1061"/>
    <mergeCell ref="F1061:G1061"/>
    <mergeCell ref="H1061:J1061"/>
    <mergeCell ref="B1062:D1062"/>
    <mergeCell ref="F1062:G1062"/>
    <mergeCell ref="H1062:J1062"/>
    <mergeCell ref="B1063:D1063"/>
    <mergeCell ref="F1063:G1063"/>
    <mergeCell ref="H1063:J1063"/>
    <mergeCell ref="B1064:D1064"/>
    <mergeCell ref="F1064:G1064"/>
    <mergeCell ref="H1064:J1064"/>
    <mergeCell ref="B1065:D1065"/>
    <mergeCell ref="F1065:G1065"/>
    <mergeCell ref="H1065:J1065"/>
    <mergeCell ref="B1066:D1066"/>
    <mergeCell ref="F1066:G1066"/>
    <mergeCell ref="H1066:J1066"/>
    <mergeCell ref="A1067:A1069"/>
    <mergeCell ref="B1067:D1069"/>
    <mergeCell ref="E1067:I1067"/>
    <mergeCell ref="K1067:T1067"/>
    <mergeCell ref="E1068:I1068"/>
    <mergeCell ref="K1068:T1068"/>
    <mergeCell ref="E1069:I1069"/>
    <mergeCell ref="K1069:T1069"/>
    <mergeCell ref="B1070:D1070"/>
    <mergeCell ref="F1070:G1070"/>
    <mergeCell ref="H1070:J1070"/>
    <mergeCell ref="B1071:D1071"/>
    <mergeCell ref="F1071:G1071"/>
    <mergeCell ref="H1071:J1071"/>
    <mergeCell ref="B1072:D1072"/>
    <mergeCell ref="F1072:G1072"/>
    <mergeCell ref="H1072:J1072"/>
    <mergeCell ref="B1073:D1073"/>
    <mergeCell ref="F1073:G1073"/>
    <mergeCell ref="H1073:J1073"/>
    <mergeCell ref="B1074:D1074"/>
    <mergeCell ref="F1074:G1074"/>
    <mergeCell ref="H1074:J1074"/>
    <mergeCell ref="B1078:J1078"/>
    <mergeCell ref="B1079:D1079"/>
    <mergeCell ref="F1079:G1079"/>
    <mergeCell ref="H1079:J1079"/>
    <mergeCell ref="B1080:D1080"/>
    <mergeCell ref="F1080:G1080"/>
    <mergeCell ref="H1080:J1080"/>
    <mergeCell ref="B1081:D1081"/>
    <mergeCell ref="F1081:G1081"/>
    <mergeCell ref="H1081:J1081"/>
    <mergeCell ref="B1082:D1082"/>
    <mergeCell ref="F1082:G1082"/>
    <mergeCell ref="H1082:J1082"/>
    <mergeCell ref="A1075:J1075"/>
    <mergeCell ref="A1076:J1076"/>
    <mergeCell ref="B1083:D1083"/>
    <mergeCell ref="F1083:G1083"/>
    <mergeCell ref="H1083:J1083"/>
    <mergeCell ref="B1084:D1084"/>
    <mergeCell ref="F1084:G1084"/>
    <mergeCell ref="H1084:J1084"/>
    <mergeCell ref="B1085:D1085"/>
    <mergeCell ref="F1085:G1085"/>
    <mergeCell ref="H1085:J1085"/>
    <mergeCell ref="B1086:D1086"/>
    <mergeCell ref="F1086:G1086"/>
    <mergeCell ref="H1086:J1086"/>
    <mergeCell ref="B1087:D1087"/>
    <mergeCell ref="F1087:G1087"/>
    <mergeCell ref="H1087:J1087"/>
    <mergeCell ref="B1088:D1088"/>
    <mergeCell ref="F1088:G1088"/>
    <mergeCell ref="H1088:J1088"/>
    <mergeCell ref="B1089:D1089"/>
    <mergeCell ref="F1089:G1089"/>
    <mergeCell ref="H1089:J1089"/>
    <mergeCell ref="B1090:D1090"/>
    <mergeCell ref="F1090:G1090"/>
    <mergeCell ref="H1090:J1090"/>
    <mergeCell ref="B1091:D1091"/>
    <mergeCell ref="F1091:G1091"/>
    <mergeCell ref="H1091:J1091"/>
    <mergeCell ref="B1092:D1092"/>
    <mergeCell ref="F1092:G1092"/>
    <mergeCell ref="H1092:J1092"/>
    <mergeCell ref="B1093:D1093"/>
    <mergeCell ref="F1093:G1093"/>
    <mergeCell ref="H1093:J1093"/>
    <mergeCell ref="B1094:D1094"/>
    <mergeCell ref="F1094:G1094"/>
    <mergeCell ref="H1094:J1094"/>
    <mergeCell ref="A1095:A1096"/>
    <mergeCell ref="B1095:D1096"/>
    <mergeCell ref="F1095:G1095"/>
    <mergeCell ref="H1095:J1095"/>
    <mergeCell ref="F1096:G1096"/>
    <mergeCell ref="H1096:J1096"/>
    <mergeCell ref="A1097:A1098"/>
    <mergeCell ref="B1097:D1098"/>
    <mergeCell ref="F1097:G1097"/>
    <mergeCell ref="H1097:J1097"/>
    <mergeCell ref="F1098:G1098"/>
    <mergeCell ref="H1098:J1098"/>
    <mergeCell ref="A1099:A1100"/>
    <mergeCell ref="B1099:D1100"/>
    <mergeCell ref="F1099:G1099"/>
    <mergeCell ref="H1099:J1099"/>
    <mergeCell ref="F1100:G1100"/>
    <mergeCell ref="H1100:J1100"/>
    <mergeCell ref="A1101:A1102"/>
    <mergeCell ref="B1101:D1102"/>
    <mergeCell ref="F1101:G1101"/>
    <mergeCell ref="H1101:J1101"/>
    <mergeCell ref="F1102:G1102"/>
    <mergeCell ref="H1102:J1102"/>
    <mergeCell ref="A1103:A1104"/>
    <mergeCell ref="B1103:D1104"/>
    <mergeCell ref="F1103:G1103"/>
    <mergeCell ref="H1103:J1103"/>
    <mergeCell ref="F1104:G1104"/>
    <mergeCell ref="H1104:J1104"/>
    <mergeCell ref="A1105:A1106"/>
    <mergeCell ref="B1105:D1106"/>
    <mergeCell ref="F1105:G1105"/>
    <mergeCell ref="H1105:J1105"/>
    <mergeCell ref="F1106:G1106"/>
    <mergeCell ref="H1106:J1106"/>
    <mergeCell ref="B1107:D1107"/>
    <mergeCell ref="F1107:G1107"/>
    <mergeCell ref="H1107:J1107"/>
    <mergeCell ref="B1108:D1108"/>
    <mergeCell ref="F1108:G1108"/>
    <mergeCell ref="H1108:J1108"/>
    <mergeCell ref="B1109:D1109"/>
    <mergeCell ref="F1109:G1109"/>
    <mergeCell ref="H1109:J1109"/>
    <mergeCell ref="B1110:D1110"/>
    <mergeCell ref="F1110:G1110"/>
    <mergeCell ref="H1110:J1110"/>
    <mergeCell ref="B1111:D1111"/>
    <mergeCell ref="F1111:G1111"/>
    <mergeCell ref="H1111:J1111"/>
    <mergeCell ref="B1112:D1112"/>
    <mergeCell ref="F1112:G1112"/>
    <mergeCell ref="H1112:J1112"/>
    <mergeCell ref="B1113:D1113"/>
    <mergeCell ref="F1113:G1113"/>
    <mergeCell ref="H1113:J1113"/>
    <mergeCell ref="B1114:D1114"/>
    <mergeCell ref="F1114:G1114"/>
    <mergeCell ref="H1114:J1114"/>
    <mergeCell ref="B1115:D1115"/>
    <mergeCell ref="F1115:G1115"/>
    <mergeCell ref="H1115:J1115"/>
    <mergeCell ref="B1116:D1116"/>
    <mergeCell ref="F1116:G1116"/>
    <mergeCell ref="H1116:J1116"/>
    <mergeCell ref="A1117:A1119"/>
    <mergeCell ref="B1117:D1119"/>
    <mergeCell ref="E1117:I1117"/>
    <mergeCell ref="K1117:T1117"/>
    <mergeCell ref="E1118:I1118"/>
    <mergeCell ref="K1118:T1118"/>
    <mergeCell ref="E1119:I1119"/>
    <mergeCell ref="K1119:T1119"/>
    <mergeCell ref="B1120:D1120"/>
    <mergeCell ref="F1120:G1120"/>
    <mergeCell ref="H1120:J1120"/>
    <mergeCell ref="B1121:D1121"/>
    <mergeCell ref="F1121:G1121"/>
    <mergeCell ref="H1121:J1121"/>
    <mergeCell ref="B1122:D1122"/>
    <mergeCell ref="F1122:G1122"/>
    <mergeCell ref="H1122:J1122"/>
    <mergeCell ref="B1123:D1123"/>
    <mergeCell ref="F1123:G1123"/>
    <mergeCell ref="H1123:J1123"/>
    <mergeCell ref="B1124:D1124"/>
    <mergeCell ref="F1124:G1124"/>
    <mergeCell ref="H1124:J1124"/>
    <mergeCell ref="B1128:J1128"/>
    <mergeCell ref="B1129:D1129"/>
    <mergeCell ref="F1129:G1129"/>
    <mergeCell ref="H1129:J1129"/>
    <mergeCell ref="A1125:J1125"/>
    <mergeCell ref="A1126:J1126"/>
    <mergeCell ref="B1130:D1130"/>
    <mergeCell ref="F1130:G1130"/>
    <mergeCell ref="H1130:J1130"/>
    <mergeCell ref="B1131:D1131"/>
    <mergeCell ref="F1131:G1131"/>
    <mergeCell ref="H1131:J1131"/>
    <mergeCell ref="B1132:D1132"/>
    <mergeCell ref="F1132:G1132"/>
    <mergeCell ref="H1132:J1132"/>
    <mergeCell ref="B1133:D1133"/>
    <mergeCell ref="F1133:G1133"/>
    <mergeCell ref="H1133:J1133"/>
    <mergeCell ref="B1134:D1134"/>
    <mergeCell ref="F1134:G1134"/>
    <mergeCell ref="H1134:J1134"/>
    <mergeCell ref="B1135:D1135"/>
    <mergeCell ref="F1135:G1135"/>
    <mergeCell ref="H1135:J1135"/>
    <mergeCell ref="B1136:D1136"/>
    <mergeCell ref="F1136:G1136"/>
    <mergeCell ref="H1136:J1136"/>
    <mergeCell ref="B1137:D1137"/>
    <mergeCell ref="F1137:G1137"/>
    <mergeCell ref="H1137:J1137"/>
    <mergeCell ref="B1138:D1138"/>
    <mergeCell ref="F1138:G1138"/>
    <mergeCell ref="H1138:J1138"/>
    <mergeCell ref="B1139:D1139"/>
    <mergeCell ref="F1139:G1139"/>
    <mergeCell ref="H1139:J1139"/>
    <mergeCell ref="B1140:D1140"/>
    <mergeCell ref="F1140:G1140"/>
    <mergeCell ref="H1140:J1140"/>
    <mergeCell ref="B1141:D1141"/>
    <mergeCell ref="F1141:G1141"/>
    <mergeCell ref="H1141:J1141"/>
    <mergeCell ref="B1142:D1142"/>
    <mergeCell ref="F1142:G1142"/>
    <mergeCell ref="H1142:J1142"/>
    <mergeCell ref="B1143:D1143"/>
    <mergeCell ref="F1143:G1143"/>
    <mergeCell ref="H1143:J1143"/>
    <mergeCell ref="B1144:D1144"/>
    <mergeCell ref="F1144:G1144"/>
    <mergeCell ref="H1144:J1144"/>
    <mergeCell ref="A1145:A1146"/>
    <mergeCell ref="B1145:D1146"/>
    <mergeCell ref="F1145:G1145"/>
    <mergeCell ref="H1145:J1145"/>
    <mergeCell ref="F1146:G1146"/>
    <mergeCell ref="H1146:J1146"/>
    <mergeCell ref="A1147:A1148"/>
    <mergeCell ref="B1147:D1148"/>
    <mergeCell ref="F1147:G1147"/>
    <mergeCell ref="H1147:J1147"/>
    <mergeCell ref="F1148:G1148"/>
    <mergeCell ref="H1148:J1148"/>
    <mergeCell ref="A1149:A1150"/>
    <mergeCell ref="B1149:D1150"/>
    <mergeCell ref="F1149:G1149"/>
    <mergeCell ref="H1149:J1149"/>
    <mergeCell ref="F1150:G1150"/>
    <mergeCell ref="H1150:J1150"/>
    <mergeCell ref="A1151:A1152"/>
    <mergeCell ref="B1151:D1152"/>
    <mergeCell ref="F1151:G1151"/>
    <mergeCell ref="H1151:J1151"/>
    <mergeCell ref="F1152:G1152"/>
    <mergeCell ref="H1152:J1152"/>
    <mergeCell ref="A1153:A1154"/>
    <mergeCell ref="B1153:D1154"/>
    <mergeCell ref="F1153:G1153"/>
    <mergeCell ref="H1153:J1153"/>
    <mergeCell ref="F1154:G1154"/>
    <mergeCell ref="H1154:J1154"/>
    <mergeCell ref="A1155:A1156"/>
    <mergeCell ref="B1155:D1156"/>
    <mergeCell ref="F1155:G1155"/>
    <mergeCell ref="H1155:J1155"/>
    <mergeCell ref="F1156:G1156"/>
    <mergeCell ref="H1156:J1156"/>
    <mergeCell ref="B1157:D1157"/>
    <mergeCell ref="F1157:G1157"/>
    <mergeCell ref="H1157:J1157"/>
    <mergeCell ref="B1158:D1158"/>
    <mergeCell ref="F1158:G1158"/>
    <mergeCell ref="H1158:J1158"/>
    <mergeCell ref="B1159:D1159"/>
    <mergeCell ref="F1159:G1159"/>
    <mergeCell ref="H1159:J1159"/>
    <mergeCell ref="B1160:D1160"/>
    <mergeCell ref="F1160:G1160"/>
    <mergeCell ref="H1160:J1160"/>
    <mergeCell ref="B1161:D1161"/>
    <mergeCell ref="F1161:G1161"/>
    <mergeCell ref="H1161:J1161"/>
    <mergeCell ref="B1162:D1162"/>
    <mergeCell ref="F1162:G1162"/>
    <mergeCell ref="H1162:J1162"/>
    <mergeCell ref="B1163:D1163"/>
    <mergeCell ref="F1163:G1163"/>
    <mergeCell ref="H1163:J1163"/>
    <mergeCell ref="B1164:D1164"/>
    <mergeCell ref="F1164:G1164"/>
    <mergeCell ref="H1164:J1164"/>
    <mergeCell ref="B1165:D1165"/>
    <mergeCell ref="F1165:G1165"/>
    <mergeCell ref="H1165:J1165"/>
    <mergeCell ref="B1166:D1166"/>
    <mergeCell ref="F1166:G1166"/>
    <mergeCell ref="H1166:J1166"/>
    <mergeCell ref="A1167:A1169"/>
    <mergeCell ref="B1167:D1169"/>
    <mergeCell ref="E1167:I1167"/>
    <mergeCell ref="K1167:T1167"/>
    <mergeCell ref="E1168:I1168"/>
    <mergeCell ref="K1168:T1168"/>
    <mergeCell ref="E1169:I1169"/>
    <mergeCell ref="K1169:T1169"/>
    <mergeCell ref="B1170:D1170"/>
    <mergeCell ref="F1170:G1170"/>
    <mergeCell ref="H1170:J1170"/>
    <mergeCell ref="B1171:D1171"/>
    <mergeCell ref="F1171:G1171"/>
    <mergeCell ref="H1171:J1171"/>
    <mergeCell ref="B1172:D1172"/>
    <mergeCell ref="F1172:G1172"/>
    <mergeCell ref="H1172:J1172"/>
    <mergeCell ref="B1173:D1173"/>
    <mergeCell ref="F1173:G1173"/>
    <mergeCell ref="H1173:J1173"/>
    <mergeCell ref="B1174:D1174"/>
    <mergeCell ref="F1174:G1174"/>
    <mergeCell ref="H1174:J1174"/>
    <mergeCell ref="B1178:J1178"/>
    <mergeCell ref="B1179:D1179"/>
    <mergeCell ref="F1179:G1179"/>
    <mergeCell ref="H1179:J1179"/>
    <mergeCell ref="B1180:D1180"/>
    <mergeCell ref="F1180:G1180"/>
    <mergeCell ref="H1180:J1180"/>
    <mergeCell ref="B1181:D1181"/>
    <mergeCell ref="F1181:G1181"/>
    <mergeCell ref="H1181:J1181"/>
    <mergeCell ref="B1182:D1182"/>
    <mergeCell ref="F1182:G1182"/>
    <mergeCell ref="H1182:J1182"/>
    <mergeCell ref="A1175:J1175"/>
    <mergeCell ref="A1176:J1176"/>
    <mergeCell ref="B1183:D1183"/>
    <mergeCell ref="F1183:G1183"/>
    <mergeCell ref="H1183:J1183"/>
    <mergeCell ref="B1184:D1184"/>
    <mergeCell ref="F1184:G1184"/>
    <mergeCell ref="H1184:J1184"/>
    <mergeCell ref="B1185:D1185"/>
    <mergeCell ref="F1185:G1185"/>
    <mergeCell ref="H1185:J1185"/>
    <mergeCell ref="B1186:D1186"/>
    <mergeCell ref="F1186:G1186"/>
    <mergeCell ref="H1186:J1186"/>
    <mergeCell ref="B1187:D1187"/>
    <mergeCell ref="F1187:G1187"/>
    <mergeCell ref="H1187:J1187"/>
    <mergeCell ref="B1188:D1188"/>
    <mergeCell ref="F1188:G1188"/>
    <mergeCell ref="H1188:J1188"/>
    <mergeCell ref="B1189:D1189"/>
    <mergeCell ref="F1189:G1189"/>
    <mergeCell ref="H1189:J1189"/>
    <mergeCell ref="B1190:D1190"/>
    <mergeCell ref="F1190:G1190"/>
    <mergeCell ref="H1190:J1190"/>
    <mergeCell ref="B1191:D1191"/>
    <mergeCell ref="F1191:G1191"/>
    <mergeCell ref="H1191:J1191"/>
    <mergeCell ref="B1192:D1192"/>
    <mergeCell ref="F1192:G1192"/>
    <mergeCell ref="H1192:J1192"/>
    <mergeCell ref="B1193:D1193"/>
    <mergeCell ref="F1193:G1193"/>
    <mergeCell ref="H1193:J1193"/>
    <mergeCell ref="B1194:D1194"/>
    <mergeCell ref="F1194:G1194"/>
    <mergeCell ref="H1194:J1194"/>
    <mergeCell ref="A1195:A1196"/>
    <mergeCell ref="B1195:D1196"/>
    <mergeCell ref="F1195:G1195"/>
    <mergeCell ref="H1195:J1195"/>
    <mergeCell ref="F1196:G1196"/>
    <mergeCell ref="H1196:J1196"/>
    <mergeCell ref="A1197:A1198"/>
    <mergeCell ref="B1197:D1198"/>
    <mergeCell ref="F1197:G1197"/>
    <mergeCell ref="H1197:J1197"/>
    <mergeCell ref="F1198:G1198"/>
    <mergeCell ref="H1198:J1198"/>
    <mergeCell ref="A1199:A1200"/>
    <mergeCell ref="B1199:D1200"/>
    <mergeCell ref="F1199:G1199"/>
    <mergeCell ref="H1199:J1199"/>
    <mergeCell ref="F1200:G1200"/>
    <mergeCell ref="H1200:J1200"/>
    <mergeCell ref="A1201:A1202"/>
    <mergeCell ref="B1201:D1202"/>
    <mergeCell ref="F1201:G1201"/>
    <mergeCell ref="H1201:J1201"/>
    <mergeCell ref="F1202:G1202"/>
    <mergeCell ref="H1202:J1202"/>
    <mergeCell ref="A1203:A1204"/>
    <mergeCell ref="B1203:D1204"/>
    <mergeCell ref="F1203:G1203"/>
    <mergeCell ref="H1203:J1203"/>
    <mergeCell ref="F1204:G1204"/>
    <mergeCell ref="H1204:J1204"/>
    <mergeCell ref="A1205:A1206"/>
    <mergeCell ref="B1205:D1206"/>
    <mergeCell ref="F1205:G1205"/>
    <mergeCell ref="H1205:J1205"/>
    <mergeCell ref="F1206:G1206"/>
    <mergeCell ref="H1206:J1206"/>
    <mergeCell ref="B1207:D1207"/>
    <mergeCell ref="F1207:G1207"/>
    <mergeCell ref="H1207:J1207"/>
    <mergeCell ref="B1208:D1208"/>
    <mergeCell ref="F1208:G1208"/>
    <mergeCell ref="H1208:J1208"/>
    <mergeCell ref="B1209:D1209"/>
    <mergeCell ref="F1209:G1209"/>
    <mergeCell ref="H1209:J1209"/>
    <mergeCell ref="B1210:D1210"/>
    <mergeCell ref="F1210:G1210"/>
    <mergeCell ref="H1210:J1210"/>
    <mergeCell ref="B1211:D1211"/>
    <mergeCell ref="F1211:G1211"/>
    <mergeCell ref="H1211:J1211"/>
    <mergeCell ref="B1212:D1212"/>
    <mergeCell ref="F1212:G1212"/>
    <mergeCell ref="H1212:J1212"/>
    <mergeCell ref="B1213:D1213"/>
    <mergeCell ref="F1213:G1213"/>
    <mergeCell ref="H1213:J1213"/>
    <mergeCell ref="B1214:D1214"/>
    <mergeCell ref="F1214:G1214"/>
    <mergeCell ref="H1214:J1214"/>
    <mergeCell ref="B1215:D1215"/>
    <mergeCell ref="F1215:G1215"/>
    <mergeCell ref="H1215:J1215"/>
    <mergeCell ref="B1216:D1216"/>
    <mergeCell ref="F1216:G1216"/>
    <mergeCell ref="H1216:J1216"/>
    <mergeCell ref="A1217:A1219"/>
    <mergeCell ref="B1217:D1219"/>
    <mergeCell ref="E1217:I1217"/>
    <mergeCell ref="K1217:T1217"/>
    <mergeCell ref="E1218:I1218"/>
    <mergeCell ref="K1218:T1218"/>
    <mergeCell ref="E1219:I1219"/>
    <mergeCell ref="K1219:T1219"/>
    <mergeCell ref="B1220:D1220"/>
    <mergeCell ref="F1220:G1220"/>
    <mergeCell ref="H1220:J1220"/>
    <mergeCell ref="B1221:D1221"/>
    <mergeCell ref="F1221:G1221"/>
    <mergeCell ref="H1221:J1221"/>
    <mergeCell ref="B1222:D1222"/>
    <mergeCell ref="F1222:G1222"/>
    <mergeCell ref="H1222:J1222"/>
    <mergeCell ref="B1223:D1223"/>
    <mergeCell ref="F1223:G1223"/>
    <mergeCell ref="H1223:J1223"/>
    <mergeCell ref="B1224:D1224"/>
    <mergeCell ref="F1224:G1224"/>
    <mergeCell ref="H1224:J1224"/>
    <mergeCell ref="B1228:J1228"/>
    <mergeCell ref="B1229:D1229"/>
    <mergeCell ref="F1229:G1229"/>
    <mergeCell ref="H1229:J1229"/>
    <mergeCell ref="A1225:J1225"/>
    <mergeCell ref="A1226:J1226"/>
    <mergeCell ref="B1230:D1230"/>
    <mergeCell ref="F1230:G1230"/>
    <mergeCell ref="H1230:J1230"/>
    <mergeCell ref="B1231:D1231"/>
    <mergeCell ref="F1231:G1231"/>
    <mergeCell ref="H1231:J1231"/>
    <mergeCell ref="B1232:D1232"/>
    <mergeCell ref="F1232:G1232"/>
    <mergeCell ref="H1232:J1232"/>
    <mergeCell ref="B1233:D1233"/>
    <mergeCell ref="F1233:G1233"/>
    <mergeCell ref="H1233:J1233"/>
    <mergeCell ref="B1234:D1234"/>
    <mergeCell ref="F1234:G1234"/>
    <mergeCell ref="H1234:J1234"/>
    <mergeCell ref="B1235:D1235"/>
    <mergeCell ref="F1235:G1235"/>
    <mergeCell ref="H1235:J1235"/>
    <mergeCell ref="B1236:D1236"/>
    <mergeCell ref="F1236:G1236"/>
    <mergeCell ref="H1236:J1236"/>
    <mergeCell ref="B1237:D1237"/>
    <mergeCell ref="F1237:G1237"/>
    <mergeCell ref="H1237:J1237"/>
    <mergeCell ref="B1238:D1238"/>
    <mergeCell ref="F1238:G1238"/>
    <mergeCell ref="H1238:J1238"/>
    <mergeCell ref="B1239:D1239"/>
    <mergeCell ref="F1239:G1239"/>
    <mergeCell ref="H1239:J1239"/>
    <mergeCell ref="B1240:D1240"/>
    <mergeCell ref="F1240:G1240"/>
    <mergeCell ref="H1240:J1240"/>
    <mergeCell ref="B1241:D1241"/>
    <mergeCell ref="F1241:G1241"/>
    <mergeCell ref="H1241:J1241"/>
    <mergeCell ref="B1242:D1242"/>
    <mergeCell ref="F1242:G1242"/>
    <mergeCell ref="H1242:J1242"/>
    <mergeCell ref="B1243:D1243"/>
    <mergeCell ref="F1243:G1243"/>
    <mergeCell ref="H1243:J1243"/>
    <mergeCell ref="B1244:D1244"/>
    <mergeCell ref="F1244:G1244"/>
    <mergeCell ref="H1244:J1244"/>
    <mergeCell ref="A1245:A1246"/>
    <mergeCell ref="B1245:D1246"/>
    <mergeCell ref="F1245:G1245"/>
    <mergeCell ref="H1245:J1245"/>
    <mergeCell ref="F1246:G1246"/>
    <mergeCell ref="H1246:J1246"/>
    <mergeCell ref="A1247:A1248"/>
    <mergeCell ref="B1247:D1248"/>
    <mergeCell ref="F1247:G1247"/>
    <mergeCell ref="H1247:J1247"/>
    <mergeCell ref="F1248:G1248"/>
    <mergeCell ref="H1248:J1248"/>
    <mergeCell ref="A1249:A1250"/>
    <mergeCell ref="B1249:D1250"/>
    <mergeCell ref="F1249:G1249"/>
    <mergeCell ref="H1249:J1249"/>
    <mergeCell ref="F1250:G1250"/>
    <mergeCell ref="H1250:J1250"/>
    <mergeCell ref="A1251:A1252"/>
    <mergeCell ref="B1251:D1252"/>
    <mergeCell ref="F1251:G1251"/>
    <mergeCell ref="H1251:J1251"/>
    <mergeCell ref="F1252:G1252"/>
    <mergeCell ref="H1252:J1252"/>
    <mergeCell ref="A1253:A1254"/>
    <mergeCell ref="B1253:D1254"/>
    <mergeCell ref="F1253:G1253"/>
    <mergeCell ref="H1253:J1253"/>
    <mergeCell ref="F1254:G1254"/>
    <mergeCell ref="H1254:J1254"/>
    <mergeCell ref="A1255:A1256"/>
    <mergeCell ref="B1255:D1256"/>
    <mergeCell ref="F1255:G1255"/>
    <mergeCell ref="H1255:J1255"/>
    <mergeCell ref="F1256:G1256"/>
    <mergeCell ref="H1256:J1256"/>
    <mergeCell ref="B1257:D1257"/>
    <mergeCell ref="F1257:G1257"/>
    <mergeCell ref="H1257:J1257"/>
    <mergeCell ref="B1258:D1258"/>
    <mergeCell ref="F1258:G1258"/>
    <mergeCell ref="H1258:J1258"/>
    <mergeCell ref="B1259:D1259"/>
    <mergeCell ref="F1259:G1259"/>
    <mergeCell ref="H1259:J1259"/>
    <mergeCell ref="B1260:D1260"/>
    <mergeCell ref="F1260:G1260"/>
    <mergeCell ref="H1260:J1260"/>
    <mergeCell ref="B1261:D1261"/>
    <mergeCell ref="F1261:G1261"/>
    <mergeCell ref="H1261:J1261"/>
    <mergeCell ref="B1262:D1262"/>
    <mergeCell ref="F1262:G1262"/>
    <mergeCell ref="H1262:J1262"/>
    <mergeCell ref="B1263:D1263"/>
    <mergeCell ref="F1263:G1263"/>
    <mergeCell ref="H1263:J1263"/>
    <mergeCell ref="B1264:D1264"/>
    <mergeCell ref="F1264:G1264"/>
    <mergeCell ref="H1264:J1264"/>
    <mergeCell ref="B1265:D1265"/>
    <mergeCell ref="F1265:G1265"/>
    <mergeCell ref="H1265:J1265"/>
    <mergeCell ref="B1266:D1266"/>
    <mergeCell ref="F1266:G1266"/>
    <mergeCell ref="H1266:J1266"/>
    <mergeCell ref="A1267:A1269"/>
    <mergeCell ref="B1267:D1269"/>
    <mergeCell ref="E1267:I1267"/>
    <mergeCell ref="K1267:T1267"/>
    <mergeCell ref="E1268:I1268"/>
    <mergeCell ref="K1268:T1268"/>
    <mergeCell ref="E1269:I1269"/>
    <mergeCell ref="K1269:T1269"/>
    <mergeCell ref="B1270:D1270"/>
    <mergeCell ref="F1270:G1270"/>
    <mergeCell ref="H1270:J1270"/>
    <mergeCell ref="B1271:D1271"/>
    <mergeCell ref="F1271:G1271"/>
    <mergeCell ref="H1271:J1271"/>
    <mergeCell ref="B1272:D1272"/>
    <mergeCell ref="F1272:G1272"/>
    <mergeCell ref="H1272:J1272"/>
    <mergeCell ref="B1273:D1273"/>
    <mergeCell ref="F1273:G1273"/>
    <mergeCell ref="H1273:J1273"/>
    <mergeCell ref="B1274:D1274"/>
    <mergeCell ref="F1274:G1274"/>
    <mergeCell ref="H1274:J1274"/>
    <mergeCell ref="B1278:J1278"/>
    <mergeCell ref="B1279:D1279"/>
    <mergeCell ref="F1279:G1279"/>
    <mergeCell ref="H1279:J1279"/>
    <mergeCell ref="B1280:D1280"/>
    <mergeCell ref="F1280:G1280"/>
    <mergeCell ref="H1280:J1280"/>
    <mergeCell ref="B1281:D1281"/>
    <mergeCell ref="F1281:G1281"/>
    <mergeCell ref="H1281:J1281"/>
    <mergeCell ref="B1282:D1282"/>
    <mergeCell ref="F1282:G1282"/>
    <mergeCell ref="H1282:J1282"/>
    <mergeCell ref="A1275:J1275"/>
    <mergeCell ref="A1276:J1276"/>
    <mergeCell ref="B1283:D1283"/>
    <mergeCell ref="F1283:G1283"/>
    <mergeCell ref="H1283:J1283"/>
    <mergeCell ref="B1284:D1284"/>
    <mergeCell ref="F1284:G1284"/>
    <mergeCell ref="H1284:J1284"/>
    <mergeCell ref="B1285:D1285"/>
    <mergeCell ref="F1285:G1285"/>
    <mergeCell ref="H1285:J1285"/>
    <mergeCell ref="B1286:D1286"/>
    <mergeCell ref="F1286:G1286"/>
    <mergeCell ref="H1286:J1286"/>
    <mergeCell ref="B1287:D1287"/>
    <mergeCell ref="F1287:G1287"/>
    <mergeCell ref="H1287:J1287"/>
    <mergeCell ref="B1288:D1288"/>
    <mergeCell ref="F1288:G1288"/>
    <mergeCell ref="H1288:J1288"/>
    <mergeCell ref="B1289:D1289"/>
    <mergeCell ref="F1289:G1289"/>
    <mergeCell ref="H1289:J1289"/>
    <mergeCell ref="B1290:D1290"/>
    <mergeCell ref="F1290:G1290"/>
    <mergeCell ref="H1290:J1290"/>
    <mergeCell ref="B1291:D1291"/>
    <mergeCell ref="F1291:G1291"/>
    <mergeCell ref="H1291:J1291"/>
    <mergeCell ref="B1292:D1292"/>
    <mergeCell ref="F1292:G1292"/>
    <mergeCell ref="H1292:J1292"/>
    <mergeCell ref="B1293:D1293"/>
    <mergeCell ref="F1293:G1293"/>
    <mergeCell ref="H1293:J1293"/>
    <mergeCell ref="B1294:D1294"/>
    <mergeCell ref="F1294:G1294"/>
    <mergeCell ref="H1294:J1294"/>
    <mergeCell ref="A1295:A1296"/>
    <mergeCell ref="B1295:D1296"/>
    <mergeCell ref="F1295:G1295"/>
    <mergeCell ref="H1295:J1295"/>
    <mergeCell ref="F1296:G1296"/>
    <mergeCell ref="H1296:J1296"/>
    <mergeCell ref="A1297:A1298"/>
    <mergeCell ref="B1297:D1298"/>
    <mergeCell ref="F1297:G1297"/>
    <mergeCell ref="H1297:J1297"/>
    <mergeCell ref="F1298:G1298"/>
    <mergeCell ref="H1298:J1298"/>
    <mergeCell ref="A1299:A1300"/>
    <mergeCell ref="B1299:D1300"/>
    <mergeCell ref="F1299:G1299"/>
    <mergeCell ref="H1299:J1299"/>
    <mergeCell ref="F1300:G1300"/>
    <mergeCell ref="H1300:J1300"/>
    <mergeCell ref="A1301:A1302"/>
    <mergeCell ref="B1301:D1302"/>
    <mergeCell ref="F1301:G1301"/>
    <mergeCell ref="H1301:J1301"/>
    <mergeCell ref="F1302:G1302"/>
    <mergeCell ref="H1302:J1302"/>
    <mergeCell ref="A1303:A1304"/>
    <mergeCell ref="B1303:D1304"/>
    <mergeCell ref="F1303:G1303"/>
    <mergeCell ref="H1303:J1303"/>
    <mergeCell ref="F1304:G1304"/>
    <mergeCell ref="H1304:J1304"/>
    <mergeCell ref="A1305:A1306"/>
    <mergeCell ref="B1305:D1306"/>
    <mergeCell ref="F1305:G1305"/>
    <mergeCell ref="H1305:J1305"/>
    <mergeCell ref="F1306:G1306"/>
    <mergeCell ref="H1306:J1306"/>
    <mergeCell ref="B1307:D1307"/>
    <mergeCell ref="F1307:G1307"/>
    <mergeCell ref="H1307:J1307"/>
    <mergeCell ref="B1308:D1308"/>
    <mergeCell ref="F1308:G1308"/>
    <mergeCell ref="H1308:J1308"/>
    <mergeCell ref="B1309:D1309"/>
    <mergeCell ref="F1309:G1309"/>
    <mergeCell ref="H1309:J1309"/>
    <mergeCell ref="B1310:D1310"/>
    <mergeCell ref="F1310:G1310"/>
    <mergeCell ref="H1310:J1310"/>
    <mergeCell ref="B1311:D1311"/>
    <mergeCell ref="F1311:G1311"/>
    <mergeCell ref="H1311:J1311"/>
    <mergeCell ref="B1312:D1312"/>
    <mergeCell ref="F1312:G1312"/>
    <mergeCell ref="H1312:J1312"/>
    <mergeCell ref="B1313:D1313"/>
    <mergeCell ref="F1313:G1313"/>
    <mergeCell ref="H1313:J1313"/>
    <mergeCell ref="B1314:D1314"/>
    <mergeCell ref="F1314:G1314"/>
    <mergeCell ref="H1314:J1314"/>
    <mergeCell ref="B1315:D1315"/>
    <mergeCell ref="F1315:G1315"/>
    <mergeCell ref="H1315:J1315"/>
    <mergeCell ref="B1316:D1316"/>
    <mergeCell ref="F1316:G1316"/>
    <mergeCell ref="H1316:J1316"/>
    <mergeCell ref="A1317:A1319"/>
    <mergeCell ref="B1317:D1319"/>
    <mergeCell ref="E1317:I1317"/>
    <mergeCell ref="K1317:T1317"/>
    <mergeCell ref="E1318:I1318"/>
    <mergeCell ref="K1318:T1318"/>
    <mergeCell ref="E1319:I1319"/>
    <mergeCell ref="K1319:T1319"/>
    <mergeCell ref="B1320:D1320"/>
    <mergeCell ref="F1320:G1320"/>
    <mergeCell ref="H1320:J1320"/>
    <mergeCell ref="B1321:D1321"/>
    <mergeCell ref="F1321:G1321"/>
    <mergeCell ref="H1321:J1321"/>
    <mergeCell ref="B1322:D1322"/>
    <mergeCell ref="F1322:G1322"/>
    <mergeCell ref="H1322:J1322"/>
    <mergeCell ref="B1323:D1323"/>
    <mergeCell ref="F1323:G1323"/>
    <mergeCell ref="H1323:J1323"/>
    <mergeCell ref="B1324:D1324"/>
    <mergeCell ref="F1324:G1324"/>
    <mergeCell ref="H1324:J1324"/>
    <mergeCell ref="B1328:J1328"/>
    <mergeCell ref="B1329:D1329"/>
    <mergeCell ref="F1329:G1329"/>
    <mergeCell ref="H1329:J1329"/>
    <mergeCell ref="A1325:J1325"/>
    <mergeCell ref="A1326:J1326"/>
    <mergeCell ref="B1330:D1330"/>
    <mergeCell ref="F1330:G1330"/>
    <mergeCell ref="H1330:J1330"/>
    <mergeCell ref="B1331:D1331"/>
    <mergeCell ref="F1331:G1331"/>
    <mergeCell ref="H1331:J1331"/>
    <mergeCell ref="B1332:D1332"/>
    <mergeCell ref="F1332:G1332"/>
    <mergeCell ref="H1332:J1332"/>
    <mergeCell ref="B1333:D1333"/>
    <mergeCell ref="F1333:G1333"/>
    <mergeCell ref="H1333:J1333"/>
    <mergeCell ref="B1334:D1334"/>
    <mergeCell ref="F1334:G1334"/>
    <mergeCell ref="H1334:J1334"/>
    <mergeCell ref="B1335:D1335"/>
    <mergeCell ref="F1335:G1335"/>
    <mergeCell ref="H1335:J1335"/>
    <mergeCell ref="B1336:D1336"/>
    <mergeCell ref="F1336:G1336"/>
    <mergeCell ref="H1336:J1336"/>
    <mergeCell ref="B1337:D1337"/>
    <mergeCell ref="F1337:G1337"/>
    <mergeCell ref="H1337:J1337"/>
    <mergeCell ref="B1338:D1338"/>
    <mergeCell ref="F1338:G1338"/>
    <mergeCell ref="H1338:J1338"/>
    <mergeCell ref="B1339:D1339"/>
    <mergeCell ref="F1339:G1339"/>
    <mergeCell ref="H1339:J1339"/>
    <mergeCell ref="B1340:D1340"/>
    <mergeCell ref="F1340:G1340"/>
    <mergeCell ref="H1340:J1340"/>
    <mergeCell ref="B1341:D1341"/>
    <mergeCell ref="F1341:G1341"/>
    <mergeCell ref="H1341:J1341"/>
    <mergeCell ref="B1342:D1342"/>
    <mergeCell ref="F1342:G1342"/>
    <mergeCell ref="H1342:J1342"/>
    <mergeCell ref="B1343:D1343"/>
    <mergeCell ref="F1343:G1343"/>
    <mergeCell ref="H1343:J1343"/>
    <mergeCell ref="B1344:D1344"/>
    <mergeCell ref="F1344:G1344"/>
    <mergeCell ref="H1344:J1344"/>
    <mergeCell ref="A1345:A1346"/>
    <mergeCell ref="B1345:D1346"/>
    <mergeCell ref="F1345:G1345"/>
    <mergeCell ref="H1345:J1345"/>
    <mergeCell ref="F1346:G1346"/>
    <mergeCell ref="H1346:J1346"/>
    <mergeCell ref="A1347:A1348"/>
    <mergeCell ref="B1347:D1348"/>
    <mergeCell ref="F1347:G1347"/>
    <mergeCell ref="H1347:J1347"/>
    <mergeCell ref="F1348:G1348"/>
    <mergeCell ref="H1348:J1348"/>
    <mergeCell ref="A1349:A1350"/>
    <mergeCell ref="B1349:D1350"/>
    <mergeCell ref="F1349:G1349"/>
    <mergeCell ref="H1349:J1349"/>
    <mergeCell ref="F1350:G1350"/>
    <mergeCell ref="H1350:J1350"/>
    <mergeCell ref="A1351:A1352"/>
    <mergeCell ref="B1351:D1352"/>
    <mergeCell ref="F1351:G1351"/>
    <mergeCell ref="H1351:J1351"/>
    <mergeCell ref="F1352:G1352"/>
    <mergeCell ref="H1352:J1352"/>
    <mergeCell ref="A1353:A1354"/>
    <mergeCell ref="B1353:D1354"/>
    <mergeCell ref="F1353:G1353"/>
    <mergeCell ref="H1353:J1353"/>
    <mergeCell ref="F1354:G1354"/>
    <mergeCell ref="H1354:J1354"/>
    <mergeCell ref="A1355:A1356"/>
    <mergeCell ref="B1355:D1356"/>
    <mergeCell ref="F1355:G1355"/>
    <mergeCell ref="H1355:J1355"/>
    <mergeCell ref="F1356:G1356"/>
    <mergeCell ref="H1356:J1356"/>
    <mergeCell ref="B1357:D1357"/>
    <mergeCell ref="F1357:G1357"/>
    <mergeCell ref="H1357:J1357"/>
    <mergeCell ref="B1358:D1358"/>
    <mergeCell ref="F1358:G1358"/>
    <mergeCell ref="H1358:J1358"/>
    <mergeCell ref="B1359:D1359"/>
    <mergeCell ref="F1359:G1359"/>
    <mergeCell ref="H1359:J1359"/>
    <mergeCell ref="B1360:D1360"/>
    <mergeCell ref="F1360:G1360"/>
    <mergeCell ref="H1360:J1360"/>
    <mergeCell ref="B1361:D1361"/>
    <mergeCell ref="F1361:G1361"/>
    <mergeCell ref="H1361:J1361"/>
    <mergeCell ref="B1362:D1362"/>
    <mergeCell ref="F1362:G1362"/>
    <mergeCell ref="H1362:J1362"/>
    <mergeCell ref="B1363:D1363"/>
    <mergeCell ref="F1363:G1363"/>
    <mergeCell ref="H1363:J1363"/>
    <mergeCell ref="B1364:D1364"/>
    <mergeCell ref="F1364:G1364"/>
    <mergeCell ref="H1364:J1364"/>
    <mergeCell ref="B1365:D1365"/>
    <mergeCell ref="F1365:G1365"/>
    <mergeCell ref="H1365:J1365"/>
    <mergeCell ref="B1366:D1366"/>
    <mergeCell ref="F1366:G1366"/>
    <mergeCell ref="H1366:J1366"/>
    <mergeCell ref="A1367:A1369"/>
    <mergeCell ref="B1367:D1369"/>
    <mergeCell ref="E1367:I1367"/>
    <mergeCell ref="K1367:T1367"/>
    <mergeCell ref="E1368:I1368"/>
    <mergeCell ref="K1368:T1368"/>
    <mergeCell ref="E1369:I1369"/>
    <mergeCell ref="K1369:T1369"/>
    <mergeCell ref="B1370:D1370"/>
    <mergeCell ref="F1370:G1370"/>
    <mergeCell ref="H1370:J1370"/>
    <mergeCell ref="B1371:D1371"/>
    <mergeCell ref="F1371:G1371"/>
    <mergeCell ref="H1371:J1371"/>
    <mergeCell ref="B1372:D1372"/>
    <mergeCell ref="F1372:G1372"/>
    <mergeCell ref="H1372:J1372"/>
    <mergeCell ref="B1373:D1373"/>
    <mergeCell ref="F1373:G1373"/>
    <mergeCell ref="H1373:J1373"/>
    <mergeCell ref="B1374:D1374"/>
    <mergeCell ref="F1374:G1374"/>
    <mergeCell ref="H1374:J1374"/>
    <mergeCell ref="B1378:J1378"/>
    <mergeCell ref="B1379:D1379"/>
    <mergeCell ref="F1379:G1379"/>
    <mergeCell ref="H1379:J1379"/>
    <mergeCell ref="B1380:D1380"/>
    <mergeCell ref="F1380:G1380"/>
    <mergeCell ref="H1380:J1380"/>
    <mergeCell ref="B1381:D1381"/>
    <mergeCell ref="F1381:G1381"/>
    <mergeCell ref="H1381:J1381"/>
    <mergeCell ref="B1382:D1382"/>
    <mergeCell ref="F1382:G1382"/>
    <mergeCell ref="H1382:J1382"/>
    <mergeCell ref="A1375:J1375"/>
    <mergeCell ref="A1376:J1376"/>
    <mergeCell ref="B1383:D1383"/>
    <mergeCell ref="F1383:G1383"/>
    <mergeCell ref="H1383:J1383"/>
    <mergeCell ref="B1384:D1384"/>
    <mergeCell ref="F1384:G1384"/>
    <mergeCell ref="H1384:J1384"/>
    <mergeCell ref="B1385:D1385"/>
    <mergeCell ref="F1385:G1385"/>
    <mergeCell ref="H1385:J1385"/>
    <mergeCell ref="B1386:D1386"/>
    <mergeCell ref="F1386:G1386"/>
    <mergeCell ref="H1386:J1386"/>
    <mergeCell ref="B1387:D1387"/>
    <mergeCell ref="F1387:G1387"/>
    <mergeCell ref="H1387:J1387"/>
    <mergeCell ref="B1388:D1388"/>
    <mergeCell ref="F1388:G1388"/>
    <mergeCell ref="H1388:J1388"/>
    <mergeCell ref="B1389:D1389"/>
    <mergeCell ref="F1389:G1389"/>
    <mergeCell ref="H1389:J1389"/>
    <mergeCell ref="B1390:D1390"/>
    <mergeCell ref="F1390:G1390"/>
    <mergeCell ref="H1390:J1390"/>
    <mergeCell ref="B1391:D1391"/>
    <mergeCell ref="F1391:G1391"/>
    <mergeCell ref="H1391:J1391"/>
    <mergeCell ref="B1392:D1392"/>
    <mergeCell ref="F1392:G1392"/>
    <mergeCell ref="H1392:J1392"/>
    <mergeCell ref="B1393:D1393"/>
    <mergeCell ref="F1393:G1393"/>
    <mergeCell ref="H1393:J1393"/>
    <mergeCell ref="B1394:D1394"/>
    <mergeCell ref="F1394:G1394"/>
    <mergeCell ref="H1394:J1394"/>
    <mergeCell ref="A1395:A1396"/>
    <mergeCell ref="B1395:D1396"/>
    <mergeCell ref="F1395:G1395"/>
    <mergeCell ref="H1395:J1395"/>
    <mergeCell ref="F1396:G1396"/>
    <mergeCell ref="H1396:J1396"/>
    <mergeCell ref="A1397:A1398"/>
    <mergeCell ref="B1397:D1398"/>
    <mergeCell ref="F1397:G1397"/>
    <mergeCell ref="H1397:J1397"/>
    <mergeCell ref="F1398:G1398"/>
    <mergeCell ref="H1398:J1398"/>
    <mergeCell ref="A1399:A1400"/>
    <mergeCell ref="B1399:D1400"/>
    <mergeCell ref="F1399:G1399"/>
    <mergeCell ref="H1399:J1399"/>
    <mergeCell ref="F1400:G1400"/>
    <mergeCell ref="H1400:J1400"/>
    <mergeCell ref="A1401:A1402"/>
    <mergeCell ref="B1401:D1402"/>
    <mergeCell ref="F1401:G1401"/>
    <mergeCell ref="H1401:J1401"/>
    <mergeCell ref="F1402:G1402"/>
    <mergeCell ref="H1402:J1402"/>
    <mergeCell ref="A1403:A1404"/>
    <mergeCell ref="B1403:D1404"/>
    <mergeCell ref="F1403:G1403"/>
    <mergeCell ref="H1403:J1403"/>
    <mergeCell ref="F1404:G1404"/>
    <mergeCell ref="H1404:J1404"/>
    <mergeCell ref="A1405:A1406"/>
    <mergeCell ref="B1405:D1406"/>
    <mergeCell ref="F1405:G1405"/>
    <mergeCell ref="H1405:J1405"/>
    <mergeCell ref="F1406:G1406"/>
    <mergeCell ref="H1406:J1406"/>
    <mergeCell ref="B1407:D1407"/>
    <mergeCell ref="F1407:G1407"/>
    <mergeCell ref="H1407:J1407"/>
    <mergeCell ref="B1408:D1408"/>
    <mergeCell ref="F1408:G1408"/>
    <mergeCell ref="H1408:J1408"/>
    <mergeCell ref="B1409:D1409"/>
    <mergeCell ref="F1409:G1409"/>
    <mergeCell ref="H1409:J1409"/>
    <mergeCell ref="B1410:D1410"/>
    <mergeCell ref="F1410:G1410"/>
    <mergeCell ref="H1410:J1410"/>
    <mergeCell ref="B1411:D1411"/>
    <mergeCell ref="F1411:G1411"/>
    <mergeCell ref="H1411:J1411"/>
    <mergeCell ref="B1412:D1412"/>
    <mergeCell ref="F1412:G1412"/>
    <mergeCell ref="H1412:J1412"/>
    <mergeCell ref="B1413:D1413"/>
    <mergeCell ref="F1413:G1413"/>
    <mergeCell ref="H1413:J1413"/>
    <mergeCell ref="B1414:D1414"/>
    <mergeCell ref="F1414:G1414"/>
    <mergeCell ref="H1414:J1414"/>
    <mergeCell ref="B1415:D1415"/>
    <mergeCell ref="F1415:G1415"/>
    <mergeCell ref="H1415:J1415"/>
    <mergeCell ref="B1416:D1416"/>
    <mergeCell ref="F1416:G1416"/>
    <mergeCell ref="H1416:J1416"/>
    <mergeCell ref="A1417:A1419"/>
    <mergeCell ref="B1417:D1419"/>
    <mergeCell ref="E1417:I1417"/>
    <mergeCell ref="K1417:T1417"/>
    <mergeCell ref="E1418:I1418"/>
    <mergeCell ref="K1418:T1418"/>
    <mergeCell ref="E1419:I1419"/>
    <mergeCell ref="K1419:T1419"/>
    <mergeCell ref="B1420:D1420"/>
    <mergeCell ref="F1420:G1420"/>
    <mergeCell ref="H1420:J1420"/>
    <mergeCell ref="B1421:D1421"/>
    <mergeCell ref="F1421:G1421"/>
    <mergeCell ref="H1421:J1421"/>
    <mergeCell ref="B1422:D1422"/>
    <mergeCell ref="F1422:G1422"/>
    <mergeCell ref="H1422:J1422"/>
    <mergeCell ref="B1423:D1423"/>
    <mergeCell ref="F1423:G1423"/>
    <mergeCell ref="H1423:J1423"/>
    <mergeCell ref="B1424:D1424"/>
    <mergeCell ref="F1424:G1424"/>
    <mergeCell ref="H1424:J1424"/>
    <mergeCell ref="B1428:J1428"/>
    <mergeCell ref="B1429:D1429"/>
    <mergeCell ref="F1429:G1429"/>
    <mergeCell ref="H1429:J1429"/>
    <mergeCell ref="A1425:J1425"/>
    <mergeCell ref="A1426:J1426"/>
    <mergeCell ref="B1430:D1430"/>
    <mergeCell ref="F1430:G1430"/>
    <mergeCell ref="H1430:J1430"/>
    <mergeCell ref="B1431:D1431"/>
    <mergeCell ref="F1431:G1431"/>
    <mergeCell ref="H1431:J1431"/>
    <mergeCell ref="B1432:D1432"/>
    <mergeCell ref="F1432:G1432"/>
    <mergeCell ref="H1432:J1432"/>
    <mergeCell ref="B1433:D1433"/>
    <mergeCell ref="F1433:G1433"/>
    <mergeCell ref="H1433:J1433"/>
    <mergeCell ref="B1434:D1434"/>
    <mergeCell ref="F1434:G1434"/>
    <mergeCell ref="H1434:J1434"/>
    <mergeCell ref="B1435:D1435"/>
    <mergeCell ref="F1435:G1435"/>
    <mergeCell ref="H1435:J1435"/>
    <mergeCell ref="B1436:D1436"/>
    <mergeCell ref="F1436:G1436"/>
    <mergeCell ref="H1436:J1436"/>
    <mergeCell ref="B1437:D1437"/>
    <mergeCell ref="F1437:G1437"/>
    <mergeCell ref="H1437:J1437"/>
    <mergeCell ref="B1438:D1438"/>
    <mergeCell ref="F1438:G1438"/>
    <mergeCell ref="H1438:J1438"/>
    <mergeCell ref="B1439:D1439"/>
    <mergeCell ref="F1439:G1439"/>
    <mergeCell ref="H1439:J1439"/>
    <mergeCell ref="B1440:D1440"/>
    <mergeCell ref="F1440:G1440"/>
    <mergeCell ref="H1440:J1440"/>
    <mergeCell ref="B1441:D1441"/>
    <mergeCell ref="F1441:G1441"/>
    <mergeCell ref="H1441:J1441"/>
    <mergeCell ref="B1442:D1442"/>
    <mergeCell ref="F1442:G1442"/>
    <mergeCell ref="H1442:J1442"/>
    <mergeCell ref="B1443:D1443"/>
    <mergeCell ref="F1443:G1443"/>
    <mergeCell ref="H1443:J1443"/>
    <mergeCell ref="B1444:D1444"/>
    <mergeCell ref="F1444:G1444"/>
    <mergeCell ref="H1444:J1444"/>
    <mergeCell ref="A1445:A1446"/>
    <mergeCell ref="B1445:D1446"/>
    <mergeCell ref="F1445:G1445"/>
    <mergeCell ref="H1445:J1445"/>
    <mergeCell ref="F1446:G1446"/>
    <mergeCell ref="H1446:J1446"/>
    <mergeCell ref="A1447:A1448"/>
    <mergeCell ref="B1447:D1448"/>
    <mergeCell ref="F1447:G1447"/>
    <mergeCell ref="H1447:J1447"/>
    <mergeCell ref="F1448:G1448"/>
    <mergeCell ref="H1448:J1448"/>
    <mergeCell ref="A1449:A1450"/>
    <mergeCell ref="B1449:D1450"/>
    <mergeCell ref="F1449:G1449"/>
    <mergeCell ref="H1449:J1449"/>
    <mergeCell ref="F1450:G1450"/>
    <mergeCell ref="H1450:J1450"/>
    <mergeCell ref="A1451:A1452"/>
    <mergeCell ref="B1451:D1452"/>
    <mergeCell ref="F1451:G1451"/>
    <mergeCell ref="H1451:J1451"/>
    <mergeCell ref="F1452:G1452"/>
    <mergeCell ref="H1452:J1452"/>
    <mergeCell ref="A1453:A1454"/>
    <mergeCell ref="B1453:D1454"/>
    <mergeCell ref="F1453:G1453"/>
    <mergeCell ref="H1453:J1453"/>
    <mergeCell ref="F1454:G1454"/>
    <mergeCell ref="H1454:J1454"/>
    <mergeCell ref="A1455:A1456"/>
    <mergeCell ref="B1455:D1456"/>
    <mergeCell ref="F1455:G1455"/>
    <mergeCell ref="H1455:J1455"/>
    <mergeCell ref="F1456:G1456"/>
    <mergeCell ref="H1456:J1456"/>
    <mergeCell ref="B1457:D1457"/>
    <mergeCell ref="F1457:G1457"/>
    <mergeCell ref="H1457:J1457"/>
    <mergeCell ref="B1458:D1458"/>
    <mergeCell ref="F1458:G1458"/>
    <mergeCell ref="H1458:J1458"/>
    <mergeCell ref="B1459:D1459"/>
    <mergeCell ref="F1459:G1459"/>
    <mergeCell ref="H1459:J1459"/>
    <mergeCell ref="B1460:D1460"/>
    <mergeCell ref="F1460:G1460"/>
    <mergeCell ref="H1460:J1460"/>
    <mergeCell ref="B1461:D1461"/>
    <mergeCell ref="F1461:G1461"/>
    <mergeCell ref="H1461:J1461"/>
    <mergeCell ref="B1462:D1462"/>
    <mergeCell ref="F1462:G1462"/>
    <mergeCell ref="H1462:J1462"/>
    <mergeCell ref="B1463:D1463"/>
    <mergeCell ref="F1463:G1463"/>
    <mergeCell ref="H1463:J1463"/>
    <mergeCell ref="B1464:D1464"/>
    <mergeCell ref="F1464:G1464"/>
    <mergeCell ref="H1464:J1464"/>
    <mergeCell ref="B1465:D1465"/>
    <mergeCell ref="F1465:G1465"/>
    <mergeCell ref="H1465:J1465"/>
    <mergeCell ref="B1466:D1466"/>
    <mergeCell ref="F1466:G1466"/>
    <mergeCell ref="H1466:J1466"/>
    <mergeCell ref="A1467:A1469"/>
    <mergeCell ref="B1467:D1469"/>
    <mergeCell ref="E1467:I1467"/>
    <mergeCell ref="K1467:T1467"/>
    <mergeCell ref="E1468:I1468"/>
    <mergeCell ref="K1468:T1468"/>
    <mergeCell ref="E1469:I1469"/>
    <mergeCell ref="K1469:T1469"/>
    <mergeCell ref="B1470:D1470"/>
    <mergeCell ref="F1470:G1470"/>
    <mergeCell ref="H1470:J1470"/>
    <mergeCell ref="B1471:D1471"/>
    <mergeCell ref="F1471:G1471"/>
    <mergeCell ref="H1471:J1471"/>
    <mergeCell ref="B1472:D1472"/>
    <mergeCell ref="F1472:G1472"/>
    <mergeCell ref="H1472:J1472"/>
    <mergeCell ref="B1473:D1473"/>
    <mergeCell ref="F1473:G1473"/>
    <mergeCell ref="H1473:J1473"/>
    <mergeCell ref="B1474:D1474"/>
    <mergeCell ref="F1474:G1474"/>
    <mergeCell ref="H1474:J1474"/>
    <mergeCell ref="B1478:J1478"/>
    <mergeCell ref="B1479:D1479"/>
    <mergeCell ref="F1479:G1479"/>
    <mergeCell ref="H1479:J1479"/>
    <mergeCell ref="B1480:D1480"/>
    <mergeCell ref="F1480:G1480"/>
    <mergeCell ref="H1480:J1480"/>
    <mergeCell ref="B1481:D1481"/>
    <mergeCell ref="F1481:G1481"/>
    <mergeCell ref="H1481:J1481"/>
    <mergeCell ref="B1482:D1482"/>
    <mergeCell ref="F1482:G1482"/>
    <mergeCell ref="H1482:J1482"/>
    <mergeCell ref="A1475:J1475"/>
    <mergeCell ref="A1476:J1476"/>
    <mergeCell ref="B1483:D1483"/>
    <mergeCell ref="F1483:G1483"/>
    <mergeCell ref="H1483:J1483"/>
    <mergeCell ref="B1484:D1484"/>
    <mergeCell ref="F1484:G1484"/>
    <mergeCell ref="H1484:J1484"/>
    <mergeCell ref="B1485:D1485"/>
    <mergeCell ref="F1485:G1485"/>
    <mergeCell ref="H1485:J1485"/>
    <mergeCell ref="B1486:D1486"/>
    <mergeCell ref="F1486:G1486"/>
    <mergeCell ref="H1486:J1486"/>
    <mergeCell ref="B1487:D1487"/>
    <mergeCell ref="F1487:G1487"/>
    <mergeCell ref="H1487:J1487"/>
    <mergeCell ref="B1488:D1488"/>
    <mergeCell ref="F1488:G1488"/>
    <mergeCell ref="H1488:J1488"/>
    <mergeCell ref="B1489:D1489"/>
    <mergeCell ref="F1489:G1489"/>
    <mergeCell ref="H1489:J1489"/>
    <mergeCell ref="B1490:D1490"/>
    <mergeCell ref="F1490:G1490"/>
    <mergeCell ref="H1490:J1490"/>
    <mergeCell ref="B1491:D1491"/>
    <mergeCell ref="F1491:G1491"/>
    <mergeCell ref="H1491:J1491"/>
    <mergeCell ref="B1492:D1492"/>
    <mergeCell ref="F1492:G1492"/>
    <mergeCell ref="H1492:J1492"/>
    <mergeCell ref="B1493:D1493"/>
    <mergeCell ref="F1493:G1493"/>
    <mergeCell ref="H1493:J1493"/>
    <mergeCell ref="B1494:D1494"/>
    <mergeCell ref="F1494:G1494"/>
    <mergeCell ref="H1494:J1494"/>
    <mergeCell ref="A1495:A1496"/>
    <mergeCell ref="B1495:D1496"/>
    <mergeCell ref="F1495:G1495"/>
    <mergeCell ref="H1495:J1495"/>
    <mergeCell ref="F1496:G1496"/>
    <mergeCell ref="H1496:J1496"/>
    <mergeCell ref="A1497:A1498"/>
    <mergeCell ref="B1497:D1498"/>
    <mergeCell ref="F1497:G1497"/>
    <mergeCell ref="H1497:J1497"/>
    <mergeCell ref="F1498:G1498"/>
    <mergeCell ref="H1498:J1498"/>
    <mergeCell ref="A1499:A1500"/>
    <mergeCell ref="B1499:D1500"/>
    <mergeCell ref="F1499:G1499"/>
    <mergeCell ref="H1499:J1499"/>
    <mergeCell ref="F1500:G1500"/>
    <mergeCell ref="H1500:J1500"/>
    <mergeCell ref="A1501:A1502"/>
    <mergeCell ref="B1501:D1502"/>
    <mergeCell ref="F1501:G1501"/>
    <mergeCell ref="H1501:J1501"/>
    <mergeCell ref="F1502:G1502"/>
    <mergeCell ref="H1502:J1502"/>
    <mergeCell ref="A1503:A1504"/>
    <mergeCell ref="B1503:D1504"/>
    <mergeCell ref="F1503:G1503"/>
    <mergeCell ref="H1503:J1503"/>
    <mergeCell ref="F1504:G1504"/>
    <mergeCell ref="H1504:J1504"/>
    <mergeCell ref="A1505:A1506"/>
    <mergeCell ref="B1505:D1506"/>
    <mergeCell ref="F1505:G1505"/>
    <mergeCell ref="H1505:J1505"/>
    <mergeCell ref="F1506:G1506"/>
    <mergeCell ref="H1506:J1506"/>
    <mergeCell ref="B1507:D1507"/>
    <mergeCell ref="F1507:G1507"/>
    <mergeCell ref="H1507:J1507"/>
    <mergeCell ref="B1508:D1508"/>
    <mergeCell ref="F1508:G1508"/>
    <mergeCell ref="H1508:J1508"/>
    <mergeCell ref="B1509:D1509"/>
    <mergeCell ref="F1509:G1509"/>
    <mergeCell ref="H1509:J1509"/>
    <mergeCell ref="B1510:D1510"/>
    <mergeCell ref="F1510:G1510"/>
    <mergeCell ref="H1510:J1510"/>
    <mergeCell ref="B1511:D1511"/>
    <mergeCell ref="F1511:G1511"/>
    <mergeCell ref="H1511:J1511"/>
    <mergeCell ref="B1512:D1512"/>
    <mergeCell ref="F1512:G1512"/>
    <mergeCell ref="H1512:J1512"/>
    <mergeCell ref="B1513:D1513"/>
    <mergeCell ref="F1513:G1513"/>
    <mergeCell ref="H1513:J1513"/>
    <mergeCell ref="B1514:D1514"/>
    <mergeCell ref="F1514:G1514"/>
    <mergeCell ref="H1514:J1514"/>
    <mergeCell ref="B1515:D1515"/>
    <mergeCell ref="F1515:G1515"/>
    <mergeCell ref="H1515:J1515"/>
    <mergeCell ref="B1516:D1516"/>
    <mergeCell ref="F1516:G1516"/>
    <mergeCell ref="H1516:J1516"/>
    <mergeCell ref="A1517:A1519"/>
    <mergeCell ref="B1517:D1519"/>
    <mergeCell ref="E1517:I1517"/>
    <mergeCell ref="K1517:T1517"/>
    <mergeCell ref="E1518:I1518"/>
    <mergeCell ref="K1518:T1518"/>
    <mergeCell ref="E1519:I1519"/>
    <mergeCell ref="K1519:T1519"/>
    <mergeCell ref="B1520:D1520"/>
    <mergeCell ref="F1520:G1520"/>
    <mergeCell ref="H1520:J1520"/>
    <mergeCell ref="B1521:D1521"/>
    <mergeCell ref="F1521:G1521"/>
    <mergeCell ref="H1521:J1521"/>
    <mergeCell ref="B1522:D1522"/>
    <mergeCell ref="F1522:G1522"/>
    <mergeCell ref="H1522:J1522"/>
    <mergeCell ref="B1523:D1523"/>
    <mergeCell ref="F1523:G1523"/>
    <mergeCell ref="H1523:J1523"/>
    <mergeCell ref="B1524:D1524"/>
    <mergeCell ref="F1524:G1524"/>
    <mergeCell ref="H1524:J1524"/>
    <mergeCell ref="B1528:J1528"/>
    <mergeCell ref="B1529:D1529"/>
    <mergeCell ref="F1529:G1529"/>
    <mergeCell ref="H1529:J1529"/>
    <mergeCell ref="A1525:J1525"/>
    <mergeCell ref="A1526:J1526"/>
    <mergeCell ref="B1530:D1530"/>
    <mergeCell ref="F1530:G1530"/>
    <mergeCell ref="H1530:J1530"/>
    <mergeCell ref="B1531:D1531"/>
    <mergeCell ref="F1531:G1531"/>
    <mergeCell ref="H1531:J1531"/>
    <mergeCell ref="B1532:D1532"/>
    <mergeCell ref="F1532:G1532"/>
    <mergeCell ref="H1532:J1532"/>
    <mergeCell ref="B1533:D1533"/>
    <mergeCell ref="F1533:G1533"/>
    <mergeCell ref="H1533:J1533"/>
    <mergeCell ref="B1534:D1534"/>
    <mergeCell ref="F1534:G1534"/>
    <mergeCell ref="H1534:J1534"/>
    <mergeCell ref="B1535:D1535"/>
    <mergeCell ref="F1535:G1535"/>
    <mergeCell ref="H1535:J1535"/>
    <mergeCell ref="B1536:D1536"/>
    <mergeCell ref="F1536:G1536"/>
    <mergeCell ref="H1536:J1536"/>
    <mergeCell ref="B1537:D1537"/>
    <mergeCell ref="F1537:G1537"/>
    <mergeCell ref="H1537:J1537"/>
    <mergeCell ref="B1538:D1538"/>
    <mergeCell ref="F1538:G1538"/>
    <mergeCell ref="H1538:J1538"/>
    <mergeCell ref="B1539:D1539"/>
    <mergeCell ref="F1539:G1539"/>
    <mergeCell ref="H1539:J1539"/>
    <mergeCell ref="B1540:D1540"/>
    <mergeCell ref="F1540:G1540"/>
    <mergeCell ref="H1540:J1540"/>
    <mergeCell ref="B1541:D1541"/>
    <mergeCell ref="F1541:G1541"/>
    <mergeCell ref="H1541:J1541"/>
    <mergeCell ref="B1542:D1542"/>
    <mergeCell ref="F1542:G1542"/>
    <mergeCell ref="H1542:J1542"/>
    <mergeCell ref="B1543:D1543"/>
    <mergeCell ref="F1543:G1543"/>
    <mergeCell ref="H1543:J1543"/>
    <mergeCell ref="B1544:D1544"/>
    <mergeCell ref="F1544:G1544"/>
    <mergeCell ref="H1544:J1544"/>
    <mergeCell ref="A1545:A1546"/>
    <mergeCell ref="B1545:D1546"/>
    <mergeCell ref="F1545:G1545"/>
    <mergeCell ref="H1545:J1545"/>
    <mergeCell ref="F1546:G1546"/>
    <mergeCell ref="H1546:J1546"/>
    <mergeCell ref="A1547:A1548"/>
    <mergeCell ref="B1547:D1548"/>
    <mergeCell ref="F1547:G1547"/>
    <mergeCell ref="H1547:J1547"/>
    <mergeCell ref="F1548:G1548"/>
    <mergeCell ref="H1548:J1548"/>
    <mergeCell ref="A1549:A1550"/>
    <mergeCell ref="B1549:D1550"/>
    <mergeCell ref="F1549:G1549"/>
    <mergeCell ref="H1549:J1549"/>
    <mergeCell ref="F1550:G1550"/>
    <mergeCell ref="H1550:J1550"/>
    <mergeCell ref="A1551:A1552"/>
    <mergeCell ref="B1551:D1552"/>
    <mergeCell ref="F1551:G1551"/>
    <mergeCell ref="H1551:J1551"/>
    <mergeCell ref="F1552:G1552"/>
    <mergeCell ref="H1552:J1552"/>
    <mergeCell ref="A1553:A1554"/>
    <mergeCell ref="B1553:D1554"/>
    <mergeCell ref="F1553:G1553"/>
    <mergeCell ref="H1553:J1553"/>
    <mergeCell ref="F1554:G1554"/>
    <mergeCell ref="H1554:J1554"/>
    <mergeCell ref="A1555:A1556"/>
    <mergeCell ref="B1555:D1556"/>
    <mergeCell ref="F1555:G1555"/>
    <mergeCell ref="H1555:J1555"/>
    <mergeCell ref="F1556:G1556"/>
    <mergeCell ref="H1556:J1556"/>
    <mergeCell ref="B1557:D1557"/>
    <mergeCell ref="F1557:G1557"/>
    <mergeCell ref="H1557:J1557"/>
    <mergeCell ref="B1558:D1558"/>
    <mergeCell ref="F1558:G1558"/>
    <mergeCell ref="H1558:J1558"/>
    <mergeCell ref="B1559:D1559"/>
    <mergeCell ref="F1559:G1559"/>
    <mergeCell ref="H1559:J1559"/>
    <mergeCell ref="B1560:D1560"/>
    <mergeCell ref="F1560:G1560"/>
    <mergeCell ref="H1560:J1560"/>
    <mergeCell ref="B1561:D1561"/>
    <mergeCell ref="F1561:G1561"/>
    <mergeCell ref="H1561:J1561"/>
    <mergeCell ref="B1562:D1562"/>
    <mergeCell ref="F1562:G1562"/>
    <mergeCell ref="H1562:J1562"/>
    <mergeCell ref="B1563:D1563"/>
    <mergeCell ref="F1563:G1563"/>
    <mergeCell ref="H1563:J1563"/>
    <mergeCell ref="B1564:D1564"/>
    <mergeCell ref="F1564:G1564"/>
    <mergeCell ref="H1564:J1564"/>
    <mergeCell ref="B1565:D1565"/>
    <mergeCell ref="F1565:G1565"/>
    <mergeCell ref="H1565:J1565"/>
    <mergeCell ref="B1566:D1566"/>
    <mergeCell ref="F1566:G1566"/>
    <mergeCell ref="H1566:J1566"/>
    <mergeCell ref="A1567:A1569"/>
    <mergeCell ref="B1567:D1569"/>
    <mergeCell ref="E1567:I1567"/>
    <mergeCell ref="K1567:T1567"/>
    <mergeCell ref="E1568:I1568"/>
    <mergeCell ref="K1568:T1568"/>
    <mergeCell ref="E1569:I1569"/>
    <mergeCell ref="K1569:T1569"/>
    <mergeCell ref="B1570:D1570"/>
    <mergeCell ref="F1570:G1570"/>
    <mergeCell ref="H1570:J1570"/>
    <mergeCell ref="B1571:D1571"/>
    <mergeCell ref="F1571:G1571"/>
    <mergeCell ref="H1571:J1571"/>
    <mergeCell ref="B1572:D1572"/>
    <mergeCell ref="F1572:G1572"/>
    <mergeCell ref="H1572:J1572"/>
    <mergeCell ref="B1573:D1573"/>
    <mergeCell ref="F1573:G1573"/>
    <mergeCell ref="H1573:J1573"/>
    <mergeCell ref="B1574:D1574"/>
    <mergeCell ref="F1574:G1574"/>
    <mergeCell ref="H1574:J1574"/>
    <mergeCell ref="B1578:J1578"/>
    <mergeCell ref="B1579:D1579"/>
    <mergeCell ref="F1579:G1579"/>
    <mergeCell ref="H1579:J1579"/>
    <mergeCell ref="B1580:D1580"/>
    <mergeCell ref="F1580:G1580"/>
    <mergeCell ref="H1580:J1580"/>
    <mergeCell ref="B1581:D1581"/>
    <mergeCell ref="F1581:G1581"/>
    <mergeCell ref="H1581:J1581"/>
    <mergeCell ref="B1582:D1582"/>
    <mergeCell ref="F1582:G1582"/>
    <mergeCell ref="H1582:J1582"/>
    <mergeCell ref="A1575:J1575"/>
    <mergeCell ref="A1576:J1576"/>
    <mergeCell ref="B1583:D1583"/>
    <mergeCell ref="F1583:G1583"/>
    <mergeCell ref="H1583:J1583"/>
    <mergeCell ref="B1584:D1584"/>
    <mergeCell ref="F1584:G1584"/>
    <mergeCell ref="H1584:J1584"/>
    <mergeCell ref="B1585:D1585"/>
    <mergeCell ref="F1585:G1585"/>
    <mergeCell ref="H1585:J1585"/>
    <mergeCell ref="B1586:D1586"/>
    <mergeCell ref="F1586:G1586"/>
    <mergeCell ref="H1586:J1586"/>
    <mergeCell ref="B1587:D1587"/>
    <mergeCell ref="F1587:G1587"/>
    <mergeCell ref="H1587:J1587"/>
    <mergeCell ref="B1588:D1588"/>
    <mergeCell ref="F1588:G1588"/>
    <mergeCell ref="H1588:J1588"/>
    <mergeCell ref="B1589:D1589"/>
    <mergeCell ref="F1589:G1589"/>
    <mergeCell ref="H1589:J1589"/>
    <mergeCell ref="B1590:D1590"/>
    <mergeCell ref="F1590:G1590"/>
    <mergeCell ref="H1590:J1590"/>
    <mergeCell ref="B1591:D1591"/>
    <mergeCell ref="F1591:G1591"/>
    <mergeCell ref="H1591:J1591"/>
    <mergeCell ref="B1592:D1592"/>
    <mergeCell ref="F1592:G1592"/>
    <mergeCell ref="H1592:J1592"/>
    <mergeCell ref="B1593:D1593"/>
    <mergeCell ref="F1593:G1593"/>
    <mergeCell ref="H1593:J1593"/>
    <mergeCell ref="B1594:D1594"/>
    <mergeCell ref="F1594:G1594"/>
    <mergeCell ref="H1594:J1594"/>
    <mergeCell ref="A1595:A1596"/>
    <mergeCell ref="B1595:D1596"/>
    <mergeCell ref="F1595:G1595"/>
    <mergeCell ref="H1595:J1595"/>
    <mergeCell ref="F1596:G1596"/>
    <mergeCell ref="H1596:J1596"/>
    <mergeCell ref="A1597:A1598"/>
    <mergeCell ref="B1597:D1598"/>
    <mergeCell ref="F1597:G1597"/>
    <mergeCell ref="H1597:J1597"/>
    <mergeCell ref="F1598:G1598"/>
    <mergeCell ref="H1598:J1598"/>
    <mergeCell ref="A1599:A1600"/>
    <mergeCell ref="B1599:D1600"/>
    <mergeCell ref="F1599:G1599"/>
    <mergeCell ref="H1599:J1599"/>
    <mergeCell ref="F1600:G1600"/>
    <mergeCell ref="H1600:J1600"/>
    <mergeCell ref="A1601:A1602"/>
    <mergeCell ref="B1601:D1602"/>
    <mergeCell ref="F1601:G1601"/>
    <mergeCell ref="H1601:J1601"/>
    <mergeCell ref="F1602:G1602"/>
    <mergeCell ref="H1602:J1602"/>
    <mergeCell ref="A1603:A1604"/>
    <mergeCell ref="B1603:D1604"/>
    <mergeCell ref="F1603:G1603"/>
    <mergeCell ref="H1603:J1603"/>
    <mergeCell ref="F1604:G1604"/>
    <mergeCell ref="H1604:J1604"/>
    <mergeCell ref="A1605:A1606"/>
    <mergeCell ref="B1605:D1606"/>
    <mergeCell ref="F1605:G1605"/>
    <mergeCell ref="H1605:J1605"/>
    <mergeCell ref="F1606:G1606"/>
    <mergeCell ref="H1606:J1606"/>
    <mergeCell ref="B1607:D1607"/>
    <mergeCell ref="F1607:G1607"/>
    <mergeCell ref="H1607:J1607"/>
    <mergeCell ref="B1608:D1608"/>
    <mergeCell ref="F1608:G1608"/>
    <mergeCell ref="H1608:J1608"/>
    <mergeCell ref="B1609:D1609"/>
    <mergeCell ref="F1609:G1609"/>
    <mergeCell ref="H1609:J1609"/>
    <mergeCell ref="B1610:D1610"/>
    <mergeCell ref="F1610:G1610"/>
    <mergeCell ref="H1610:J1610"/>
    <mergeCell ref="B1611:D1611"/>
    <mergeCell ref="F1611:G1611"/>
    <mergeCell ref="H1611:J1611"/>
    <mergeCell ref="B1612:D1612"/>
    <mergeCell ref="F1612:G1612"/>
    <mergeCell ref="H1612:J1612"/>
    <mergeCell ref="B1613:D1613"/>
    <mergeCell ref="F1613:G1613"/>
    <mergeCell ref="H1613:J1613"/>
    <mergeCell ref="B1614:D1614"/>
    <mergeCell ref="F1614:G1614"/>
    <mergeCell ref="H1614:J1614"/>
    <mergeCell ref="B1615:D1615"/>
    <mergeCell ref="F1615:G1615"/>
    <mergeCell ref="H1615:J1615"/>
    <mergeCell ref="B1616:D1616"/>
    <mergeCell ref="F1616:G1616"/>
    <mergeCell ref="H1616:J1616"/>
    <mergeCell ref="A1617:A1619"/>
    <mergeCell ref="B1617:D1619"/>
    <mergeCell ref="E1617:I1617"/>
    <mergeCell ref="K1617:T1617"/>
    <mergeCell ref="E1618:I1618"/>
    <mergeCell ref="K1618:T1618"/>
    <mergeCell ref="E1619:I1619"/>
    <mergeCell ref="K1619:T1619"/>
    <mergeCell ref="B1620:D1620"/>
    <mergeCell ref="F1620:G1620"/>
    <mergeCell ref="H1620:J1620"/>
    <mergeCell ref="B1621:D1621"/>
    <mergeCell ref="F1621:G1621"/>
    <mergeCell ref="H1621:J1621"/>
    <mergeCell ref="B1622:D1622"/>
    <mergeCell ref="F1622:G1622"/>
    <mergeCell ref="H1622:J1622"/>
    <mergeCell ref="B1623:D1623"/>
    <mergeCell ref="F1623:G1623"/>
    <mergeCell ref="H1623:J1623"/>
    <mergeCell ref="B1624:D1624"/>
    <mergeCell ref="F1624:G1624"/>
    <mergeCell ref="H1624:J1624"/>
    <mergeCell ref="B1628:J1628"/>
    <mergeCell ref="B1629:D1629"/>
    <mergeCell ref="F1629:G1629"/>
    <mergeCell ref="H1629:J1629"/>
    <mergeCell ref="A1625:J1625"/>
    <mergeCell ref="A1626:J1626"/>
    <mergeCell ref="B1630:D1630"/>
    <mergeCell ref="F1630:G1630"/>
    <mergeCell ref="H1630:J1630"/>
    <mergeCell ref="B1631:D1631"/>
    <mergeCell ref="F1631:G1631"/>
    <mergeCell ref="H1631:J1631"/>
    <mergeCell ref="B1632:D1632"/>
    <mergeCell ref="F1632:G1632"/>
    <mergeCell ref="H1632:J1632"/>
    <mergeCell ref="B1633:D1633"/>
    <mergeCell ref="F1633:G1633"/>
    <mergeCell ref="H1633:J1633"/>
    <mergeCell ref="B1634:D1634"/>
    <mergeCell ref="F1634:G1634"/>
    <mergeCell ref="H1634:J1634"/>
    <mergeCell ref="B1635:D1635"/>
    <mergeCell ref="F1635:G1635"/>
    <mergeCell ref="H1635:J1635"/>
    <mergeCell ref="B1636:D1636"/>
    <mergeCell ref="F1636:G1636"/>
    <mergeCell ref="H1636:J1636"/>
    <mergeCell ref="B1637:D1637"/>
    <mergeCell ref="F1637:G1637"/>
    <mergeCell ref="H1637:J1637"/>
    <mergeCell ref="B1638:D1638"/>
    <mergeCell ref="F1638:G1638"/>
    <mergeCell ref="H1638:J1638"/>
    <mergeCell ref="B1639:D1639"/>
    <mergeCell ref="F1639:G1639"/>
    <mergeCell ref="H1639:J1639"/>
    <mergeCell ref="B1640:D1640"/>
    <mergeCell ref="F1640:G1640"/>
    <mergeCell ref="H1640:J1640"/>
    <mergeCell ref="B1641:D1641"/>
    <mergeCell ref="F1641:G1641"/>
    <mergeCell ref="H1641:J1641"/>
    <mergeCell ref="B1642:D1642"/>
    <mergeCell ref="F1642:G1642"/>
    <mergeCell ref="H1642:J1642"/>
    <mergeCell ref="B1643:D1643"/>
    <mergeCell ref="F1643:G1643"/>
    <mergeCell ref="H1643:J1643"/>
    <mergeCell ref="B1644:D1644"/>
    <mergeCell ref="F1644:G1644"/>
    <mergeCell ref="H1644:J1644"/>
    <mergeCell ref="A1645:A1646"/>
    <mergeCell ref="B1645:D1646"/>
    <mergeCell ref="F1645:G1645"/>
    <mergeCell ref="H1645:J1645"/>
    <mergeCell ref="F1646:G1646"/>
    <mergeCell ref="H1646:J1646"/>
    <mergeCell ref="A1647:A1648"/>
    <mergeCell ref="B1647:D1648"/>
    <mergeCell ref="F1647:G1647"/>
    <mergeCell ref="H1647:J1647"/>
    <mergeCell ref="F1648:G1648"/>
    <mergeCell ref="H1648:J1648"/>
    <mergeCell ref="A1649:A1650"/>
    <mergeCell ref="B1649:D1650"/>
    <mergeCell ref="F1649:G1649"/>
    <mergeCell ref="H1649:J1649"/>
    <mergeCell ref="F1650:G1650"/>
    <mergeCell ref="H1650:J1650"/>
    <mergeCell ref="A1651:A1652"/>
    <mergeCell ref="B1651:D1652"/>
    <mergeCell ref="F1651:G1651"/>
    <mergeCell ref="H1651:J1651"/>
    <mergeCell ref="F1652:G1652"/>
    <mergeCell ref="H1652:J1652"/>
    <mergeCell ref="A1653:A1654"/>
    <mergeCell ref="B1653:D1654"/>
    <mergeCell ref="F1653:G1653"/>
    <mergeCell ref="H1653:J1653"/>
    <mergeCell ref="F1654:G1654"/>
    <mergeCell ref="H1654:J1654"/>
    <mergeCell ref="A1655:A1656"/>
    <mergeCell ref="B1655:D1656"/>
    <mergeCell ref="F1655:G1655"/>
    <mergeCell ref="H1655:J1655"/>
    <mergeCell ref="F1656:G1656"/>
    <mergeCell ref="H1656:J1656"/>
    <mergeCell ref="B1657:D1657"/>
    <mergeCell ref="F1657:G1657"/>
    <mergeCell ref="H1657:J1657"/>
    <mergeCell ref="B1658:D1658"/>
    <mergeCell ref="F1658:G1658"/>
    <mergeCell ref="H1658:J1658"/>
    <mergeCell ref="B1659:D1659"/>
    <mergeCell ref="F1659:G1659"/>
    <mergeCell ref="H1659:J1659"/>
    <mergeCell ref="B1660:D1660"/>
    <mergeCell ref="F1660:G1660"/>
    <mergeCell ref="H1660:J1660"/>
    <mergeCell ref="B1661:D1661"/>
    <mergeCell ref="F1661:G1661"/>
    <mergeCell ref="H1661:J1661"/>
    <mergeCell ref="B1662:D1662"/>
    <mergeCell ref="F1662:G1662"/>
    <mergeCell ref="H1662:J1662"/>
    <mergeCell ref="B1663:D1663"/>
    <mergeCell ref="F1663:G1663"/>
    <mergeCell ref="H1663:J1663"/>
    <mergeCell ref="B1664:D1664"/>
    <mergeCell ref="F1664:G1664"/>
    <mergeCell ref="H1664:J1664"/>
    <mergeCell ref="B1665:D1665"/>
    <mergeCell ref="F1665:G1665"/>
    <mergeCell ref="H1665:J1665"/>
    <mergeCell ref="B1666:D1666"/>
    <mergeCell ref="F1666:G1666"/>
    <mergeCell ref="H1666:J1666"/>
    <mergeCell ref="A1667:A1669"/>
    <mergeCell ref="B1667:D1669"/>
    <mergeCell ref="E1667:I1667"/>
    <mergeCell ref="K1667:T1667"/>
    <mergeCell ref="E1668:I1668"/>
    <mergeCell ref="K1668:T1668"/>
    <mergeCell ref="E1669:I1669"/>
    <mergeCell ref="K1669:T1669"/>
    <mergeCell ref="B1670:D1670"/>
    <mergeCell ref="F1670:G1670"/>
    <mergeCell ref="H1670:J1670"/>
    <mergeCell ref="B1671:D1671"/>
    <mergeCell ref="F1671:G1671"/>
    <mergeCell ref="H1671:J1671"/>
    <mergeCell ref="B1672:D1672"/>
    <mergeCell ref="F1672:G1672"/>
    <mergeCell ref="H1672:J1672"/>
    <mergeCell ref="B1673:D1673"/>
    <mergeCell ref="F1673:G1673"/>
    <mergeCell ref="H1673:J1673"/>
    <mergeCell ref="B1674:D1674"/>
    <mergeCell ref="F1674:G1674"/>
    <mergeCell ref="H1674:J1674"/>
    <mergeCell ref="B1678:J1678"/>
    <mergeCell ref="B1679:D1679"/>
    <mergeCell ref="F1679:G1679"/>
    <mergeCell ref="H1679:J1679"/>
    <mergeCell ref="B1680:D1680"/>
    <mergeCell ref="F1680:G1680"/>
    <mergeCell ref="H1680:J1680"/>
    <mergeCell ref="B1681:D1681"/>
    <mergeCell ref="F1681:G1681"/>
    <mergeCell ref="H1681:J1681"/>
    <mergeCell ref="B1682:D1682"/>
    <mergeCell ref="F1682:G1682"/>
    <mergeCell ref="H1682:J1682"/>
    <mergeCell ref="A1675:J1675"/>
    <mergeCell ref="A1676:J1676"/>
    <mergeCell ref="B1683:D1683"/>
    <mergeCell ref="F1683:G1683"/>
    <mergeCell ref="H1683:J1683"/>
    <mergeCell ref="B1684:D1684"/>
    <mergeCell ref="F1684:G1684"/>
    <mergeCell ref="H1684:J1684"/>
    <mergeCell ref="B1685:D1685"/>
    <mergeCell ref="F1685:G1685"/>
    <mergeCell ref="H1685:J1685"/>
    <mergeCell ref="B1686:D1686"/>
    <mergeCell ref="F1686:G1686"/>
    <mergeCell ref="H1686:J1686"/>
    <mergeCell ref="B1687:D1687"/>
    <mergeCell ref="F1687:G1687"/>
    <mergeCell ref="H1687:J1687"/>
    <mergeCell ref="B1688:D1688"/>
    <mergeCell ref="F1688:G1688"/>
    <mergeCell ref="H1688:J1688"/>
    <mergeCell ref="B1689:D1689"/>
    <mergeCell ref="F1689:G1689"/>
    <mergeCell ref="H1689:J1689"/>
    <mergeCell ref="B1690:D1690"/>
    <mergeCell ref="F1690:G1690"/>
    <mergeCell ref="H1690:J1690"/>
    <mergeCell ref="B1691:D1691"/>
    <mergeCell ref="F1691:G1691"/>
    <mergeCell ref="H1691:J1691"/>
    <mergeCell ref="B1692:D1692"/>
    <mergeCell ref="F1692:G1692"/>
    <mergeCell ref="H1692:J1692"/>
    <mergeCell ref="B1693:D1693"/>
    <mergeCell ref="F1693:G1693"/>
    <mergeCell ref="H1693:J1693"/>
    <mergeCell ref="B1694:D1694"/>
    <mergeCell ref="F1694:G1694"/>
    <mergeCell ref="H1694:J1694"/>
    <mergeCell ref="A1695:A1696"/>
    <mergeCell ref="B1695:D1696"/>
    <mergeCell ref="F1695:G1695"/>
    <mergeCell ref="H1695:J1695"/>
    <mergeCell ref="F1696:G1696"/>
    <mergeCell ref="H1696:J1696"/>
    <mergeCell ref="A1697:A1698"/>
    <mergeCell ref="B1697:D1698"/>
    <mergeCell ref="F1697:G1697"/>
    <mergeCell ref="H1697:J1697"/>
    <mergeCell ref="F1698:G1698"/>
    <mergeCell ref="H1698:J1698"/>
    <mergeCell ref="A1699:A1700"/>
    <mergeCell ref="B1699:D1700"/>
    <mergeCell ref="F1699:G1699"/>
    <mergeCell ref="H1699:J1699"/>
    <mergeCell ref="F1700:G1700"/>
    <mergeCell ref="H1700:J1700"/>
    <mergeCell ref="A1701:A1702"/>
    <mergeCell ref="B1701:D1702"/>
    <mergeCell ref="F1701:G1701"/>
    <mergeCell ref="H1701:J1701"/>
    <mergeCell ref="F1702:G1702"/>
    <mergeCell ref="H1702:J1702"/>
    <mergeCell ref="A1703:A1704"/>
    <mergeCell ref="B1703:D1704"/>
    <mergeCell ref="F1703:G1703"/>
    <mergeCell ref="H1703:J1703"/>
    <mergeCell ref="F1704:G1704"/>
    <mergeCell ref="H1704:J1704"/>
    <mergeCell ref="A1705:A1706"/>
    <mergeCell ref="B1705:D1706"/>
    <mergeCell ref="F1705:G1705"/>
    <mergeCell ref="H1705:J1705"/>
    <mergeCell ref="F1706:G1706"/>
    <mergeCell ref="H1706:J1706"/>
    <mergeCell ref="B1707:D1707"/>
    <mergeCell ref="F1707:G1707"/>
    <mergeCell ref="H1707:J1707"/>
    <mergeCell ref="B1708:D1708"/>
    <mergeCell ref="F1708:G1708"/>
    <mergeCell ref="H1708:J1708"/>
    <mergeCell ref="B1709:D1709"/>
    <mergeCell ref="F1709:G1709"/>
    <mergeCell ref="H1709:J1709"/>
    <mergeCell ref="B1710:D1710"/>
    <mergeCell ref="F1710:G1710"/>
    <mergeCell ref="H1710:J1710"/>
    <mergeCell ref="B1711:D1711"/>
    <mergeCell ref="F1711:G1711"/>
    <mergeCell ref="H1711:J1711"/>
    <mergeCell ref="B1712:D1712"/>
    <mergeCell ref="F1712:G1712"/>
    <mergeCell ref="H1712:J1712"/>
    <mergeCell ref="B1713:D1713"/>
    <mergeCell ref="F1713:G1713"/>
    <mergeCell ref="H1713:J1713"/>
    <mergeCell ref="B1714:D1714"/>
    <mergeCell ref="F1714:G1714"/>
    <mergeCell ref="H1714:J1714"/>
    <mergeCell ref="B1715:D1715"/>
    <mergeCell ref="F1715:G1715"/>
    <mergeCell ref="H1715:J1715"/>
    <mergeCell ref="B1716:D1716"/>
    <mergeCell ref="F1716:G1716"/>
    <mergeCell ref="H1716:J1716"/>
    <mergeCell ref="A1717:A1719"/>
    <mergeCell ref="B1717:D1719"/>
    <mergeCell ref="E1717:I1717"/>
    <mergeCell ref="K1717:T1717"/>
    <mergeCell ref="E1718:I1718"/>
    <mergeCell ref="K1718:T1718"/>
    <mergeCell ref="E1719:I1719"/>
    <mergeCell ref="K1719:T1719"/>
    <mergeCell ref="B1720:D1720"/>
    <mergeCell ref="F1720:G1720"/>
    <mergeCell ref="H1720:J1720"/>
    <mergeCell ref="B1721:D1721"/>
    <mergeCell ref="F1721:G1721"/>
    <mergeCell ref="H1721:J1721"/>
    <mergeCell ref="B1722:D1722"/>
    <mergeCell ref="F1722:G1722"/>
    <mergeCell ref="H1722:J1722"/>
    <mergeCell ref="B1723:D1723"/>
    <mergeCell ref="F1723:G1723"/>
    <mergeCell ref="H1723:J1723"/>
    <mergeCell ref="B1724:D1724"/>
    <mergeCell ref="F1724:G1724"/>
    <mergeCell ref="H1724:J1724"/>
    <mergeCell ref="B1728:J1728"/>
    <mergeCell ref="B1729:D1729"/>
    <mergeCell ref="F1729:G1729"/>
    <mergeCell ref="H1729:J1729"/>
    <mergeCell ref="A1725:J1725"/>
    <mergeCell ref="A1726:J1726"/>
    <mergeCell ref="B1730:D1730"/>
    <mergeCell ref="F1730:G1730"/>
    <mergeCell ref="H1730:J1730"/>
    <mergeCell ref="B1731:D1731"/>
    <mergeCell ref="F1731:G1731"/>
    <mergeCell ref="H1731:J1731"/>
    <mergeCell ref="B1732:D1732"/>
    <mergeCell ref="F1732:G1732"/>
    <mergeCell ref="H1732:J1732"/>
    <mergeCell ref="B1733:D1733"/>
    <mergeCell ref="F1733:G1733"/>
    <mergeCell ref="H1733:J1733"/>
    <mergeCell ref="B1734:D1734"/>
    <mergeCell ref="F1734:G1734"/>
    <mergeCell ref="H1734:J1734"/>
    <mergeCell ref="B1735:D1735"/>
    <mergeCell ref="F1735:G1735"/>
    <mergeCell ref="H1735:J1735"/>
    <mergeCell ref="B1736:D1736"/>
    <mergeCell ref="F1736:G1736"/>
    <mergeCell ref="H1736:J1736"/>
    <mergeCell ref="B1737:D1737"/>
    <mergeCell ref="F1737:G1737"/>
    <mergeCell ref="H1737:J1737"/>
    <mergeCell ref="B1738:D1738"/>
    <mergeCell ref="F1738:G1738"/>
    <mergeCell ref="H1738:J1738"/>
    <mergeCell ref="B1739:D1739"/>
    <mergeCell ref="F1739:G1739"/>
    <mergeCell ref="H1739:J1739"/>
    <mergeCell ref="B1740:D1740"/>
    <mergeCell ref="F1740:G1740"/>
    <mergeCell ref="H1740:J1740"/>
    <mergeCell ref="B1741:D1741"/>
    <mergeCell ref="F1741:G1741"/>
    <mergeCell ref="H1741:J1741"/>
    <mergeCell ref="B1742:D1742"/>
    <mergeCell ref="F1742:G1742"/>
    <mergeCell ref="H1742:J1742"/>
    <mergeCell ref="B1743:D1743"/>
    <mergeCell ref="F1743:G1743"/>
    <mergeCell ref="H1743:J1743"/>
    <mergeCell ref="B1744:D1744"/>
    <mergeCell ref="F1744:G1744"/>
    <mergeCell ref="H1744:J1744"/>
    <mergeCell ref="A1745:A1746"/>
    <mergeCell ref="B1745:D1746"/>
    <mergeCell ref="F1745:G1745"/>
    <mergeCell ref="H1745:J1745"/>
    <mergeCell ref="F1746:G1746"/>
    <mergeCell ref="H1746:J1746"/>
    <mergeCell ref="A1747:A1748"/>
    <mergeCell ref="B1747:D1748"/>
    <mergeCell ref="F1747:G1747"/>
    <mergeCell ref="H1747:J1747"/>
    <mergeCell ref="F1748:G1748"/>
    <mergeCell ref="H1748:J1748"/>
    <mergeCell ref="A1749:A1750"/>
    <mergeCell ref="B1749:D1750"/>
    <mergeCell ref="F1749:G1749"/>
    <mergeCell ref="H1749:J1749"/>
    <mergeCell ref="F1750:G1750"/>
    <mergeCell ref="H1750:J1750"/>
    <mergeCell ref="A1751:A1752"/>
    <mergeCell ref="B1751:D1752"/>
    <mergeCell ref="F1751:G1751"/>
    <mergeCell ref="H1751:J1751"/>
    <mergeCell ref="F1752:G1752"/>
    <mergeCell ref="H1752:J1752"/>
    <mergeCell ref="A1753:A1754"/>
    <mergeCell ref="B1753:D1754"/>
    <mergeCell ref="F1753:G1753"/>
    <mergeCell ref="H1753:J1753"/>
    <mergeCell ref="F1754:G1754"/>
    <mergeCell ref="H1754:J1754"/>
    <mergeCell ref="A1755:A1756"/>
    <mergeCell ref="B1755:D1756"/>
    <mergeCell ref="F1755:G1755"/>
    <mergeCell ref="H1755:J1755"/>
    <mergeCell ref="F1756:G1756"/>
    <mergeCell ref="H1756:J1756"/>
    <mergeCell ref="B1757:D1757"/>
    <mergeCell ref="F1757:G1757"/>
    <mergeCell ref="H1757:J1757"/>
    <mergeCell ref="B1758:D1758"/>
    <mergeCell ref="F1758:G1758"/>
    <mergeCell ref="H1758:J1758"/>
    <mergeCell ref="B1759:D1759"/>
    <mergeCell ref="F1759:G1759"/>
    <mergeCell ref="H1759:J1759"/>
    <mergeCell ref="B1760:D1760"/>
    <mergeCell ref="F1760:G1760"/>
    <mergeCell ref="H1760:J1760"/>
    <mergeCell ref="B1761:D1761"/>
    <mergeCell ref="F1761:G1761"/>
    <mergeCell ref="H1761:J1761"/>
    <mergeCell ref="B1762:D1762"/>
    <mergeCell ref="F1762:G1762"/>
    <mergeCell ref="H1762:J1762"/>
    <mergeCell ref="B1763:D1763"/>
    <mergeCell ref="F1763:G1763"/>
    <mergeCell ref="H1763:J1763"/>
    <mergeCell ref="B1764:D1764"/>
    <mergeCell ref="F1764:G1764"/>
    <mergeCell ref="H1764:J1764"/>
    <mergeCell ref="B1765:D1765"/>
    <mergeCell ref="F1765:G1765"/>
    <mergeCell ref="H1765:J1765"/>
    <mergeCell ref="B1766:D1766"/>
    <mergeCell ref="F1766:G1766"/>
    <mergeCell ref="H1766:J1766"/>
    <mergeCell ref="A1767:A1769"/>
    <mergeCell ref="B1767:D1769"/>
    <mergeCell ref="E1767:I1767"/>
    <mergeCell ref="K1767:T1767"/>
    <mergeCell ref="E1768:I1768"/>
    <mergeCell ref="K1768:T1768"/>
    <mergeCell ref="E1769:I1769"/>
    <mergeCell ref="K1769:T1769"/>
    <mergeCell ref="B1770:D1770"/>
    <mergeCell ref="F1770:G1770"/>
    <mergeCell ref="H1770:J1770"/>
    <mergeCell ref="B1771:D1771"/>
    <mergeCell ref="F1771:G1771"/>
    <mergeCell ref="H1771:J1771"/>
    <mergeCell ref="B1772:D1772"/>
    <mergeCell ref="F1772:G1772"/>
    <mergeCell ref="H1772:J1772"/>
    <mergeCell ref="B1773:D1773"/>
    <mergeCell ref="F1773:G1773"/>
    <mergeCell ref="H1773:J1773"/>
    <mergeCell ref="B1774:D1774"/>
    <mergeCell ref="F1774:G1774"/>
    <mergeCell ref="H1774:J1774"/>
    <mergeCell ref="B1778:J1778"/>
    <mergeCell ref="B1779:D1779"/>
    <mergeCell ref="F1779:G1779"/>
    <mergeCell ref="H1779:J1779"/>
    <mergeCell ref="B1780:D1780"/>
    <mergeCell ref="F1780:G1780"/>
    <mergeCell ref="H1780:J1780"/>
    <mergeCell ref="B1781:D1781"/>
    <mergeCell ref="F1781:G1781"/>
    <mergeCell ref="H1781:J1781"/>
    <mergeCell ref="B1782:D1782"/>
    <mergeCell ref="F1782:G1782"/>
    <mergeCell ref="H1782:J1782"/>
    <mergeCell ref="A1775:J1775"/>
    <mergeCell ref="A1776:J1776"/>
    <mergeCell ref="B1783:D1783"/>
    <mergeCell ref="F1783:G1783"/>
    <mergeCell ref="H1783:J1783"/>
    <mergeCell ref="B1784:D1784"/>
    <mergeCell ref="F1784:G1784"/>
    <mergeCell ref="H1784:J1784"/>
    <mergeCell ref="B1785:D1785"/>
    <mergeCell ref="F1785:G1785"/>
    <mergeCell ref="H1785:J1785"/>
    <mergeCell ref="B1786:D1786"/>
    <mergeCell ref="F1786:G1786"/>
    <mergeCell ref="H1786:J1786"/>
    <mergeCell ref="B1787:D1787"/>
    <mergeCell ref="F1787:G1787"/>
    <mergeCell ref="H1787:J1787"/>
    <mergeCell ref="B1788:D1788"/>
    <mergeCell ref="F1788:G1788"/>
    <mergeCell ref="H1788:J1788"/>
    <mergeCell ref="B1789:D1789"/>
    <mergeCell ref="F1789:G1789"/>
    <mergeCell ref="H1789:J1789"/>
    <mergeCell ref="B1790:D1790"/>
    <mergeCell ref="F1790:G1790"/>
    <mergeCell ref="H1790:J1790"/>
    <mergeCell ref="B1791:D1791"/>
    <mergeCell ref="F1791:G1791"/>
    <mergeCell ref="H1791:J1791"/>
    <mergeCell ref="B1792:D1792"/>
    <mergeCell ref="F1792:G1792"/>
    <mergeCell ref="H1792:J1792"/>
    <mergeCell ref="B1793:D1793"/>
    <mergeCell ref="F1793:G1793"/>
    <mergeCell ref="H1793:J1793"/>
    <mergeCell ref="B1794:D1794"/>
    <mergeCell ref="F1794:G1794"/>
    <mergeCell ref="H1794:J1794"/>
    <mergeCell ref="A1795:A1796"/>
    <mergeCell ref="B1795:D1796"/>
    <mergeCell ref="F1795:G1795"/>
    <mergeCell ref="H1795:J1795"/>
    <mergeCell ref="F1796:G1796"/>
    <mergeCell ref="H1796:J1796"/>
    <mergeCell ref="A1797:A1798"/>
    <mergeCell ref="B1797:D1798"/>
    <mergeCell ref="F1797:G1797"/>
    <mergeCell ref="H1797:J1797"/>
    <mergeCell ref="F1798:G1798"/>
    <mergeCell ref="H1798:J1798"/>
    <mergeCell ref="A1799:A1800"/>
    <mergeCell ref="B1799:D1800"/>
    <mergeCell ref="F1799:G1799"/>
    <mergeCell ref="H1799:J1799"/>
    <mergeCell ref="F1800:G1800"/>
    <mergeCell ref="H1800:J1800"/>
    <mergeCell ref="A1801:A1802"/>
    <mergeCell ref="B1801:D1802"/>
    <mergeCell ref="F1801:G1801"/>
    <mergeCell ref="H1801:J1801"/>
    <mergeCell ref="F1802:G1802"/>
    <mergeCell ref="H1802:J1802"/>
    <mergeCell ref="A1803:A1804"/>
    <mergeCell ref="B1803:D1804"/>
    <mergeCell ref="F1803:G1803"/>
    <mergeCell ref="H1803:J1803"/>
    <mergeCell ref="F1804:G1804"/>
    <mergeCell ref="H1804:J1804"/>
    <mergeCell ref="A1805:A1806"/>
    <mergeCell ref="B1805:D1806"/>
    <mergeCell ref="F1805:G1805"/>
    <mergeCell ref="H1805:J1805"/>
    <mergeCell ref="F1806:G1806"/>
    <mergeCell ref="H1806:J1806"/>
    <mergeCell ref="B1807:D1807"/>
    <mergeCell ref="F1807:G1807"/>
    <mergeCell ref="H1807:J1807"/>
    <mergeCell ref="B1808:D1808"/>
    <mergeCell ref="F1808:G1808"/>
    <mergeCell ref="H1808:J1808"/>
    <mergeCell ref="B1809:D1809"/>
    <mergeCell ref="F1809:G1809"/>
    <mergeCell ref="H1809:J1809"/>
    <mergeCell ref="B1810:D1810"/>
    <mergeCell ref="F1810:G1810"/>
    <mergeCell ref="H1810:J1810"/>
    <mergeCell ref="B1811:D1811"/>
    <mergeCell ref="F1811:G1811"/>
    <mergeCell ref="H1811:J1811"/>
    <mergeCell ref="B1812:D1812"/>
    <mergeCell ref="F1812:G1812"/>
    <mergeCell ref="H1812:J1812"/>
    <mergeCell ref="B1813:D1813"/>
    <mergeCell ref="F1813:G1813"/>
    <mergeCell ref="H1813:J1813"/>
    <mergeCell ref="B1814:D1814"/>
    <mergeCell ref="F1814:G1814"/>
    <mergeCell ref="H1814:J1814"/>
    <mergeCell ref="B1815:D1815"/>
    <mergeCell ref="F1815:G1815"/>
    <mergeCell ref="H1815:J1815"/>
    <mergeCell ref="B1816:D1816"/>
    <mergeCell ref="F1816:G1816"/>
    <mergeCell ref="H1816:J1816"/>
    <mergeCell ref="A1817:A1819"/>
    <mergeCell ref="B1817:D1819"/>
    <mergeCell ref="E1817:I1817"/>
    <mergeCell ref="K1817:T1817"/>
    <mergeCell ref="E1818:I1818"/>
    <mergeCell ref="K1818:T1818"/>
    <mergeCell ref="E1819:I1819"/>
    <mergeCell ref="K1819:T1819"/>
    <mergeCell ref="B1820:D1820"/>
    <mergeCell ref="F1820:G1820"/>
    <mergeCell ref="H1820:J1820"/>
    <mergeCell ref="B1821:D1821"/>
    <mergeCell ref="F1821:G1821"/>
    <mergeCell ref="H1821:J1821"/>
    <mergeCell ref="B1822:D1822"/>
    <mergeCell ref="F1822:G1822"/>
    <mergeCell ref="H1822:J1822"/>
    <mergeCell ref="B1823:D1823"/>
    <mergeCell ref="F1823:G1823"/>
    <mergeCell ref="H1823:J1823"/>
    <mergeCell ref="B1824:D1824"/>
    <mergeCell ref="F1824:G1824"/>
    <mergeCell ref="H1824:J1824"/>
    <mergeCell ref="B1828:J1828"/>
    <mergeCell ref="B1829:D1829"/>
    <mergeCell ref="F1829:G1829"/>
    <mergeCell ref="H1829:J1829"/>
    <mergeCell ref="A1825:J1825"/>
    <mergeCell ref="A1826:J1826"/>
    <mergeCell ref="B1830:D1830"/>
    <mergeCell ref="F1830:G1830"/>
    <mergeCell ref="H1830:J1830"/>
    <mergeCell ref="B1831:D1831"/>
    <mergeCell ref="F1831:G1831"/>
    <mergeCell ref="H1831:J1831"/>
    <mergeCell ref="B1832:D1832"/>
    <mergeCell ref="F1832:G1832"/>
    <mergeCell ref="H1832:J1832"/>
    <mergeCell ref="B1833:D1833"/>
    <mergeCell ref="F1833:G1833"/>
    <mergeCell ref="H1833:J1833"/>
    <mergeCell ref="B1834:D1834"/>
    <mergeCell ref="F1834:G1834"/>
    <mergeCell ref="H1834:J1834"/>
    <mergeCell ref="B1835:D1835"/>
    <mergeCell ref="F1835:G1835"/>
    <mergeCell ref="H1835:J1835"/>
    <mergeCell ref="B1836:D1836"/>
    <mergeCell ref="F1836:G1836"/>
    <mergeCell ref="H1836:J1836"/>
    <mergeCell ref="B1837:D1837"/>
    <mergeCell ref="F1837:G1837"/>
    <mergeCell ref="H1837:J1837"/>
    <mergeCell ref="B1838:D1838"/>
    <mergeCell ref="F1838:G1838"/>
    <mergeCell ref="H1838:J1838"/>
    <mergeCell ref="B1839:D1839"/>
    <mergeCell ref="F1839:G1839"/>
    <mergeCell ref="H1839:J1839"/>
    <mergeCell ref="B1840:D1840"/>
    <mergeCell ref="F1840:G1840"/>
    <mergeCell ref="H1840:J1840"/>
    <mergeCell ref="B1841:D1841"/>
    <mergeCell ref="F1841:G1841"/>
    <mergeCell ref="H1841:J1841"/>
    <mergeCell ref="B1842:D1842"/>
    <mergeCell ref="F1842:G1842"/>
    <mergeCell ref="H1842:J1842"/>
    <mergeCell ref="B1843:D1843"/>
    <mergeCell ref="F1843:G1843"/>
    <mergeCell ref="H1843:J1843"/>
    <mergeCell ref="B1844:D1844"/>
    <mergeCell ref="F1844:G1844"/>
    <mergeCell ref="H1844:J1844"/>
    <mergeCell ref="A1845:A1846"/>
    <mergeCell ref="B1845:D1846"/>
    <mergeCell ref="F1845:G1845"/>
    <mergeCell ref="H1845:J1845"/>
    <mergeCell ref="F1846:G1846"/>
    <mergeCell ref="H1846:J1846"/>
    <mergeCell ref="A1847:A1848"/>
    <mergeCell ref="B1847:D1848"/>
    <mergeCell ref="F1847:G1847"/>
    <mergeCell ref="H1847:J1847"/>
    <mergeCell ref="F1848:G1848"/>
    <mergeCell ref="H1848:J1848"/>
    <mergeCell ref="A1849:A1850"/>
    <mergeCell ref="B1849:D1850"/>
    <mergeCell ref="F1849:G1849"/>
    <mergeCell ref="H1849:J1849"/>
    <mergeCell ref="F1850:G1850"/>
    <mergeCell ref="H1850:J1850"/>
    <mergeCell ref="A1851:A1852"/>
    <mergeCell ref="B1851:D1852"/>
    <mergeCell ref="F1851:G1851"/>
    <mergeCell ref="H1851:J1851"/>
    <mergeCell ref="F1852:G1852"/>
    <mergeCell ref="H1852:J1852"/>
    <mergeCell ref="A1853:A1854"/>
    <mergeCell ref="B1853:D1854"/>
    <mergeCell ref="F1853:G1853"/>
    <mergeCell ref="H1853:J1853"/>
    <mergeCell ref="F1854:G1854"/>
    <mergeCell ref="H1854:J1854"/>
    <mergeCell ref="A1855:A1856"/>
    <mergeCell ref="B1855:D1856"/>
    <mergeCell ref="F1855:G1855"/>
    <mergeCell ref="H1855:J1855"/>
    <mergeCell ref="F1856:G1856"/>
    <mergeCell ref="H1856:J1856"/>
    <mergeCell ref="B1857:D1857"/>
    <mergeCell ref="F1857:G1857"/>
    <mergeCell ref="H1857:J1857"/>
    <mergeCell ref="B1858:D1858"/>
    <mergeCell ref="F1858:G1858"/>
    <mergeCell ref="H1858:J1858"/>
    <mergeCell ref="B1859:D1859"/>
    <mergeCell ref="F1859:G1859"/>
    <mergeCell ref="H1859:J1859"/>
    <mergeCell ref="B1860:D1860"/>
    <mergeCell ref="F1860:G1860"/>
    <mergeCell ref="H1860:J1860"/>
    <mergeCell ref="B1861:D1861"/>
    <mergeCell ref="F1861:G1861"/>
    <mergeCell ref="H1861:J1861"/>
    <mergeCell ref="B1862:D1862"/>
    <mergeCell ref="F1862:G1862"/>
    <mergeCell ref="H1862:J1862"/>
    <mergeCell ref="B1863:D1863"/>
    <mergeCell ref="F1863:G1863"/>
    <mergeCell ref="H1863:J1863"/>
    <mergeCell ref="B1864:D1864"/>
    <mergeCell ref="F1864:G1864"/>
    <mergeCell ref="H1864:J1864"/>
    <mergeCell ref="B1865:D1865"/>
    <mergeCell ref="F1865:G1865"/>
    <mergeCell ref="H1865:J1865"/>
    <mergeCell ref="B1866:D1866"/>
    <mergeCell ref="F1866:G1866"/>
    <mergeCell ref="H1866:J1866"/>
    <mergeCell ref="A1867:A1869"/>
    <mergeCell ref="B1867:D1869"/>
    <mergeCell ref="E1867:I1867"/>
    <mergeCell ref="K1867:T1867"/>
    <mergeCell ref="E1868:I1868"/>
    <mergeCell ref="K1868:T1868"/>
    <mergeCell ref="E1869:I1869"/>
    <mergeCell ref="K1869:T1869"/>
    <mergeCell ref="B1870:D1870"/>
    <mergeCell ref="F1870:G1870"/>
    <mergeCell ref="H1870:J1870"/>
    <mergeCell ref="B1871:D1871"/>
    <mergeCell ref="F1871:G1871"/>
    <mergeCell ref="H1871:J1871"/>
    <mergeCell ref="B1872:D1872"/>
    <mergeCell ref="F1872:G1872"/>
    <mergeCell ref="H1872:J1872"/>
    <mergeCell ref="B1873:D1873"/>
    <mergeCell ref="F1873:G1873"/>
    <mergeCell ref="H1873:J1873"/>
    <mergeCell ref="B1874:D1874"/>
    <mergeCell ref="F1874:G1874"/>
    <mergeCell ref="H1874:J1874"/>
    <mergeCell ref="B1878:J1878"/>
    <mergeCell ref="B1879:D1879"/>
    <mergeCell ref="F1879:G1879"/>
    <mergeCell ref="H1879:J1879"/>
    <mergeCell ref="B1880:D1880"/>
    <mergeCell ref="F1880:G1880"/>
    <mergeCell ref="H1880:J1880"/>
    <mergeCell ref="B1881:D1881"/>
    <mergeCell ref="F1881:G1881"/>
    <mergeCell ref="H1881:J1881"/>
    <mergeCell ref="B1882:D1882"/>
    <mergeCell ref="F1882:G1882"/>
    <mergeCell ref="H1882:J1882"/>
    <mergeCell ref="A1875:J1875"/>
    <mergeCell ref="A1876:J1876"/>
    <mergeCell ref="B1883:D1883"/>
    <mergeCell ref="F1883:G1883"/>
    <mergeCell ref="H1883:J1883"/>
    <mergeCell ref="B1884:D1884"/>
    <mergeCell ref="F1884:G1884"/>
    <mergeCell ref="H1884:J1884"/>
    <mergeCell ref="B1885:D1885"/>
    <mergeCell ref="F1885:G1885"/>
    <mergeCell ref="H1885:J1885"/>
    <mergeCell ref="B1886:D1886"/>
    <mergeCell ref="F1886:G1886"/>
    <mergeCell ref="H1886:J1886"/>
    <mergeCell ref="B1887:D1887"/>
    <mergeCell ref="F1887:G1887"/>
    <mergeCell ref="H1887:J1887"/>
    <mergeCell ref="B1888:D1888"/>
    <mergeCell ref="F1888:G1888"/>
    <mergeCell ref="H1888:J1888"/>
    <mergeCell ref="B1889:D1889"/>
    <mergeCell ref="F1889:G1889"/>
    <mergeCell ref="H1889:J1889"/>
    <mergeCell ref="B1890:D1890"/>
    <mergeCell ref="F1890:G1890"/>
    <mergeCell ref="H1890:J1890"/>
    <mergeCell ref="B1891:D1891"/>
    <mergeCell ref="F1891:G1891"/>
    <mergeCell ref="H1891:J1891"/>
    <mergeCell ref="B1892:D1892"/>
    <mergeCell ref="F1892:G1892"/>
    <mergeCell ref="H1892:J1892"/>
    <mergeCell ref="B1893:D1893"/>
    <mergeCell ref="F1893:G1893"/>
    <mergeCell ref="H1893:J1893"/>
    <mergeCell ref="B1894:D1894"/>
    <mergeCell ref="F1894:G1894"/>
    <mergeCell ref="H1894:J1894"/>
    <mergeCell ref="A1895:A1896"/>
    <mergeCell ref="B1895:D1896"/>
    <mergeCell ref="F1895:G1895"/>
    <mergeCell ref="H1895:J1895"/>
    <mergeCell ref="F1896:G1896"/>
    <mergeCell ref="H1896:J1896"/>
    <mergeCell ref="A1897:A1898"/>
    <mergeCell ref="B1897:D1898"/>
    <mergeCell ref="F1897:G1897"/>
    <mergeCell ref="H1897:J1897"/>
    <mergeCell ref="F1898:G1898"/>
    <mergeCell ref="H1898:J1898"/>
    <mergeCell ref="A1899:A1900"/>
    <mergeCell ref="B1899:D1900"/>
    <mergeCell ref="F1899:G1899"/>
    <mergeCell ref="H1899:J1899"/>
    <mergeCell ref="F1900:G1900"/>
    <mergeCell ref="H1900:J1900"/>
    <mergeCell ref="A1901:A1902"/>
    <mergeCell ref="B1901:D1902"/>
    <mergeCell ref="F1901:G1901"/>
    <mergeCell ref="H1901:J1901"/>
    <mergeCell ref="F1902:G1902"/>
    <mergeCell ref="H1902:J1902"/>
    <mergeCell ref="A1903:A1904"/>
    <mergeCell ref="B1903:D1904"/>
    <mergeCell ref="F1903:G1903"/>
    <mergeCell ref="H1903:J1903"/>
    <mergeCell ref="F1904:G1904"/>
    <mergeCell ref="H1904:J1904"/>
    <mergeCell ref="A1905:A1906"/>
    <mergeCell ref="B1905:D1906"/>
    <mergeCell ref="F1905:G1905"/>
    <mergeCell ref="H1905:J1905"/>
    <mergeCell ref="F1906:G1906"/>
    <mergeCell ref="H1906:J1906"/>
    <mergeCell ref="B1907:D1907"/>
    <mergeCell ref="F1907:G1907"/>
    <mergeCell ref="H1907:J1907"/>
    <mergeCell ref="B1908:D1908"/>
    <mergeCell ref="F1908:G1908"/>
    <mergeCell ref="H1908:J1908"/>
    <mergeCell ref="B1909:D1909"/>
    <mergeCell ref="F1909:G1909"/>
    <mergeCell ref="H1909:J1909"/>
    <mergeCell ref="B1910:D1910"/>
    <mergeCell ref="F1910:G1910"/>
    <mergeCell ref="H1910:J1910"/>
    <mergeCell ref="B1911:D1911"/>
    <mergeCell ref="F1911:G1911"/>
    <mergeCell ref="H1911:J1911"/>
    <mergeCell ref="B1912:D1912"/>
    <mergeCell ref="F1912:G1912"/>
    <mergeCell ref="H1912:J1912"/>
    <mergeCell ref="B1913:D1913"/>
    <mergeCell ref="F1913:G1913"/>
    <mergeCell ref="H1913:J1913"/>
    <mergeCell ref="B1914:D1914"/>
    <mergeCell ref="F1914:G1914"/>
    <mergeCell ref="H1914:J1914"/>
    <mergeCell ref="B1915:D1915"/>
    <mergeCell ref="F1915:G1915"/>
    <mergeCell ref="H1915:J1915"/>
    <mergeCell ref="B1916:D1916"/>
    <mergeCell ref="F1916:G1916"/>
    <mergeCell ref="H1916:J1916"/>
    <mergeCell ref="A1917:A1919"/>
    <mergeCell ref="B1917:D1919"/>
    <mergeCell ref="E1917:I1917"/>
    <mergeCell ref="K1917:T1917"/>
    <mergeCell ref="E1918:I1918"/>
    <mergeCell ref="K1918:T1918"/>
    <mergeCell ref="E1919:I1919"/>
    <mergeCell ref="K1919:T1919"/>
    <mergeCell ref="B1920:D1920"/>
    <mergeCell ref="F1920:G1920"/>
    <mergeCell ref="H1920:J1920"/>
    <mergeCell ref="B1921:D1921"/>
    <mergeCell ref="F1921:G1921"/>
    <mergeCell ref="H1921:J1921"/>
    <mergeCell ref="B1922:D1922"/>
    <mergeCell ref="F1922:G1922"/>
    <mergeCell ref="H1922:J1922"/>
    <mergeCell ref="B1923:D1923"/>
    <mergeCell ref="F1923:G1923"/>
    <mergeCell ref="H1923:J1923"/>
    <mergeCell ref="B1924:D1924"/>
    <mergeCell ref="F1924:G1924"/>
    <mergeCell ref="H1924:J1924"/>
    <mergeCell ref="B1928:J1928"/>
    <mergeCell ref="B1929:D1929"/>
    <mergeCell ref="F1929:G1929"/>
    <mergeCell ref="H1929:J1929"/>
    <mergeCell ref="A1925:J1925"/>
    <mergeCell ref="A1926:J1926"/>
    <mergeCell ref="B1930:D1930"/>
    <mergeCell ref="F1930:G1930"/>
    <mergeCell ref="H1930:J1930"/>
    <mergeCell ref="B1931:D1931"/>
    <mergeCell ref="F1931:G1931"/>
    <mergeCell ref="H1931:J1931"/>
    <mergeCell ref="B1932:D1932"/>
    <mergeCell ref="F1932:G1932"/>
    <mergeCell ref="H1932:J1932"/>
    <mergeCell ref="B1933:D1933"/>
    <mergeCell ref="F1933:G1933"/>
    <mergeCell ref="H1933:J1933"/>
    <mergeCell ref="B1934:D1934"/>
    <mergeCell ref="F1934:G1934"/>
    <mergeCell ref="H1934:J1934"/>
    <mergeCell ref="B1935:D1935"/>
    <mergeCell ref="F1935:G1935"/>
    <mergeCell ref="H1935:J1935"/>
    <mergeCell ref="B1936:D1936"/>
    <mergeCell ref="F1936:G1936"/>
    <mergeCell ref="H1936:J1936"/>
    <mergeCell ref="B1937:D1937"/>
    <mergeCell ref="F1937:G1937"/>
    <mergeCell ref="H1937:J1937"/>
    <mergeCell ref="B1938:D1938"/>
    <mergeCell ref="F1938:G1938"/>
    <mergeCell ref="H1938:J1938"/>
    <mergeCell ref="B1939:D1939"/>
    <mergeCell ref="F1939:G1939"/>
    <mergeCell ref="H1939:J1939"/>
    <mergeCell ref="B1940:D1940"/>
    <mergeCell ref="F1940:G1940"/>
    <mergeCell ref="H1940:J1940"/>
    <mergeCell ref="B1941:D1941"/>
    <mergeCell ref="F1941:G1941"/>
    <mergeCell ref="H1941:J1941"/>
    <mergeCell ref="B1942:D1942"/>
    <mergeCell ref="F1942:G1942"/>
    <mergeCell ref="H1942:J1942"/>
    <mergeCell ref="B1943:D1943"/>
    <mergeCell ref="F1943:G1943"/>
    <mergeCell ref="H1943:J1943"/>
    <mergeCell ref="B1944:D1944"/>
    <mergeCell ref="F1944:G1944"/>
    <mergeCell ref="H1944:J1944"/>
    <mergeCell ref="A1945:A1946"/>
    <mergeCell ref="B1945:D1946"/>
    <mergeCell ref="F1945:G1945"/>
    <mergeCell ref="H1945:J1945"/>
    <mergeCell ref="F1946:G1946"/>
    <mergeCell ref="H1946:J1946"/>
    <mergeCell ref="A1947:A1948"/>
    <mergeCell ref="B1947:D1948"/>
    <mergeCell ref="F1947:G1947"/>
    <mergeCell ref="H1947:J1947"/>
    <mergeCell ref="F1948:G1948"/>
    <mergeCell ref="H1948:J1948"/>
    <mergeCell ref="A1949:A1950"/>
    <mergeCell ref="B1949:D1950"/>
    <mergeCell ref="F1949:G1949"/>
    <mergeCell ref="H1949:J1949"/>
    <mergeCell ref="F1950:G1950"/>
    <mergeCell ref="H1950:J1950"/>
    <mergeCell ref="A1951:A1952"/>
    <mergeCell ref="B1951:D1952"/>
    <mergeCell ref="F1951:G1951"/>
    <mergeCell ref="H1951:J1951"/>
    <mergeCell ref="F1952:G1952"/>
    <mergeCell ref="H1952:J1952"/>
    <mergeCell ref="A1953:A1954"/>
    <mergeCell ref="B1953:D1954"/>
    <mergeCell ref="F1953:G1953"/>
    <mergeCell ref="H1953:J1953"/>
    <mergeCell ref="F1954:G1954"/>
    <mergeCell ref="H1954:J1954"/>
    <mergeCell ref="A1955:A1956"/>
    <mergeCell ref="B1955:D1956"/>
    <mergeCell ref="F1955:G1955"/>
    <mergeCell ref="H1955:J1955"/>
    <mergeCell ref="F1956:G1956"/>
    <mergeCell ref="H1956:J1956"/>
    <mergeCell ref="B1957:D1957"/>
    <mergeCell ref="F1957:G1957"/>
    <mergeCell ref="H1957:J1957"/>
    <mergeCell ref="B1958:D1958"/>
    <mergeCell ref="F1958:G1958"/>
    <mergeCell ref="H1958:J1958"/>
    <mergeCell ref="B1959:D1959"/>
    <mergeCell ref="F1959:G1959"/>
    <mergeCell ref="H1959:J1959"/>
    <mergeCell ref="B1960:D1960"/>
    <mergeCell ref="F1960:G1960"/>
    <mergeCell ref="H1960:J1960"/>
    <mergeCell ref="B1961:D1961"/>
    <mergeCell ref="F1961:G1961"/>
    <mergeCell ref="H1961:J1961"/>
    <mergeCell ref="B1962:D1962"/>
    <mergeCell ref="F1962:G1962"/>
    <mergeCell ref="H1962:J1962"/>
    <mergeCell ref="B1963:D1963"/>
    <mergeCell ref="F1963:G1963"/>
    <mergeCell ref="H1963:J1963"/>
    <mergeCell ref="B1964:D1964"/>
    <mergeCell ref="F1964:G1964"/>
    <mergeCell ref="H1964:J1964"/>
    <mergeCell ref="B1965:D1965"/>
    <mergeCell ref="F1965:G1965"/>
    <mergeCell ref="H1965:J1965"/>
    <mergeCell ref="B1966:D1966"/>
    <mergeCell ref="F1966:G1966"/>
    <mergeCell ref="H1966:J1966"/>
    <mergeCell ref="A1967:A1969"/>
    <mergeCell ref="B1967:D1969"/>
    <mergeCell ref="E1967:I1967"/>
    <mergeCell ref="K1967:T1967"/>
    <mergeCell ref="E1968:I1968"/>
    <mergeCell ref="K1968:T1968"/>
    <mergeCell ref="E1969:I1969"/>
    <mergeCell ref="K1969:T1969"/>
    <mergeCell ref="B1970:D1970"/>
    <mergeCell ref="F1970:G1970"/>
    <mergeCell ref="H1970:J1970"/>
    <mergeCell ref="B1971:D1971"/>
    <mergeCell ref="F1971:G1971"/>
    <mergeCell ref="H1971:J1971"/>
    <mergeCell ref="B1972:D1972"/>
    <mergeCell ref="F1972:G1972"/>
    <mergeCell ref="H1972:J1972"/>
    <mergeCell ref="B1973:D1973"/>
    <mergeCell ref="F1973:G1973"/>
    <mergeCell ref="H1973:J1973"/>
    <mergeCell ref="B1974:D1974"/>
    <mergeCell ref="F1974:G1974"/>
    <mergeCell ref="H1974:J1974"/>
    <mergeCell ref="B1978:J1978"/>
    <mergeCell ref="B1979:D1979"/>
    <mergeCell ref="F1979:G1979"/>
    <mergeCell ref="H1979:J1979"/>
    <mergeCell ref="B1980:D1980"/>
    <mergeCell ref="F1980:G1980"/>
    <mergeCell ref="H1980:J1980"/>
    <mergeCell ref="B1981:D1981"/>
    <mergeCell ref="F1981:G1981"/>
    <mergeCell ref="H1981:J1981"/>
    <mergeCell ref="B1982:D1982"/>
    <mergeCell ref="F1982:G1982"/>
    <mergeCell ref="H1982:J1982"/>
    <mergeCell ref="A1975:J1975"/>
    <mergeCell ref="A1976:J1976"/>
    <mergeCell ref="B1983:D1983"/>
    <mergeCell ref="F1983:G1983"/>
    <mergeCell ref="H1983:J1983"/>
    <mergeCell ref="B1984:D1984"/>
    <mergeCell ref="F1984:G1984"/>
    <mergeCell ref="H1984:J1984"/>
    <mergeCell ref="B1985:D1985"/>
    <mergeCell ref="F1985:G1985"/>
    <mergeCell ref="H1985:J1985"/>
    <mergeCell ref="B1986:D1986"/>
    <mergeCell ref="F1986:G1986"/>
    <mergeCell ref="H1986:J1986"/>
    <mergeCell ref="B1987:D1987"/>
    <mergeCell ref="F1987:G1987"/>
    <mergeCell ref="H1987:J1987"/>
    <mergeCell ref="B1988:D1988"/>
    <mergeCell ref="F1988:G1988"/>
    <mergeCell ref="H1988:J1988"/>
    <mergeCell ref="B1989:D1989"/>
    <mergeCell ref="F1989:G1989"/>
    <mergeCell ref="H1989:J1989"/>
    <mergeCell ref="B1990:D1990"/>
    <mergeCell ref="F1990:G1990"/>
    <mergeCell ref="H1990:J1990"/>
    <mergeCell ref="B1991:D1991"/>
    <mergeCell ref="F1991:G1991"/>
    <mergeCell ref="H1991:J1991"/>
    <mergeCell ref="B1992:D1992"/>
    <mergeCell ref="F1992:G1992"/>
    <mergeCell ref="H1992:J1992"/>
    <mergeCell ref="B1993:D1993"/>
    <mergeCell ref="F1993:G1993"/>
    <mergeCell ref="H1993:J1993"/>
    <mergeCell ref="B1994:D1994"/>
    <mergeCell ref="F1994:G1994"/>
    <mergeCell ref="H1994:J1994"/>
    <mergeCell ref="A1995:A1996"/>
    <mergeCell ref="B1995:D1996"/>
    <mergeCell ref="F1995:G1995"/>
    <mergeCell ref="H1995:J1995"/>
    <mergeCell ref="F1996:G1996"/>
    <mergeCell ref="H1996:J1996"/>
    <mergeCell ref="A1997:A1998"/>
    <mergeCell ref="B1997:D1998"/>
    <mergeCell ref="F1997:G1997"/>
    <mergeCell ref="H1997:J1997"/>
    <mergeCell ref="F1998:G1998"/>
    <mergeCell ref="H1998:J1998"/>
    <mergeCell ref="A1999:A2000"/>
    <mergeCell ref="B1999:D2000"/>
    <mergeCell ref="F1999:G1999"/>
    <mergeCell ref="H1999:J1999"/>
    <mergeCell ref="F2000:G2000"/>
    <mergeCell ref="H2000:J2000"/>
    <mergeCell ref="A2001:A2002"/>
    <mergeCell ref="B2001:D2002"/>
    <mergeCell ref="F2001:G2001"/>
    <mergeCell ref="H2001:J2001"/>
    <mergeCell ref="F2002:G2002"/>
    <mergeCell ref="H2002:J2002"/>
    <mergeCell ref="A2003:A2004"/>
    <mergeCell ref="B2003:D2004"/>
    <mergeCell ref="F2003:G2003"/>
    <mergeCell ref="H2003:J2003"/>
    <mergeCell ref="F2004:G2004"/>
    <mergeCell ref="H2004:J2004"/>
    <mergeCell ref="A2005:A2006"/>
    <mergeCell ref="B2005:D2006"/>
    <mergeCell ref="F2005:G2005"/>
    <mergeCell ref="H2005:J2005"/>
    <mergeCell ref="F2006:G2006"/>
    <mergeCell ref="H2006:J2006"/>
    <mergeCell ref="B2007:D2007"/>
    <mergeCell ref="F2007:G2007"/>
    <mergeCell ref="H2007:J2007"/>
    <mergeCell ref="B2008:D2008"/>
    <mergeCell ref="F2008:G2008"/>
    <mergeCell ref="H2008:J2008"/>
    <mergeCell ref="B2009:D2009"/>
    <mergeCell ref="F2009:G2009"/>
    <mergeCell ref="H2009:J2009"/>
    <mergeCell ref="B2010:D2010"/>
    <mergeCell ref="F2010:G2010"/>
    <mergeCell ref="H2010:J2010"/>
    <mergeCell ref="B2011:D2011"/>
    <mergeCell ref="F2011:G2011"/>
    <mergeCell ref="H2011:J2011"/>
    <mergeCell ref="B2012:D2012"/>
    <mergeCell ref="F2012:G2012"/>
    <mergeCell ref="H2012:J2012"/>
    <mergeCell ref="B2013:D2013"/>
    <mergeCell ref="F2013:G2013"/>
    <mergeCell ref="H2013:J2013"/>
    <mergeCell ref="B2014:D2014"/>
    <mergeCell ref="F2014:G2014"/>
    <mergeCell ref="H2014:J2014"/>
    <mergeCell ref="B2015:D2015"/>
    <mergeCell ref="F2015:G2015"/>
    <mergeCell ref="H2015:J2015"/>
    <mergeCell ref="B2016:D2016"/>
    <mergeCell ref="F2016:G2016"/>
    <mergeCell ref="H2016:J2016"/>
    <mergeCell ref="A2017:A2019"/>
    <mergeCell ref="B2017:D2019"/>
    <mergeCell ref="E2017:I2017"/>
    <mergeCell ref="K2017:T2017"/>
    <mergeCell ref="E2018:I2018"/>
    <mergeCell ref="K2018:T2018"/>
    <mergeCell ref="E2019:I2019"/>
    <mergeCell ref="K2019:T2019"/>
    <mergeCell ref="B2020:D2020"/>
    <mergeCell ref="F2020:G2020"/>
    <mergeCell ref="H2020:J2020"/>
    <mergeCell ref="B2021:D2021"/>
    <mergeCell ref="F2021:G2021"/>
    <mergeCell ref="H2021:J2021"/>
    <mergeCell ref="B2022:D2022"/>
    <mergeCell ref="F2022:G2022"/>
    <mergeCell ref="H2022:J2022"/>
    <mergeCell ref="B2023:D2023"/>
    <mergeCell ref="F2023:G2023"/>
    <mergeCell ref="H2023:J2023"/>
    <mergeCell ref="B2024:D2024"/>
    <mergeCell ref="F2024:G2024"/>
    <mergeCell ref="H2024:J2024"/>
    <mergeCell ref="B2028:J2028"/>
    <mergeCell ref="B2029:D2029"/>
    <mergeCell ref="F2029:G2029"/>
    <mergeCell ref="H2029:J2029"/>
    <mergeCell ref="A2025:J2025"/>
    <mergeCell ref="A2026:J2026"/>
    <mergeCell ref="B2030:D2030"/>
    <mergeCell ref="F2030:G2030"/>
    <mergeCell ref="H2030:J2030"/>
    <mergeCell ref="B2031:D2031"/>
    <mergeCell ref="F2031:G2031"/>
    <mergeCell ref="H2031:J2031"/>
    <mergeCell ref="B2032:D2032"/>
    <mergeCell ref="F2032:G2032"/>
    <mergeCell ref="H2032:J2032"/>
    <mergeCell ref="B2033:D2033"/>
    <mergeCell ref="F2033:G2033"/>
    <mergeCell ref="H2033:J2033"/>
    <mergeCell ref="B2034:D2034"/>
    <mergeCell ref="F2034:G2034"/>
    <mergeCell ref="H2034:J2034"/>
    <mergeCell ref="B2035:D2035"/>
    <mergeCell ref="F2035:G2035"/>
    <mergeCell ref="H2035:J2035"/>
    <mergeCell ref="B2036:D2036"/>
    <mergeCell ref="F2036:G2036"/>
    <mergeCell ref="H2036:J2036"/>
    <mergeCell ref="B2037:D2037"/>
    <mergeCell ref="F2037:G2037"/>
    <mergeCell ref="H2037:J2037"/>
    <mergeCell ref="B2038:D2038"/>
    <mergeCell ref="F2038:G2038"/>
    <mergeCell ref="H2038:J2038"/>
    <mergeCell ref="B2039:D2039"/>
    <mergeCell ref="F2039:G2039"/>
    <mergeCell ref="H2039:J2039"/>
    <mergeCell ref="B2040:D2040"/>
    <mergeCell ref="F2040:G2040"/>
    <mergeCell ref="H2040:J2040"/>
    <mergeCell ref="B2041:D2041"/>
    <mergeCell ref="F2041:G2041"/>
    <mergeCell ref="H2041:J2041"/>
    <mergeCell ref="B2042:D2042"/>
    <mergeCell ref="F2042:G2042"/>
    <mergeCell ref="H2042:J2042"/>
    <mergeCell ref="B2043:D2043"/>
    <mergeCell ref="F2043:G2043"/>
    <mergeCell ref="H2043:J2043"/>
    <mergeCell ref="B2044:D2044"/>
    <mergeCell ref="F2044:G2044"/>
    <mergeCell ref="H2044:J2044"/>
    <mergeCell ref="A2045:A2046"/>
    <mergeCell ref="B2045:D2046"/>
    <mergeCell ref="F2045:G2045"/>
    <mergeCell ref="H2045:J2045"/>
    <mergeCell ref="F2046:G2046"/>
    <mergeCell ref="H2046:J2046"/>
    <mergeCell ref="A2047:A2048"/>
    <mergeCell ref="B2047:D2048"/>
    <mergeCell ref="F2047:G2047"/>
    <mergeCell ref="H2047:J2047"/>
    <mergeCell ref="F2048:G2048"/>
    <mergeCell ref="H2048:J2048"/>
    <mergeCell ref="A2049:A2050"/>
    <mergeCell ref="B2049:D2050"/>
    <mergeCell ref="F2049:G2049"/>
    <mergeCell ref="H2049:J2049"/>
    <mergeCell ref="F2050:G2050"/>
    <mergeCell ref="H2050:J2050"/>
    <mergeCell ref="A2051:A2052"/>
    <mergeCell ref="B2051:D2052"/>
    <mergeCell ref="F2051:G2051"/>
    <mergeCell ref="H2051:J2051"/>
    <mergeCell ref="F2052:G2052"/>
    <mergeCell ref="H2052:J2052"/>
    <mergeCell ref="A2053:A2054"/>
    <mergeCell ref="B2053:D2054"/>
    <mergeCell ref="F2053:G2053"/>
    <mergeCell ref="H2053:J2053"/>
    <mergeCell ref="F2054:G2054"/>
    <mergeCell ref="H2054:J2054"/>
    <mergeCell ref="A2055:A2056"/>
    <mergeCell ref="B2055:D2056"/>
    <mergeCell ref="F2055:G2055"/>
    <mergeCell ref="H2055:J2055"/>
    <mergeCell ref="F2056:G2056"/>
    <mergeCell ref="H2056:J2056"/>
    <mergeCell ref="B2057:D2057"/>
    <mergeCell ref="F2057:G2057"/>
    <mergeCell ref="H2057:J2057"/>
    <mergeCell ref="B2058:D2058"/>
    <mergeCell ref="F2058:G2058"/>
    <mergeCell ref="H2058:J2058"/>
    <mergeCell ref="B2059:D2059"/>
    <mergeCell ref="F2059:G2059"/>
    <mergeCell ref="H2059:J2059"/>
    <mergeCell ref="B2060:D2060"/>
    <mergeCell ref="F2060:G2060"/>
    <mergeCell ref="H2060:J2060"/>
    <mergeCell ref="B2061:D2061"/>
    <mergeCell ref="F2061:G2061"/>
    <mergeCell ref="H2061:J2061"/>
    <mergeCell ref="B2062:D2062"/>
    <mergeCell ref="F2062:G2062"/>
    <mergeCell ref="H2062:J2062"/>
    <mergeCell ref="B2063:D2063"/>
    <mergeCell ref="F2063:G2063"/>
    <mergeCell ref="H2063:J2063"/>
    <mergeCell ref="B2064:D2064"/>
    <mergeCell ref="F2064:G2064"/>
    <mergeCell ref="H2064:J2064"/>
    <mergeCell ref="B2065:D2065"/>
    <mergeCell ref="F2065:G2065"/>
    <mergeCell ref="H2065:J2065"/>
    <mergeCell ref="B2066:D2066"/>
    <mergeCell ref="F2066:G2066"/>
    <mergeCell ref="H2066:J2066"/>
    <mergeCell ref="A2067:A2069"/>
    <mergeCell ref="B2067:D2069"/>
    <mergeCell ref="E2067:I2067"/>
    <mergeCell ref="K2067:T2067"/>
    <mergeCell ref="E2068:I2068"/>
    <mergeCell ref="K2068:T2068"/>
    <mergeCell ref="E2069:I2069"/>
    <mergeCell ref="K2069:T2069"/>
    <mergeCell ref="B2070:D2070"/>
    <mergeCell ref="F2070:G2070"/>
    <mergeCell ref="H2070:J2070"/>
    <mergeCell ref="B2071:D2071"/>
    <mergeCell ref="F2071:G2071"/>
    <mergeCell ref="H2071:J2071"/>
    <mergeCell ref="B2072:D2072"/>
    <mergeCell ref="F2072:G2072"/>
    <mergeCell ref="H2072:J2072"/>
    <mergeCell ref="B2073:D2073"/>
    <mergeCell ref="F2073:G2073"/>
    <mergeCell ref="H2073:J2073"/>
    <mergeCell ref="B2074:D2074"/>
    <mergeCell ref="F2074:G2074"/>
    <mergeCell ref="H2074:J2074"/>
    <mergeCell ref="B2078:J2078"/>
    <mergeCell ref="B2079:D2079"/>
    <mergeCell ref="F2079:G2079"/>
    <mergeCell ref="H2079:J2079"/>
    <mergeCell ref="B2080:D2080"/>
    <mergeCell ref="F2080:G2080"/>
    <mergeCell ref="H2080:J2080"/>
    <mergeCell ref="B2081:D2081"/>
    <mergeCell ref="F2081:G2081"/>
    <mergeCell ref="H2081:J2081"/>
    <mergeCell ref="B2082:D2082"/>
    <mergeCell ref="F2082:G2082"/>
    <mergeCell ref="H2082:J2082"/>
    <mergeCell ref="A2075:J2075"/>
    <mergeCell ref="A2076:J2076"/>
    <mergeCell ref="B2083:D2083"/>
    <mergeCell ref="F2083:G2083"/>
    <mergeCell ref="H2083:J2083"/>
    <mergeCell ref="B2084:D2084"/>
    <mergeCell ref="F2084:G2084"/>
    <mergeCell ref="H2084:J2084"/>
    <mergeCell ref="B2085:D2085"/>
    <mergeCell ref="F2085:G2085"/>
    <mergeCell ref="H2085:J2085"/>
    <mergeCell ref="B2086:D2086"/>
    <mergeCell ref="F2086:G2086"/>
    <mergeCell ref="H2086:J2086"/>
    <mergeCell ref="B2087:D2087"/>
    <mergeCell ref="F2087:G2087"/>
    <mergeCell ref="H2087:J2087"/>
    <mergeCell ref="B2088:D2088"/>
    <mergeCell ref="F2088:G2088"/>
    <mergeCell ref="H2088:J2088"/>
    <mergeCell ref="B2089:D2089"/>
    <mergeCell ref="F2089:G2089"/>
    <mergeCell ref="H2089:J2089"/>
    <mergeCell ref="B2090:D2090"/>
    <mergeCell ref="F2090:G2090"/>
    <mergeCell ref="H2090:J2090"/>
    <mergeCell ref="B2091:D2091"/>
    <mergeCell ref="F2091:G2091"/>
    <mergeCell ref="H2091:J2091"/>
    <mergeCell ref="B2092:D2092"/>
    <mergeCell ref="F2092:G2092"/>
    <mergeCell ref="H2092:J2092"/>
    <mergeCell ref="B2093:D2093"/>
    <mergeCell ref="F2093:G2093"/>
    <mergeCell ref="H2093:J2093"/>
    <mergeCell ref="B2094:D2094"/>
    <mergeCell ref="F2094:G2094"/>
    <mergeCell ref="H2094:J2094"/>
    <mergeCell ref="A2095:A2096"/>
    <mergeCell ref="B2095:D2096"/>
    <mergeCell ref="F2095:G2095"/>
    <mergeCell ref="H2095:J2095"/>
    <mergeCell ref="F2096:G2096"/>
    <mergeCell ref="H2096:J2096"/>
    <mergeCell ref="A2097:A2098"/>
    <mergeCell ref="B2097:D2098"/>
    <mergeCell ref="F2097:G2097"/>
    <mergeCell ref="H2097:J2097"/>
    <mergeCell ref="F2098:G2098"/>
    <mergeCell ref="H2098:J2098"/>
    <mergeCell ref="A2099:A2100"/>
    <mergeCell ref="B2099:D2100"/>
    <mergeCell ref="F2099:G2099"/>
    <mergeCell ref="H2099:J2099"/>
    <mergeCell ref="F2100:G2100"/>
    <mergeCell ref="H2100:J2100"/>
    <mergeCell ref="A2101:A2102"/>
    <mergeCell ref="B2101:D2102"/>
    <mergeCell ref="F2101:G2101"/>
    <mergeCell ref="H2101:J2101"/>
    <mergeCell ref="F2102:G2102"/>
    <mergeCell ref="H2102:J2102"/>
    <mergeCell ref="A2103:A2104"/>
    <mergeCell ref="B2103:D2104"/>
    <mergeCell ref="F2103:G2103"/>
    <mergeCell ref="H2103:J2103"/>
    <mergeCell ref="F2104:G2104"/>
    <mergeCell ref="H2104:J2104"/>
    <mergeCell ref="A2105:A2106"/>
    <mergeCell ref="B2105:D2106"/>
    <mergeCell ref="F2105:G2105"/>
    <mergeCell ref="H2105:J2105"/>
    <mergeCell ref="F2106:G2106"/>
    <mergeCell ref="H2106:J2106"/>
    <mergeCell ref="B2107:D2107"/>
    <mergeCell ref="F2107:G2107"/>
    <mergeCell ref="H2107:J2107"/>
    <mergeCell ref="B2108:D2108"/>
    <mergeCell ref="F2108:G2108"/>
    <mergeCell ref="H2108:J2108"/>
    <mergeCell ref="B2109:D2109"/>
    <mergeCell ref="F2109:G2109"/>
    <mergeCell ref="H2109:J2109"/>
    <mergeCell ref="B2110:D2110"/>
    <mergeCell ref="F2110:G2110"/>
    <mergeCell ref="H2110:J2110"/>
    <mergeCell ref="B2111:D2111"/>
    <mergeCell ref="F2111:G2111"/>
    <mergeCell ref="H2111:J2111"/>
    <mergeCell ref="B2112:D2112"/>
    <mergeCell ref="F2112:G2112"/>
    <mergeCell ref="H2112:J2112"/>
    <mergeCell ref="B2113:D2113"/>
    <mergeCell ref="F2113:G2113"/>
    <mergeCell ref="H2113:J2113"/>
    <mergeCell ref="B2114:D2114"/>
    <mergeCell ref="F2114:G2114"/>
    <mergeCell ref="H2114:J2114"/>
    <mergeCell ref="B2115:D2115"/>
    <mergeCell ref="F2115:G2115"/>
    <mergeCell ref="H2115:J2115"/>
    <mergeCell ref="B2116:D2116"/>
    <mergeCell ref="F2116:G2116"/>
    <mergeCell ref="H2116:J2116"/>
    <mergeCell ref="A2117:A2119"/>
    <mergeCell ref="B2117:D2119"/>
    <mergeCell ref="E2117:I2117"/>
    <mergeCell ref="K2117:T2117"/>
    <mergeCell ref="E2118:I2118"/>
    <mergeCell ref="K2118:T2118"/>
    <mergeCell ref="E2119:I2119"/>
    <mergeCell ref="K2119:T2119"/>
    <mergeCell ref="B2120:D2120"/>
    <mergeCell ref="F2120:G2120"/>
    <mergeCell ref="H2120:J2120"/>
    <mergeCell ref="B2121:D2121"/>
    <mergeCell ref="F2121:G2121"/>
    <mergeCell ref="H2121:J2121"/>
    <mergeCell ref="B2122:D2122"/>
    <mergeCell ref="F2122:G2122"/>
    <mergeCell ref="H2122:J2122"/>
    <mergeCell ref="B2123:D2123"/>
    <mergeCell ref="F2123:G2123"/>
    <mergeCell ref="H2123:J2123"/>
    <mergeCell ref="B2124:D2124"/>
    <mergeCell ref="F2124:G2124"/>
    <mergeCell ref="H2124:J2124"/>
    <mergeCell ref="B2128:J2128"/>
    <mergeCell ref="B2129:D2129"/>
    <mergeCell ref="F2129:G2129"/>
    <mergeCell ref="H2129:J2129"/>
    <mergeCell ref="A2125:J2125"/>
    <mergeCell ref="A2126:J2126"/>
    <mergeCell ref="B2130:D2130"/>
    <mergeCell ref="F2130:G2130"/>
    <mergeCell ref="H2130:J2130"/>
    <mergeCell ref="B2131:D2131"/>
    <mergeCell ref="F2131:G2131"/>
    <mergeCell ref="H2131:J2131"/>
    <mergeCell ref="B2132:D2132"/>
    <mergeCell ref="F2132:G2132"/>
    <mergeCell ref="H2132:J2132"/>
    <mergeCell ref="B2133:D2133"/>
    <mergeCell ref="F2133:G2133"/>
    <mergeCell ref="H2133:J2133"/>
    <mergeCell ref="B2134:D2134"/>
    <mergeCell ref="F2134:G2134"/>
    <mergeCell ref="H2134:J2134"/>
    <mergeCell ref="B2135:D2135"/>
    <mergeCell ref="F2135:G2135"/>
    <mergeCell ref="H2135:J2135"/>
    <mergeCell ref="B2136:D2136"/>
    <mergeCell ref="F2136:G2136"/>
    <mergeCell ref="H2136:J2136"/>
    <mergeCell ref="B2137:D2137"/>
    <mergeCell ref="F2137:G2137"/>
    <mergeCell ref="H2137:J2137"/>
    <mergeCell ref="B2138:D2138"/>
    <mergeCell ref="F2138:G2138"/>
    <mergeCell ref="H2138:J2138"/>
    <mergeCell ref="B2139:D2139"/>
    <mergeCell ref="F2139:G2139"/>
    <mergeCell ref="H2139:J2139"/>
    <mergeCell ref="B2140:D2140"/>
    <mergeCell ref="F2140:G2140"/>
    <mergeCell ref="H2140:J2140"/>
    <mergeCell ref="B2141:D2141"/>
    <mergeCell ref="F2141:G2141"/>
    <mergeCell ref="H2141:J2141"/>
    <mergeCell ref="B2142:D2142"/>
    <mergeCell ref="F2142:G2142"/>
    <mergeCell ref="H2142:J2142"/>
    <mergeCell ref="B2143:D2143"/>
    <mergeCell ref="F2143:G2143"/>
    <mergeCell ref="H2143:J2143"/>
    <mergeCell ref="B2144:D2144"/>
    <mergeCell ref="F2144:G2144"/>
    <mergeCell ref="H2144:J2144"/>
    <mergeCell ref="A2145:A2146"/>
    <mergeCell ref="B2145:D2146"/>
    <mergeCell ref="F2145:G2145"/>
    <mergeCell ref="H2145:J2145"/>
    <mergeCell ref="F2146:G2146"/>
    <mergeCell ref="H2146:J2146"/>
    <mergeCell ref="A2147:A2148"/>
    <mergeCell ref="B2147:D2148"/>
    <mergeCell ref="F2147:G2147"/>
    <mergeCell ref="H2147:J2147"/>
    <mergeCell ref="F2148:G2148"/>
    <mergeCell ref="H2148:J2148"/>
    <mergeCell ref="A2149:A2150"/>
    <mergeCell ref="B2149:D2150"/>
    <mergeCell ref="F2149:G2149"/>
    <mergeCell ref="H2149:J2149"/>
    <mergeCell ref="F2150:G2150"/>
    <mergeCell ref="H2150:J2150"/>
    <mergeCell ref="A2151:A2152"/>
    <mergeCell ref="B2151:D2152"/>
    <mergeCell ref="F2151:G2151"/>
    <mergeCell ref="H2151:J2151"/>
    <mergeCell ref="F2152:G2152"/>
    <mergeCell ref="H2152:J2152"/>
    <mergeCell ref="A2153:A2154"/>
    <mergeCell ref="B2153:D2154"/>
    <mergeCell ref="F2153:G2153"/>
    <mergeCell ref="H2153:J2153"/>
    <mergeCell ref="F2154:G2154"/>
    <mergeCell ref="H2154:J2154"/>
    <mergeCell ref="A2155:A2156"/>
    <mergeCell ref="B2155:D2156"/>
    <mergeCell ref="F2155:G2155"/>
    <mergeCell ref="H2155:J2155"/>
    <mergeCell ref="F2156:G2156"/>
    <mergeCell ref="H2156:J2156"/>
    <mergeCell ref="B2157:D2157"/>
    <mergeCell ref="F2157:G2157"/>
    <mergeCell ref="H2157:J2157"/>
    <mergeCell ref="B2158:D2158"/>
    <mergeCell ref="F2158:G2158"/>
    <mergeCell ref="H2158:J2158"/>
    <mergeCell ref="B2159:D2159"/>
    <mergeCell ref="F2159:G2159"/>
    <mergeCell ref="H2159:J2159"/>
    <mergeCell ref="B2160:D2160"/>
    <mergeCell ref="F2160:G2160"/>
    <mergeCell ref="H2160:J2160"/>
    <mergeCell ref="B2161:D2161"/>
    <mergeCell ref="F2161:G2161"/>
    <mergeCell ref="H2161:J2161"/>
    <mergeCell ref="B2162:D2162"/>
    <mergeCell ref="F2162:G2162"/>
    <mergeCell ref="H2162:J2162"/>
    <mergeCell ref="B2163:D2163"/>
    <mergeCell ref="F2163:G2163"/>
    <mergeCell ref="H2163:J2163"/>
    <mergeCell ref="B2164:D2164"/>
    <mergeCell ref="F2164:G2164"/>
    <mergeCell ref="H2164:J2164"/>
    <mergeCell ref="B2165:D2165"/>
    <mergeCell ref="F2165:G2165"/>
    <mergeCell ref="H2165:J2165"/>
    <mergeCell ref="B2166:D2166"/>
    <mergeCell ref="F2166:G2166"/>
    <mergeCell ref="H2166:J2166"/>
    <mergeCell ref="A2167:A2169"/>
    <mergeCell ref="B2167:D2169"/>
    <mergeCell ref="E2167:I2167"/>
    <mergeCell ref="K2167:T2167"/>
    <mergeCell ref="E2168:I2168"/>
    <mergeCell ref="K2168:T2168"/>
    <mergeCell ref="E2169:I2169"/>
    <mergeCell ref="K2169:T2169"/>
    <mergeCell ref="B2170:D2170"/>
    <mergeCell ref="F2170:G2170"/>
    <mergeCell ref="H2170:J2170"/>
    <mergeCell ref="B2171:D2171"/>
    <mergeCell ref="F2171:G2171"/>
    <mergeCell ref="H2171:J2171"/>
    <mergeCell ref="B2172:D2172"/>
    <mergeCell ref="F2172:G2172"/>
    <mergeCell ref="H2172:J2172"/>
    <mergeCell ref="B2173:D2173"/>
    <mergeCell ref="F2173:G2173"/>
    <mergeCell ref="H2173:J2173"/>
    <mergeCell ref="B2174:D2174"/>
    <mergeCell ref="F2174:G2174"/>
    <mergeCell ref="H2174:J2174"/>
    <mergeCell ref="B2178:J2178"/>
    <mergeCell ref="B2179:D2179"/>
    <mergeCell ref="F2179:G2179"/>
    <mergeCell ref="H2179:J2179"/>
    <mergeCell ref="B2180:D2180"/>
    <mergeCell ref="F2180:G2180"/>
    <mergeCell ref="H2180:J2180"/>
    <mergeCell ref="B2181:D2181"/>
    <mergeCell ref="F2181:G2181"/>
    <mergeCell ref="H2181:J2181"/>
    <mergeCell ref="B2182:D2182"/>
    <mergeCell ref="F2182:G2182"/>
    <mergeCell ref="H2182:J2182"/>
    <mergeCell ref="A2175:J2175"/>
    <mergeCell ref="A2176:J2176"/>
    <mergeCell ref="B2183:D2183"/>
    <mergeCell ref="F2183:G2183"/>
    <mergeCell ref="H2183:J2183"/>
    <mergeCell ref="B2184:D2184"/>
    <mergeCell ref="F2184:G2184"/>
    <mergeCell ref="H2184:J2184"/>
    <mergeCell ref="B2185:D2185"/>
    <mergeCell ref="F2185:G2185"/>
    <mergeCell ref="H2185:J2185"/>
    <mergeCell ref="B2186:D2186"/>
    <mergeCell ref="F2186:G2186"/>
    <mergeCell ref="H2186:J2186"/>
    <mergeCell ref="B2187:D2187"/>
    <mergeCell ref="F2187:G2187"/>
    <mergeCell ref="H2187:J2187"/>
    <mergeCell ref="B2188:D2188"/>
    <mergeCell ref="F2188:G2188"/>
    <mergeCell ref="H2188:J2188"/>
    <mergeCell ref="B2189:D2189"/>
    <mergeCell ref="F2189:G2189"/>
    <mergeCell ref="H2189:J2189"/>
    <mergeCell ref="B2190:D2190"/>
    <mergeCell ref="F2190:G2190"/>
    <mergeCell ref="H2190:J2190"/>
    <mergeCell ref="B2191:D2191"/>
    <mergeCell ref="F2191:G2191"/>
    <mergeCell ref="H2191:J2191"/>
    <mergeCell ref="B2192:D2192"/>
    <mergeCell ref="F2192:G2192"/>
    <mergeCell ref="H2192:J2192"/>
    <mergeCell ref="B2193:D2193"/>
    <mergeCell ref="F2193:G2193"/>
    <mergeCell ref="H2193:J2193"/>
    <mergeCell ref="B2194:D2194"/>
    <mergeCell ref="F2194:G2194"/>
    <mergeCell ref="H2194:J2194"/>
    <mergeCell ref="A2195:A2196"/>
    <mergeCell ref="B2195:D2196"/>
    <mergeCell ref="F2195:G2195"/>
    <mergeCell ref="H2195:J2195"/>
    <mergeCell ref="F2196:G2196"/>
    <mergeCell ref="H2196:J2196"/>
    <mergeCell ref="A2197:A2198"/>
    <mergeCell ref="B2197:D2198"/>
    <mergeCell ref="F2197:G2197"/>
    <mergeCell ref="H2197:J2197"/>
    <mergeCell ref="F2198:G2198"/>
    <mergeCell ref="H2198:J2198"/>
    <mergeCell ref="A2199:A2200"/>
    <mergeCell ref="B2199:D2200"/>
    <mergeCell ref="F2199:G2199"/>
    <mergeCell ref="H2199:J2199"/>
    <mergeCell ref="F2200:G2200"/>
    <mergeCell ref="H2200:J2200"/>
    <mergeCell ref="A2201:A2202"/>
    <mergeCell ref="B2201:D2202"/>
    <mergeCell ref="F2201:G2201"/>
    <mergeCell ref="H2201:J2201"/>
    <mergeCell ref="F2202:G2202"/>
    <mergeCell ref="H2202:J2202"/>
    <mergeCell ref="A2203:A2204"/>
    <mergeCell ref="B2203:D2204"/>
    <mergeCell ref="F2203:G2203"/>
    <mergeCell ref="H2203:J2203"/>
    <mergeCell ref="F2204:G2204"/>
    <mergeCell ref="H2204:J2204"/>
    <mergeCell ref="A2205:A2206"/>
    <mergeCell ref="B2205:D2206"/>
    <mergeCell ref="F2205:G2205"/>
    <mergeCell ref="H2205:J2205"/>
    <mergeCell ref="F2206:G2206"/>
    <mergeCell ref="H2206:J2206"/>
    <mergeCell ref="B2207:D2207"/>
    <mergeCell ref="F2207:G2207"/>
    <mergeCell ref="H2207:J2207"/>
    <mergeCell ref="B2208:D2208"/>
    <mergeCell ref="F2208:G2208"/>
    <mergeCell ref="H2208:J2208"/>
    <mergeCell ref="B2209:D2209"/>
    <mergeCell ref="F2209:G2209"/>
    <mergeCell ref="H2209:J2209"/>
    <mergeCell ref="B2210:D2210"/>
    <mergeCell ref="F2210:G2210"/>
    <mergeCell ref="H2210:J2210"/>
    <mergeCell ref="B2211:D2211"/>
    <mergeCell ref="F2211:G2211"/>
    <mergeCell ref="H2211:J2211"/>
    <mergeCell ref="B2212:D2212"/>
    <mergeCell ref="F2212:G2212"/>
    <mergeCell ref="H2212:J2212"/>
    <mergeCell ref="B2213:D2213"/>
    <mergeCell ref="F2213:G2213"/>
    <mergeCell ref="H2213:J2213"/>
    <mergeCell ref="B2214:D2214"/>
    <mergeCell ref="F2214:G2214"/>
    <mergeCell ref="H2214:J2214"/>
    <mergeCell ref="B2215:D2215"/>
    <mergeCell ref="F2215:G2215"/>
    <mergeCell ref="H2215:J2215"/>
    <mergeCell ref="B2216:D2216"/>
    <mergeCell ref="F2216:G2216"/>
    <mergeCell ref="H2216:J2216"/>
    <mergeCell ref="A2217:A2219"/>
    <mergeCell ref="B2217:D2219"/>
    <mergeCell ref="E2217:I2217"/>
    <mergeCell ref="K2217:T2217"/>
    <mergeCell ref="E2218:I2218"/>
    <mergeCell ref="K2218:T2218"/>
    <mergeCell ref="E2219:I2219"/>
    <mergeCell ref="K2219:T2219"/>
    <mergeCell ref="B2220:D2220"/>
    <mergeCell ref="F2220:G2220"/>
    <mergeCell ref="H2220:J2220"/>
    <mergeCell ref="B2221:D2221"/>
    <mergeCell ref="F2221:G2221"/>
    <mergeCell ref="H2221:J2221"/>
    <mergeCell ref="B2222:D2222"/>
    <mergeCell ref="F2222:G2222"/>
    <mergeCell ref="H2222:J2222"/>
    <mergeCell ref="B2223:D2223"/>
    <mergeCell ref="F2223:G2223"/>
    <mergeCell ref="H2223:J2223"/>
    <mergeCell ref="B2224:D2224"/>
    <mergeCell ref="F2224:G2224"/>
    <mergeCell ref="H2224:J2224"/>
    <mergeCell ref="B2228:J2228"/>
    <mergeCell ref="B2229:D2229"/>
    <mergeCell ref="F2229:G2229"/>
    <mergeCell ref="H2229:J2229"/>
    <mergeCell ref="A2225:J2225"/>
    <mergeCell ref="A2226:J2226"/>
    <mergeCell ref="B2230:D2230"/>
    <mergeCell ref="F2230:G2230"/>
    <mergeCell ref="H2230:J2230"/>
    <mergeCell ref="B2231:D2231"/>
    <mergeCell ref="F2231:G2231"/>
    <mergeCell ref="H2231:J2231"/>
    <mergeCell ref="B2232:D2232"/>
    <mergeCell ref="F2232:G2232"/>
    <mergeCell ref="H2232:J2232"/>
    <mergeCell ref="B2233:D2233"/>
    <mergeCell ref="F2233:G2233"/>
    <mergeCell ref="H2233:J2233"/>
    <mergeCell ref="B2234:D2234"/>
    <mergeCell ref="F2234:G2234"/>
    <mergeCell ref="H2234:J2234"/>
    <mergeCell ref="B2235:D2235"/>
    <mergeCell ref="F2235:G2235"/>
    <mergeCell ref="H2235:J2235"/>
    <mergeCell ref="B2236:D2236"/>
    <mergeCell ref="F2236:G2236"/>
    <mergeCell ref="H2236:J2236"/>
    <mergeCell ref="B2237:D2237"/>
    <mergeCell ref="F2237:G2237"/>
    <mergeCell ref="H2237:J2237"/>
    <mergeCell ref="B2238:D2238"/>
    <mergeCell ref="F2238:G2238"/>
    <mergeCell ref="H2238:J2238"/>
    <mergeCell ref="B2239:D2239"/>
    <mergeCell ref="F2239:G2239"/>
    <mergeCell ref="H2239:J2239"/>
    <mergeCell ref="B2240:D2240"/>
    <mergeCell ref="F2240:G2240"/>
    <mergeCell ref="H2240:J2240"/>
    <mergeCell ref="B2241:D2241"/>
    <mergeCell ref="F2241:G2241"/>
    <mergeCell ref="H2241:J2241"/>
    <mergeCell ref="B2242:D2242"/>
    <mergeCell ref="F2242:G2242"/>
    <mergeCell ref="H2242:J2242"/>
    <mergeCell ref="B2243:D2243"/>
    <mergeCell ref="F2243:G2243"/>
    <mergeCell ref="H2243:J2243"/>
    <mergeCell ref="B2244:D2244"/>
    <mergeCell ref="F2244:G2244"/>
    <mergeCell ref="H2244:J2244"/>
    <mergeCell ref="A2245:A2246"/>
    <mergeCell ref="B2245:D2246"/>
    <mergeCell ref="F2245:G2245"/>
    <mergeCell ref="H2245:J2245"/>
    <mergeCell ref="F2246:G2246"/>
    <mergeCell ref="H2246:J2246"/>
    <mergeCell ref="A2247:A2248"/>
    <mergeCell ref="B2247:D2248"/>
    <mergeCell ref="F2247:G2247"/>
    <mergeCell ref="H2247:J2247"/>
    <mergeCell ref="F2248:G2248"/>
    <mergeCell ref="H2248:J2248"/>
    <mergeCell ref="A2249:A2250"/>
    <mergeCell ref="B2249:D2250"/>
    <mergeCell ref="F2249:G2249"/>
    <mergeCell ref="H2249:J2249"/>
    <mergeCell ref="F2250:G2250"/>
    <mergeCell ref="H2250:J2250"/>
    <mergeCell ref="A2251:A2252"/>
    <mergeCell ref="B2251:D2252"/>
    <mergeCell ref="F2251:G2251"/>
    <mergeCell ref="H2251:J2251"/>
    <mergeCell ref="F2252:G2252"/>
    <mergeCell ref="H2252:J2252"/>
    <mergeCell ref="A2253:A2254"/>
    <mergeCell ref="B2253:D2254"/>
    <mergeCell ref="F2253:G2253"/>
    <mergeCell ref="H2253:J2253"/>
    <mergeCell ref="F2254:G2254"/>
    <mergeCell ref="H2254:J2254"/>
    <mergeCell ref="A2255:A2256"/>
    <mergeCell ref="B2255:D2256"/>
    <mergeCell ref="F2255:G2255"/>
    <mergeCell ref="H2255:J2255"/>
    <mergeCell ref="F2256:G2256"/>
    <mergeCell ref="H2256:J2256"/>
    <mergeCell ref="B2257:D2257"/>
    <mergeCell ref="F2257:G2257"/>
    <mergeCell ref="H2257:J2257"/>
    <mergeCell ref="B2258:D2258"/>
    <mergeCell ref="F2258:G2258"/>
    <mergeCell ref="H2258:J2258"/>
    <mergeCell ref="B2259:D2259"/>
    <mergeCell ref="F2259:G2259"/>
    <mergeCell ref="H2259:J2259"/>
    <mergeCell ref="B2260:D2260"/>
    <mergeCell ref="F2260:G2260"/>
    <mergeCell ref="H2260:J2260"/>
    <mergeCell ref="B2261:D2261"/>
    <mergeCell ref="F2261:G2261"/>
    <mergeCell ref="H2261:J2261"/>
    <mergeCell ref="B2262:D2262"/>
    <mergeCell ref="F2262:G2262"/>
    <mergeCell ref="H2262:J2262"/>
    <mergeCell ref="B2263:D2263"/>
    <mergeCell ref="F2263:G2263"/>
    <mergeCell ref="H2263:J2263"/>
    <mergeCell ref="B2264:D2264"/>
    <mergeCell ref="F2264:G2264"/>
    <mergeCell ref="H2264:J2264"/>
    <mergeCell ref="B2265:D2265"/>
    <mergeCell ref="F2265:G2265"/>
    <mergeCell ref="H2265:J2265"/>
    <mergeCell ref="B2266:D2266"/>
    <mergeCell ref="F2266:G2266"/>
    <mergeCell ref="H2266:J2266"/>
    <mergeCell ref="A2267:A2269"/>
    <mergeCell ref="B2267:D2269"/>
    <mergeCell ref="E2267:I2267"/>
    <mergeCell ref="K2267:T2267"/>
    <mergeCell ref="E2268:I2268"/>
    <mergeCell ref="K2268:T2268"/>
    <mergeCell ref="E2269:I2269"/>
    <mergeCell ref="K2269:T2269"/>
    <mergeCell ref="B2270:D2270"/>
    <mergeCell ref="F2270:G2270"/>
    <mergeCell ref="H2270:J2270"/>
    <mergeCell ref="B2271:D2271"/>
    <mergeCell ref="F2271:G2271"/>
    <mergeCell ref="H2271:J2271"/>
    <mergeCell ref="B2272:D2272"/>
    <mergeCell ref="F2272:G2272"/>
    <mergeCell ref="H2272:J2272"/>
    <mergeCell ref="B2273:D2273"/>
    <mergeCell ref="F2273:G2273"/>
    <mergeCell ref="H2273:J2273"/>
    <mergeCell ref="B2274:D2274"/>
    <mergeCell ref="F2274:G2274"/>
    <mergeCell ref="H2274:J2274"/>
    <mergeCell ref="B2278:J2278"/>
    <mergeCell ref="B2279:D2279"/>
    <mergeCell ref="F2279:G2279"/>
    <mergeCell ref="H2279:J2279"/>
    <mergeCell ref="B2280:D2280"/>
    <mergeCell ref="F2280:G2280"/>
    <mergeCell ref="H2280:J2280"/>
    <mergeCell ref="B2281:D2281"/>
    <mergeCell ref="F2281:G2281"/>
    <mergeCell ref="H2281:J2281"/>
    <mergeCell ref="B2282:D2282"/>
    <mergeCell ref="F2282:G2282"/>
    <mergeCell ref="H2282:J2282"/>
    <mergeCell ref="A2275:J2275"/>
    <mergeCell ref="A2276:J2276"/>
    <mergeCell ref="B2283:D2283"/>
    <mergeCell ref="F2283:G2283"/>
    <mergeCell ref="H2283:J2283"/>
    <mergeCell ref="B2284:D2284"/>
    <mergeCell ref="F2284:G2284"/>
    <mergeCell ref="H2284:J2284"/>
    <mergeCell ref="B2285:D2285"/>
    <mergeCell ref="F2285:G2285"/>
    <mergeCell ref="H2285:J2285"/>
    <mergeCell ref="B2286:D2286"/>
    <mergeCell ref="F2286:G2286"/>
    <mergeCell ref="H2286:J2286"/>
    <mergeCell ref="B2287:D2287"/>
    <mergeCell ref="F2287:G2287"/>
    <mergeCell ref="H2287:J2287"/>
    <mergeCell ref="B2288:D2288"/>
    <mergeCell ref="F2288:G2288"/>
    <mergeCell ref="H2288:J2288"/>
    <mergeCell ref="B2289:D2289"/>
    <mergeCell ref="F2289:G2289"/>
    <mergeCell ref="H2289:J2289"/>
    <mergeCell ref="B2290:D2290"/>
    <mergeCell ref="F2290:G2290"/>
    <mergeCell ref="H2290:J2290"/>
    <mergeCell ref="B2291:D2291"/>
    <mergeCell ref="F2291:G2291"/>
    <mergeCell ref="H2291:J2291"/>
    <mergeCell ref="B2292:D2292"/>
    <mergeCell ref="F2292:G2292"/>
    <mergeCell ref="H2292:J2292"/>
    <mergeCell ref="B2293:D2293"/>
    <mergeCell ref="F2293:G2293"/>
    <mergeCell ref="H2293:J2293"/>
    <mergeCell ref="B2294:D2294"/>
    <mergeCell ref="F2294:G2294"/>
    <mergeCell ref="H2294:J2294"/>
    <mergeCell ref="A2295:A2296"/>
    <mergeCell ref="B2295:D2296"/>
    <mergeCell ref="F2295:G2295"/>
    <mergeCell ref="H2295:J2295"/>
    <mergeCell ref="F2296:G2296"/>
    <mergeCell ref="H2296:J2296"/>
    <mergeCell ref="A2297:A2298"/>
    <mergeCell ref="B2297:D2298"/>
    <mergeCell ref="F2297:G2297"/>
    <mergeCell ref="H2297:J2297"/>
    <mergeCell ref="F2298:G2298"/>
    <mergeCell ref="H2298:J2298"/>
    <mergeCell ref="A2299:A2300"/>
    <mergeCell ref="B2299:D2300"/>
    <mergeCell ref="F2299:G2299"/>
    <mergeCell ref="H2299:J2299"/>
    <mergeCell ref="F2300:G2300"/>
    <mergeCell ref="H2300:J2300"/>
    <mergeCell ref="A2301:A2302"/>
    <mergeCell ref="B2301:D2302"/>
    <mergeCell ref="F2301:G2301"/>
    <mergeCell ref="H2301:J2301"/>
    <mergeCell ref="F2302:G2302"/>
    <mergeCell ref="H2302:J2302"/>
    <mergeCell ref="A2303:A2304"/>
    <mergeCell ref="B2303:D2304"/>
    <mergeCell ref="F2303:G2303"/>
    <mergeCell ref="H2303:J2303"/>
    <mergeCell ref="F2304:G2304"/>
    <mergeCell ref="H2304:J2304"/>
    <mergeCell ref="A2305:A2306"/>
    <mergeCell ref="B2305:D2306"/>
    <mergeCell ref="F2305:G2305"/>
    <mergeCell ref="H2305:J2305"/>
    <mergeCell ref="F2306:G2306"/>
    <mergeCell ref="H2306:J2306"/>
    <mergeCell ref="B2307:D2307"/>
    <mergeCell ref="F2307:G2307"/>
    <mergeCell ref="H2307:J2307"/>
    <mergeCell ref="B2308:D2308"/>
    <mergeCell ref="F2308:G2308"/>
    <mergeCell ref="H2308:J2308"/>
    <mergeCell ref="B2309:D2309"/>
    <mergeCell ref="F2309:G2309"/>
    <mergeCell ref="H2309:J2309"/>
    <mergeCell ref="B2310:D2310"/>
    <mergeCell ref="F2310:G2310"/>
    <mergeCell ref="H2310:J2310"/>
    <mergeCell ref="B2311:D2311"/>
    <mergeCell ref="F2311:G2311"/>
    <mergeCell ref="H2311:J2311"/>
    <mergeCell ref="B2312:D2312"/>
    <mergeCell ref="F2312:G2312"/>
    <mergeCell ref="H2312:J2312"/>
    <mergeCell ref="B2313:D2313"/>
    <mergeCell ref="F2313:G2313"/>
    <mergeCell ref="H2313:J2313"/>
    <mergeCell ref="B2314:D2314"/>
    <mergeCell ref="F2314:G2314"/>
    <mergeCell ref="H2314:J2314"/>
    <mergeCell ref="B2315:D2315"/>
    <mergeCell ref="F2315:G2315"/>
    <mergeCell ref="H2315:J2315"/>
    <mergeCell ref="B2316:D2316"/>
    <mergeCell ref="F2316:G2316"/>
    <mergeCell ref="H2316:J2316"/>
    <mergeCell ref="A2317:A2319"/>
    <mergeCell ref="B2317:D2319"/>
    <mergeCell ref="E2317:I2317"/>
    <mergeCell ref="K2317:T2317"/>
    <mergeCell ref="E2318:I2318"/>
    <mergeCell ref="K2318:T2318"/>
    <mergeCell ref="E2319:I2319"/>
    <mergeCell ref="K2319:T2319"/>
    <mergeCell ref="B2320:D2320"/>
    <mergeCell ref="F2320:G2320"/>
    <mergeCell ref="H2320:J2320"/>
    <mergeCell ref="B2321:D2321"/>
    <mergeCell ref="F2321:G2321"/>
    <mergeCell ref="H2321:J2321"/>
    <mergeCell ref="B2322:D2322"/>
    <mergeCell ref="F2322:G2322"/>
    <mergeCell ref="H2322:J2322"/>
    <mergeCell ref="B2323:D2323"/>
    <mergeCell ref="F2323:G2323"/>
    <mergeCell ref="H2323:J2323"/>
    <mergeCell ref="B2324:D2324"/>
    <mergeCell ref="F2324:G2324"/>
    <mergeCell ref="H2324:J2324"/>
    <mergeCell ref="B2328:J2328"/>
    <mergeCell ref="B2329:D2329"/>
    <mergeCell ref="F2329:G2329"/>
    <mergeCell ref="H2329:J2329"/>
    <mergeCell ref="A2325:J2325"/>
    <mergeCell ref="A2326:J2326"/>
    <mergeCell ref="B2330:D2330"/>
    <mergeCell ref="F2330:G2330"/>
    <mergeCell ref="H2330:J2330"/>
    <mergeCell ref="B2331:D2331"/>
    <mergeCell ref="F2331:G2331"/>
    <mergeCell ref="H2331:J2331"/>
    <mergeCell ref="B2332:D2332"/>
    <mergeCell ref="F2332:G2332"/>
    <mergeCell ref="H2332:J2332"/>
    <mergeCell ref="B2333:D2333"/>
    <mergeCell ref="F2333:G2333"/>
    <mergeCell ref="H2333:J2333"/>
    <mergeCell ref="B2334:D2334"/>
    <mergeCell ref="F2334:G2334"/>
    <mergeCell ref="H2334:J2334"/>
    <mergeCell ref="B2335:D2335"/>
    <mergeCell ref="F2335:G2335"/>
    <mergeCell ref="H2335:J2335"/>
    <mergeCell ref="B2336:D2336"/>
    <mergeCell ref="F2336:G2336"/>
    <mergeCell ref="H2336:J2336"/>
    <mergeCell ref="B2337:D2337"/>
    <mergeCell ref="F2337:G2337"/>
    <mergeCell ref="H2337:J2337"/>
    <mergeCell ref="B2338:D2338"/>
    <mergeCell ref="F2338:G2338"/>
    <mergeCell ref="H2338:J2338"/>
    <mergeCell ref="B2339:D2339"/>
    <mergeCell ref="F2339:G2339"/>
    <mergeCell ref="H2339:J2339"/>
    <mergeCell ref="B2340:D2340"/>
    <mergeCell ref="F2340:G2340"/>
    <mergeCell ref="H2340:J2340"/>
    <mergeCell ref="B2341:D2341"/>
    <mergeCell ref="F2341:G2341"/>
    <mergeCell ref="H2341:J2341"/>
    <mergeCell ref="B2342:D2342"/>
    <mergeCell ref="F2342:G2342"/>
    <mergeCell ref="H2342:J2342"/>
    <mergeCell ref="B2343:D2343"/>
    <mergeCell ref="F2343:G2343"/>
    <mergeCell ref="H2343:J2343"/>
    <mergeCell ref="B2344:D2344"/>
    <mergeCell ref="F2344:G2344"/>
    <mergeCell ref="H2344:J2344"/>
    <mergeCell ref="A2345:A2346"/>
    <mergeCell ref="B2345:D2346"/>
    <mergeCell ref="F2345:G2345"/>
    <mergeCell ref="H2345:J2345"/>
    <mergeCell ref="F2346:G2346"/>
    <mergeCell ref="H2346:J2346"/>
    <mergeCell ref="A2347:A2348"/>
    <mergeCell ref="B2347:D2348"/>
    <mergeCell ref="F2347:G2347"/>
    <mergeCell ref="H2347:J2347"/>
    <mergeCell ref="F2348:G2348"/>
    <mergeCell ref="H2348:J2348"/>
    <mergeCell ref="A2349:A2350"/>
    <mergeCell ref="B2349:D2350"/>
    <mergeCell ref="F2349:G2349"/>
    <mergeCell ref="H2349:J2349"/>
    <mergeCell ref="F2350:G2350"/>
    <mergeCell ref="H2350:J2350"/>
    <mergeCell ref="A2351:A2352"/>
    <mergeCell ref="B2351:D2352"/>
    <mergeCell ref="F2351:G2351"/>
    <mergeCell ref="H2351:J2351"/>
    <mergeCell ref="F2352:G2352"/>
    <mergeCell ref="H2352:J2352"/>
    <mergeCell ref="A2353:A2354"/>
    <mergeCell ref="B2353:D2354"/>
    <mergeCell ref="F2353:G2353"/>
    <mergeCell ref="H2353:J2353"/>
    <mergeCell ref="F2354:G2354"/>
    <mergeCell ref="H2354:J2354"/>
    <mergeCell ref="A2355:A2356"/>
    <mergeCell ref="B2355:D2356"/>
    <mergeCell ref="F2355:G2355"/>
    <mergeCell ref="H2355:J2355"/>
    <mergeCell ref="F2356:G2356"/>
    <mergeCell ref="H2356:J2356"/>
    <mergeCell ref="B2357:D2357"/>
    <mergeCell ref="F2357:G2357"/>
    <mergeCell ref="H2357:J2357"/>
    <mergeCell ref="B2358:D2358"/>
    <mergeCell ref="F2358:G2358"/>
    <mergeCell ref="H2358:J2358"/>
    <mergeCell ref="B2359:D2359"/>
    <mergeCell ref="F2359:G2359"/>
    <mergeCell ref="H2359:J2359"/>
    <mergeCell ref="B2360:D2360"/>
    <mergeCell ref="F2360:G2360"/>
    <mergeCell ref="H2360:J2360"/>
    <mergeCell ref="B2361:D2361"/>
    <mergeCell ref="F2361:G2361"/>
    <mergeCell ref="H2361:J2361"/>
    <mergeCell ref="B2362:D2362"/>
    <mergeCell ref="F2362:G2362"/>
    <mergeCell ref="H2362:J2362"/>
    <mergeCell ref="B2363:D2363"/>
    <mergeCell ref="F2363:G2363"/>
    <mergeCell ref="H2363:J2363"/>
    <mergeCell ref="B2364:D2364"/>
    <mergeCell ref="F2364:G2364"/>
    <mergeCell ref="H2364:J2364"/>
    <mergeCell ref="B2365:D2365"/>
    <mergeCell ref="F2365:G2365"/>
    <mergeCell ref="H2365:J2365"/>
    <mergeCell ref="B2366:D2366"/>
    <mergeCell ref="F2366:G2366"/>
    <mergeCell ref="H2366:J2366"/>
    <mergeCell ref="A2367:A2369"/>
    <mergeCell ref="B2367:D2369"/>
    <mergeCell ref="E2367:I2367"/>
    <mergeCell ref="K2367:T2367"/>
    <mergeCell ref="E2368:I2368"/>
    <mergeCell ref="K2368:T2368"/>
    <mergeCell ref="E2369:I2369"/>
    <mergeCell ref="K2369:T2369"/>
    <mergeCell ref="B2370:D2370"/>
    <mergeCell ref="F2370:G2370"/>
    <mergeCell ref="H2370:J2370"/>
    <mergeCell ref="B2371:D2371"/>
    <mergeCell ref="F2371:G2371"/>
    <mergeCell ref="H2371:J2371"/>
    <mergeCell ref="B2372:D2372"/>
    <mergeCell ref="F2372:G2372"/>
    <mergeCell ref="H2372:J2372"/>
    <mergeCell ref="B2373:D2373"/>
    <mergeCell ref="F2373:G2373"/>
    <mergeCell ref="H2373:J2373"/>
    <mergeCell ref="B2374:D2374"/>
    <mergeCell ref="F2374:G2374"/>
    <mergeCell ref="H2374:J2374"/>
    <mergeCell ref="B2378:J2378"/>
    <mergeCell ref="B2379:D2379"/>
    <mergeCell ref="F2379:G2379"/>
    <mergeCell ref="H2379:J2379"/>
    <mergeCell ref="B2380:D2380"/>
    <mergeCell ref="F2380:G2380"/>
    <mergeCell ref="H2380:J2380"/>
    <mergeCell ref="B2381:D2381"/>
    <mergeCell ref="F2381:G2381"/>
    <mergeCell ref="H2381:J2381"/>
    <mergeCell ref="B2382:D2382"/>
    <mergeCell ref="F2382:G2382"/>
    <mergeCell ref="H2382:J2382"/>
    <mergeCell ref="A2375:J2375"/>
    <mergeCell ref="A2376:J2376"/>
    <mergeCell ref="B2383:D2383"/>
    <mergeCell ref="F2383:G2383"/>
    <mergeCell ref="H2383:J2383"/>
    <mergeCell ref="B2384:D2384"/>
    <mergeCell ref="F2384:G2384"/>
    <mergeCell ref="H2384:J2384"/>
    <mergeCell ref="B2385:D2385"/>
    <mergeCell ref="F2385:G2385"/>
    <mergeCell ref="H2385:J2385"/>
    <mergeCell ref="B2386:D2386"/>
    <mergeCell ref="F2386:G2386"/>
    <mergeCell ref="H2386:J2386"/>
    <mergeCell ref="B2387:D2387"/>
    <mergeCell ref="F2387:G2387"/>
    <mergeCell ref="H2387:J2387"/>
    <mergeCell ref="B2388:D2388"/>
    <mergeCell ref="F2388:G2388"/>
    <mergeCell ref="H2388:J2388"/>
    <mergeCell ref="B2389:D2389"/>
    <mergeCell ref="F2389:G2389"/>
    <mergeCell ref="H2389:J2389"/>
    <mergeCell ref="B2390:D2390"/>
    <mergeCell ref="F2390:G2390"/>
    <mergeCell ref="H2390:J2390"/>
    <mergeCell ref="B2391:D2391"/>
    <mergeCell ref="F2391:G2391"/>
    <mergeCell ref="H2391:J2391"/>
    <mergeCell ref="B2392:D2392"/>
    <mergeCell ref="F2392:G2392"/>
    <mergeCell ref="H2392:J2392"/>
    <mergeCell ref="B2393:D2393"/>
    <mergeCell ref="F2393:G2393"/>
    <mergeCell ref="H2393:J2393"/>
    <mergeCell ref="B2394:D2394"/>
    <mergeCell ref="F2394:G2394"/>
    <mergeCell ref="H2394:J2394"/>
    <mergeCell ref="A2395:A2396"/>
    <mergeCell ref="B2395:D2396"/>
    <mergeCell ref="F2395:G2395"/>
    <mergeCell ref="H2395:J2395"/>
    <mergeCell ref="F2396:G2396"/>
    <mergeCell ref="H2396:J2396"/>
    <mergeCell ref="A2397:A2398"/>
    <mergeCell ref="B2397:D2398"/>
    <mergeCell ref="F2397:G2397"/>
    <mergeCell ref="H2397:J2397"/>
    <mergeCell ref="F2398:G2398"/>
    <mergeCell ref="H2398:J2398"/>
    <mergeCell ref="A2399:A2400"/>
    <mergeCell ref="B2399:D2400"/>
    <mergeCell ref="F2399:G2399"/>
    <mergeCell ref="H2399:J2399"/>
    <mergeCell ref="F2400:G2400"/>
    <mergeCell ref="H2400:J2400"/>
    <mergeCell ref="A2401:A2402"/>
    <mergeCell ref="B2401:D2402"/>
    <mergeCell ref="F2401:G2401"/>
    <mergeCell ref="H2401:J2401"/>
    <mergeCell ref="F2402:G2402"/>
    <mergeCell ref="H2402:J2402"/>
    <mergeCell ref="A2403:A2404"/>
    <mergeCell ref="B2403:D2404"/>
    <mergeCell ref="F2403:G2403"/>
    <mergeCell ref="H2403:J2403"/>
    <mergeCell ref="F2404:G2404"/>
    <mergeCell ref="H2404:J2404"/>
    <mergeCell ref="A2405:A2406"/>
    <mergeCell ref="B2405:D2406"/>
    <mergeCell ref="F2405:G2405"/>
    <mergeCell ref="H2405:J2405"/>
    <mergeCell ref="F2406:G2406"/>
    <mergeCell ref="H2406:J2406"/>
    <mergeCell ref="B2407:D2407"/>
    <mergeCell ref="F2407:G2407"/>
    <mergeCell ref="H2407:J2407"/>
    <mergeCell ref="B2408:D2408"/>
    <mergeCell ref="F2408:G2408"/>
    <mergeCell ref="H2408:J2408"/>
    <mergeCell ref="B2409:D2409"/>
    <mergeCell ref="F2409:G2409"/>
    <mergeCell ref="H2409:J2409"/>
    <mergeCell ref="B2410:D2410"/>
    <mergeCell ref="F2410:G2410"/>
    <mergeCell ref="H2410:J2410"/>
    <mergeCell ref="B2411:D2411"/>
    <mergeCell ref="F2411:G2411"/>
    <mergeCell ref="H2411:J2411"/>
    <mergeCell ref="B2412:D2412"/>
    <mergeCell ref="F2412:G2412"/>
    <mergeCell ref="H2412:J2412"/>
    <mergeCell ref="B2413:D2413"/>
    <mergeCell ref="F2413:G2413"/>
    <mergeCell ref="H2413:J2413"/>
    <mergeCell ref="B2414:D2414"/>
    <mergeCell ref="F2414:G2414"/>
    <mergeCell ref="H2414:J2414"/>
    <mergeCell ref="B2415:D2415"/>
    <mergeCell ref="F2415:G2415"/>
    <mergeCell ref="H2415:J2415"/>
    <mergeCell ref="B2416:D2416"/>
    <mergeCell ref="F2416:G2416"/>
    <mergeCell ref="H2416:J2416"/>
    <mergeCell ref="A2417:A2419"/>
    <mergeCell ref="B2417:D2419"/>
    <mergeCell ref="E2417:I2417"/>
    <mergeCell ref="K2417:T2417"/>
    <mergeCell ref="E2418:I2418"/>
    <mergeCell ref="K2418:T2418"/>
    <mergeCell ref="E2419:I2419"/>
    <mergeCell ref="K2419:T2419"/>
    <mergeCell ref="B2420:D2420"/>
    <mergeCell ref="F2420:G2420"/>
    <mergeCell ref="H2420:J2420"/>
    <mergeCell ref="B2421:D2421"/>
    <mergeCell ref="F2421:G2421"/>
    <mergeCell ref="H2421:J2421"/>
    <mergeCell ref="B2422:D2422"/>
    <mergeCell ref="F2422:G2422"/>
    <mergeCell ref="H2422:J2422"/>
    <mergeCell ref="B2423:D2423"/>
    <mergeCell ref="F2423:G2423"/>
    <mergeCell ref="H2423:J2423"/>
    <mergeCell ref="B2424:D2424"/>
    <mergeCell ref="F2424:G2424"/>
    <mergeCell ref="H2424:J2424"/>
    <mergeCell ref="B2428:J2428"/>
    <mergeCell ref="B2429:D2429"/>
    <mergeCell ref="F2429:G2429"/>
    <mergeCell ref="H2429:J2429"/>
    <mergeCell ref="A2425:J2425"/>
    <mergeCell ref="A2426:J2426"/>
    <mergeCell ref="B2430:D2430"/>
    <mergeCell ref="F2430:G2430"/>
    <mergeCell ref="H2430:J2430"/>
    <mergeCell ref="B2431:D2431"/>
    <mergeCell ref="F2431:G2431"/>
    <mergeCell ref="H2431:J2431"/>
    <mergeCell ref="B2432:D2432"/>
    <mergeCell ref="F2432:G2432"/>
    <mergeCell ref="H2432:J2432"/>
    <mergeCell ref="B2433:D2433"/>
    <mergeCell ref="F2433:G2433"/>
    <mergeCell ref="H2433:J2433"/>
    <mergeCell ref="B2434:D2434"/>
    <mergeCell ref="F2434:G2434"/>
    <mergeCell ref="H2434:J2434"/>
    <mergeCell ref="B2435:D2435"/>
    <mergeCell ref="F2435:G2435"/>
    <mergeCell ref="H2435:J2435"/>
    <mergeCell ref="B2436:D2436"/>
    <mergeCell ref="F2436:G2436"/>
    <mergeCell ref="H2436:J2436"/>
    <mergeCell ref="B2437:D2437"/>
    <mergeCell ref="F2437:G2437"/>
    <mergeCell ref="H2437:J2437"/>
    <mergeCell ref="B2438:D2438"/>
    <mergeCell ref="F2438:G2438"/>
    <mergeCell ref="H2438:J2438"/>
    <mergeCell ref="B2439:D2439"/>
    <mergeCell ref="F2439:G2439"/>
    <mergeCell ref="H2439:J2439"/>
    <mergeCell ref="B2440:D2440"/>
    <mergeCell ref="F2440:G2440"/>
    <mergeCell ref="H2440:J2440"/>
    <mergeCell ref="B2441:D2441"/>
    <mergeCell ref="F2441:G2441"/>
    <mergeCell ref="H2441:J2441"/>
    <mergeCell ref="B2442:D2442"/>
    <mergeCell ref="F2442:G2442"/>
    <mergeCell ref="H2442:J2442"/>
    <mergeCell ref="B2443:D2443"/>
    <mergeCell ref="F2443:G2443"/>
    <mergeCell ref="H2443:J2443"/>
    <mergeCell ref="B2444:D2444"/>
    <mergeCell ref="F2444:G2444"/>
    <mergeCell ref="H2444:J2444"/>
    <mergeCell ref="A2445:A2446"/>
    <mergeCell ref="B2445:D2446"/>
    <mergeCell ref="F2445:G2445"/>
    <mergeCell ref="H2445:J2445"/>
    <mergeCell ref="F2446:G2446"/>
    <mergeCell ref="H2446:J2446"/>
    <mergeCell ref="A2447:A2448"/>
    <mergeCell ref="B2447:D2448"/>
    <mergeCell ref="F2447:G2447"/>
    <mergeCell ref="H2447:J2447"/>
    <mergeCell ref="F2448:G2448"/>
    <mergeCell ref="H2448:J2448"/>
    <mergeCell ref="A2449:A2450"/>
    <mergeCell ref="B2449:D2450"/>
    <mergeCell ref="F2449:G2449"/>
    <mergeCell ref="H2449:J2449"/>
    <mergeCell ref="F2450:G2450"/>
    <mergeCell ref="H2450:J2450"/>
    <mergeCell ref="A2451:A2452"/>
    <mergeCell ref="B2451:D2452"/>
    <mergeCell ref="F2451:G2451"/>
    <mergeCell ref="H2451:J2451"/>
    <mergeCell ref="F2452:G2452"/>
    <mergeCell ref="H2452:J2452"/>
    <mergeCell ref="A2453:A2454"/>
    <mergeCell ref="B2453:D2454"/>
    <mergeCell ref="F2453:G2453"/>
    <mergeCell ref="H2453:J2453"/>
    <mergeCell ref="F2454:G2454"/>
    <mergeCell ref="H2454:J2454"/>
    <mergeCell ref="A2455:A2456"/>
    <mergeCell ref="B2455:D2456"/>
    <mergeCell ref="F2455:G2455"/>
    <mergeCell ref="H2455:J2455"/>
    <mergeCell ref="F2456:G2456"/>
    <mergeCell ref="H2456:J2456"/>
    <mergeCell ref="B2457:D2457"/>
    <mergeCell ref="F2457:G2457"/>
    <mergeCell ref="H2457:J2457"/>
    <mergeCell ref="B2458:D2458"/>
    <mergeCell ref="F2458:G2458"/>
    <mergeCell ref="H2458:J2458"/>
    <mergeCell ref="B2459:D2459"/>
    <mergeCell ref="F2459:G2459"/>
    <mergeCell ref="H2459:J2459"/>
    <mergeCell ref="B2460:D2460"/>
    <mergeCell ref="F2460:G2460"/>
    <mergeCell ref="H2460:J2460"/>
    <mergeCell ref="B2461:D2461"/>
    <mergeCell ref="F2461:G2461"/>
    <mergeCell ref="H2461:J2461"/>
    <mergeCell ref="B2462:D2462"/>
    <mergeCell ref="F2462:G2462"/>
    <mergeCell ref="H2462:J2462"/>
    <mergeCell ref="B2463:D2463"/>
    <mergeCell ref="F2463:G2463"/>
    <mergeCell ref="H2463:J2463"/>
    <mergeCell ref="B2464:D2464"/>
    <mergeCell ref="F2464:G2464"/>
    <mergeCell ref="H2464:J2464"/>
    <mergeCell ref="B2465:D2465"/>
    <mergeCell ref="F2465:G2465"/>
    <mergeCell ref="H2465:J2465"/>
    <mergeCell ref="B2466:D2466"/>
    <mergeCell ref="F2466:G2466"/>
    <mergeCell ref="H2466:J2466"/>
    <mergeCell ref="A2467:A2469"/>
    <mergeCell ref="B2467:D2469"/>
    <mergeCell ref="E2467:I2467"/>
    <mergeCell ref="K2467:T2467"/>
    <mergeCell ref="E2468:I2468"/>
    <mergeCell ref="K2468:T2468"/>
    <mergeCell ref="E2469:I2469"/>
    <mergeCell ref="K2469:T2469"/>
    <mergeCell ref="B2470:D2470"/>
    <mergeCell ref="F2470:G2470"/>
    <mergeCell ref="H2470:J2470"/>
    <mergeCell ref="B2471:D2471"/>
    <mergeCell ref="F2471:G2471"/>
    <mergeCell ref="H2471:J2471"/>
    <mergeCell ref="B2472:D2472"/>
    <mergeCell ref="F2472:G2472"/>
    <mergeCell ref="H2472:J2472"/>
    <mergeCell ref="B2473:D2473"/>
    <mergeCell ref="F2473:G2473"/>
    <mergeCell ref="H2473:J2473"/>
    <mergeCell ref="B2474:D2474"/>
    <mergeCell ref="F2474:G2474"/>
    <mergeCell ref="H2474:J2474"/>
    <mergeCell ref="B2478:J2478"/>
    <mergeCell ref="B2479:D2479"/>
    <mergeCell ref="F2479:G2479"/>
    <mergeCell ref="H2479:J2479"/>
    <mergeCell ref="B2480:D2480"/>
    <mergeCell ref="F2480:G2480"/>
    <mergeCell ref="H2480:J2480"/>
    <mergeCell ref="B2481:D2481"/>
    <mergeCell ref="F2481:G2481"/>
    <mergeCell ref="H2481:J2481"/>
    <mergeCell ref="B2482:D2482"/>
    <mergeCell ref="F2482:G2482"/>
    <mergeCell ref="H2482:J2482"/>
    <mergeCell ref="A2475:J2475"/>
    <mergeCell ref="A2476:J2476"/>
    <mergeCell ref="B2483:D2483"/>
    <mergeCell ref="F2483:G2483"/>
    <mergeCell ref="H2483:J2483"/>
    <mergeCell ref="B2484:D2484"/>
    <mergeCell ref="F2484:G2484"/>
    <mergeCell ref="H2484:J2484"/>
    <mergeCell ref="B2485:D2485"/>
    <mergeCell ref="F2485:G2485"/>
    <mergeCell ref="H2485:J2485"/>
    <mergeCell ref="B2486:D2486"/>
    <mergeCell ref="F2486:G2486"/>
    <mergeCell ref="H2486:J2486"/>
    <mergeCell ref="B2487:D2487"/>
    <mergeCell ref="F2487:G2487"/>
    <mergeCell ref="H2487:J2487"/>
    <mergeCell ref="B2488:D2488"/>
    <mergeCell ref="F2488:G2488"/>
    <mergeCell ref="H2488:J2488"/>
    <mergeCell ref="B2489:D2489"/>
    <mergeCell ref="F2489:G2489"/>
    <mergeCell ref="H2489:J2489"/>
    <mergeCell ref="B2490:D2490"/>
    <mergeCell ref="F2490:G2490"/>
    <mergeCell ref="H2490:J2490"/>
    <mergeCell ref="B2491:D2491"/>
    <mergeCell ref="F2491:G2491"/>
    <mergeCell ref="H2491:J2491"/>
    <mergeCell ref="B2492:D2492"/>
    <mergeCell ref="F2492:G2492"/>
    <mergeCell ref="H2492:J2492"/>
    <mergeCell ref="B2493:D2493"/>
    <mergeCell ref="F2493:G2493"/>
    <mergeCell ref="H2493:J2493"/>
    <mergeCell ref="B2494:D2494"/>
    <mergeCell ref="F2494:G2494"/>
    <mergeCell ref="H2494:J2494"/>
    <mergeCell ref="A2495:A2496"/>
    <mergeCell ref="B2495:D2496"/>
    <mergeCell ref="F2495:G2495"/>
    <mergeCell ref="H2495:J2495"/>
    <mergeCell ref="F2496:G2496"/>
    <mergeCell ref="H2496:J2496"/>
    <mergeCell ref="A2497:A2498"/>
    <mergeCell ref="B2497:D2498"/>
    <mergeCell ref="F2497:G2497"/>
    <mergeCell ref="H2497:J2497"/>
    <mergeCell ref="F2498:G2498"/>
    <mergeCell ref="H2498:J2498"/>
    <mergeCell ref="A2499:A2500"/>
    <mergeCell ref="B2499:D2500"/>
    <mergeCell ref="F2499:G2499"/>
    <mergeCell ref="H2499:J2499"/>
    <mergeCell ref="F2500:G2500"/>
    <mergeCell ref="H2500:J2500"/>
    <mergeCell ref="A2501:A2502"/>
    <mergeCell ref="B2501:D2502"/>
    <mergeCell ref="F2501:G2501"/>
    <mergeCell ref="H2501:J2501"/>
    <mergeCell ref="F2502:G2502"/>
    <mergeCell ref="H2502:J2502"/>
    <mergeCell ref="A2503:A2504"/>
    <mergeCell ref="B2503:D2504"/>
    <mergeCell ref="F2503:G2503"/>
    <mergeCell ref="H2503:J2503"/>
    <mergeCell ref="F2504:G2504"/>
    <mergeCell ref="H2504:J2504"/>
    <mergeCell ref="A2505:A2506"/>
    <mergeCell ref="B2505:D2506"/>
    <mergeCell ref="F2505:G2505"/>
    <mergeCell ref="H2505:J2505"/>
    <mergeCell ref="F2506:G2506"/>
    <mergeCell ref="H2506:J2506"/>
    <mergeCell ref="B2507:D2507"/>
    <mergeCell ref="F2507:G2507"/>
    <mergeCell ref="H2507:J2507"/>
    <mergeCell ref="B2508:D2508"/>
    <mergeCell ref="F2508:G2508"/>
    <mergeCell ref="H2508:J2508"/>
    <mergeCell ref="B2509:D2509"/>
    <mergeCell ref="F2509:G2509"/>
    <mergeCell ref="H2509:J2509"/>
    <mergeCell ref="B2510:D2510"/>
    <mergeCell ref="F2510:G2510"/>
    <mergeCell ref="H2510:J2510"/>
    <mergeCell ref="B2511:D2511"/>
    <mergeCell ref="F2511:G2511"/>
    <mergeCell ref="H2511:J2511"/>
    <mergeCell ref="B2512:D2512"/>
    <mergeCell ref="F2512:G2512"/>
    <mergeCell ref="H2512:J2512"/>
    <mergeCell ref="B2513:D2513"/>
    <mergeCell ref="F2513:G2513"/>
    <mergeCell ref="H2513:J2513"/>
    <mergeCell ref="B2514:D2514"/>
    <mergeCell ref="F2514:G2514"/>
    <mergeCell ref="H2514:J2514"/>
    <mergeCell ref="B2515:D2515"/>
    <mergeCell ref="F2515:G2515"/>
    <mergeCell ref="H2515:J2515"/>
    <mergeCell ref="B2516:D2516"/>
    <mergeCell ref="F2516:G2516"/>
    <mergeCell ref="H2516:J2516"/>
    <mergeCell ref="A2517:A2519"/>
    <mergeCell ref="B2517:D2519"/>
    <mergeCell ref="E2517:I2517"/>
    <mergeCell ref="K2517:T2517"/>
    <mergeCell ref="E2518:I2518"/>
    <mergeCell ref="K2518:T2518"/>
    <mergeCell ref="E2519:I2519"/>
    <mergeCell ref="K2519:T2519"/>
    <mergeCell ref="B2520:D2520"/>
    <mergeCell ref="F2520:G2520"/>
    <mergeCell ref="H2520:J2520"/>
    <mergeCell ref="B2521:D2521"/>
    <mergeCell ref="F2521:G2521"/>
    <mergeCell ref="H2521:J2521"/>
    <mergeCell ref="B2522:D2522"/>
    <mergeCell ref="F2522:G2522"/>
    <mergeCell ref="H2522:J2522"/>
    <mergeCell ref="B2523:D2523"/>
    <mergeCell ref="F2523:G2523"/>
    <mergeCell ref="H2523:J2523"/>
    <mergeCell ref="B2524:D2524"/>
    <mergeCell ref="F2524:G2524"/>
    <mergeCell ref="H2524:J2524"/>
    <mergeCell ref="B2528:J2528"/>
    <mergeCell ref="B2529:D2529"/>
    <mergeCell ref="F2529:G2529"/>
    <mergeCell ref="H2529:J2529"/>
    <mergeCell ref="A2525:J2525"/>
    <mergeCell ref="A2526:J2526"/>
    <mergeCell ref="B2530:D2530"/>
    <mergeCell ref="F2530:G2530"/>
    <mergeCell ref="H2530:J2530"/>
    <mergeCell ref="B2531:D2531"/>
    <mergeCell ref="F2531:G2531"/>
    <mergeCell ref="H2531:J2531"/>
    <mergeCell ref="B2532:D2532"/>
    <mergeCell ref="F2532:G2532"/>
    <mergeCell ref="H2532:J2532"/>
    <mergeCell ref="B2533:D2533"/>
    <mergeCell ref="F2533:G2533"/>
    <mergeCell ref="H2533:J2533"/>
    <mergeCell ref="B2534:D2534"/>
    <mergeCell ref="F2534:G2534"/>
    <mergeCell ref="H2534:J2534"/>
    <mergeCell ref="B2535:D2535"/>
    <mergeCell ref="F2535:G2535"/>
    <mergeCell ref="H2535:J2535"/>
    <mergeCell ref="B2536:D2536"/>
    <mergeCell ref="F2536:G2536"/>
    <mergeCell ref="H2536:J2536"/>
    <mergeCell ref="B2537:D2537"/>
    <mergeCell ref="F2537:G2537"/>
    <mergeCell ref="H2537:J2537"/>
    <mergeCell ref="B2538:D2538"/>
    <mergeCell ref="F2538:G2538"/>
    <mergeCell ref="H2538:J2538"/>
    <mergeCell ref="B2539:D2539"/>
    <mergeCell ref="F2539:G2539"/>
    <mergeCell ref="H2539:J2539"/>
    <mergeCell ref="B2540:D2540"/>
    <mergeCell ref="F2540:G2540"/>
    <mergeCell ref="H2540:J2540"/>
    <mergeCell ref="B2541:D2541"/>
    <mergeCell ref="F2541:G2541"/>
    <mergeCell ref="H2541:J2541"/>
    <mergeCell ref="B2542:D2542"/>
    <mergeCell ref="F2542:G2542"/>
    <mergeCell ref="H2542:J2542"/>
    <mergeCell ref="B2543:D2543"/>
    <mergeCell ref="F2543:G2543"/>
    <mergeCell ref="H2543:J2543"/>
    <mergeCell ref="B2544:D2544"/>
    <mergeCell ref="F2544:G2544"/>
    <mergeCell ref="H2544:J2544"/>
    <mergeCell ref="A2545:A2546"/>
    <mergeCell ref="B2545:D2546"/>
    <mergeCell ref="F2545:G2545"/>
    <mergeCell ref="H2545:J2545"/>
    <mergeCell ref="F2546:G2546"/>
    <mergeCell ref="H2546:J2546"/>
    <mergeCell ref="A2547:A2548"/>
    <mergeCell ref="B2547:D2548"/>
    <mergeCell ref="F2547:G2547"/>
    <mergeCell ref="H2547:J2547"/>
    <mergeCell ref="F2548:G2548"/>
    <mergeCell ref="H2548:J2548"/>
    <mergeCell ref="A2549:A2550"/>
    <mergeCell ref="B2549:D2550"/>
    <mergeCell ref="F2549:G2549"/>
    <mergeCell ref="H2549:J2549"/>
    <mergeCell ref="F2550:G2550"/>
    <mergeCell ref="H2550:J2550"/>
    <mergeCell ref="A2551:A2552"/>
    <mergeCell ref="B2551:D2552"/>
    <mergeCell ref="F2551:G2551"/>
    <mergeCell ref="H2551:J2551"/>
    <mergeCell ref="F2552:G2552"/>
    <mergeCell ref="H2552:J2552"/>
    <mergeCell ref="A2553:A2554"/>
    <mergeCell ref="B2553:D2554"/>
    <mergeCell ref="F2553:G2553"/>
    <mergeCell ref="H2553:J2553"/>
    <mergeCell ref="F2554:G2554"/>
    <mergeCell ref="H2554:J2554"/>
    <mergeCell ref="A2555:A2556"/>
    <mergeCell ref="B2555:D2556"/>
    <mergeCell ref="F2555:G2555"/>
    <mergeCell ref="H2555:J2555"/>
    <mergeCell ref="F2556:G2556"/>
    <mergeCell ref="H2556:J2556"/>
    <mergeCell ref="B2557:D2557"/>
    <mergeCell ref="F2557:G2557"/>
    <mergeCell ref="H2557:J2557"/>
    <mergeCell ref="B2558:D2558"/>
    <mergeCell ref="F2558:G2558"/>
    <mergeCell ref="H2558:J2558"/>
    <mergeCell ref="B2559:D2559"/>
    <mergeCell ref="F2559:G2559"/>
    <mergeCell ref="H2559:J2559"/>
    <mergeCell ref="B2560:D2560"/>
    <mergeCell ref="F2560:G2560"/>
    <mergeCell ref="H2560:J2560"/>
    <mergeCell ref="B2561:D2561"/>
    <mergeCell ref="F2561:G2561"/>
    <mergeCell ref="H2561:J2561"/>
    <mergeCell ref="B2562:D2562"/>
    <mergeCell ref="F2562:G2562"/>
    <mergeCell ref="H2562:J2562"/>
    <mergeCell ref="B2563:D2563"/>
    <mergeCell ref="F2563:G2563"/>
    <mergeCell ref="H2563:J2563"/>
    <mergeCell ref="B2564:D2564"/>
    <mergeCell ref="F2564:G2564"/>
    <mergeCell ref="H2564:J2564"/>
    <mergeCell ref="B2565:D2565"/>
    <mergeCell ref="F2565:G2565"/>
    <mergeCell ref="H2565:J2565"/>
    <mergeCell ref="B2566:D2566"/>
    <mergeCell ref="F2566:G2566"/>
    <mergeCell ref="H2566:J2566"/>
    <mergeCell ref="A2567:A2569"/>
    <mergeCell ref="B2567:D2569"/>
    <mergeCell ref="E2567:I2567"/>
    <mergeCell ref="K2567:T2567"/>
    <mergeCell ref="E2568:I2568"/>
    <mergeCell ref="K2568:T2568"/>
    <mergeCell ref="E2569:I2569"/>
    <mergeCell ref="K2569:T2569"/>
    <mergeCell ref="B2570:D2570"/>
    <mergeCell ref="F2570:G2570"/>
    <mergeCell ref="H2570:J2570"/>
    <mergeCell ref="B2571:D2571"/>
    <mergeCell ref="F2571:G2571"/>
    <mergeCell ref="H2571:J2571"/>
    <mergeCell ref="B2572:D2572"/>
    <mergeCell ref="F2572:G2572"/>
    <mergeCell ref="H2572:J2572"/>
    <mergeCell ref="B2573:D2573"/>
    <mergeCell ref="F2573:G2573"/>
    <mergeCell ref="H2573:J2573"/>
    <mergeCell ref="B2574:D2574"/>
    <mergeCell ref="F2574:G2574"/>
    <mergeCell ref="H2574:J2574"/>
    <mergeCell ref="B2578:J2578"/>
    <mergeCell ref="B2579:D2579"/>
    <mergeCell ref="F2579:G2579"/>
    <mergeCell ref="H2579:J2579"/>
    <mergeCell ref="B2580:D2580"/>
    <mergeCell ref="F2580:G2580"/>
    <mergeCell ref="H2580:J2580"/>
    <mergeCell ref="B2581:D2581"/>
    <mergeCell ref="F2581:G2581"/>
    <mergeCell ref="H2581:J2581"/>
    <mergeCell ref="B2582:D2582"/>
    <mergeCell ref="F2582:G2582"/>
    <mergeCell ref="H2582:J2582"/>
    <mergeCell ref="A2575:J2575"/>
    <mergeCell ref="A2576:J2576"/>
    <mergeCell ref="B2583:D2583"/>
    <mergeCell ref="F2583:G2583"/>
    <mergeCell ref="H2583:J2583"/>
    <mergeCell ref="B2584:D2584"/>
    <mergeCell ref="F2584:G2584"/>
    <mergeCell ref="H2584:J2584"/>
    <mergeCell ref="B2585:D2585"/>
    <mergeCell ref="F2585:G2585"/>
    <mergeCell ref="H2585:J2585"/>
    <mergeCell ref="B2586:D2586"/>
    <mergeCell ref="F2586:G2586"/>
    <mergeCell ref="H2586:J2586"/>
    <mergeCell ref="B2587:D2587"/>
    <mergeCell ref="F2587:G2587"/>
    <mergeCell ref="H2587:J2587"/>
    <mergeCell ref="B2588:D2588"/>
    <mergeCell ref="F2588:G2588"/>
    <mergeCell ref="H2588:J2588"/>
    <mergeCell ref="B2589:D2589"/>
    <mergeCell ref="F2589:G2589"/>
    <mergeCell ref="H2589:J2589"/>
    <mergeCell ref="B2590:D2590"/>
    <mergeCell ref="F2590:G2590"/>
    <mergeCell ref="H2590:J2590"/>
    <mergeCell ref="B2591:D2591"/>
    <mergeCell ref="F2591:G2591"/>
    <mergeCell ref="H2591:J2591"/>
    <mergeCell ref="B2592:D2592"/>
    <mergeCell ref="F2592:G2592"/>
    <mergeCell ref="H2592:J2592"/>
    <mergeCell ref="B2593:D2593"/>
    <mergeCell ref="F2593:G2593"/>
    <mergeCell ref="H2593:J2593"/>
    <mergeCell ref="B2594:D2594"/>
    <mergeCell ref="F2594:G2594"/>
    <mergeCell ref="H2594:J2594"/>
    <mergeCell ref="A2595:A2596"/>
    <mergeCell ref="B2595:D2596"/>
    <mergeCell ref="F2595:G2595"/>
    <mergeCell ref="H2595:J2595"/>
    <mergeCell ref="F2596:G2596"/>
    <mergeCell ref="H2596:J2596"/>
    <mergeCell ref="A2597:A2598"/>
    <mergeCell ref="B2597:D2598"/>
    <mergeCell ref="F2597:G2597"/>
    <mergeCell ref="H2597:J2597"/>
    <mergeCell ref="F2598:G2598"/>
    <mergeCell ref="H2598:J2598"/>
    <mergeCell ref="A2599:A2600"/>
    <mergeCell ref="B2599:D2600"/>
    <mergeCell ref="F2599:G2599"/>
    <mergeCell ref="H2599:J2599"/>
    <mergeCell ref="F2600:G2600"/>
    <mergeCell ref="H2600:J2600"/>
    <mergeCell ref="A2601:A2602"/>
    <mergeCell ref="B2601:D2602"/>
    <mergeCell ref="F2601:G2601"/>
    <mergeCell ref="H2601:J2601"/>
    <mergeCell ref="F2602:G2602"/>
    <mergeCell ref="H2602:J2602"/>
    <mergeCell ref="A2603:A2604"/>
    <mergeCell ref="B2603:D2604"/>
    <mergeCell ref="F2603:G2603"/>
    <mergeCell ref="H2603:J2603"/>
    <mergeCell ref="F2604:G2604"/>
    <mergeCell ref="H2604:J2604"/>
    <mergeCell ref="A2605:A2606"/>
    <mergeCell ref="B2605:D2606"/>
    <mergeCell ref="F2605:G2605"/>
    <mergeCell ref="H2605:J2605"/>
    <mergeCell ref="F2606:G2606"/>
    <mergeCell ref="H2606:J2606"/>
    <mergeCell ref="B2607:D2607"/>
    <mergeCell ref="F2607:G2607"/>
    <mergeCell ref="H2607:J2607"/>
    <mergeCell ref="B2608:D2608"/>
    <mergeCell ref="F2608:G2608"/>
    <mergeCell ref="H2608:J2608"/>
    <mergeCell ref="B2609:D2609"/>
    <mergeCell ref="F2609:G2609"/>
    <mergeCell ref="H2609:J2609"/>
    <mergeCell ref="B2610:D2610"/>
    <mergeCell ref="F2610:G2610"/>
    <mergeCell ref="H2610:J2610"/>
    <mergeCell ref="B2611:D2611"/>
    <mergeCell ref="F2611:G2611"/>
    <mergeCell ref="H2611:J2611"/>
    <mergeCell ref="B2612:D2612"/>
    <mergeCell ref="F2612:G2612"/>
    <mergeCell ref="H2612:J2612"/>
    <mergeCell ref="B2613:D2613"/>
    <mergeCell ref="F2613:G2613"/>
    <mergeCell ref="H2613:J2613"/>
    <mergeCell ref="B2614:D2614"/>
    <mergeCell ref="F2614:G2614"/>
    <mergeCell ref="H2614:J2614"/>
    <mergeCell ref="B2615:D2615"/>
    <mergeCell ref="F2615:G2615"/>
    <mergeCell ref="H2615:J2615"/>
    <mergeCell ref="B2616:D2616"/>
    <mergeCell ref="F2616:G2616"/>
    <mergeCell ref="H2616:J2616"/>
    <mergeCell ref="A2617:A2619"/>
    <mergeCell ref="B2617:D2619"/>
    <mergeCell ref="E2617:I2617"/>
    <mergeCell ref="K2617:T2617"/>
    <mergeCell ref="E2618:I2618"/>
    <mergeCell ref="K2618:T2618"/>
    <mergeCell ref="E2619:I2619"/>
    <mergeCell ref="K2619:T2619"/>
    <mergeCell ref="B2620:D2620"/>
    <mergeCell ref="F2620:G2620"/>
    <mergeCell ref="H2620:J2620"/>
    <mergeCell ref="B2621:D2621"/>
    <mergeCell ref="F2621:G2621"/>
    <mergeCell ref="H2621:J2621"/>
    <mergeCell ref="B2622:D2622"/>
    <mergeCell ref="F2622:G2622"/>
    <mergeCell ref="H2622:J2622"/>
    <mergeCell ref="B2623:D2623"/>
    <mergeCell ref="F2623:G2623"/>
    <mergeCell ref="H2623:J2623"/>
    <mergeCell ref="B2624:D2624"/>
    <mergeCell ref="F2624:G2624"/>
    <mergeCell ref="H2624:J2624"/>
    <mergeCell ref="B2628:J2628"/>
    <mergeCell ref="B2629:D2629"/>
    <mergeCell ref="F2629:G2629"/>
    <mergeCell ref="H2629:J2629"/>
    <mergeCell ref="A2625:J2625"/>
    <mergeCell ref="A2626:J2626"/>
    <mergeCell ref="B2630:D2630"/>
    <mergeCell ref="F2630:G2630"/>
    <mergeCell ref="H2630:J2630"/>
    <mergeCell ref="B2631:D2631"/>
    <mergeCell ref="F2631:G2631"/>
    <mergeCell ref="H2631:J2631"/>
    <mergeCell ref="B2632:D2632"/>
    <mergeCell ref="F2632:G2632"/>
    <mergeCell ref="H2632:J2632"/>
    <mergeCell ref="B2633:D2633"/>
    <mergeCell ref="F2633:G2633"/>
    <mergeCell ref="H2633:J2633"/>
    <mergeCell ref="B2634:D2634"/>
    <mergeCell ref="F2634:G2634"/>
    <mergeCell ref="H2634:J2634"/>
    <mergeCell ref="B2635:D2635"/>
    <mergeCell ref="F2635:G2635"/>
    <mergeCell ref="H2635:J2635"/>
    <mergeCell ref="B2636:D2636"/>
    <mergeCell ref="F2636:G2636"/>
    <mergeCell ref="H2636:J2636"/>
    <mergeCell ref="B2637:D2637"/>
    <mergeCell ref="F2637:G2637"/>
    <mergeCell ref="H2637:J2637"/>
    <mergeCell ref="B2638:D2638"/>
    <mergeCell ref="F2638:G2638"/>
    <mergeCell ref="H2638:J2638"/>
    <mergeCell ref="B2639:D2639"/>
    <mergeCell ref="F2639:G2639"/>
    <mergeCell ref="H2639:J2639"/>
    <mergeCell ref="B2640:D2640"/>
    <mergeCell ref="F2640:G2640"/>
    <mergeCell ref="H2640:J2640"/>
    <mergeCell ref="B2641:D2641"/>
    <mergeCell ref="F2641:G2641"/>
    <mergeCell ref="H2641:J2641"/>
    <mergeCell ref="B2642:D2642"/>
    <mergeCell ref="F2642:G2642"/>
    <mergeCell ref="H2642:J2642"/>
    <mergeCell ref="B2643:D2643"/>
    <mergeCell ref="F2643:G2643"/>
    <mergeCell ref="H2643:J2643"/>
    <mergeCell ref="B2644:D2644"/>
    <mergeCell ref="F2644:G2644"/>
    <mergeCell ref="H2644:J2644"/>
    <mergeCell ref="A2645:A2646"/>
    <mergeCell ref="B2645:D2646"/>
    <mergeCell ref="F2645:G2645"/>
    <mergeCell ref="H2645:J2645"/>
    <mergeCell ref="F2646:G2646"/>
    <mergeCell ref="H2646:J2646"/>
    <mergeCell ref="A2647:A2648"/>
    <mergeCell ref="B2647:D2648"/>
    <mergeCell ref="F2647:G2647"/>
    <mergeCell ref="H2647:J2647"/>
    <mergeCell ref="F2648:G2648"/>
    <mergeCell ref="H2648:J2648"/>
    <mergeCell ref="A2649:A2650"/>
    <mergeCell ref="B2649:D2650"/>
    <mergeCell ref="F2649:G2649"/>
    <mergeCell ref="H2649:J2649"/>
    <mergeCell ref="F2650:G2650"/>
    <mergeCell ref="H2650:J2650"/>
    <mergeCell ref="A2651:A2652"/>
    <mergeCell ref="B2651:D2652"/>
    <mergeCell ref="F2651:G2651"/>
    <mergeCell ref="H2651:J2651"/>
    <mergeCell ref="F2652:G2652"/>
    <mergeCell ref="H2652:J2652"/>
    <mergeCell ref="A2653:A2654"/>
    <mergeCell ref="B2653:D2654"/>
    <mergeCell ref="F2653:G2653"/>
    <mergeCell ref="H2653:J2653"/>
    <mergeCell ref="F2654:G2654"/>
    <mergeCell ref="H2654:J2654"/>
    <mergeCell ref="A2655:A2656"/>
    <mergeCell ref="B2655:D2656"/>
    <mergeCell ref="F2655:G2655"/>
    <mergeCell ref="H2655:J2655"/>
    <mergeCell ref="F2656:G2656"/>
    <mergeCell ref="H2656:J2656"/>
    <mergeCell ref="B2657:D2657"/>
    <mergeCell ref="F2657:G2657"/>
    <mergeCell ref="H2657:J2657"/>
    <mergeCell ref="B2658:D2658"/>
    <mergeCell ref="F2658:G2658"/>
    <mergeCell ref="H2658:J2658"/>
    <mergeCell ref="B2659:D2659"/>
    <mergeCell ref="F2659:G2659"/>
    <mergeCell ref="H2659:J2659"/>
    <mergeCell ref="B2660:D2660"/>
    <mergeCell ref="F2660:G2660"/>
    <mergeCell ref="H2660:J2660"/>
    <mergeCell ref="B2661:D2661"/>
    <mergeCell ref="F2661:G2661"/>
    <mergeCell ref="H2661:J2661"/>
    <mergeCell ref="B2662:D2662"/>
    <mergeCell ref="F2662:G2662"/>
    <mergeCell ref="H2662:J2662"/>
    <mergeCell ref="B2663:D2663"/>
    <mergeCell ref="F2663:G2663"/>
    <mergeCell ref="H2663:J2663"/>
    <mergeCell ref="B2664:D2664"/>
    <mergeCell ref="F2664:G2664"/>
    <mergeCell ref="H2664:J2664"/>
    <mergeCell ref="B2665:D2665"/>
    <mergeCell ref="F2665:G2665"/>
    <mergeCell ref="H2665:J2665"/>
    <mergeCell ref="B2666:D2666"/>
    <mergeCell ref="F2666:G2666"/>
    <mergeCell ref="H2666:J2666"/>
    <mergeCell ref="A2667:A2669"/>
    <mergeCell ref="B2667:D2669"/>
    <mergeCell ref="E2667:I2667"/>
    <mergeCell ref="K2667:T2667"/>
    <mergeCell ref="E2668:I2668"/>
    <mergeCell ref="K2668:T2668"/>
    <mergeCell ref="E2669:I2669"/>
    <mergeCell ref="K2669:T2669"/>
    <mergeCell ref="B2670:D2670"/>
    <mergeCell ref="F2670:G2670"/>
    <mergeCell ref="H2670:J2670"/>
    <mergeCell ref="B2671:D2671"/>
    <mergeCell ref="F2671:G2671"/>
    <mergeCell ref="H2671:J2671"/>
    <mergeCell ref="B2672:D2672"/>
    <mergeCell ref="F2672:G2672"/>
    <mergeCell ref="H2672:J2672"/>
    <mergeCell ref="B2673:D2673"/>
    <mergeCell ref="F2673:G2673"/>
    <mergeCell ref="H2673:J2673"/>
    <mergeCell ref="B2674:D2674"/>
    <mergeCell ref="F2674:G2674"/>
    <mergeCell ref="H2674:J2674"/>
    <mergeCell ref="B2678:J2678"/>
    <mergeCell ref="B2679:D2679"/>
    <mergeCell ref="F2679:G2679"/>
    <mergeCell ref="H2679:J2679"/>
    <mergeCell ref="B2680:D2680"/>
    <mergeCell ref="F2680:G2680"/>
    <mergeCell ref="H2680:J2680"/>
    <mergeCell ref="B2681:D2681"/>
    <mergeCell ref="F2681:G2681"/>
    <mergeCell ref="H2681:J2681"/>
    <mergeCell ref="B2682:D2682"/>
    <mergeCell ref="F2682:G2682"/>
    <mergeCell ref="H2682:J2682"/>
    <mergeCell ref="A2675:J2675"/>
    <mergeCell ref="A2676:J2676"/>
    <mergeCell ref="B2683:D2683"/>
    <mergeCell ref="F2683:G2683"/>
    <mergeCell ref="H2683:J2683"/>
    <mergeCell ref="B2684:D2684"/>
    <mergeCell ref="F2684:G2684"/>
    <mergeCell ref="H2684:J2684"/>
    <mergeCell ref="B2685:D2685"/>
    <mergeCell ref="F2685:G2685"/>
    <mergeCell ref="H2685:J2685"/>
    <mergeCell ref="B2686:D2686"/>
    <mergeCell ref="F2686:G2686"/>
    <mergeCell ref="H2686:J2686"/>
    <mergeCell ref="B2687:D2687"/>
    <mergeCell ref="F2687:G2687"/>
    <mergeCell ref="H2687:J2687"/>
    <mergeCell ref="B2688:D2688"/>
    <mergeCell ref="F2688:G2688"/>
    <mergeCell ref="H2688:J2688"/>
    <mergeCell ref="B2689:D2689"/>
    <mergeCell ref="F2689:G2689"/>
    <mergeCell ref="H2689:J2689"/>
    <mergeCell ref="B2690:D2690"/>
    <mergeCell ref="F2690:G2690"/>
    <mergeCell ref="H2690:J2690"/>
    <mergeCell ref="B2691:D2691"/>
    <mergeCell ref="F2691:G2691"/>
    <mergeCell ref="H2691:J2691"/>
    <mergeCell ref="B2692:D2692"/>
    <mergeCell ref="F2692:G2692"/>
    <mergeCell ref="H2692:J2692"/>
    <mergeCell ref="B2693:D2693"/>
    <mergeCell ref="F2693:G2693"/>
    <mergeCell ref="H2693:J2693"/>
    <mergeCell ref="B2694:D2694"/>
    <mergeCell ref="F2694:G2694"/>
    <mergeCell ref="H2694:J2694"/>
    <mergeCell ref="A2695:A2696"/>
    <mergeCell ref="B2695:D2696"/>
    <mergeCell ref="F2695:G2695"/>
    <mergeCell ref="H2695:J2695"/>
    <mergeCell ref="F2696:G2696"/>
    <mergeCell ref="H2696:J2696"/>
    <mergeCell ref="A2697:A2698"/>
    <mergeCell ref="B2697:D2698"/>
    <mergeCell ref="F2697:G2697"/>
    <mergeCell ref="H2697:J2697"/>
    <mergeCell ref="F2698:G2698"/>
    <mergeCell ref="H2698:J2698"/>
    <mergeCell ref="A2699:A2700"/>
    <mergeCell ref="B2699:D2700"/>
    <mergeCell ref="F2699:G2699"/>
    <mergeCell ref="H2699:J2699"/>
    <mergeCell ref="F2700:G2700"/>
    <mergeCell ref="H2700:J2700"/>
    <mergeCell ref="A2701:A2702"/>
    <mergeCell ref="B2701:D2702"/>
    <mergeCell ref="F2701:G2701"/>
    <mergeCell ref="H2701:J2701"/>
    <mergeCell ref="F2702:G2702"/>
    <mergeCell ref="H2702:J2702"/>
    <mergeCell ref="A2703:A2704"/>
    <mergeCell ref="B2703:D2704"/>
    <mergeCell ref="F2703:G2703"/>
    <mergeCell ref="H2703:J2703"/>
    <mergeCell ref="F2704:G2704"/>
    <mergeCell ref="H2704:J2704"/>
    <mergeCell ref="A2705:A2706"/>
    <mergeCell ref="B2705:D2706"/>
    <mergeCell ref="F2705:G2705"/>
    <mergeCell ref="H2705:J2705"/>
    <mergeCell ref="F2706:G2706"/>
    <mergeCell ref="H2706:J2706"/>
    <mergeCell ref="B2707:D2707"/>
    <mergeCell ref="F2707:G2707"/>
    <mergeCell ref="H2707:J2707"/>
    <mergeCell ref="B2708:D2708"/>
    <mergeCell ref="F2708:G2708"/>
    <mergeCell ref="H2708:J2708"/>
    <mergeCell ref="B2709:D2709"/>
    <mergeCell ref="F2709:G2709"/>
    <mergeCell ref="H2709:J2709"/>
    <mergeCell ref="B2710:D2710"/>
    <mergeCell ref="F2710:G2710"/>
    <mergeCell ref="H2710:J2710"/>
    <mergeCell ref="B2711:D2711"/>
    <mergeCell ref="F2711:G2711"/>
    <mergeCell ref="H2711:J2711"/>
    <mergeCell ref="B2712:D2712"/>
    <mergeCell ref="F2712:G2712"/>
    <mergeCell ref="H2712:J2712"/>
    <mergeCell ref="B2713:D2713"/>
    <mergeCell ref="F2713:G2713"/>
    <mergeCell ref="H2713:J2713"/>
    <mergeCell ref="B2714:D2714"/>
    <mergeCell ref="F2714:G2714"/>
    <mergeCell ref="H2714:J2714"/>
    <mergeCell ref="B2715:D2715"/>
    <mergeCell ref="F2715:G2715"/>
    <mergeCell ref="H2715:J2715"/>
    <mergeCell ref="B2716:D2716"/>
    <mergeCell ref="F2716:G2716"/>
    <mergeCell ref="H2716:J2716"/>
    <mergeCell ref="A2717:A2719"/>
    <mergeCell ref="B2717:D2719"/>
    <mergeCell ref="E2717:I2717"/>
    <mergeCell ref="K2717:T2717"/>
    <mergeCell ref="E2718:I2718"/>
    <mergeCell ref="K2718:T2718"/>
    <mergeCell ref="E2719:I2719"/>
    <mergeCell ref="K2719:T2719"/>
    <mergeCell ref="B2720:D2720"/>
    <mergeCell ref="F2720:G2720"/>
    <mergeCell ref="H2720:J2720"/>
    <mergeCell ref="B2721:D2721"/>
    <mergeCell ref="F2721:G2721"/>
    <mergeCell ref="H2721:J2721"/>
    <mergeCell ref="B2722:D2722"/>
    <mergeCell ref="F2722:G2722"/>
    <mergeCell ref="H2722:J2722"/>
    <mergeCell ref="B2723:D2723"/>
    <mergeCell ref="F2723:G2723"/>
    <mergeCell ref="H2723:J2723"/>
    <mergeCell ref="B2724:D2724"/>
    <mergeCell ref="F2724:G2724"/>
    <mergeCell ref="H2724:J2724"/>
    <mergeCell ref="B2728:J2728"/>
    <mergeCell ref="B2729:D2729"/>
    <mergeCell ref="F2729:G2729"/>
    <mergeCell ref="H2729:J2729"/>
    <mergeCell ref="A2725:J2725"/>
    <mergeCell ref="A2726:J2726"/>
    <mergeCell ref="B2730:D2730"/>
    <mergeCell ref="F2730:G2730"/>
    <mergeCell ref="H2730:J2730"/>
    <mergeCell ref="B2731:D2731"/>
    <mergeCell ref="F2731:G2731"/>
    <mergeCell ref="H2731:J2731"/>
    <mergeCell ref="B2732:D2732"/>
    <mergeCell ref="F2732:G2732"/>
    <mergeCell ref="H2732:J2732"/>
    <mergeCell ref="B2733:D2733"/>
    <mergeCell ref="F2733:G2733"/>
    <mergeCell ref="H2733:J2733"/>
    <mergeCell ref="B2734:D2734"/>
    <mergeCell ref="F2734:G2734"/>
    <mergeCell ref="H2734:J2734"/>
    <mergeCell ref="B2735:D2735"/>
    <mergeCell ref="F2735:G2735"/>
    <mergeCell ref="H2735:J2735"/>
    <mergeCell ref="B2736:D2736"/>
    <mergeCell ref="F2736:G2736"/>
    <mergeCell ref="H2736:J2736"/>
    <mergeCell ref="B2737:D2737"/>
    <mergeCell ref="F2737:G2737"/>
    <mergeCell ref="H2737:J2737"/>
    <mergeCell ref="B2738:D2738"/>
    <mergeCell ref="F2738:G2738"/>
    <mergeCell ref="H2738:J2738"/>
    <mergeCell ref="B2739:D2739"/>
    <mergeCell ref="F2739:G2739"/>
    <mergeCell ref="H2739:J2739"/>
    <mergeCell ref="B2740:D2740"/>
    <mergeCell ref="F2740:G2740"/>
    <mergeCell ref="H2740:J2740"/>
    <mergeCell ref="B2741:D2741"/>
    <mergeCell ref="F2741:G2741"/>
    <mergeCell ref="H2741:J2741"/>
    <mergeCell ref="B2742:D2742"/>
    <mergeCell ref="F2742:G2742"/>
    <mergeCell ref="H2742:J2742"/>
    <mergeCell ref="B2743:D2743"/>
    <mergeCell ref="F2743:G2743"/>
    <mergeCell ref="H2743:J2743"/>
    <mergeCell ref="B2744:D2744"/>
    <mergeCell ref="F2744:G2744"/>
    <mergeCell ref="H2744:J2744"/>
    <mergeCell ref="A2745:A2746"/>
    <mergeCell ref="B2745:D2746"/>
    <mergeCell ref="F2745:G2745"/>
    <mergeCell ref="H2745:J2745"/>
    <mergeCell ref="F2746:G2746"/>
    <mergeCell ref="H2746:J2746"/>
    <mergeCell ref="A2747:A2748"/>
    <mergeCell ref="B2747:D2748"/>
    <mergeCell ref="F2747:G2747"/>
    <mergeCell ref="H2747:J2747"/>
    <mergeCell ref="F2748:G2748"/>
    <mergeCell ref="H2748:J2748"/>
    <mergeCell ref="A2749:A2750"/>
    <mergeCell ref="B2749:D2750"/>
    <mergeCell ref="F2749:G2749"/>
    <mergeCell ref="H2749:J2749"/>
    <mergeCell ref="F2750:G2750"/>
    <mergeCell ref="H2750:J2750"/>
    <mergeCell ref="A2751:A2752"/>
    <mergeCell ref="B2751:D2752"/>
    <mergeCell ref="F2751:G2751"/>
    <mergeCell ref="H2751:J2751"/>
    <mergeCell ref="F2752:G2752"/>
    <mergeCell ref="H2752:J2752"/>
    <mergeCell ref="A2753:A2754"/>
    <mergeCell ref="B2753:D2754"/>
    <mergeCell ref="F2753:G2753"/>
    <mergeCell ref="H2753:J2753"/>
    <mergeCell ref="F2754:G2754"/>
    <mergeCell ref="H2754:J2754"/>
    <mergeCell ref="A2755:A2756"/>
    <mergeCell ref="B2755:D2756"/>
    <mergeCell ref="F2755:G2755"/>
    <mergeCell ref="H2755:J2755"/>
    <mergeCell ref="F2756:G2756"/>
    <mergeCell ref="H2756:J2756"/>
    <mergeCell ref="B2757:D2757"/>
    <mergeCell ref="F2757:G2757"/>
    <mergeCell ref="H2757:J2757"/>
    <mergeCell ref="B2758:D2758"/>
    <mergeCell ref="F2758:G2758"/>
    <mergeCell ref="H2758:J2758"/>
    <mergeCell ref="B2759:D2759"/>
    <mergeCell ref="F2759:G2759"/>
    <mergeCell ref="H2759:J2759"/>
    <mergeCell ref="B2760:D2760"/>
    <mergeCell ref="F2760:G2760"/>
    <mergeCell ref="H2760:J2760"/>
    <mergeCell ref="B2761:D2761"/>
    <mergeCell ref="F2761:G2761"/>
    <mergeCell ref="H2761:J2761"/>
    <mergeCell ref="B2762:D2762"/>
    <mergeCell ref="F2762:G2762"/>
    <mergeCell ref="H2762:J2762"/>
    <mergeCell ref="B2763:D2763"/>
    <mergeCell ref="F2763:G2763"/>
    <mergeCell ref="H2763:J2763"/>
    <mergeCell ref="B2764:D2764"/>
    <mergeCell ref="F2764:G2764"/>
    <mergeCell ref="H2764:J2764"/>
    <mergeCell ref="B2765:D2765"/>
    <mergeCell ref="F2765:G2765"/>
    <mergeCell ref="H2765:J2765"/>
    <mergeCell ref="B2766:D2766"/>
    <mergeCell ref="F2766:G2766"/>
    <mergeCell ref="H2766:J2766"/>
    <mergeCell ref="A2767:A2769"/>
    <mergeCell ref="B2767:D2769"/>
    <mergeCell ref="E2767:I2767"/>
    <mergeCell ref="K2767:T2767"/>
    <mergeCell ref="E2768:I2768"/>
    <mergeCell ref="K2768:T2768"/>
    <mergeCell ref="E2769:I2769"/>
    <mergeCell ref="K2769:T2769"/>
    <mergeCell ref="B2770:D2770"/>
    <mergeCell ref="F2770:G2770"/>
    <mergeCell ref="H2770:J2770"/>
    <mergeCell ref="B2771:D2771"/>
    <mergeCell ref="F2771:G2771"/>
    <mergeCell ref="H2771:J2771"/>
    <mergeCell ref="B2772:D2772"/>
    <mergeCell ref="F2772:G2772"/>
    <mergeCell ref="H2772:J2772"/>
    <mergeCell ref="B2773:D2773"/>
    <mergeCell ref="F2773:G2773"/>
    <mergeCell ref="H2773:J2773"/>
    <mergeCell ref="B2774:D2774"/>
    <mergeCell ref="F2774:G2774"/>
    <mergeCell ref="H2774:J2774"/>
    <mergeCell ref="B2778:J2778"/>
    <mergeCell ref="B2779:D2779"/>
    <mergeCell ref="F2779:G2779"/>
    <mergeCell ref="H2779:J2779"/>
    <mergeCell ref="B2780:D2780"/>
    <mergeCell ref="F2780:G2780"/>
    <mergeCell ref="H2780:J2780"/>
    <mergeCell ref="B2781:D2781"/>
    <mergeCell ref="F2781:G2781"/>
    <mergeCell ref="H2781:J2781"/>
    <mergeCell ref="B2782:D2782"/>
    <mergeCell ref="F2782:G2782"/>
    <mergeCell ref="H2782:J2782"/>
    <mergeCell ref="A2775:J2775"/>
    <mergeCell ref="A2776:J2776"/>
    <mergeCell ref="B2783:D2783"/>
    <mergeCell ref="F2783:G2783"/>
    <mergeCell ref="H2783:J2783"/>
    <mergeCell ref="B2784:D2784"/>
    <mergeCell ref="F2784:G2784"/>
    <mergeCell ref="H2784:J2784"/>
    <mergeCell ref="B2785:D2785"/>
    <mergeCell ref="F2785:G2785"/>
    <mergeCell ref="H2785:J2785"/>
    <mergeCell ref="B2786:D2786"/>
    <mergeCell ref="F2786:G2786"/>
    <mergeCell ref="H2786:J2786"/>
    <mergeCell ref="B2787:D2787"/>
    <mergeCell ref="F2787:G2787"/>
    <mergeCell ref="H2787:J2787"/>
    <mergeCell ref="B2788:D2788"/>
    <mergeCell ref="F2788:G2788"/>
    <mergeCell ref="H2788:J2788"/>
    <mergeCell ref="B2789:D2789"/>
    <mergeCell ref="F2789:G2789"/>
    <mergeCell ref="H2789:J2789"/>
    <mergeCell ref="B2790:D2790"/>
    <mergeCell ref="F2790:G2790"/>
    <mergeCell ref="H2790:J2790"/>
    <mergeCell ref="B2791:D2791"/>
    <mergeCell ref="F2791:G2791"/>
    <mergeCell ref="H2791:J2791"/>
    <mergeCell ref="B2792:D2792"/>
    <mergeCell ref="F2792:G2792"/>
    <mergeCell ref="H2792:J2792"/>
    <mergeCell ref="B2793:D2793"/>
    <mergeCell ref="F2793:G2793"/>
    <mergeCell ref="H2793:J2793"/>
    <mergeCell ref="B2794:D2794"/>
    <mergeCell ref="F2794:G2794"/>
    <mergeCell ref="H2794:J2794"/>
    <mergeCell ref="A2795:A2796"/>
    <mergeCell ref="B2795:D2796"/>
    <mergeCell ref="F2795:G2795"/>
    <mergeCell ref="H2795:J2795"/>
    <mergeCell ref="F2796:G2796"/>
    <mergeCell ref="H2796:J2796"/>
    <mergeCell ref="A2797:A2798"/>
    <mergeCell ref="B2797:D2798"/>
    <mergeCell ref="F2797:G2797"/>
    <mergeCell ref="H2797:J2797"/>
    <mergeCell ref="F2798:G2798"/>
    <mergeCell ref="H2798:J2798"/>
    <mergeCell ref="A2799:A2800"/>
    <mergeCell ref="B2799:D2800"/>
    <mergeCell ref="F2799:G2799"/>
    <mergeCell ref="H2799:J2799"/>
    <mergeCell ref="F2800:G2800"/>
    <mergeCell ref="H2800:J2800"/>
    <mergeCell ref="A2801:A2802"/>
    <mergeCell ref="B2801:D2802"/>
    <mergeCell ref="F2801:G2801"/>
    <mergeCell ref="H2801:J2801"/>
    <mergeCell ref="F2802:G2802"/>
    <mergeCell ref="H2802:J2802"/>
    <mergeCell ref="A2803:A2804"/>
    <mergeCell ref="B2803:D2804"/>
    <mergeCell ref="F2803:G2803"/>
    <mergeCell ref="H2803:J2803"/>
    <mergeCell ref="F2804:G2804"/>
    <mergeCell ref="H2804:J2804"/>
    <mergeCell ref="A2805:A2806"/>
    <mergeCell ref="B2805:D2806"/>
    <mergeCell ref="F2805:G2805"/>
    <mergeCell ref="H2805:J2805"/>
    <mergeCell ref="F2806:G2806"/>
    <mergeCell ref="H2806:J2806"/>
    <mergeCell ref="B2807:D2807"/>
    <mergeCell ref="F2807:G2807"/>
    <mergeCell ref="H2807:J2807"/>
    <mergeCell ref="B2808:D2808"/>
    <mergeCell ref="F2808:G2808"/>
    <mergeCell ref="H2808:J2808"/>
    <mergeCell ref="B2809:D2809"/>
    <mergeCell ref="F2809:G2809"/>
    <mergeCell ref="H2809:J2809"/>
    <mergeCell ref="B2810:D2810"/>
    <mergeCell ref="F2810:G2810"/>
    <mergeCell ref="H2810:J2810"/>
    <mergeCell ref="B2811:D2811"/>
    <mergeCell ref="F2811:G2811"/>
    <mergeCell ref="H2811:J2811"/>
    <mergeCell ref="B2812:D2812"/>
    <mergeCell ref="F2812:G2812"/>
    <mergeCell ref="H2812:J2812"/>
    <mergeCell ref="B2813:D2813"/>
    <mergeCell ref="F2813:G2813"/>
    <mergeCell ref="H2813:J2813"/>
    <mergeCell ref="B2814:D2814"/>
    <mergeCell ref="F2814:G2814"/>
    <mergeCell ref="H2814:J2814"/>
    <mergeCell ref="B2815:D2815"/>
    <mergeCell ref="F2815:G2815"/>
    <mergeCell ref="H2815:J2815"/>
    <mergeCell ref="B2816:D2816"/>
    <mergeCell ref="F2816:G2816"/>
    <mergeCell ref="H2816:J2816"/>
    <mergeCell ref="A2817:A2819"/>
    <mergeCell ref="B2817:D2819"/>
    <mergeCell ref="E2817:I2817"/>
    <mergeCell ref="K2817:T2817"/>
    <mergeCell ref="E2818:I2818"/>
    <mergeCell ref="K2818:T2818"/>
    <mergeCell ref="E2819:I2819"/>
    <mergeCell ref="K2819:T2819"/>
    <mergeCell ref="B2820:D2820"/>
    <mergeCell ref="F2820:G2820"/>
    <mergeCell ref="H2820:J2820"/>
    <mergeCell ref="B2821:D2821"/>
    <mergeCell ref="F2821:G2821"/>
    <mergeCell ref="H2821:J2821"/>
    <mergeCell ref="B2822:D2822"/>
    <mergeCell ref="F2822:G2822"/>
    <mergeCell ref="H2822:J2822"/>
    <mergeCell ref="B2823:D2823"/>
    <mergeCell ref="F2823:G2823"/>
    <mergeCell ref="H2823:J2823"/>
    <mergeCell ref="B2824:D2824"/>
    <mergeCell ref="F2824:G2824"/>
    <mergeCell ref="H2824:J2824"/>
    <mergeCell ref="B2828:J2828"/>
    <mergeCell ref="B2829:D2829"/>
    <mergeCell ref="F2829:G2829"/>
    <mergeCell ref="H2829:J2829"/>
    <mergeCell ref="A2825:J2825"/>
    <mergeCell ref="A2826:J2826"/>
    <mergeCell ref="B2830:D2830"/>
    <mergeCell ref="F2830:G2830"/>
    <mergeCell ref="H2830:J2830"/>
    <mergeCell ref="B2831:D2831"/>
    <mergeCell ref="F2831:G2831"/>
    <mergeCell ref="H2831:J2831"/>
    <mergeCell ref="B2832:D2832"/>
    <mergeCell ref="F2832:G2832"/>
    <mergeCell ref="H2832:J2832"/>
    <mergeCell ref="B2833:D2833"/>
    <mergeCell ref="F2833:G2833"/>
    <mergeCell ref="H2833:J2833"/>
    <mergeCell ref="B2834:D2834"/>
    <mergeCell ref="F2834:G2834"/>
    <mergeCell ref="H2834:J2834"/>
    <mergeCell ref="B2835:D2835"/>
    <mergeCell ref="F2835:G2835"/>
    <mergeCell ref="H2835:J2835"/>
    <mergeCell ref="B2836:D2836"/>
    <mergeCell ref="F2836:G2836"/>
    <mergeCell ref="H2836:J2836"/>
    <mergeCell ref="B2837:D2837"/>
    <mergeCell ref="F2837:G2837"/>
    <mergeCell ref="H2837:J2837"/>
    <mergeCell ref="B2838:D2838"/>
    <mergeCell ref="F2838:G2838"/>
    <mergeCell ref="H2838:J2838"/>
    <mergeCell ref="B2839:D2839"/>
    <mergeCell ref="F2839:G2839"/>
    <mergeCell ref="H2839:J2839"/>
    <mergeCell ref="B2840:D2840"/>
    <mergeCell ref="F2840:G2840"/>
    <mergeCell ref="H2840:J2840"/>
    <mergeCell ref="B2841:D2841"/>
    <mergeCell ref="F2841:G2841"/>
    <mergeCell ref="H2841:J2841"/>
    <mergeCell ref="B2842:D2842"/>
    <mergeCell ref="F2842:G2842"/>
    <mergeCell ref="H2842:J2842"/>
    <mergeCell ref="B2843:D2843"/>
    <mergeCell ref="F2843:G2843"/>
    <mergeCell ref="H2843:J2843"/>
    <mergeCell ref="B2844:D2844"/>
    <mergeCell ref="F2844:G2844"/>
    <mergeCell ref="H2844:J2844"/>
    <mergeCell ref="A2845:A2846"/>
    <mergeCell ref="B2845:D2846"/>
    <mergeCell ref="F2845:G2845"/>
    <mergeCell ref="H2845:J2845"/>
    <mergeCell ref="F2846:G2846"/>
    <mergeCell ref="H2846:J2846"/>
    <mergeCell ref="A2847:A2848"/>
    <mergeCell ref="B2847:D2848"/>
    <mergeCell ref="F2847:G2847"/>
    <mergeCell ref="H2847:J2847"/>
    <mergeCell ref="F2848:G2848"/>
    <mergeCell ref="H2848:J2848"/>
    <mergeCell ref="A2849:A2850"/>
    <mergeCell ref="B2849:D2850"/>
    <mergeCell ref="F2849:G2849"/>
    <mergeCell ref="H2849:J2849"/>
    <mergeCell ref="F2850:G2850"/>
    <mergeCell ref="H2850:J2850"/>
    <mergeCell ref="A2851:A2852"/>
    <mergeCell ref="B2851:D2852"/>
    <mergeCell ref="F2851:G2851"/>
    <mergeCell ref="H2851:J2851"/>
    <mergeCell ref="F2852:G2852"/>
    <mergeCell ref="H2852:J2852"/>
    <mergeCell ref="A2853:A2854"/>
    <mergeCell ref="B2853:D2854"/>
    <mergeCell ref="F2853:G2853"/>
    <mergeCell ref="H2853:J2853"/>
    <mergeCell ref="F2854:G2854"/>
    <mergeCell ref="H2854:J2854"/>
    <mergeCell ref="A2855:A2856"/>
    <mergeCell ref="B2855:D2856"/>
    <mergeCell ref="F2855:G2855"/>
    <mergeCell ref="H2855:J2855"/>
    <mergeCell ref="F2856:G2856"/>
    <mergeCell ref="H2856:J2856"/>
    <mergeCell ref="B2857:D2857"/>
    <mergeCell ref="F2857:G2857"/>
    <mergeCell ref="H2857:J2857"/>
    <mergeCell ref="B2858:D2858"/>
    <mergeCell ref="F2858:G2858"/>
    <mergeCell ref="H2858:J2858"/>
    <mergeCell ref="B2859:D2859"/>
    <mergeCell ref="F2859:G2859"/>
    <mergeCell ref="H2859:J2859"/>
    <mergeCell ref="B2860:D2860"/>
    <mergeCell ref="F2860:G2860"/>
    <mergeCell ref="H2860:J2860"/>
    <mergeCell ref="B2861:D2861"/>
    <mergeCell ref="F2861:G2861"/>
    <mergeCell ref="H2861:J2861"/>
    <mergeCell ref="B2862:D2862"/>
    <mergeCell ref="F2862:G2862"/>
    <mergeCell ref="H2862:J2862"/>
    <mergeCell ref="B2863:D2863"/>
    <mergeCell ref="F2863:G2863"/>
    <mergeCell ref="H2863:J2863"/>
    <mergeCell ref="B2864:D2864"/>
    <mergeCell ref="F2864:G2864"/>
    <mergeCell ref="H2864:J2864"/>
    <mergeCell ref="B2865:D2865"/>
    <mergeCell ref="F2865:G2865"/>
    <mergeCell ref="H2865:J2865"/>
    <mergeCell ref="B2866:D2866"/>
    <mergeCell ref="F2866:G2866"/>
    <mergeCell ref="H2866:J2866"/>
    <mergeCell ref="A2867:A2869"/>
    <mergeCell ref="B2867:D2869"/>
    <mergeCell ref="E2867:I2867"/>
    <mergeCell ref="K2867:T2867"/>
    <mergeCell ref="E2868:I2868"/>
    <mergeCell ref="K2868:T2868"/>
    <mergeCell ref="E2869:I2869"/>
    <mergeCell ref="K2869:T2869"/>
    <mergeCell ref="B2870:D2870"/>
    <mergeCell ref="F2870:G2870"/>
    <mergeCell ref="H2870:J2870"/>
    <mergeCell ref="B2871:D2871"/>
    <mergeCell ref="F2871:G2871"/>
    <mergeCell ref="H2871:J2871"/>
    <mergeCell ref="B2872:D2872"/>
    <mergeCell ref="F2872:G2872"/>
    <mergeCell ref="H2872:J2872"/>
    <mergeCell ref="B2873:D2873"/>
    <mergeCell ref="F2873:G2873"/>
    <mergeCell ref="H2873:J2873"/>
    <mergeCell ref="B2874:D2874"/>
    <mergeCell ref="F2874:G2874"/>
    <mergeCell ref="H2874:J2874"/>
    <mergeCell ref="B2878:J2878"/>
    <mergeCell ref="B2879:D2879"/>
    <mergeCell ref="F2879:G2879"/>
    <mergeCell ref="H2879:J2879"/>
    <mergeCell ref="B2880:D2880"/>
    <mergeCell ref="F2880:G2880"/>
    <mergeCell ref="H2880:J2880"/>
    <mergeCell ref="B2881:D2881"/>
    <mergeCell ref="F2881:G2881"/>
    <mergeCell ref="H2881:J2881"/>
    <mergeCell ref="B2882:D2882"/>
    <mergeCell ref="F2882:G2882"/>
    <mergeCell ref="H2882:J2882"/>
    <mergeCell ref="A2875:J2875"/>
    <mergeCell ref="A2876:J2876"/>
    <mergeCell ref="B2883:D2883"/>
    <mergeCell ref="F2883:G2883"/>
    <mergeCell ref="H2883:J2883"/>
    <mergeCell ref="B2884:D2884"/>
    <mergeCell ref="F2884:G2884"/>
    <mergeCell ref="H2884:J2884"/>
    <mergeCell ref="B2885:D2885"/>
    <mergeCell ref="F2885:G2885"/>
    <mergeCell ref="H2885:J2885"/>
    <mergeCell ref="B2886:D2886"/>
    <mergeCell ref="F2886:G2886"/>
    <mergeCell ref="H2886:J2886"/>
    <mergeCell ref="B2887:D2887"/>
    <mergeCell ref="F2887:G2887"/>
    <mergeCell ref="H2887:J2887"/>
    <mergeCell ref="B2888:D2888"/>
    <mergeCell ref="F2888:G2888"/>
    <mergeCell ref="H2888:J2888"/>
    <mergeCell ref="B2889:D2889"/>
    <mergeCell ref="F2889:G2889"/>
    <mergeCell ref="H2889:J2889"/>
    <mergeCell ref="B2890:D2890"/>
    <mergeCell ref="F2890:G2890"/>
    <mergeCell ref="H2890:J2890"/>
    <mergeCell ref="B2891:D2891"/>
    <mergeCell ref="F2891:G2891"/>
    <mergeCell ref="H2891:J2891"/>
    <mergeCell ref="B2892:D2892"/>
    <mergeCell ref="F2892:G2892"/>
    <mergeCell ref="H2892:J2892"/>
    <mergeCell ref="B2893:D2893"/>
    <mergeCell ref="F2893:G2893"/>
    <mergeCell ref="H2893:J2893"/>
    <mergeCell ref="B2894:D2894"/>
    <mergeCell ref="F2894:G2894"/>
    <mergeCell ref="H2894:J2894"/>
    <mergeCell ref="A2895:A2896"/>
    <mergeCell ref="B2895:D2896"/>
    <mergeCell ref="F2895:G2895"/>
    <mergeCell ref="H2895:J2895"/>
    <mergeCell ref="F2896:G2896"/>
    <mergeCell ref="H2896:J2896"/>
    <mergeCell ref="A2897:A2898"/>
    <mergeCell ref="B2897:D2898"/>
    <mergeCell ref="F2897:G2897"/>
    <mergeCell ref="H2897:J2897"/>
    <mergeCell ref="F2898:G2898"/>
    <mergeCell ref="H2898:J2898"/>
    <mergeCell ref="A2899:A2900"/>
    <mergeCell ref="B2899:D2900"/>
    <mergeCell ref="F2899:G2899"/>
    <mergeCell ref="H2899:J2899"/>
    <mergeCell ref="F2900:G2900"/>
    <mergeCell ref="H2900:J2900"/>
    <mergeCell ref="A2901:A2902"/>
    <mergeCell ref="B2901:D2902"/>
    <mergeCell ref="F2901:G2901"/>
    <mergeCell ref="H2901:J2901"/>
    <mergeCell ref="F2902:G2902"/>
    <mergeCell ref="H2902:J2902"/>
    <mergeCell ref="A2903:A2904"/>
    <mergeCell ref="B2903:D2904"/>
    <mergeCell ref="F2903:G2903"/>
    <mergeCell ref="H2903:J2903"/>
    <mergeCell ref="F2904:G2904"/>
    <mergeCell ref="H2904:J2904"/>
    <mergeCell ref="A2905:A2906"/>
    <mergeCell ref="B2905:D2906"/>
    <mergeCell ref="F2905:G2905"/>
    <mergeCell ref="H2905:J2905"/>
    <mergeCell ref="F2906:G2906"/>
    <mergeCell ref="H2906:J2906"/>
    <mergeCell ref="B2907:D2907"/>
    <mergeCell ref="F2907:G2907"/>
    <mergeCell ref="H2907:J2907"/>
    <mergeCell ref="B2908:D2908"/>
    <mergeCell ref="F2908:G2908"/>
    <mergeCell ref="H2908:J2908"/>
    <mergeCell ref="B2909:D2909"/>
    <mergeCell ref="F2909:G2909"/>
    <mergeCell ref="H2909:J2909"/>
    <mergeCell ref="B2910:D2910"/>
    <mergeCell ref="F2910:G2910"/>
    <mergeCell ref="H2910:J2910"/>
    <mergeCell ref="B2911:D2911"/>
    <mergeCell ref="F2911:G2911"/>
    <mergeCell ref="H2911:J2911"/>
    <mergeCell ref="B2912:D2912"/>
    <mergeCell ref="F2912:G2912"/>
    <mergeCell ref="H2912:J2912"/>
    <mergeCell ref="B2913:D2913"/>
    <mergeCell ref="F2913:G2913"/>
    <mergeCell ref="H2913:J2913"/>
    <mergeCell ref="B2914:D2914"/>
    <mergeCell ref="F2914:G2914"/>
    <mergeCell ref="H2914:J2914"/>
    <mergeCell ref="B2915:D2915"/>
    <mergeCell ref="F2915:G2915"/>
    <mergeCell ref="H2915:J2915"/>
    <mergeCell ref="B2916:D2916"/>
    <mergeCell ref="F2916:G2916"/>
    <mergeCell ref="H2916:J2916"/>
    <mergeCell ref="A2917:A2919"/>
    <mergeCell ref="B2917:D2919"/>
    <mergeCell ref="E2917:I2917"/>
    <mergeCell ref="K2917:T2917"/>
    <mergeCell ref="E2918:I2918"/>
    <mergeCell ref="K2918:T2918"/>
    <mergeCell ref="E2919:I2919"/>
    <mergeCell ref="K2919:T2919"/>
    <mergeCell ref="B2920:D2920"/>
    <mergeCell ref="F2920:G2920"/>
    <mergeCell ref="H2920:J2920"/>
    <mergeCell ref="B2921:D2921"/>
    <mergeCell ref="F2921:G2921"/>
    <mergeCell ref="H2921:J2921"/>
    <mergeCell ref="B2922:D2922"/>
    <mergeCell ref="F2922:G2922"/>
    <mergeCell ref="H2922:J2922"/>
    <mergeCell ref="B2923:D2923"/>
    <mergeCell ref="F2923:G2923"/>
    <mergeCell ref="H2923:J2923"/>
    <mergeCell ref="B2924:D2924"/>
    <mergeCell ref="F2924:G2924"/>
    <mergeCell ref="H2924:J2924"/>
    <mergeCell ref="B2928:J2928"/>
    <mergeCell ref="B2929:D2929"/>
    <mergeCell ref="F2929:G2929"/>
    <mergeCell ref="H2929:J2929"/>
    <mergeCell ref="A2925:J2925"/>
    <mergeCell ref="A2926:J2926"/>
    <mergeCell ref="B2930:D2930"/>
    <mergeCell ref="F2930:G2930"/>
    <mergeCell ref="H2930:J2930"/>
    <mergeCell ref="B2931:D2931"/>
    <mergeCell ref="F2931:G2931"/>
    <mergeCell ref="H2931:J2931"/>
    <mergeCell ref="B2932:D2932"/>
    <mergeCell ref="F2932:G2932"/>
    <mergeCell ref="H2932:J2932"/>
    <mergeCell ref="B2933:D2933"/>
    <mergeCell ref="F2933:G2933"/>
    <mergeCell ref="H2933:J2933"/>
    <mergeCell ref="B2934:D2934"/>
    <mergeCell ref="F2934:G2934"/>
    <mergeCell ref="H2934:J2934"/>
    <mergeCell ref="B2935:D2935"/>
    <mergeCell ref="F2935:G2935"/>
    <mergeCell ref="H2935:J2935"/>
    <mergeCell ref="B2936:D2936"/>
    <mergeCell ref="F2936:G2936"/>
    <mergeCell ref="H2936:J2936"/>
    <mergeCell ref="B2937:D2937"/>
    <mergeCell ref="F2937:G2937"/>
    <mergeCell ref="H2937:J2937"/>
    <mergeCell ref="B2938:D2938"/>
    <mergeCell ref="F2938:G2938"/>
    <mergeCell ref="H2938:J2938"/>
    <mergeCell ref="B2939:D2939"/>
    <mergeCell ref="F2939:G2939"/>
    <mergeCell ref="H2939:J2939"/>
    <mergeCell ref="B2940:D2940"/>
    <mergeCell ref="F2940:G2940"/>
    <mergeCell ref="H2940:J2940"/>
    <mergeCell ref="B2941:D2941"/>
    <mergeCell ref="F2941:G2941"/>
    <mergeCell ref="H2941:J2941"/>
    <mergeCell ref="B2942:D2942"/>
    <mergeCell ref="F2942:G2942"/>
    <mergeCell ref="H2942:J2942"/>
    <mergeCell ref="B2943:D2943"/>
    <mergeCell ref="F2943:G2943"/>
    <mergeCell ref="H2943:J2943"/>
    <mergeCell ref="B2944:D2944"/>
    <mergeCell ref="F2944:G2944"/>
    <mergeCell ref="H2944:J2944"/>
    <mergeCell ref="A2945:A2946"/>
    <mergeCell ref="B2945:D2946"/>
    <mergeCell ref="F2945:G2945"/>
    <mergeCell ref="H2945:J2945"/>
    <mergeCell ref="F2946:G2946"/>
    <mergeCell ref="H2946:J2946"/>
    <mergeCell ref="A2947:A2948"/>
    <mergeCell ref="B2947:D2948"/>
    <mergeCell ref="F2947:G2947"/>
    <mergeCell ref="H2947:J2947"/>
    <mergeCell ref="F2948:G2948"/>
    <mergeCell ref="H2948:J2948"/>
    <mergeCell ref="A2949:A2950"/>
    <mergeCell ref="B2949:D2950"/>
    <mergeCell ref="F2949:G2949"/>
    <mergeCell ref="H2949:J2949"/>
    <mergeCell ref="F2950:G2950"/>
    <mergeCell ref="H2950:J2950"/>
    <mergeCell ref="A2951:A2952"/>
    <mergeCell ref="B2951:D2952"/>
    <mergeCell ref="F2951:G2951"/>
    <mergeCell ref="H2951:J2951"/>
    <mergeCell ref="F2952:G2952"/>
    <mergeCell ref="H2952:J2952"/>
    <mergeCell ref="A2953:A2954"/>
    <mergeCell ref="B2953:D2954"/>
    <mergeCell ref="F2953:G2953"/>
    <mergeCell ref="H2953:J2953"/>
    <mergeCell ref="F2954:G2954"/>
    <mergeCell ref="H2954:J2954"/>
    <mergeCell ref="A2955:A2956"/>
    <mergeCell ref="B2955:D2956"/>
    <mergeCell ref="F2955:G2955"/>
    <mergeCell ref="H2955:J2955"/>
    <mergeCell ref="F2956:G2956"/>
    <mergeCell ref="H2956:J2956"/>
    <mergeCell ref="B2957:D2957"/>
    <mergeCell ref="F2957:G2957"/>
    <mergeCell ref="H2957:J2957"/>
    <mergeCell ref="B2958:D2958"/>
    <mergeCell ref="F2958:G2958"/>
    <mergeCell ref="H2958:J2958"/>
    <mergeCell ref="B2959:D2959"/>
    <mergeCell ref="F2959:G2959"/>
    <mergeCell ref="H2959:J2959"/>
    <mergeCell ref="B2960:D2960"/>
    <mergeCell ref="F2960:G2960"/>
    <mergeCell ref="H2960:J2960"/>
    <mergeCell ref="B2961:D2961"/>
    <mergeCell ref="F2961:G2961"/>
    <mergeCell ref="H2961:J2961"/>
    <mergeCell ref="B2962:D2962"/>
    <mergeCell ref="F2962:G2962"/>
    <mergeCell ref="H2962:J2962"/>
    <mergeCell ref="B2963:D2963"/>
    <mergeCell ref="F2963:G2963"/>
    <mergeCell ref="H2963:J2963"/>
    <mergeCell ref="B2964:D2964"/>
    <mergeCell ref="F2964:G2964"/>
    <mergeCell ref="H2964:J2964"/>
    <mergeCell ref="B2965:D2965"/>
    <mergeCell ref="F2965:G2965"/>
    <mergeCell ref="H2965:J2965"/>
    <mergeCell ref="B2966:D2966"/>
    <mergeCell ref="F2966:G2966"/>
    <mergeCell ref="H2966:J2966"/>
    <mergeCell ref="A2967:A2969"/>
    <mergeCell ref="B2967:D2969"/>
    <mergeCell ref="E2967:I2967"/>
    <mergeCell ref="K2967:T2967"/>
    <mergeCell ref="E2968:I2968"/>
    <mergeCell ref="K2968:T2968"/>
    <mergeCell ref="E2969:I2969"/>
    <mergeCell ref="K2969:T2969"/>
    <mergeCell ref="B2970:D2970"/>
    <mergeCell ref="F2970:G2970"/>
    <mergeCell ref="H2970:J2970"/>
    <mergeCell ref="B2971:D2971"/>
    <mergeCell ref="F2971:G2971"/>
    <mergeCell ref="H2971:J2971"/>
    <mergeCell ref="B2972:D2972"/>
    <mergeCell ref="F2972:G2972"/>
    <mergeCell ref="H2972:J2972"/>
    <mergeCell ref="B2973:D2973"/>
    <mergeCell ref="F2973:G2973"/>
    <mergeCell ref="H2973:J2973"/>
    <mergeCell ref="B2974:D2974"/>
    <mergeCell ref="F2974:G2974"/>
    <mergeCell ref="H2974:J2974"/>
    <mergeCell ref="B2978:J2978"/>
    <mergeCell ref="B2979:D2979"/>
    <mergeCell ref="F2979:G2979"/>
    <mergeCell ref="H2979:J2979"/>
    <mergeCell ref="B2980:D2980"/>
    <mergeCell ref="F2980:G2980"/>
    <mergeCell ref="H2980:J2980"/>
    <mergeCell ref="B2981:D2981"/>
    <mergeCell ref="F2981:G2981"/>
    <mergeCell ref="H2981:J2981"/>
    <mergeCell ref="B2982:D2982"/>
    <mergeCell ref="F2982:G2982"/>
    <mergeCell ref="H2982:J2982"/>
    <mergeCell ref="A2975:J2975"/>
    <mergeCell ref="A2976:J2976"/>
    <mergeCell ref="B2983:D2983"/>
    <mergeCell ref="F2983:G2983"/>
    <mergeCell ref="H2983:J2983"/>
    <mergeCell ref="B2984:D2984"/>
    <mergeCell ref="F2984:G2984"/>
    <mergeCell ref="H2984:J2984"/>
    <mergeCell ref="B2985:D2985"/>
    <mergeCell ref="F2985:G2985"/>
    <mergeCell ref="H2985:J2985"/>
    <mergeCell ref="B2986:D2986"/>
    <mergeCell ref="F2986:G2986"/>
    <mergeCell ref="H2986:J2986"/>
    <mergeCell ref="B2987:D2987"/>
    <mergeCell ref="F2987:G2987"/>
    <mergeCell ref="H2987:J2987"/>
    <mergeCell ref="B2988:D2988"/>
    <mergeCell ref="F2988:G2988"/>
    <mergeCell ref="H2988:J2988"/>
    <mergeCell ref="B2989:D2989"/>
    <mergeCell ref="F2989:G2989"/>
    <mergeCell ref="H2989:J2989"/>
    <mergeCell ref="B2990:D2990"/>
    <mergeCell ref="F2990:G2990"/>
    <mergeCell ref="H2990:J2990"/>
    <mergeCell ref="B2991:D2991"/>
    <mergeCell ref="F2991:G2991"/>
    <mergeCell ref="H2991:J2991"/>
    <mergeCell ref="B2992:D2992"/>
    <mergeCell ref="F2992:G2992"/>
    <mergeCell ref="H2992:J2992"/>
    <mergeCell ref="B2993:D2993"/>
    <mergeCell ref="F2993:G2993"/>
    <mergeCell ref="H2993:J2993"/>
    <mergeCell ref="B2994:D2994"/>
    <mergeCell ref="F2994:G2994"/>
    <mergeCell ref="H2994:J2994"/>
    <mergeCell ref="A2995:A2996"/>
    <mergeCell ref="B2995:D2996"/>
    <mergeCell ref="F2995:G2995"/>
    <mergeCell ref="H2995:J2995"/>
    <mergeCell ref="F2996:G2996"/>
    <mergeCell ref="H2996:J2996"/>
    <mergeCell ref="A2997:A2998"/>
    <mergeCell ref="B2997:D2998"/>
    <mergeCell ref="F2997:G2997"/>
    <mergeCell ref="H2997:J2997"/>
    <mergeCell ref="F2998:G2998"/>
    <mergeCell ref="H2998:J2998"/>
    <mergeCell ref="A2999:A3000"/>
    <mergeCell ref="B2999:D3000"/>
    <mergeCell ref="F2999:G2999"/>
    <mergeCell ref="H2999:J2999"/>
    <mergeCell ref="F3000:G3000"/>
    <mergeCell ref="H3000:J3000"/>
    <mergeCell ref="A3001:A3002"/>
    <mergeCell ref="B3001:D3002"/>
    <mergeCell ref="F3001:G3001"/>
    <mergeCell ref="H3001:J3001"/>
    <mergeCell ref="F3002:G3002"/>
    <mergeCell ref="H3002:J3002"/>
    <mergeCell ref="A3003:A3004"/>
    <mergeCell ref="B3003:D3004"/>
    <mergeCell ref="F3003:G3003"/>
    <mergeCell ref="H3003:J3003"/>
    <mergeCell ref="F3004:G3004"/>
    <mergeCell ref="H3004:J3004"/>
    <mergeCell ref="A3005:A3006"/>
    <mergeCell ref="B3005:D3006"/>
    <mergeCell ref="F3005:G3005"/>
    <mergeCell ref="H3005:J3005"/>
    <mergeCell ref="F3006:G3006"/>
    <mergeCell ref="H3006:J3006"/>
    <mergeCell ref="B3007:D3007"/>
    <mergeCell ref="F3007:G3007"/>
    <mergeCell ref="H3007:J3007"/>
    <mergeCell ref="B3008:D3008"/>
    <mergeCell ref="F3008:G3008"/>
    <mergeCell ref="H3008:J3008"/>
    <mergeCell ref="B3009:D3009"/>
    <mergeCell ref="F3009:G3009"/>
    <mergeCell ref="H3009:J3009"/>
    <mergeCell ref="B3010:D3010"/>
    <mergeCell ref="F3010:G3010"/>
    <mergeCell ref="H3010:J3010"/>
    <mergeCell ref="B3011:D3011"/>
    <mergeCell ref="F3011:G3011"/>
    <mergeCell ref="H3011:J3011"/>
    <mergeCell ref="B3012:D3012"/>
    <mergeCell ref="F3012:G3012"/>
    <mergeCell ref="H3012:J3012"/>
    <mergeCell ref="B3013:D3013"/>
    <mergeCell ref="F3013:G3013"/>
    <mergeCell ref="H3013:J3013"/>
    <mergeCell ref="B3014:D3014"/>
    <mergeCell ref="F3014:G3014"/>
    <mergeCell ref="H3014:J3014"/>
    <mergeCell ref="B3015:D3015"/>
    <mergeCell ref="F3015:G3015"/>
    <mergeCell ref="H3015:J3015"/>
    <mergeCell ref="B3016:D3016"/>
    <mergeCell ref="F3016:G3016"/>
    <mergeCell ref="H3016:J3016"/>
    <mergeCell ref="A3017:A3019"/>
    <mergeCell ref="B3017:D3019"/>
    <mergeCell ref="E3017:I3017"/>
    <mergeCell ref="K3017:T3017"/>
    <mergeCell ref="E3018:I3018"/>
    <mergeCell ref="K3018:T3018"/>
    <mergeCell ref="E3019:I3019"/>
    <mergeCell ref="K3019:T3019"/>
    <mergeCell ref="B3020:D3020"/>
    <mergeCell ref="F3020:G3020"/>
    <mergeCell ref="H3020:J3020"/>
    <mergeCell ref="B3021:D3021"/>
    <mergeCell ref="F3021:G3021"/>
    <mergeCell ref="H3021:J3021"/>
    <mergeCell ref="B3022:D3022"/>
    <mergeCell ref="F3022:G3022"/>
    <mergeCell ref="H3022:J3022"/>
    <mergeCell ref="B3023:D3023"/>
    <mergeCell ref="F3023:G3023"/>
    <mergeCell ref="H3023:J3023"/>
    <mergeCell ref="B3024:D3024"/>
    <mergeCell ref="F3024:G3024"/>
    <mergeCell ref="H3024:J3024"/>
    <mergeCell ref="B3028:J3028"/>
    <mergeCell ref="B3029:D3029"/>
    <mergeCell ref="F3029:G3029"/>
    <mergeCell ref="H3029:J3029"/>
    <mergeCell ref="A3025:J3025"/>
    <mergeCell ref="A3026:J3026"/>
    <mergeCell ref="B3030:D3030"/>
    <mergeCell ref="F3030:G3030"/>
    <mergeCell ref="H3030:J3030"/>
    <mergeCell ref="B3031:D3031"/>
    <mergeCell ref="F3031:G3031"/>
    <mergeCell ref="H3031:J3031"/>
    <mergeCell ref="B3032:D3032"/>
    <mergeCell ref="F3032:G3032"/>
    <mergeCell ref="H3032:J3032"/>
    <mergeCell ref="B3033:D3033"/>
    <mergeCell ref="F3033:G3033"/>
    <mergeCell ref="H3033:J3033"/>
    <mergeCell ref="B3034:D3034"/>
    <mergeCell ref="F3034:G3034"/>
    <mergeCell ref="H3034:J3034"/>
    <mergeCell ref="B3035:D3035"/>
    <mergeCell ref="F3035:G3035"/>
    <mergeCell ref="H3035:J3035"/>
    <mergeCell ref="B3036:D3036"/>
    <mergeCell ref="F3036:G3036"/>
    <mergeCell ref="H3036:J3036"/>
    <mergeCell ref="B3037:D3037"/>
    <mergeCell ref="F3037:G3037"/>
    <mergeCell ref="H3037:J3037"/>
    <mergeCell ref="B3038:D3038"/>
    <mergeCell ref="F3038:G3038"/>
    <mergeCell ref="H3038:J3038"/>
    <mergeCell ref="B3039:D3039"/>
    <mergeCell ref="F3039:G3039"/>
    <mergeCell ref="H3039:J3039"/>
    <mergeCell ref="B3040:D3040"/>
    <mergeCell ref="F3040:G3040"/>
    <mergeCell ref="H3040:J3040"/>
    <mergeCell ref="B3041:D3041"/>
    <mergeCell ref="F3041:G3041"/>
    <mergeCell ref="H3041:J3041"/>
    <mergeCell ref="B3042:D3042"/>
    <mergeCell ref="F3042:G3042"/>
    <mergeCell ref="H3042:J3042"/>
    <mergeCell ref="B3043:D3043"/>
    <mergeCell ref="F3043:G3043"/>
    <mergeCell ref="H3043:J3043"/>
    <mergeCell ref="B3044:D3044"/>
    <mergeCell ref="F3044:G3044"/>
    <mergeCell ref="H3044:J3044"/>
    <mergeCell ref="A3045:A3046"/>
    <mergeCell ref="B3045:D3046"/>
    <mergeCell ref="F3045:G3045"/>
    <mergeCell ref="H3045:J3045"/>
    <mergeCell ref="F3046:G3046"/>
    <mergeCell ref="H3046:J3046"/>
    <mergeCell ref="A3047:A3048"/>
    <mergeCell ref="B3047:D3048"/>
    <mergeCell ref="F3047:G3047"/>
    <mergeCell ref="H3047:J3047"/>
    <mergeCell ref="F3048:G3048"/>
    <mergeCell ref="H3048:J3048"/>
    <mergeCell ref="A3049:A3050"/>
    <mergeCell ref="B3049:D3050"/>
    <mergeCell ref="F3049:G3049"/>
    <mergeCell ref="H3049:J3049"/>
    <mergeCell ref="F3050:G3050"/>
    <mergeCell ref="H3050:J3050"/>
    <mergeCell ref="A3051:A3052"/>
    <mergeCell ref="B3051:D3052"/>
    <mergeCell ref="F3051:G3051"/>
    <mergeCell ref="H3051:J3051"/>
    <mergeCell ref="F3052:G3052"/>
    <mergeCell ref="H3052:J3052"/>
    <mergeCell ref="A3053:A3054"/>
    <mergeCell ref="B3053:D3054"/>
    <mergeCell ref="F3053:G3053"/>
    <mergeCell ref="H3053:J3053"/>
    <mergeCell ref="F3054:G3054"/>
    <mergeCell ref="H3054:J3054"/>
    <mergeCell ref="A3055:A3056"/>
    <mergeCell ref="B3055:D3056"/>
    <mergeCell ref="F3055:G3055"/>
    <mergeCell ref="H3055:J3055"/>
    <mergeCell ref="F3056:G3056"/>
    <mergeCell ref="H3056:J3056"/>
    <mergeCell ref="B3057:D3057"/>
    <mergeCell ref="F3057:G3057"/>
    <mergeCell ref="H3057:J3057"/>
    <mergeCell ref="B3058:D3058"/>
    <mergeCell ref="F3058:G3058"/>
    <mergeCell ref="H3058:J3058"/>
    <mergeCell ref="B3059:D3059"/>
    <mergeCell ref="F3059:G3059"/>
    <mergeCell ref="H3059:J3059"/>
    <mergeCell ref="B3060:D3060"/>
    <mergeCell ref="F3060:G3060"/>
    <mergeCell ref="H3060:J3060"/>
    <mergeCell ref="B3061:D3061"/>
    <mergeCell ref="F3061:G3061"/>
    <mergeCell ref="H3061:J3061"/>
    <mergeCell ref="B3062:D3062"/>
    <mergeCell ref="F3062:G3062"/>
    <mergeCell ref="H3062:J3062"/>
    <mergeCell ref="B3063:D3063"/>
    <mergeCell ref="F3063:G3063"/>
    <mergeCell ref="H3063:J3063"/>
    <mergeCell ref="B3064:D3064"/>
    <mergeCell ref="F3064:G3064"/>
    <mergeCell ref="H3064:J3064"/>
    <mergeCell ref="B3065:D3065"/>
    <mergeCell ref="F3065:G3065"/>
    <mergeCell ref="H3065:J3065"/>
    <mergeCell ref="B3066:D3066"/>
    <mergeCell ref="F3066:G3066"/>
    <mergeCell ref="H3066:J3066"/>
    <mergeCell ref="A3067:A3069"/>
    <mergeCell ref="B3067:D3069"/>
    <mergeCell ref="E3067:I3067"/>
    <mergeCell ref="K3067:T3067"/>
    <mergeCell ref="E3068:I3068"/>
    <mergeCell ref="K3068:T3068"/>
    <mergeCell ref="E3069:I3069"/>
    <mergeCell ref="K3069:T3069"/>
    <mergeCell ref="B3070:D3070"/>
    <mergeCell ref="F3070:G3070"/>
    <mergeCell ref="H3070:J3070"/>
    <mergeCell ref="B3071:D3071"/>
    <mergeCell ref="F3071:G3071"/>
    <mergeCell ref="H3071:J3071"/>
    <mergeCell ref="B3072:D3072"/>
    <mergeCell ref="F3072:G3072"/>
    <mergeCell ref="H3072:J3072"/>
    <mergeCell ref="B3073:D3073"/>
    <mergeCell ref="F3073:G3073"/>
    <mergeCell ref="H3073:J3073"/>
    <mergeCell ref="B3074:D3074"/>
    <mergeCell ref="F3074:G3074"/>
    <mergeCell ref="H3074:J3074"/>
    <mergeCell ref="B3078:J3078"/>
    <mergeCell ref="B3079:D3079"/>
    <mergeCell ref="F3079:G3079"/>
    <mergeCell ref="H3079:J3079"/>
    <mergeCell ref="B3080:D3080"/>
    <mergeCell ref="F3080:G3080"/>
    <mergeCell ref="H3080:J3080"/>
    <mergeCell ref="B3081:D3081"/>
    <mergeCell ref="F3081:G3081"/>
    <mergeCell ref="H3081:J3081"/>
    <mergeCell ref="B3082:D3082"/>
    <mergeCell ref="F3082:G3082"/>
    <mergeCell ref="H3082:J3082"/>
    <mergeCell ref="A3075:J3075"/>
    <mergeCell ref="A3076:J3076"/>
    <mergeCell ref="B3083:D3083"/>
    <mergeCell ref="F3083:G3083"/>
    <mergeCell ref="H3083:J3083"/>
    <mergeCell ref="B3084:D3084"/>
    <mergeCell ref="F3084:G3084"/>
    <mergeCell ref="H3084:J3084"/>
    <mergeCell ref="B3085:D3085"/>
    <mergeCell ref="F3085:G3085"/>
    <mergeCell ref="H3085:J3085"/>
    <mergeCell ref="B3086:D3086"/>
    <mergeCell ref="F3086:G3086"/>
    <mergeCell ref="H3086:J3086"/>
    <mergeCell ref="B3087:D3087"/>
    <mergeCell ref="F3087:G3087"/>
    <mergeCell ref="H3087:J3087"/>
    <mergeCell ref="B3088:D3088"/>
    <mergeCell ref="F3088:G3088"/>
    <mergeCell ref="H3088:J3088"/>
    <mergeCell ref="B3089:D3089"/>
    <mergeCell ref="F3089:G3089"/>
    <mergeCell ref="H3089:J3089"/>
    <mergeCell ref="B3090:D3090"/>
    <mergeCell ref="F3090:G3090"/>
    <mergeCell ref="H3090:J3090"/>
    <mergeCell ref="B3091:D3091"/>
    <mergeCell ref="F3091:G3091"/>
    <mergeCell ref="H3091:J3091"/>
    <mergeCell ref="B3092:D3092"/>
    <mergeCell ref="F3092:G3092"/>
    <mergeCell ref="H3092:J3092"/>
    <mergeCell ref="B3093:D3093"/>
    <mergeCell ref="F3093:G3093"/>
    <mergeCell ref="H3093:J3093"/>
    <mergeCell ref="B3094:D3094"/>
    <mergeCell ref="F3094:G3094"/>
    <mergeCell ref="H3094:J3094"/>
    <mergeCell ref="A3095:A3096"/>
    <mergeCell ref="B3095:D3096"/>
    <mergeCell ref="F3095:G3095"/>
    <mergeCell ref="H3095:J3095"/>
    <mergeCell ref="F3096:G3096"/>
    <mergeCell ref="H3096:J3096"/>
    <mergeCell ref="A3097:A3098"/>
    <mergeCell ref="B3097:D3098"/>
    <mergeCell ref="F3097:G3097"/>
    <mergeCell ref="H3097:J3097"/>
    <mergeCell ref="F3098:G3098"/>
    <mergeCell ref="H3098:J3098"/>
    <mergeCell ref="A3099:A3100"/>
    <mergeCell ref="B3099:D3100"/>
    <mergeCell ref="F3099:G3099"/>
    <mergeCell ref="H3099:J3099"/>
    <mergeCell ref="F3100:G3100"/>
    <mergeCell ref="H3100:J3100"/>
    <mergeCell ref="A3101:A3102"/>
    <mergeCell ref="B3101:D3102"/>
    <mergeCell ref="F3101:G3101"/>
    <mergeCell ref="H3101:J3101"/>
    <mergeCell ref="F3102:G3102"/>
    <mergeCell ref="H3102:J3102"/>
    <mergeCell ref="A3103:A3104"/>
    <mergeCell ref="B3103:D3104"/>
    <mergeCell ref="F3103:G3103"/>
    <mergeCell ref="H3103:J3103"/>
    <mergeCell ref="F3104:G3104"/>
    <mergeCell ref="H3104:J3104"/>
    <mergeCell ref="A3105:A3106"/>
    <mergeCell ref="B3105:D3106"/>
    <mergeCell ref="F3105:G3105"/>
    <mergeCell ref="H3105:J3105"/>
    <mergeCell ref="F3106:G3106"/>
    <mergeCell ref="H3106:J3106"/>
    <mergeCell ref="B3107:D3107"/>
    <mergeCell ref="F3107:G3107"/>
    <mergeCell ref="H3107:J3107"/>
    <mergeCell ref="B3108:D3108"/>
    <mergeCell ref="F3108:G3108"/>
    <mergeCell ref="H3108:J3108"/>
    <mergeCell ref="B3109:D3109"/>
    <mergeCell ref="F3109:G3109"/>
    <mergeCell ref="H3109:J3109"/>
    <mergeCell ref="B3110:D3110"/>
    <mergeCell ref="F3110:G3110"/>
    <mergeCell ref="H3110:J3110"/>
    <mergeCell ref="B3111:D3111"/>
    <mergeCell ref="F3111:G3111"/>
    <mergeCell ref="H3111:J3111"/>
    <mergeCell ref="B3112:D3112"/>
    <mergeCell ref="F3112:G3112"/>
    <mergeCell ref="H3112:J3112"/>
    <mergeCell ref="B3113:D3113"/>
    <mergeCell ref="F3113:G3113"/>
    <mergeCell ref="H3113:J3113"/>
    <mergeCell ref="B3114:D3114"/>
    <mergeCell ref="F3114:G3114"/>
    <mergeCell ref="H3114:J3114"/>
    <mergeCell ref="B3115:D3115"/>
    <mergeCell ref="F3115:G3115"/>
    <mergeCell ref="H3115:J3115"/>
    <mergeCell ref="B3116:D3116"/>
    <mergeCell ref="F3116:G3116"/>
    <mergeCell ref="H3116:J3116"/>
    <mergeCell ref="A3117:A3119"/>
    <mergeCell ref="B3117:D3119"/>
    <mergeCell ref="E3117:I3117"/>
    <mergeCell ref="K3117:T3117"/>
    <mergeCell ref="E3118:I3118"/>
    <mergeCell ref="K3118:T3118"/>
    <mergeCell ref="E3119:I3119"/>
    <mergeCell ref="K3119:T3119"/>
    <mergeCell ref="B3120:D3120"/>
    <mergeCell ref="F3120:G3120"/>
    <mergeCell ref="H3120:J3120"/>
    <mergeCell ref="B3121:D3121"/>
    <mergeCell ref="F3121:G3121"/>
    <mergeCell ref="H3121:J3121"/>
    <mergeCell ref="B3122:D3122"/>
    <mergeCell ref="F3122:G3122"/>
    <mergeCell ref="H3122:J3122"/>
    <mergeCell ref="B3123:D3123"/>
    <mergeCell ref="F3123:G3123"/>
    <mergeCell ref="H3123:J3123"/>
    <mergeCell ref="B3124:D3124"/>
    <mergeCell ref="F3124:G3124"/>
    <mergeCell ref="H3124:J3124"/>
    <mergeCell ref="B3128:J3128"/>
    <mergeCell ref="B3129:D3129"/>
    <mergeCell ref="F3129:G3129"/>
    <mergeCell ref="H3129:J3129"/>
    <mergeCell ref="A3125:J3125"/>
    <mergeCell ref="A3126:J3126"/>
    <mergeCell ref="B3130:D3130"/>
    <mergeCell ref="F3130:G3130"/>
    <mergeCell ref="H3130:J3130"/>
    <mergeCell ref="B3131:D3131"/>
    <mergeCell ref="F3131:G3131"/>
    <mergeCell ref="H3131:J3131"/>
    <mergeCell ref="B3132:D3132"/>
    <mergeCell ref="F3132:G3132"/>
    <mergeCell ref="H3132:J3132"/>
    <mergeCell ref="B3133:D3133"/>
    <mergeCell ref="F3133:G3133"/>
    <mergeCell ref="H3133:J3133"/>
    <mergeCell ref="B3134:D3134"/>
    <mergeCell ref="F3134:G3134"/>
    <mergeCell ref="H3134:J3134"/>
    <mergeCell ref="B3135:D3135"/>
    <mergeCell ref="F3135:G3135"/>
    <mergeCell ref="H3135:J3135"/>
    <mergeCell ref="B3136:D3136"/>
    <mergeCell ref="F3136:G3136"/>
    <mergeCell ref="H3136:J3136"/>
    <mergeCell ref="B3137:D3137"/>
    <mergeCell ref="F3137:G3137"/>
    <mergeCell ref="H3137:J3137"/>
    <mergeCell ref="B3138:D3138"/>
    <mergeCell ref="F3138:G3138"/>
    <mergeCell ref="H3138:J3138"/>
    <mergeCell ref="B3139:D3139"/>
    <mergeCell ref="F3139:G3139"/>
    <mergeCell ref="H3139:J3139"/>
    <mergeCell ref="B3140:D3140"/>
    <mergeCell ref="F3140:G3140"/>
    <mergeCell ref="H3140:J3140"/>
    <mergeCell ref="B3141:D3141"/>
    <mergeCell ref="F3141:G3141"/>
    <mergeCell ref="H3141:J3141"/>
    <mergeCell ref="B3142:D3142"/>
    <mergeCell ref="F3142:G3142"/>
    <mergeCell ref="H3142:J3142"/>
    <mergeCell ref="B3143:D3143"/>
    <mergeCell ref="F3143:G3143"/>
    <mergeCell ref="H3143:J3143"/>
    <mergeCell ref="B3144:D3144"/>
    <mergeCell ref="F3144:G3144"/>
    <mergeCell ref="H3144:J3144"/>
    <mergeCell ref="A3145:A3146"/>
    <mergeCell ref="B3145:D3146"/>
    <mergeCell ref="F3145:G3145"/>
    <mergeCell ref="H3145:J3145"/>
    <mergeCell ref="F3146:G3146"/>
    <mergeCell ref="H3146:J3146"/>
    <mergeCell ref="A3147:A3148"/>
    <mergeCell ref="B3147:D3148"/>
    <mergeCell ref="F3147:G3147"/>
    <mergeCell ref="H3147:J3147"/>
    <mergeCell ref="F3148:G3148"/>
    <mergeCell ref="H3148:J3148"/>
    <mergeCell ref="A3149:A3150"/>
    <mergeCell ref="B3149:D3150"/>
    <mergeCell ref="F3149:G3149"/>
    <mergeCell ref="H3149:J3149"/>
    <mergeCell ref="F3150:G3150"/>
    <mergeCell ref="H3150:J3150"/>
    <mergeCell ref="A3151:A3152"/>
    <mergeCell ref="B3151:D3152"/>
    <mergeCell ref="F3151:G3151"/>
    <mergeCell ref="H3151:J3151"/>
    <mergeCell ref="F3152:G3152"/>
    <mergeCell ref="H3152:J3152"/>
    <mergeCell ref="A3153:A3154"/>
    <mergeCell ref="B3153:D3154"/>
    <mergeCell ref="F3153:G3153"/>
    <mergeCell ref="H3153:J3153"/>
    <mergeCell ref="F3154:G3154"/>
    <mergeCell ref="H3154:J3154"/>
    <mergeCell ref="A3155:A3156"/>
    <mergeCell ref="B3155:D3156"/>
    <mergeCell ref="F3155:G3155"/>
    <mergeCell ref="H3155:J3155"/>
    <mergeCell ref="F3156:G3156"/>
    <mergeCell ref="H3156:J3156"/>
    <mergeCell ref="B3157:D3157"/>
    <mergeCell ref="F3157:G3157"/>
    <mergeCell ref="H3157:J3157"/>
    <mergeCell ref="B3158:D3158"/>
    <mergeCell ref="F3158:G3158"/>
    <mergeCell ref="H3158:J3158"/>
    <mergeCell ref="B3159:D3159"/>
    <mergeCell ref="F3159:G3159"/>
    <mergeCell ref="H3159:J3159"/>
    <mergeCell ref="B3160:D3160"/>
    <mergeCell ref="F3160:G3160"/>
    <mergeCell ref="H3160:J3160"/>
    <mergeCell ref="B3161:D3161"/>
    <mergeCell ref="F3161:G3161"/>
    <mergeCell ref="H3161:J3161"/>
    <mergeCell ref="B3162:D3162"/>
    <mergeCell ref="F3162:G3162"/>
    <mergeCell ref="H3162:J3162"/>
    <mergeCell ref="B3163:D3163"/>
    <mergeCell ref="F3163:G3163"/>
    <mergeCell ref="H3163:J3163"/>
    <mergeCell ref="B3164:D3164"/>
    <mergeCell ref="F3164:G3164"/>
    <mergeCell ref="H3164:J3164"/>
    <mergeCell ref="B3165:D3165"/>
    <mergeCell ref="F3165:G3165"/>
    <mergeCell ref="H3165:J3165"/>
    <mergeCell ref="B3166:D3166"/>
    <mergeCell ref="F3166:G3166"/>
    <mergeCell ref="H3166:J3166"/>
    <mergeCell ref="A3167:A3169"/>
    <mergeCell ref="B3167:D3169"/>
    <mergeCell ref="E3167:I3167"/>
    <mergeCell ref="K3167:T3167"/>
    <mergeCell ref="E3168:I3168"/>
    <mergeCell ref="K3168:T3168"/>
    <mergeCell ref="E3169:I3169"/>
    <mergeCell ref="K3169:T3169"/>
    <mergeCell ref="B3170:D3170"/>
    <mergeCell ref="F3170:G3170"/>
    <mergeCell ref="H3170:J3170"/>
    <mergeCell ref="B3171:D3171"/>
    <mergeCell ref="F3171:G3171"/>
    <mergeCell ref="H3171:J3171"/>
    <mergeCell ref="B3172:D3172"/>
    <mergeCell ref="F3172:G3172"/>
    <mergeCell ref="H3172:J3172"/>
    <mergeCell ref="B3173:D3173"/>
    <mergeCell ref="F3173:G3173"/>
    <mergeCell ref="H3173:J3173"/>
    <mergeCell ref="B3174:D3174"/>
    <mergeCell ref="F3174:G3174"/>
    <mergeCell ref="H3174:J3174"/>
    <mergeCell ref="B3178:J3178"/>
    <mergeCell ref="B3179:D3179"/>
    <mergeCell ref="F3179:G3179"/>
    <mergeCell ref="H3179:J3179"/>
    <mergeCell ref="B3180:D3180"/>
    <mergeCell ref="F3180:G3180"/>
    <mergeCell ref="H3180:J3180"/>
    <mergeCell ref="B3181:D3181"/>
    <mergeCell ref="F3181:G3181"/>
    <mergeCell ref="H3181:J3181"/>
    <mergeCell ref="B3182:D3182"/>
    <mergeCell ref="F3182:G3182"/>
    <mergeCell ref="H3182:J3182"/>
    <mergeCell ref="A3175:J3175"/>
    <mergeCell ref="A3176:J3176"/>
    <mergeCell ref="B3183:D3183"/>
    <mergeCell ref="F3183:G3183"/>
    <mergeCell ref="H3183:J3183"/>
    <mergeCell ref="B3184:D3184"/>
    <mergeCell ref="F3184:G3184"/>
    <mergeCell ref="H3184:J3184"/>
    <mergeCell ref="B3185:D3185"/>
    <mergeCell ref="F3185:G3185"/>
    <mergeCell ref="H3185:J3185"/>
    <mergeCell ref="B3186:D3186"/>
    <mergeCell ref="F3186:G3186"/>
    <mergeCell ref="H3186:J3186"/>
    <mergeCell ref="B3187:D3187"/>
    <mergeCell ref="F3187:G3187"/>
    <mergeCell ref="H3187:J3187"/>
    <mergeCell ref="B3188:D3188"/>
    <mergeCell ref="F3188:G3188"/>
    <mergeCell ref="H3188:J3188"/>
    <mergeCell ref="B3189:D3189"/>
    <mergeCell ref="F3189:G3189"/>
    <mergeCell ref="H3189:J3189"/>
    <mergeCell ref="B3190:D3190"/>
    <mergeCell ref="F3190:G3190"/>
    <mergeCell ref="H3190:J3190"/>
    <mergeCell ref="B3191:D3191"/>
    <mergeCell ref="F3191:G3191"/>
    <mergeCell ref="H3191:J3191"/>
    <mergeCell ref="B3192:D3192"/>
    <mergeCell ref="F3192:G3192"/>
    <mergeCell ref="H3192:J3192"/>
    <mergeCell ref="B3193:D3193"/>
    <mergeCell ref="F3193:G3193"/>
    <mergeCell ref="H3193:J3193"/>
    <mergeCell ref="B3194:D3194"/>
    <mergeCell ref="F3194:G3194"/>
    <mergeCell ref="H3194:J3194"/>
    <mergeCell ref="A3195:A3196"/>
    <mergeCell ref="B3195:D3196"/>
    <mergeCell ref="F3195:G3195"/>
    <mergeCell ref="H3195:J3195"/>
    <mergeCell ref="F3196:G3196"/>
    <mergeCell ref="H3196:J3196"/>
    <mergeCell ref="A3197:A3198"/>
    <mergeCell ref="B3197:D3198"/>
    <mergeCell ref="F3197:G3197"/>
    <mergeCell ref="H3197:J3197"/>
    <mergeCell ref="F3198:G3198"/>
    <mergeCell ref="H3198:J3198"/>
    <mergeCell ref="A3199:A3200"/>
    <mergeCell ref="B3199:D3200"/>
    <mergeCell ref="F3199:G3199"/>
    <mergeCell ref="H3199:J3199"/>
    <mergeCell ref="F3200:G3200"/>
    <mergeCell ref="H3200:J3200"/>
    <mergeCell ref="A3201:A3202"/>
    <mergeCell ref="B3201:D3202"/>
    <mergeCell ref="F3201:G3201"/>
    <mergeCell ref="H3201:J3201"/>
    <mergeCell ref="F3202:G3202"/>
    <mergeCell ref="H3202:J3202"/>
    <mergeCell ref="A3203:A3204"/>
    <mergeCell ref="B3203:D3204"/>
    <mergeCell ref="F3203:G3203"/>
    <mergeCell ref="H3203:J3203"/>
    <mergeCell ref="F3204:G3204"/>
    <mergeCell ref="H3204:J3204"/>
    <mergeCell ref="A3205:A3206"/>
    <mergeCell ref="B3205:D3206"/>
    <mergeCell ref="F3205:G3205"/>
    <mergeCell ref="H3205:J3205"/>
    <mergeCell ref="F3206:G3206"/>
    <mergeCell ref="H3206:J3206"/>
    <mergeCell ref="B3207:D3207"/>
    <mergeCell ref="F3207:G3207"/>
    <mergeCell ref="H3207:J3207"/>
    <mergeCell ref="B3208:D3208"/>
    <mergeCell ref="F3208:G3208"/>
    <mergeCell ref="H3208:J3208"/>
    <mergeCell ref="B3209:D3209"/>
    <mergeCell ref="F3209:G3209"/>
    <mergeCell ref="H3209:J3209"/>
    <mergeCell ref="B3210:D3210"/>
    <mergeCell ref="F3210:G3210"/>
    <mergeCell ref="H3210:J3210"/>
    <mergeCell ref="B3211:D3211"/>
    <mergeCell ref="F3211:G3211"/>
    <mergeCell ref="H3211:J3211"/>
    <mergeCell ref="B3212:D3212"/>
    <mergeCell ref="F3212:G3212"/>
    <mergeCell ref="H3212:J3212"/>
    <mergeCell ref="B3213:D3213"/>
    <mergeCell ref="F3213:G3213"/>
    <mergeCell ref="H3213:J3213"/>
    <mergeCell ref="B3214:D3214"/>
    <mergeCell ref="F3214:G3214"/>
    <mergeCell ref="H3214:J3214"/>
    <mergeCell ref="B3215:D3215"/>
    <mergeCell ref="F3215:G3215"/>
    <mergeCell ref="H3215:J3215"/>
    <mergeCell ref="B3216:D3216"/>
    <mergeCell ref="F3216:G3216"/>
    <mergeCell ref="H3216:J3216"/>
    <mergeCell ref="A3217:A3219"/>
    <mergeCell ref="B3217:D3219"/>
    <mergeCell ref="E3217:I3217"/>
    <mergeCell ref="K3217:T3217"/>
    <mergeCell ref="E3218:I3218"/>
    <mergeCell ref="K3218:T3218"/>
    <mergeCell ref="E3219:I3219"/>
    <mergeCell ref="K3219:T3219"/>
    <mergeCell ref="B3220:D3220"/>
    <mergeCell ref="F3220:G3220"/>
    <mergeCell ref="H3220:J3220"/>
    <mergeCell ref="B3221:D3221"/>
    <mergeCell ref="F3221:G3221"/>
    <mergeCell ref="H3221:J3221"/>
    <mergeCell ref="B3222:D3222"/>
    <mergeCell ref="F3222:G3222"/>
    <mergeCell ref="H3222:J3222"/>
    <mergeCell ref="B3223:D3223"/>
    <mergeCell ref="F3223:G3223"/>
    <mergeCell ref="H3223:J3223"/>
    <mergeCell ref="B3224:D3224"/>
    <mergeCell ref="F3224:G3224"/>
    <mergeCell ref="H3224:J3224"/>
    <mergeCell ref="B3228:J3228"/>
    <mergeCell ref="B3229:D3229"/>
    <mergeCell ref="F3229:G3229"/>
    <mergeCell ref="H3229:J3229"/>
    <mergeCell ref="A3225:J3225"/>
    <mergeCell ref="A3226:J3226"/>
    <mergeCell ref="B3230:D3230"/>
    <mergeCell ref="F3230:G3230"/>
    <mergeCell ref="H3230:J3230"/>
    <mergeCell ref="B3231:D3231"/>
    <mergeCell ref="F3231:G3231"/>
    <mergeCell ref="H3231:J3231"/>
    <mergeCell ref="B3232:D3232"/>
    <mergeCell ref="F3232:G3232"/>
    <mergeCell ref="H3232:J3232"/>
    <mergeCell ref="B3233:D3233"/>
    <mergeCell ref="F3233:G3233"/>
    <mergeCell ref="H3233:J3233"/>
    <mergeCell ref="B3234:D3234"/>
    <mergeCell ref="F3234:G3234"/>
    <mergeCell ref="H3234:J3234"/>
    <mergeCell ref="B3235:D3235"/>
    <mergeCell ref="F3235:G3235"/>
    <mergeCell ref="H3235:J3235"/>
    <mergeCell ref="B3236:D3236"/>
    <mergeCell ref="F3236:G3236"/>
    <mergeCell ref="H3236:J3236"/>
    <mergeCell ref="B3237:D3237"/>
    <mergeCell ref="F3237:G3237"/>
    <mergeCell ref="H3237:J3237"/>
    <mergeCell ref="B3238:D3238"/>
    <mergeCell ref="F3238:G3238"/>
    <mergeCell ref="H3238:J3238"/>
    <mergeCell ref="B3239:D3239"/>
    <mergeCell ref="F3239:G3239"/>
    <mergeCell ref="H3239:J3239"/>
    <mergeCell ref="B3240:D3240"/>
    <mergeCell ref="F3240:G3240"/>
    <mergeCell ref="H3240:J3240"/>
    <mergeCell ref="B3241:D3241"/>
    <mergeCell ref="F3241:G3241"/>
    <mergeCell ref="H3241:J3241"/>
    <mergeCell ref="B3242:D3242"/>
    <mergeCell ref="F3242:G3242"/>
    <mergeCell ref="H3242:J3242"/>
    <mergeCell ref="B3243:D3243"/>
    <mergeCell ref="F3243:G3243"/>
    <mergeCell ref="H3243:J3243"/>
    <mergeCell ref="B3244:D3244"/>
    <mergeCell ref="F3244:G3244"/>
    <mergeCell ref="H3244:J3244"/>
    <mergeCell ref="A3245:A3246"/>
    <mergeCell ref="B3245:D3246"/>
    <mergeCell ref="F3245:G3245"/>
    <mergeCell ref="H3245:J3245"/>
    <mergeCell ref="F3246:G3246"/>
    <mergeCell ref="H3246:J3246"/>
    <mergeCell ref="A3247:A3248"/>
    <mergeCell ref="B3247:D3248"/>
    <mergeCell ref="F3247:G3247"/>
    <mergeCell ref="H3247:J3247"/>
    <mergeCell ref="F3248:G3248"/>
    <mergeCell ref="H3248:J3248"/>
    <mergeCell ref="A3249:A3250"/>
    <mergeCell ref="B3249:D3250"/>
    <mergeCell ref="F3249:G3249"/>
    <mergeCell ref="H3249:J3249"/>
    <mergeCell ref="F3250:G3250"/>
    <mergeCell ref="H3250:J3250"/>
    <mergeCell ref="A3251:A3252"/>
    <mergeCell ref="B3251:D3252"/>
    <mergeCell ref="F3251:G3251"/>
    <mergeCell ref="H3251:J3251"/>
    <mergeCell ref="F3252:G3252"/>
    <mergeCell ref="H3252:J3252"/>
    <mergeCell ref="A3253:A3254"/>
    <mergeCell ref="B3253:D3254"/>
    <mergeCell ref="F3253:G3253"/>
    <mergeCell ref="H3253:J3253"/>
    <mergeCell ref="F3254:G3254"/>
    <mergeCell ref="H3254:J3254"/>
    <mergeCell ref="A3255:A3256"/>
    <mergeCell ref="B3255:D3256"/>
    <mergeCell ref="F3255:G3255"/>
    <mergeCell ref="H3255:J3255"/>
    <mergeCell ref="F3256:G3256"/>
    <mergeCell ref="H3256:J3256"/>
    <mergeCell ref="B3257:D3257"/>
    <mergeCell ref="F3257:G3257"/>
    <mergeCell ref="H3257:J3257"/>
    <mergeCell ref="B3258:D3258"/>
    <mergeCell ref="F3258:G3258"/>
    <mergeCell ref="H3258:J3258"/>
    <mergeCell ref="B3259:D3259"/>
    <mergeCell ref="F3259:G3259"/>
    <mergeCell ref="H3259:J3259"/>
    <mergeCell ref="B3260:D3260"/>
    <mergeCell ref="F3260:G3260"/>
    <mergeCell ref="H3260:J3260"/>
    <mergeCell ref="B3261:D3261"/>
    <mergeCell ref="F3261:G3261"/>
    <mergeCell ref="H3261:J3261"/>
    <mergeCell ref="B3262:D3262"/>
    <mergeCell ref="F3262:G3262"/>
    <mergeCell ref="H3262:J3262"/>
    <mergeCell ref="B3263:D3263"/>
    <mergeCell ref="F3263:G3263"/>
    <mergeCell ref="H3263:J3263"/>
    <mergeCell ref="B3264:D3264"/>
    <mergeCell ref="F3264:G3264"/>
    <mergeCell ref="H3264:J3264"/>
    <mergeCell ref="B3265:D3265"/>
    <mergeCell ref="F3265:G3265"/>
    <mergeCell ref="H3265:J3265"/>
    <mergeCell ref="B3266:D3266"/>
    <mergeCell ref="F3266:G3266"/>
    <mergeCell ref="H3266:J3266"/>
    <mergeCell ref="A3267:A3269"/>
    <mergeCell ref="B3267:D3269"/>
    <mergeCell ref="E3267:I3267"/>
    <mergeCell ref="K3267:T3267"/>
    <mergeCell ref="E3268:I3268"/>
    <mergeCell ref="K3268:T3268"/>
    <mergeCell ref="E3269:I3269"/>
    <mergeCell ref="K3269:T3269"/>
    <mergeCell ref="B3270:D3270"/>
    <mergeCell ref="F3270:G3270"/>
    <mergeCell ref="H3270:J3270"/>
    <mergeCell ref="B3271:D3271"/>
    <mergeCell ref="F3271:G3271"/>
    <mergeCell ref="H3271:J3271"/>
    <mergeCell ref="B3272:D3272"/>
    <mergeCell ref="F3272:G3272"/>
    <mergeCell ref="H3272:J3272"/>
    <mergeCell ref="B3273:D3273"/>
    <mergeCell ref="F3273:G3273"/>
    <mergeCell ref="H3273:J3273"/>
    <mergeCell ref="B3274:D3274"/>
    <mergeCell ref="F3274:G3274"/>
    <mergeCell ref="H3274:J3274"/>
    <mergeCell ref="B3278:J3278"/>
    <mergeCell ref="B3279:D3279"/>
    <mergeCell ref="F3279:G3279"/>
    <mergeCell ref="H3279:J3279"/>
    <mergeCell ref="B3280:D3280"/>
    <mergeCell ref="F3280:G3280"/>
    <mergeCell ref="H3280:J3280"/>
    <mergeCell ref="B3281:D3281"/>
    <mergeCell ref="F3281:G3281"/>
    <mergeCell ref="H3281:J3281"/>
    <mergeCell ref="B3282:D3282"/>
    <mergeCell ref="F3282:G3282"/>
    <mergeCell ref="H3282:J3282"/>
    <mergeCell ref="A3275:J3275"/>
    <mergeCell ref="A3276:J3276"/>
    <mergeCell ref="B3283:D3283"/>
    <mergeCell ref="F3283:G3283"/>
    <mergeCell ref="H3283:J3283"/>
    <mergeCell ref="B3284:D3284"/>
    <mergeCell ref="F3284:G3284"/>
    <mergeCell ref="H3284:J3284"/>
    <mergeCell ref="B3285:D3285"/>
    <mergeCell ref="F3285:G3285"/>
    <mergeCell ref="H3285:J3285"/>
    <mergeCell ref="B3286:D3286"/>
    <mergeCell ref="F3286:G3286"/>
    <mergeCell ref="H3286:J3286"/>
    <mergeCell ref="B3287:D3287"/>
    <mergeCell ref="F3287:G3287"/>
    <mergeCell ref="H3287:J3287"/>
    <mergeCell ref="B3288:D3288"/>
    <mergeCell ref="F3288:G3288"/>
    <mergeCell ref="H3288:J3288"/>
    <mergeCell ref="B3289:D3289"/>
    <mergeCell ref="F3289:G3289"/>
    <mergeCell ref="H3289:J3289"/>
    <mergeCell ref="B3290:D3290"/>
    <mergeCell ref="F3290:G3290"/>
    <mergeCell ref="H3290:J3290"/>
    <mergeCell ref="B3291:D3291"/>
    <mergeCell ref="F3291:G3291"/>
    <mergeCell ref="H3291:J3291"/>
    <mergeCell ref="B3292:D3292"/>
    <mergeCell ref="F3292:G3292"/>
    <mergeCell ref="H3292:J3292"/>
    <mergeCell ref="B3293:D3293"/>
    <mergeCell ref="F3293:G3293"/>
    <mergeCell ref="H3293:J3293"/>
    <mergeCell ref="B3294:D3294"/>
    <mergeCell ref="F3294:G3294"/>
    <mergeCell ref="H3294:J3294"/>
    <mergeCell ref="A3295:A3296"/>
    <mergeCell ref="B3295:D3296"/>
    <mergeCell ref="F3295:G3295"/>
    <mergeCell ref="H3295:J3295"/>
    <mergeCell ref="F3296:G3296"/>
    <mergeCell ref="H3296:J3296"/>
    <mergeCell ref="A3297:A3298"/>
    <mergeCell ref="B3297:D3298"/>
    <mergeCell ref="F3297:G3297"/>
    <mergeCell ref="H3297:J3297"/>
    <mergeCell ref="F3298:G3298"/>
    <mergeCell ref="H3298:J3298"/>
    <mergeCell ref="A3299:A3300"/>
    <mergeCell ref="B3299:D3300"/>
    <mergeCell ref="F3299:G3299"/>
    <mergeCell ref="H3299:J3299"/>
    <mergeCell ref="F3300:G3300"/>
    <mergeCell ref="H3300:J3300"/>
    <mergeCell ref="A3301:A3302"/>
    <mergeCell ref="B3301:D3302"/>
    <mergeCell ref="F3301:G3301"/>
    <mergeCell ref="H3301:J3301"/>
    <mergeCell ref="F3302:G3302"/>
    <mergeCell ref="H3302:J3302"/>
    <mergeCell ref="A3303:A3304"/>
    <mergeCell ref="B3303:D3304"/>
    <mergeCell ref="F3303:G3303"/>
    <mergeCell ref="H3303:J3303"/>
    <mergeCell ref="F3304:G3304"/>
    <mergeCell ref="H3304:J3304"/>
    <mergeCell ref="A3305:A3306"/>
    <mergeCell ref="B3305:D3306"/>
    <mergeCell ref="F3305:G3305"/>
    <mergeCell ref="H3305:J3305"/>
    <mergeCell ref="F3306:G3306"/>
    <mergeCell ref="H3306:J3306"/>
    <mergeCell ref="B3307:D3307"/>
    <mergeCell ref="F3307:G3307"/>
    <mergeCell ref="H3307:J3307"/>
    <mergeCell ref="B3308:D3308"/>
    <mergeCell ref="F3308:G3308"/>
    <mergeCell ref="H3308:J3308"/>
    <mergeCell ref="B3309:D3309"/>
    <mergeCell ref="F3309:G3309"/>
    <mergeCell ref="H3309:J3309"/>
    <mergeCell ref="B3310:D3310"/>
    <mergeCell ref="F3310:G3310"/>
    <mergeCell ref="H3310:J3310"/>
    <mergeCell ref="B3311:D3311"/>
    <mergeCell ref="F3311:G3311"/>
    <mergeCell ref="H3311:J3311"/>
    <mergeCell ref="B3312:D3312"/>
    <mergeCell ref="F3312:G3312"/>
    <mergeCell ref="H3312:J3312"/>
    <mergeCell ref="B3313:D3313"/>
    <mergeCell ref="F3313:G3313"/>
    <mergeCell ref="H3313:J3313"/>
    <mergeCell ref="B3314:D3314"/>
    <mergeCell ref="F3314:G3314"/>
    <mergeCell ref="H3314:J3314"/>
    <mergeCell ref="B3315:D3315"/>
    <mergeCell ref="F3315:G3315"/>
    <mergeCell ref="H3315:J3315"/>
    <mergeCell ref="B3316:D3316"/>
    <mergeCell ref="F3316:G3316"/>
    <mergeCell ref="H3316:J3316"/>
    <mergeCell ref="A3317:A3319"/>
    <mergeCell ref="B3317:D3319"/>
    <mergeCell ref="E3317:I3317"/>
    <mergeCell ref="K3317:T3317"/>
    <mergeCell ref="E3318:I3318"/>
    <mergeCell ref="K3318:T3318"/>
    <mergeCell ref="E3319:I3319"/>
    <mergeCell ref="K3319:T3319"/>
    <mergeCell ref="B3320:D3320"/>
    <mergeCell ref="F3320:G3320"/>
    <mergeCell ref="H3320:J3320"/>
    <mergeCell ref="B3321:D3321"/>
    <mergeCell ref="F3321:G3321"/>
    <mergeCell ref="H3321:J3321"/>
    <mergeCell ref="B3322:D3322"/>
    <mergeCell ref="F3322:G3322"/>
    <mergeCell ref="H3322:J3322"/>
    <mergeCell ref="B3323:D3323"/>
    <mergeCell ref="F3323:G3323"/>
    <mergeCell ref="H3323:J3323"/>
    <mergeCell ref="B3324:D3324"/>
    <mergeCell ref="F3324:G3324"/>
    <mergeCell ref="H3324:J3324"/>
    <mergeCell ref="B3328:J3328"/>
    <mergeCell ref="B3329:D3329"/>
    <mergeCell ref="F3329:G3329"/>
    <mergeCell ref="H3329:J3329"/>
    <mergeCell ref="A3325:J3325"/>
    <mergeCell ref="A3326:J3326"/>
    <mergeCell ref="B3330:D3330"/>
    <mergeCell ref="F3330:G3330"/>
    <mergeCell ref="H3330:J3330"/>
    <mergeCell ref="B3331:D3331"/>
    <mergeCell ref="F3331:G3331"/>
    <mergeCell ref="H3331:J3331"/>
    <mergeCell ref="B3332:D3332"/>
    <mergeCell ref="F3332:G3332"/>
    <mergeCell ref="H3332:J3332"/>
    <mergeCell ref="B3333:D3333"/>
    <mergeCell ref="F3333:G3333"/>
    <mergeCell ref="H3333:J3333"/>
    <mergeCell ref="B3334:D3334"/>
    <mergeCell ref="F3334:G3334"/>
    <mergeCell ref="H3334:J3334"/>
    <mergeCell ref="B3335:D3335"/>
    <mergeCell ref="F3335:G3335"/>
    <mergeCell ref="H3335:J3335"/>
    <mergeCell ref="B3336:D3336"/>
    <mergeCell ref="F3336:G3336"/>
    <mergeCell ref="H3336:J3336"/>
    <mergeCell ref="B3337:D3337"/>
    <mergeCell ref="F3337:G3337"/>
    <mergeCell ref="H3337:J3337"/>
    <mergeCell ref="B3338:D3338"/>
    <mergeCell ref="F3338:G3338"/>
    <mergeCell ref="H3338:J3338"/>
    <mergeCell ref="B3339:D3339"/>
    <mergeCell ref="F3339:G3339"/>
    <mergeCell ref="H3339:J3339"/>
    <mergeCell ref="B3340:D3340"/>
    <mergeCell ref="F3340:G3340"/>
    <mergeCell ref="H3340:J3340"/>
    <mergeCell ref="B3341:D3341"/>
    <mergeCell ref="F3341:G3341"/>
    <mergeCell ref="H3341:J3341"/>
    <mergeCell ref="B3342:D3342"/>
    <mergeCell ref="F3342:G3342"/>
    <mergeCell ref="H3342:J3342"/>
    <mergeCell ref="B3343:D3343"/>
    <mergeCell ref="F3343:G3343"/>
    <mergeCell ref="H3343:J3343"/>
    <mergeCell ref="B3344:D3344"/>
    <mergeCell ref="F3344:G3344"/>
    <mergeCell ref="H3344:J3344"/>
    <mergeCell ref="A3345:A3346"/>
    <mergeCell ref="B3345:D3346"/>
    <mergeCell ref="F3345:G3345"/>
    <mergeCell ref="H3345:J3345"/>
    <mergeCell ref="F3346:G3346"/>
    <mergeCell ref="H3346:J3346"/>
    <mergeCell ref="A3347:A3348"/>
    <mergeCell ref="B3347:D3348"/>
    <mergeCell ref="F3347:G3347"/>
    <mergeCell ref="H3347:J3347"/>
    <mergeCell ref="F3348:G3348"/>
    <mergeCell ref="H3348:J3348"/>
    <mergeCell ref="A3349:A3350"/>
    <mergeCell ref="B3349:D3350"/>
    <mergeCell ref="F3349:G3349"/>
    <mergeCell ref="H3349:J3349"/>
    <mergeCell ref="F3350:G3350"/>
    <mergeCell ref="H3350:J3350"/>
    <mergeCell ref="A3351:A3352"/>
    <mergeCell ref="B3351:D3352"/>
    <mergeCell ref="F3351:G3351"/>
    <mergeCell ref="H3351:J3351"/>
    <mergeCell ref="F3352:G3352"/>
    <mergeCell ref="H3352:J3352"/>
    <mergeCell ref="A3353:A3354"/>
    <mergeCell ref="B3353:D3354"/>
    <mergeCell ref="F3353:G3353"/>
    <mergeCell ref="H3353:J3353"/>
    <mergeCell ref="F3354:G3354"/>
    <mergeCell ref="H3354:J3354"/>
    <mergeCell ref="A3355:A3356"/>
    <mergeCell ref="B3355:D3356"/>
    <mergeCell ref="F3355:G3355"/>
    <mergeCell ref="H3355:J3355"/>
    <mergeCell ref="F3356:G3356"/>
    <mergeCell ref="H3356:J3356"/>
    <mergeCell ref="B3357:D3357"/>
    <mergeCell ref="F3357:G3357"/>
    <mergeCell ref="H3357:J3357"/>
    <mergeCell ref="B3358:D3358"/>
    <mergeCell ref="F3358:G3358"/>
    <mergeCell ref="H3358:J3358"/>
    <mergeCell ref="B3359:D3359"/>
    <mergeCell ref="F3359:G3359"/>
    <mergeCell ref="H3359:J3359"/>
    <mergeCell ref="B3360:D3360"/>
    <mergeCell ref="F3360:G3360"/>
    <mergeCell ref="H3360:J3360"/>
    <mergeCell ref="B3361:D3361"/>
    <mergeCell ref="F3361:G3361"/>
    <mergeCell ref="H3361:J3361"/>
    <mergeCell ref="B3362:D3362"/>
    <mergeCell ref="F3362:G3362"/>
    <mergeCell ref="H3362:J3362"/>
    <mergeCell ref="B3363:D3363"/>
    <mergeCell ref="F3363:G3363"/>
    <mergeCell ref="H3363:J3363"/>
    <mergeCell ref="B3364:D3364"/>
    <mergeCell ref="F3364:G3364"/>
    <mergeCell ref="H3364:J3364"/>
    <mergeCell ref="B3365:D3365"/>
    <mergeCell ref="F3365:G3365"/>
    <mergeCell ref="H3365:J3365"/>
    <mergeCell ref="B3366:D3366"/>
    <mergeCell ref="F3366:G3366"/>
    <mergeCell ref="H3366:J3366"/>
    <mergeCell ref="A3367:A3369"/>
    <mergeCell ref="B3367:D3369"/>
    <mergeCell ref="E3367:I3367"/>
    <mergeCell ref="K3367:T3367"/>
    <mergeCell ref="E3368:I3368"/>
    <mergeCell ref="K3368:T3368"/>
    <mergeCell ref="E3369:I3369"/>
    <mergeCell ref="K3369:T3369"/>
    <mergeCell ref="B3370:D3370"/>
    <mergeCell ref="F3370:G3370"/>
    <mergeCell ref="H3370:J3370"/>
    <mergeCell ref="B3371:D3371"/>
    <mergeCell ref="F3371:G3371"/>
    <mergeCell ref="H3371:J3371"/>
    <mergeCell ref="B3372:D3372"/>
    <mergeCell ref="F3372:G3372"/>
    <mergeCell ref="H3372:J3372"/>
    <mergeCell ref="B3373:D3373"/>
    <mergeCell ref="F3373:G3373"/>
    <mergeCell ref="H3373:J3373"/>
    <mergeCell ref="B3374:D3374"/>
    <mergeCell ref="F3374:G3374"/>
    <mergeCell ref="H3374:J3374"/>
    <mergeCell ref="B3378:J3378"/>
    <mergeCell ref="B3379:D3379"/>
    <mergeCell ref="F3379:G3379"/>
    <mergeCell ref="H3379:J3379"/>
    <mergeCell ref="B3380:D3380"/>
    <mergeCell ref="F3380:G3380"/>
    <mergeCell ref="H3380:J3380"/>
    <mergeCell ref="B3381:D3381"/>
    <mergeCell ref="F3381:G3381"/>
    <mergeCell ref="H3381:J3381"/>
    <mergeCell ref="B3382:D3382"/>
    <mergeCell ref="F3382:G3382"/>
    <mergeCell ref="H3382:J3382"/>
    <mergeCell ref="A3375:J3375"/>
    <mergeCell ref="A3376:J3376"/>
    <mergeCell ref="B3383:D3383"/>
    <mergeCell ref="F3383:G3383"/>
    <mergeCell ref="H3383:J3383"/>
    <mergeCell ref="B3384:D3384"/>
    <mergeCell ref="F3384:G3384"/>
    <mergeCell ref="H3384:J3384"/>
    <mergeCell ref="B3385:D3385"/>
    <mergeCell ref="F3385:G3385"/>
    <mergeCell ref="H3385:J3385"/>
    <mergeCell ref="B3386:D3386"/>
    <mergeCell ref="F3386:G3386"/>
    <mergeCell ref="H3386:J3386"/>
    <mergeCell ref="B3387:D3387"/>
    <mergeCell ref="F3387:G3387"/>
    <mergeCell ref="H3387:J3387"/>
    <mergeCell ref="B3388:D3388"/>
    <mergeCell ref="F3388:G3388"/>
    <mergeCell ref="H3388:J3388"/>
    <mergeCell ref="B3389:D3389"/>
    <mergeCell ref="F3389:G3389"/>
    <mergeCell ref="H3389:J3389"/>
    <mergeCell ref="B3390:D3390"/>
    <mergeCell ref="F3390:G3390"/>
    <mergeCell ref="H3390:J3390"/>
    <mergeCell ref="B3391:D3391"/>
    <mergeCell ref="F3391:G3391"/>
    <mergeCell ref="H3391:J3391"/>
    <mergeCell ref="B3392:D3392"/>
    <mergeCell ref="F3392:G3392"/>
    <mergeCell ref="H3392:J3392"/>
    <mergeCell ref="B3393:D3393"/>
    <mergeCell ref="F3393:G3393"/>
    <mergeCell ref="H3393:J3393"/>
    <mergeCell ref="B3394:D3394"/>
    <mergeCell ref="F3394:G3394"/>
    <mergeCell ref="H3394:J3394"/>
    <mergeCell ref="A3395:A3396"/>
    <mergeCell ref="B3395:D3396"/>
    <mergeCell ref="F3395:G3395"/>
    <mergeCell ref="H3395:J3395"/>
    <mergeCell ref="F3396:G3396"/>
    <mergeCell ref="H3396:J3396"/>
    <mergeCell ref="A3397:A3398"/>
    <mergeCell ref="B3397:D3398"/>
    <mergeCell ref="F3397:G3397"/>
    <mergeCell ref="H3397:J3397"/>
    <mergeCell ref="F3398:G3398"/>
    <mergeCell ref="H3398:J3398"/>
    <mergeCell ref="A3399:A3400"/>
    <mergeCell ref="B3399:D3400"/>
    <mergeCell ref="F3399:G3399"/>
    <mergeCell ref="H3399:J3399"/>
    <mergeCell ref="F3400:G3400"/>
    <mergeCell ref="H3400:J3400"/>
    <mergeCell ref="A3401:A3402"/>
    <mergeCell ref="B3401:D3402"/>
    <mergeCell ref="F3401:G3401"/>
    <mergeCell ref="H3401:J3401"/>
    <mergeCell ref="F3402:G3402"/>
    <mergeCell ref="H3402:J3402"/>
    <mergeCell ref="A3403:A3404"/>
    <mergeCell ref="B3403:D3404"/>
    <mergeCell ref="F3403:G3403"/>
    <mergeCell ref="H3403:J3403"/>
    <mergeCell ref="F3404:G3404"/>
    <mergeCell ref="H3404:J3404"/>
    <mergeCell ref="A3405:A3406"/>
    <mergeCell ref="B3405:D3406"/>
    <mergeCell ref="F3405:G3405"/>
    <mergeCell ref="H3405:J3405"/>
    <mergeCell ref="F3406:G3406"/>
    <mergeCell ref="H3406:J3406"/>
    <mergeCell ref="B3407:D3407"/>
    <mergeCell ref="F3407:G3407"/>
    <mergeCell ref="H3407:J3407"/>
    <mergeCell ref="B3408:D3408"/>
    <mergeCell ref="F3408:G3408"/>
    <mergeCell ref="H3408:J3408"/>
    <mergeCell ref="B3409:D3409"/>
    <mergeCell ref="F3409:G3409"/>
    <mergeCell ref="H3409:J3409"/>
    <mergeCell ref="B3410:D3410"/>
    <mergeCell ref="F3410:G3410"/>
    <mergeCell ref="H3410:J3410"/>
    <mergeCell ref="B3411:D3411"/>
    <mergeCell ref="F3411:G3411"/>
    <mergeCell ref="H3411:J3411"/>
    <mergeCell ref="B3412:D3412"/>
    <mergeCell ref="F3412:G3412"/>
    <mergeCell ref="H3412:J3412"/>
    <mergeCell ref="B3413:D3413"/>
    <mergeCell ref="F3413:G3413"/>
    <mergeCell ref="H3413:J3413"/>
    <mergeCell ref="B3414:D3414"/>
    <mergeCell ref="F3414:G3414"/>
    <mergeCell ref="H3414:J3414"/>
    <mergeCell ref="B3415:D3415"/>
    <mergeCell ref="F3415:G3415"/>
    <mergeCell ref="H3415:J3415"/>
    <mergeCell ref="B3416:D3416"/>
    <mergeCell ref="F3416:G3416"/>
    <mergeCell ref="H3416:J3416"/>
    <mergeCell ref="A3417:A3419"/>
    <mergeCell ref="B3417:D3419"/>
    <mergeCell ref="E3417:I3417"/>
    <mergeCell ref="K3417:T3417"/>
    <mergeCell ref="E3418:I3418"/>
    <mergeCell ref="K3418:T3418"/>
    <mergeCell ref="E3419:I3419"/>
    <mergeCell ref="K3419:T3419"/>
    <mergeCell ref="B3420:D3420"/>
    <mergeCell ref="F3420:G3420"/>
    <mergeCell ref="H3420:J3420"/>
    <mergeCell ref="B3421:D3421"/>
    <mergeCell ref="F3421:G3421"/>
    <mergeCell ref="H3421:J3421"/>
    <mergeCell ref="B3422:D3422"/>
    <mergeCell ref="F3422:G3422"/>
    <mergeCell ref="H3422:J3422"/>
    <mergeCell ref="B3423:D3423"/>
    <mergeCell ref="F3423:G3423"/>
    <mergeCell ref="H3423:J3423"/>
    <mergeCell ref="B3424:D3424"/>
    <mergeCell ref="F3424:G3424"/>
    <mergeCell ref="H3424:J3424"/>
    <mergeCell ref="B3428:J3428"/>
    <mergeCell ref="B3429:D3429"/>
    <mergeCell ref="F3429:G3429"/>
    <mergeCell ref="H3429:J3429"/>
    <mergeCell ref="A3425:J3425"/>
    <mergeCell ref="A3426:J3426"/>
    <mergeCell ref="B3430:D3430"/>
    <mergeCell ref="F3430:G3430"/>
    <mergeCell ref="H3430:J3430"/>
    <mergeCell ref="B3431:D3431"/>
    <mergeCell ref="F3431:G3431"/>
    <mergeCell ref="H3431:J3431"/>
    <mergeCell ref="B3432:D3432"/>
    <mergeCell ref="F3432:G3432"/>
    <mergeCell ref="H3432:J3432"/>
    <mergeCell ref="B3433:D3433"/>
    <mergeCell ref="F3433:G3433"/>
    <mergeCell ref="H3433:J3433"/>
    <mergeCell ref="B3434:D3434"/>
    <mergeCell ref="F3434:G3434"/>
    <mergeCell ref="H3434:J3434"/>
    <mergeCell ref="B3435:D3435"/>
    <mergeCell ref="F3435:G3435"/>
    <mergeCell ref="H3435:J3435"/>
    <mergeCell ref="B3436:D3436"/>
    <mergeCell ref="F3436:G3436"/>
    <mergeCell ref="H3436:J3436"/>
    <mergeCell ref="B3437:D3437"/>
    <mergeCell ref="F3437:G3437"/>
    <mergeCell ref="H3437:J3437"/>
    <mergeCell ref="B3438:D3438"/>
    <mergeCell ref="F3438:G3438"/>
    <mergeCell ref="H3438:J3438"/>
    <mergeCell ref="B3439:D3439"/>
    <mergeCell ref="F3439:G3439"/>
    <mergeCell ref="H3439:J3439"/>
    <mergeCell ref="B3440:D3440"/>
    <mergeCell ref="F3440:G3440"/>
    <mergeCell ref="H3440:J3440"/>
    <mergeCell ref="B3441:D3441"/>
    <mergeCell ref="F3441:G3441"/>
    <mergeCell ref="H3441:J3441"/>
    <mergeCell ref="B3442:D3442"/>
    <mergeCell ref="F3442:G3442"/>
    <mergeCell ref="H3442:J3442"/>
    <mergeCell ref="B3443:D3443"/>
    <mergeCell ref="F3443:G3443"/>
    <mergeCell ref="H3443:J3443"/>
    <mergeCell ref="B3444:D3444"/>
    <mergeCell ref="F3444:G3444"/>
    <mergeCell ref="H3444:J3444"/>
    <mergeCell ref="A3445:A3446"/>
    <mergeCell ref="B3445:D3446"/>
    <mergeCell ref="F3445:G3445"/>
    <mergeCell ref="H3445:J3445"/>
    <mergeCell ref="F3446:G3446"/>
    <mergeCell ref="H3446:J3446"/>
    <mergeCell ref="A3447:A3448"/>
    <mergeCell ref="B3447:D3448"/>
    <mergeCell ref="F3447:G3447"/>
    <mergeCell ref="H3447:J3447"/>
    <mergeCell ref="F3448:G3448"/>
    <mergeCell ref="H3448:J3448"/>
    <mergeCell ref="A3449:A3450"/>
    <mergeCell ref="B3449:D3450"/>
    <mergeCell ref="F3449:G3449"/>
    <mergeCell ref="H3449:J3449"/>
    <mergeCell ref="F3450:G3450"/>
    <mergeCell ref="H3450:J3450"/>
    <mergeCell ref="A3451:A3452"/>
    <mergeCell ref="B3451:D3452"/>
    <mergeCell ref="F3451:G3451"/>
    <mergeCell ref="H3451:J3451"/>
    <mergeCell ref="F3452:G3452"/>
    <mergeCell ref="H3452:J3452"/>
    <mergeCell ref="A3453:A3454"/>
    <mergeCell ref="B3453:D3454"/>
    <mergeCell ref="F3453:G3453"/>
    <mergeCell ref="H3453:J3453"/>
    <mergeCell ref="F3454:G3454"/>
    <mergeCell ref="H3454:J3454"/>
    <mergeCell ref="A3455:A3456"/>
    <mergeCell ref="B3455:D3456"/>
    <mergeCell ref="F3455:G3455"/>
    <mergeCell ref="H3455:J3455"/>
    <mergeCell ref="F3456:G3456"/>
    <mergeCell ref="H3456:J3456"/>
    <mergeCell ref="B3457:D3457"/>
    <mergeCell ref="F3457:G3457"/>
    <mergeCell ref="H3457:J3457"/>
    <mergeCell ref="B3458:D3458"/>
    <mergeCell ref="F3458:G3458"/>
    <mergeCell ref="H3458:J3458"/>
    <mergeCell ref="B3459:D3459"/>
    <mergeCell ref="F3459:G3459"/>
    <mergeCell ref="H3459:J3459"/>
    <mergeCell ref="B3460:D3460"/>
    <mergeCell ref="F3460:G3460"/>
    <mergeCell ref="H3460:J3460"/>
    <mergeCell ref="B3461:D3461"/>
    <mergeCell ref="F3461:G3461"/>
    <mergeCell ref="H3461:J3461"/>
    <mergeCell ref="B3462:D3462"/>
    <mergeCell ref="F3462:G3462"/>
    <mergeCell ref="H3462:J3462"/>
    <mergeCell ref="B3463:D3463"/>
    <mergeCell ref="F3463:G3463"/>
    <mergeCell ref="H3463:J3463"/>
    <mergeCell ref="B3464:D3464"/>
    <mergeCell ref="F3464:G3464"/>
    <mergeCell ref="H3464:J3464"/>
    <mergeCell ref="B3465:D3465"/>
    <mergeCell ref="F3465:G3465"/>
    <mergeCell ref="H3465:J3465"/>
    <mergeCell ref="B3466:D3466"/>
    <mergeCell ref="F3466:G3466"/>
    <mergeCell ref="H3466:J3466"/>
    <mergeCell ref="A3467:A3469"/>
    <mergeCell ref="B3467:D3469"/>
    <mergeCell ref="E3467:I3467"/>
    <mergeCell ref="K3467:T3467"/>
    <mergeCell ref="E3468:I3468"/>
    <mergeCell ref="K3468:T3468"/>
    <mergeCell ref="E3469:I3469"/>
    <mergeCell ref="K3469:T3469"/>
    <mergeCell ref="B3470:D3470"/>
    <mergeCell ref="F3470:G3470"/>
    <mergeCell ref="H3470:J3470"/>
    <mergeCell ref="B3471:D3471"/>
    <mergeCell ref="F3471:G3471"/>
    <mergeCell ref="H3471:J3471"/>
    <mergeCell ref="B3472:D3472"/>
    <mergeCell ref="F3472:G3472"/>
    <mergeCell ref="H3472:J3472"/>
    <mergeCell ref="B3473:D3473"/>
    <mergeCell ref="F3473:G3473"/>
    <mergeCell ref="H3473:J3473"/>
    <mergeCell ref="B3474:D3474"/>
    <mergeCell ref="F3474:G3474"/>
    <mergeCell ref="H3474:J3474"/>
    <mergeCell ref="B3478:J3478"/>
    <mergeCell ref="B3479:D3479"/>
    <mergeCell ref="F3479:G3479"/>
    <mergeCell ref="H3479:J3479"/>
    <mergeCell ref="B3480:D3480"/>
    <mergeCell ref="F3480:G3480"/>
    <mergeCell ref="H3480:J3480"/>
    <mergeCell ref="B3481:D3481"/>
    <mergeCell ref="F3481:G3481"/>
    <mergeCell ref="H3481:J3481"/>
    <mergeCell ref="B3482:D3482"/>
    <mergeCell ref="F3482:G3482"/>
    <mergeCell ref="H3482:J3482"/>
    <mergeCell ref="A3475:J3475"/>
    <mergeCell ref="A3476:J3476"/>
    <mergeCell ref="B3483:D3483"/>
    <mergeCell ref="F3483:G3483"/>
    <mergeCell ref="H3483:J3483"/>
    <mergeCell ref="B3484:D3484"/>
    <mergeCell ref="F3484:G3484"/>
    <mergeCell ref="H3484:J3484"/>
    <mergeCell ref="B3485:D3485"/>
    <mergeCell ref="F3485:G3485"/>
    <mergeCell ref="H3485:J3485"/>
    <mergeCell ref="B3486:D3486"/>
    <mergeCell ref="F3486:G3486"/>
    <mergeCell ref="H3486:J3486"/>
    <mergeCell ref="B3487:D3487"/>
    <mergeCell ref="F3487:G3487"/>
    <mergeCell ref="H3487:J3487"/>
    <mergeCell ref="B3488:D3488"/>
    <mergeCell ref="F3488:G3488"/>
    <mergeCell ref="H3488:J3488"/>
    <mergeCell ref="B3489:D3489"/>
    <mergeCell ref="F3489:G3489"/>
    <mergeCell ref="H3489:J3489"/>
    <mergeCell ref="B3490:D3490"/>
    <mergeCell ref="F3490:G3490"/>
    <mergeCell ref="H3490:J3490"/>
    <mergeCell ref="B3491:D3491"/>
    <mergeCell ref="F3491:G3491"/>
    <mergeCell ref="H3491:J3491"/>
    <mergeCell ref="B3492:D3492"/>
    <mergeCell ref="F3492:G3492"/>
    <mergeCell ref="H3492:J3492"/>
    <mergeCell ref="B3493:D3493"/>
    <mergeCell ref="F3493:G3493"/>
    <mergeCell ref="H3493:J3493"/>
    <mergeCell ref="B3494:D3494"/>
    <mergeCell ref="F3494:G3494"/>
    <mergeCell ref="H3494:J3494"/>
    <mergeCell ref="A3495:A3496"/>
    <mergeCell ref="B3495:D3496"/>
    <mergeCell ref="F3495:G3495"/>
    <mergeCell ref="H3495:J3495"/>
    <mergeCell ref="F3496:G3496"/>
    <mergeCell ref="H3496:J3496"/>
    <mergeCell ref="A3497:A3498"/>
    <mergeCell ref="B3497:D3498"/>
    <mergeCell ref="F3497:G3497"/>
    <mergeCell ref="H3497:J3497"/>
    <mergeCell ref="F3498:G3498"/>
    <mergeCell ref="H3498:J3498"/>
    <mergeCell ref="A3499:A3500"/>
    <mergeCell ref="B3499:D3500"/>
    <mergeCell ref="F3499:G3499"/>
    <mergeCell ref="H3499:J3499"/>
    <mergeCell ref="F3500:G3500"/>
    <mergeCell ref="H3500:J3500"/>
    <mergeCell ref="A3501:A3502"/>
    <mergeCell ref="B3501:D3502"/>
    <mergeCell ref="F3501:G3501"/>
    <mergeCell ref="H3501:J3501"/>
    <mergeCell ref="F3502:G3502"/>
    <mergeCell ref="H3502:J3502"/>
    <mergeCell ref="A3503:A3504"/>
    <mergeCell ref="B3503:D3504"/>
    <mergeCell ref="F3503:G3503"/>
    <mergeCell ref="H3503:J3503"/>
    <mergeCell ref="F3504:G3504"/>
    <mergeCell ref="H3504:J3504"/>
    <mergeCell ref="A3505:A3506"/>
    <mergeCell ref="B3505:D3506"/>
    <mergeCell ref="F3505:G3505"/>
    <mergeCell ref="H3505:J3505"/>
    <mergeCell ref="F3506:G3506"/>
    <mergeCell ref="H3506:J3506"/>
    <mergeCell ref="B3507:D3507"/>
    <mergeCell ref="F3507:G3507"/>
    <mergeCell ref="H3507:J3507"/>
    <mergeCell ref="B3508:D3508"/>
    <mergeCell ref="F3508:G3508"/>
    <mergeCell ref="H3508:J3508"/>
    <mergeCell ref="B3509:D3509"/>
    <mergeCell ref="F3509:G3509"/>
    <mergeCell ref="H3509:J3509"/>
    <mergeCell ref="B3510:D3510"/>
    <mergeCell ref="F3510:G3510"/>
    <mergeCell ref="H3510:J3510"/>
    <mergeCell ref="B3511:D3511"/>
    <mergeCell ref="F3511:G3511"/>
    <mergeCell ref="H3511:J3511"/>
    <mergeCell ref="B3512:D3512"/>
    <mergeCell ref="F3512:G3512"/>
    <mergeCell ref="H3512:J3512"/>
    <mergeCell ref="B3513:D3513"/>
    <mergeCell ref="F3513:G3513"/>
    <mergeCell ref="H3513:J3513"/>
    <mergeCell ref="B3514:D3514"/>
    <mergeCell ref="F3514:G3514"/>
    <mergeCell ref="H3514:J3514"/>
    <mergeCell ref="B3515:D3515"/>
    <mergeCell ref="F3515:G3515"/>
    <mergeCell ref="H3515:J3515"/>
    <mergeCell ref="B3516:D3516"/>
    <mergeCell ref="F3516:G3516"/>
    <mergeCell ref="H3516:J3516"/>
    <mergeCell ref="A3517:A3519"/>
    <mergeCell ref="B3517:D3519"/>
    <mergeCell ref="E3517:I3517"/>
    <mergeCell ref="K3517:T3517"/>
    <mergeCell ref="E3518:I3518"/>
    <mergeCell ref="K3518:T3518"/>
    <mergeCell ref="E3519:I3519"/>
    <mergeCell ref="K3519:T3519"/>
    <mergeCell ref="B3520:D3520"/>
    <mergeCell ref="F3520:G3520"/>
    <mergeCell ref="H3520:J3520"/>
    <mergeCell ref="B3521:D3521"/>
    <mergeCell ref="F3521:G3521"/>
    <mergeCell ref="H3521:J3521"/>
    <mergeCell ref="B3522:D3522"/>
    <mergeCell ref="F3522:G3522"/>
    <mergeCell ref="H3522:J3522"/>
    <mergeCell ref="B3523:D3523"/>
    <mergeCell ref="F3523:G3523"/>
    <mergeCell ref="H3523:J3523"/>
    <mergeCell ref="B3524:D3524"/>
    <mergeCell ref="F3524:G3524"/>
    <mergeCell ref="H3524:J3524"/>
    <mergeCell ref="B3528:J3528"/>
    <mergeCell ref="B3529:D3529"/>
    <mergeCell ref="F3529:G3529"/>
    <mergeCell ref="H3529:J3529"/>
    <mergeCell ref="A3525:J3525"/>
    <mergeCell ref="A3526:J3526"/>
    <mergeCell ref="B3530:D3530"/>
    <mergeCell ref="F3530:G3530"/>
    <mergeCell ref="H3530:J3530"/>
    <mergeCell ref="B3531:D3531"/>
    <mergeCell ref="F3531:G3531"/>
    <mergeCell ref="H3531:J3531"/>
    <mergeCell ref="B3532:D3532"/>
    <mergeCell ref="F3532:G3532"/>
    <mergeCell ref="H3532:J3532"/>
    <mergeCell ref="B3533:D3533"/>
    <mergeCell ref="F3533:G3533"/>
    <mergeCell ref="H3533:J3533"/>
    <mergeCell ref="B3534:D3534"/>
    <mergeCell ref="F3534:G3534"/>
    <mergeCell ref="H3534:J3534"/>
    <mergeCell ref="B3535:D3535"/>
    <mergeCell ref="F3535:G3535"/>
    <mergeCell ref="H3535:J3535"/>
    <mergeCell ref="B3536:D3536"/>
    <mergeCell ref="F3536:G3536"/>
    <mergeCell ref="H3536:J3536"/>
    <mergeCell ref="B3537:D3537"/>
    <mergeCell ref="F3537:G3537"/>
    <mergeCell ref="H3537:J3537"/>
    <mergeCell ref="B3538:D3538"/>
    <mergeCell ref="F3538:G3538"/>
    <mergeCell ref="H3538:J3538"/>
    <mergeCell ref="B3539:D3539"/>
    <mergeCell ref="F3539:G3539"/>
    <mergeCell ref="H3539:J3539"/>
    <mergeCell ref="B3540:D3540"/>
    <mergeCell ref="F3540:G3540"/>
    <mergeCell ref="H3540:J3540"/>
    <mergeCell ref="B3541:D3541"/>
    <mergeCell ref="F3541:G3541"/>
    <mergeCell ref="H3541:J3541"/>
    <mergeCell ref="B3542:D3542"/>
    <mergeCell ref="F3542:G3542"/>
    <mergeCell ref="H3542:J3542"/>
    <mergeCell ref="B3543:D3543"/>
    <mergeCell ref="F3543:G3543"/>
    <mergeCell ref="H3543:J3543"/>
    <mergeCell ref="B3544:D3544"/>
    <mergeCell ref="F3544:G3544"/>
    <mergeCell ref="H3544:J3544"/>
    <mergeCell ref="A3545:A3546"/>
    <mergeCell ref="B3545:D3546"/>
    <mergeCell ref="F3545:G3545"/>
    <mergeCell ref="H3545:J3545"/>
    <mergeCell ref="F3546:G3546"/>
    <mergeCell ref="H3546:J3546"/>
    <mergeCell ref="A3547:A3548"/>
    <mergeCell ref="B3547:D3548"/>
    <mergeCell ref="F3547:G3547"/>
    <mergeCell ref="H3547:J3547"/>
    <mergeCell ref="F3548:G3548"/>
    <mergeCell ref="H3548:J3548"/>
    <mergeCell ref="A3549:A3550"/>
    <mergeCell ref="B3549:D3550"/>
    <mergeCell ref="F3549:G3549"/>
    <mergeCell ref="H3549:J3549"/>
    <mergeCell ref="F3550:G3550"/>
    <mergeCell ref="H3550:J3550"/>
    <mergeCell ref="A3551:A3552"/>
    <mergeCell ref="B3551:D3552"/>
    <mergeCell ref="F3551:G3551"/>
    <mergeCell ref="H3551:J3551"/>
    <mergeCell ref="F3552:G3552"/>
    <mergeCell ref="H3552:J3552"/>
    <mergeCell ref="A3553:A3554"/>
    <mergeCell ref="B3553:D3554"/>
    <mergeCell ref="F3553:G3553"/>
    <mergeCell ref="H3553:J3553"/>
    <mergeCell ref="F3554:G3554"/>
    <mergeCell ref="H3554:J3554"/>
    <mergeCell ref="H3566:J3566"/>
    <mergeCell ref="A3555:A3556"/>
    <mergeCell ref="B3555:D3556"/>
    <mergeCell ref="F3555:G3555"/>
    <mergeCell ref="H3555:J3555"/>
    <mergeCell ref="F3556:G3556"/>
    <mergeCell ref="H3556:J3556"/>
    <mergeCell ref="B3557:D3557"/>
    <mergeCell ref="F3557:G3557"/>
    <mergeCell ref="H3557:J3557"/>
    <mergeCell ref="B3558:D3558"/>
    <mergeCell ref="F3558:G3558"/>
    <mergeCell ref="H3558:J3558"/>
    <mergeCell ref="B3559:D3559"/>
    <mergeCell ref="F3559:G3559"/>
    <mergeCell ref="H3559:J3559"/>
    <mergeCell ref="B3560:D3560"/>
    <mergeCell ref="F3560:G3560"/>
    <mergeCell ref="H3560:J3560"/>
    <mergeCell ref="E3567:I3567"/>
    <mergeCell ref="K3567:T3567"/>
    <mergeCell ref="E3568:I3568"/>
    <mergeCell ref="K3568:T3568"/>
    <mergeCell ref="E3569:I3569"/>
    <mergeCell ref="K3569:T3569"/>
    <mergeCell ref="B3570:D3570"/>
    <mergeCell ref="F3570:G3570"/>
    <mergeCell ref="H3570:J3570"/>
    <mergeCell ref="B3571:D3571"/>
    <mergeCell ref="F3571:G3571"/>
    <mergeCell ref="H3571:J3571"/>
    <mergeCell ref="B3572:D3572"/>
    <mergeCell ref="F3572:G3572"/>
    <mergeCell ref="H3572:J3572"/>
    <mergeCell ref="B3561:D3561"/>
    <mergeCell ref="F3561:G3561"/>
    <mergeCell ref="H3561:J3561"/>
    <mergeCell ref="B3562:D3562"/>
    <mergeCell ref="F3562:G3562"/>
    <mergeCell ref="H3562:J3562"/>
    <mergeCell ref="B3563:D3563"/>
    <mergeCell ref="F3563:G3563"/>
    <mergeCell ref="H3563:J3563"/>
    <mergeCell ref="B3564:D3564"/>
    <mergeCell ref="F3564:G3564"/>
    <mergeCell ref="H3564:J3564"/>
    <mergeCell ref="B3565:D3565"/>
    <mergeCell ref="F3565:G3565"/>
    <mergeCell ref="H3565:J3565"/>
    <mergeCell ref="B3566:D3566"/>
    <mergeCell ref="F3566:G3566"/>
    <mergeCell ref="A3575:J3575"/>
    <mergeCell ref="A3576:J3576"/>
    <mergeCell ref="B3573:D3573"/>
    <mergeCell ref="F3573:G3573"/>
    <mergeCell ref="H3573:J3573"/>
    <mergeCell ref="B3574:D3574"/>
    <mergeCell ref="F3574:G3574"/>
    <mergeCell ref="H3574:J3574"/>
    <mergeCell ref="A125:J125"/>
    <mergeCell ref="A126:J126"/>
    <mergeCell ref="A175:J175"/>
    <mergeCell ref="A176:J176"/>
    <mergeCell ref="A225:J225"/>
    <mergeCell ref="A226:J226"/>
    <mergeCell ref="A275:J275"/>
    <mergeCell ref="A276:J276"/>
    <mergeCell ref="A325:J325"/>
    <mergeCell ref="A326:J326"/>
    <mergeCell ref="A375:J375"/>
    <mergeCell ref="A376:J376"/>
    <mergeCell ref="A425:J425"/>
    <mergeCell ref="A426:J426"/>
    <mergeCell ref="A475:J475"/>
    <mergeCell ref="A476:J476"/>
    <mergeCell ref="A525:J525"/>
    <mergeCell ref="A526:J526"/>
    <mergeCell ref="A575:J575"/>
    <mergeCell ref="A576:J576"/>
    <mergeCell ref="A625:J625"/>
    <mergeCell ref="A626:J626"/>
    <mergeCell ref="A3567:A3569"/>
    <mergeCell ref="B3567:D3569"/>
  </mergeCells>
  <conditionalFormatting sqref="H121:J121">
    <cfRule type="expression" dxfId="569" priority="587">
      <formula>H121&lt;&gt;""</formula>
    </cfRule>
  </conditionalFormatting>
  <conditionalFormatting sqref="H122:J122 H123:H124">
    <cfRule type="expression" dxfId="568" priority="586">
      <formula>H122&lt;&gt;""</formula>
    </cfRule>
  </conditionalFormatting>
  <conditionalFormatting sqref="J117">
    <cfRule type="expression" dxfId="567" priority="585">
      <formula>K117&lt;&gt;""</formula>
    </cfRule>
  </conditionalFormatting>
  <conditionalFormatting sqref="J118">
    <cfRule type="expression" dxfId="566" priority="584">
      <formula>K118&lt;&gt;""</formula>
    </cfRule>
  </conditionalFormatting>
  <conditionalFormatting sqref="J119">
    <cfRule type="expression" dxfId="565" priority="583">
      <formula>K119&lt;&gt;""</formula>
    </cfRule>
  </conditionalFormatting>
  <conditionalFormatting sqref="F89:G89">
    <cfRule type="expression" dxfId="564" priority="582">
      <formula>F88="Nie"</formula>
    </cfRule>
  </conditionalFormatting>
  <conditionalFormatting sqref="H89:J89">
    <cfRule type="expression" dxfId="563" priority="581">
      <formula>F88="Nie"</formula>
    </cfRule>
  </conditionalFormatting>
  <conditionalFormatting sqref="H172:J172 H173:H174">
    <cfRule type="expression" dxfId="562" priority="570">
      <formula>H172&lt;&gt;""</formula>
    </cfRule>
  </conditionalFormatting>
  <conditionalFormatting sqref="H171:J171">
    <cfRule type="expression" dxfId="561" priority="571">
      <formula>H171&lt;&gt;""</formula>
    </cfRule>
  </conditionalFormatting>
  <conditionalFormatting sqref="J167">
    <cfRule type="expression" dxfId="560" priority="569">
      <formula>K167&lt;&gt;""</formula>
    </cfRule>
  </conditionalFormatting>
  <conditionalFormatting sqref="J168">
    <cfRule type="expression" dxfId="559" priority="568">
      <formula>K168&lt;&gt;""</formula>
    </cfRule>
  </conditionalFormatting>
  <conditionalFormatting sqref="J169">
    <cfRule type="expression" dxfId="558" priority="567">
      <formula>K169&lt;&gt;""</formula>
    </cfRule>
  </conditionalFormatting>
  <conditionalFormatting sqref="H139:J139">
    <cfRule type="expression" dxfId="556" priority="565">
      <formula>F138="Nie"</formula>
    </cfRule>
  </conditionalFormatting>
  <conditionalFormatting sqref="K141">
    <cfRule type="expression" dxfId="555" priority="564">
      <formula>K141&lt;&gt;""</formula>
    </cfRule>
  </conditionalFormatting>
  <conditionalFormatting sqref="K91">
    <cfRule type="expression" dxfId="554" priority="554">
      <formula>K91&lt;&gt;""</formula>
    </cfRule>
  </conditionalFormatting>
  <conditionalFormatting sqref="J3567">
    <cfRule type="expression" dxfId="553" priority="7">
      <formula>K3567&lt;&gt;""</formula>
    </cfRule>
  </conditionalFormatting>
  <conditionalFormatting sqref="K3541">
    <cfRule type="expression" dxfId="552" priority="2">
      <formula>K3541&lt;&gt;""</formula>
    </cfRule>
  </conditionalFormatting>
  <conditionalFormatting sqref="H3571:J3571">
    <cfRule type="expression" dxfId="551" priority="9">
      <formula>H3571&lt;&gt;""</formula>
    </cfRule>
  </conditionalFormatting>
  <conditionalFormatting sqref="H3572:J3572 H3573:H3574">
    <cfRule type="expression" dxfId="550" priority="8">
      <formula>H3572&lt;&gt;""</formula>
    </cfRule>
  </conditionalFormatting>
  <conditionalFormatting sqref="J3568">
    <cfRule type="expression" dxfId="549" priority="6">
      <formula>K3568&lt;&gt;""</formula>
    </cfRule>
  </conditionalFormatting>
  <conditionalFormatting sqref="J3569">
    <cfRule type="expression" dxfId="548" priority="5">
      <formula>K3569&lt;&gt;""</formula>
    </cfRule>
  </conditionalFormatting>
  <conditionalFormatting sqref="F3539:G3539">
    <cfRule type="expression" dxfId="547" priority="4">
      <formula>F3538="Nie"</formula>
    </cfRule>
  </conditionalFormatting>
  <conditionalFormatting sqref="H3539:J3539">
    <cfRule type="expression" dxfId="546" priority="3">
      <formula>F3538="Nie"</formula>
    </cfRule>
  </conditionalFormatting>
  <conditionalFormatting sqref="H222:J222 H223:H224">
    <cfRule type="expression" dxfId="545" priority="544">
      <formula>H222&lt;&gt;""</formula>
    </cfRule>
  </conditionalFormatting>
  <conditionalFormatting sqref="H221:J221">
    <cfRule type="expression" dxfId="544" priority="545">
      <formula>H221&lt;&gt;""</formula>
    </cfRule>
  </conditionalFormatting>
  <conditionalFormatting sqref="J217">
    <cfRule type="expression" dxfId="543" priority="543">
      <formula>K217&lt;&gt;""</formula>
    </cfRule>
  </conditionalFormatting>
  <conditionalFormatting sqref="J218">
    <cfRule type="expression" dxfId="542" priority="542">
      <formula>K218&lt;&gt;""</formula>
    </cfRule>
  </conditionalFormatting>
  <conditionalFormatting sqref="J219">
    <cfRule type="expression" dxfId="541" priority="541">
      <formula>K219&lt;&gt;""</formula>
    </cfRule>
  </conditionalFormatting>
  <conditionalFormatting sqref="F189:G189">
    <cfRule type="expression" dxfId="540" priority="540">
      <formula>F188="Nie"</formula>
    </cfRule>
  </conditionalFormatting>
  <conditionalFormatting sqref="H189:J189">
    <cfRule type="expression" dxfId="539" priority="539">
      <formula>F188="Nie"</formula>
    </cfRule>
  </conditionalFormatting>
  <conditionalFormatting sqref="K191">
    <cfRule type="expression" dxfId="538" priority="538">
      <formula>K191&lt;&gt;""</formula>
    </cfRule>
  </conditionalFormatting>
  <conditionalFormatting sqref="H272:J272 H273:H274">
    <cfRule type="expression" dxfId="537" priority="536">
      <formula>H272&lt;&gt;""</formula>
    </cfRule>
  </conditionalFormatting>
  <conditionalFormatting sqref="H271:J271">
    <cfRule type="expression" dxfId="536" priority="537">
      <formula>H271&lt;&gt;""</formula>
    </cfRule>
  </conditionalFormatting>
  <conditionalFormatting sqref="J267">
    <cfRule type="expression" dxfId="535" priority="535">
      <formula>K267&lt;&gt;""</formula>
    </cfRule>
  </conditionalFormatting>
  <conditionalFormatting sqref="J268">
    <cfRule type="expression" dxfId="534" priority="534">
      <formula>K268&lt;&gt;""</formula>
    </cfRule>
  </conditionalFormatting>
  <conditionalFormatting sqref="J269">
    <cfRule type="expression" dxfId="533" priority="533">
      <formula>K269&lt;&gt;""</formula>
    </cfRule>
  </conditionalFormatting>
  <conditionalFormatting sqref="F239:G239">
    <cfRule type="expression" dxfId="532" priority="532">
      <formula>F238="Nie"</formula>
    </cfRule>
  </conditionalFormatting>
  <conditionalFormatting sqref="H239:J239">
    <cfRule type="expression" dxfId="531" priority="531">
      <formula>F238="Nie"</formula>
    </cfRule>
  </conditionalFormatting>
  <conditionalFormatting sqref="K241">
    <cfRule type="expression" dxfId="530" priority="530">
      <formula>K241&lt;&gt;""</formula>
    </cfRule>
  </conditionalFormatting>
  <conditionalFormatting sqref="H322:J322 H323:H324">
    <cfRule type="expression" dxfId="529" priority="528">
      <formula>H322&lt;&gt;""</formula>
    </cfRule>
  </conditionalFormatting>
  <conditionalFormatting sqref="H321:J321">
    <cfRule type="expression" dxfId="528" priority="529">
      <formula>H321&lt;&gt;""</formula>
    </cfRule>
  </conditionalFormatting>
  <conditionalFormatting sqref="J317">
    <cfRule type="expression" dxfId="527" priority="527">
      <formula>K317&lt;&gt;""</formula>
    </cfRule>
  </conditionalFormatting>
  <conditionalFormatting sqref="J318">
    <cfRule type="expression" dxfId="526" priority="526">
      <formula>K318&lt;&gt;""</formula>
    </cfRule>
  </conditionalFormatting>
  <conditionalFormatting sqref="J319">
    <cfRule type="expression" dxfId="525" priority="525">
      <formula>K319&lt;&gt;""</formula>
    </cfRule>
  </conditionalFormatting>
  <conditionalFormatting sqref="F289:G289">
    <cfRule type="expression" dxfId="524" priority="524">
      <formula>F288="Nie"</formula>
    </cfRule>
  </conditionalFormatting>
  <conditionalFormatting sqref="H289:J289">
    <cfRule type="expression" dxfId="523" priority="523">
      <formula>F288="Nie"</formula>
    </cfRule>
  </conditionalFormatting>
  <conditionalFormatting sqref="K291">
    <cfRule type="expression" dxfId="522" priority="522">
      <formula>K291&lt;&gt;""</formula>
    </cfRule>
  </conditionalFormatting>
  <conditionalFormatting sqref="H372:J372 H373:H374">
    <cfRule type="expression" dxfId="521" priority="520">
      <formula>H372&lt;&gt;""</formula>
    </cfRule>
  </conditionalFormatting>
  <conditionalFormatting sqref="H371:J371">
    <cfRule type="expression" dxfId="520" priority="521">
      <formula>H371&lt;&gt;""</formula>
    </cfRule>
  </conditionalFormatting>
  <conditionalFormatting sqref="J367">
    <cfRule type="expression" dxfId="519" priority="519">
      <formula>K367&lt;&gt;""</formula>
    </cfRule>
  </conditionalFormatting>
  <conditionalFormatting sqref="J368">
    <cfRule type="expression" dxfId="518" priority="518">
      <formula>K368&lt;&gt;""</formula>
    </cfRule>
  </conditionalFormatting>
  <conditionalFormatting sqref="J369">
    <cfRule type="expression" dxfId="517" priority="517">
      <formula>K369&lt;&gt;""</formula>
    </cfRule>
  </conditionalFormatting>
  <conditionalFormatting sqref="F339:G339">
    <cfRule type="expression" dxfId="516" priority="516">
      <formula>F338="Nie"</formula>
    </cfRule>
  </conditionalFormatting>
  <conditionalFormatting sqref="H339:J339">
    <cfRule type="expression" dxfId="515" priority="515">
      <formula>F338="Nie"</formula>
    </cfRule>
  </conditionalFormatting>
  <conditionalFormatting sqref="K341">
    <cfRule type="expression" dxfId="514" priority="514">
      <formula>K341&lt;&gt;""</formula>
    </cfRule>
  </conditionalFormatting>
  <conditionalFormatting sqref="H422:J422 H423:H424">
    <cfRule type="expression" dxfId="513" priority="512">
      <formula>H422&lt;&gt;""</formula>
    </cfRule>
  </conditionalFormatting>
  <conditionalFormatting sqref="H421:J421">
    <cfRule type="expression" dxfId="512" priority="513">
      <formula>H421&lt;&gt;""</formula>
    </cfRule>
  </conditionalFormatting>
  <conditionalFormatting sqref="J417">
    <cfRule type="expression" dxfId="511" priority="511">
      <formula>K417&lt;&gt;""</formula>
    </cfRule>
  </conditionalFormatting>
  <conditionalFormatting sqref="J418">
    <cfRule type="expression" dxfId="510" priority="510">
      <formula>K418&lt;&gt;""</formula>
    </cfRule>
  </conditionalFormatting>
  <conditionalFormatting sqref="J419">
    <cfRule type="expression" dxfId="509" priority="509">
      <formula>K419&lt;&gt;""</formula>
    </cfRule>
  </conditionalFormatting>
  <conditionalFormatting sqref="F389:G389">
    <cfRule type="expression" dxfId="508" priority="508">
      <formula>F388="Nie"</formula>
    </cfRule>
  </conditionalFormatting>
  <conditionalFormatting sqref="H389:J389">
    <cfRule type="expression" dxfId="507" priority="507">
      <formula>F388="Nie"</formula>
    </cfRule>
  </conditionalFormatting>
  <conditionalFormatting sqref="K391">
    <cfRule type="expression" dxfId="506" priority="506">
      <formula>K391&lt;&gt;""</formula>
    </cfRule>
  </conditionalFormatting>
  <conditionalFormatting sqref="H472:J472 H473:H474">
    <cfRule type="expression" dxfId="505" priority="504">
      <formula>H472&lt;&gt;""</formula>
    </cfRule>
  </conditionalFormatting>
  <conditionalFormatting sqref="H471:J471">
    <cfRule type="expression" dxfId="504" priority="505">
      <formula>H471&lt;&gt;""</formula>
    </cfRule>
  </conditionalFormatting>
  <conditionalFormatting sqref="J467">
    <cfRule type="expression" dxfId="503" priority="503">
      <formula>K467&lt;&gt;""</formula>
    </cfRule>
  </conditionalFormatting>
  <conditionalFormatting sqref="J468">
    <cfRule type="expression" dxfId="502" priority="502">
      <formula>K468&lt;&gt;""</formula>
    </cfRule>
  </conditionalFormatting>
  <conditionalFormatting sqref="J469">
    <cfRule type="expression" dxfId="501" priority="501">
      <formula>K469&lt;&gt;""</formula>
    </cfRule>
  </conditionalFormatting>
  <conditionalFormatting sqref="F439:G439">
    <cfRule type="expression" dxfId="500" priority="500">
      <formula>F438="Nie"</formula>
    </cfRule>
  </conditionalFormatting>
  <conditionalFormatting sqref="H439:J439">
    <cfRule type="expression" dxfId="499" priority="499">
      <formula>F438="Nie"</formula>
    </cfRule>
  </conditionalFormatting>
  <conditionalFormatting sqref="K441">
    <cfRule type="expression" dxfId="498" priority="498">
      <formula>K441&lt;&gt;""</formula>
    </cfRule>
  </conditionalFormatting>
  <conditionalFormatting sqref="H522:J522 H523:H524">
    <cfRule type="expression" dxfId="497" priority="496">
      <formula>H522&lt;&gt;""</formula>
    </cfRule>
  </conditionalFormatting>
  <conditionalFormatting sqref="H521:J521">
    <cfRule type="expression" dxfId="496" priority="497">
      <formula>H521&lt;&gt;""</formula>
    </cfRule>
  </conditionalFormatting>
  <conditionalFormatting sqref="J517">
    <cfRule type="expression" dxfId="495" priority="495">
      <formula>K517&lt;&gt;""</formula>
    </cfRule>
  </conditionalFormatting>
  <conditionalFormatting sqref="J518">
    <cfRule type="expression" dxfId="494" priority="494">
      <formula>K518&lt;&gt;""</formula>
    </cfRule>
  </conditionalFormatting>
  <conditionalFormatting sqref="J519">
    <cfRule type="expression" dxfId="493" priority="493">
      <formula>K519&lt;&gt;""</formula>
    </cfRule>
  </conditionalFormatting>
  <conditionalFormatting sqref="F489:G489">
    <cfRule type="expression" dxfId="492" priority="492">
      <formula>F488="Nie"</formula>
    </cfRule>
  </conditionalFormatting>
  <conditionalFormatting sqref="H489:J489">
    <cfRule type="expression" dxfId="491" priority="491">
      <formula>F488="Nie"</formula>
    </cfRule>
  </conditionalFormatting>
  <conditionalFormatting sqref="K491">
    <cfRule type="expression" dxfId="490" priority="490">
      <formula>K491&lt;&gt;""</formula>
    </cfRule>
  </conditionalFormatting>
  <conditionalFormatting sqref="H572:J572 H573:H574">
    <cfRule type="expression" dxfId="489" priority="488">
      <formula>H572&lt;&gt;""</formula>
    </cfRule>
  </conditionalFormatting>
  <conditionalFormatting sqref="H571:J571">
    <cfRule type="expression" dxfId="488" priority="489">
      <formula>H571&lt;&gt;""</formula>
    </cfRule>
  </conditionalFormatting>
  <conditionalFormatting sqref="J567">
    <cfRule type="expression" dxfId="487" priority="487">
      <formula>K567&lt;&gt;""</formula>
    </cfRule>
  </conditionalFormatting>
  <conditionalFormatting sqref="J568">
    <cfRule type="expression" dxfId="486" priority="486">
      <formula>K568&lt;&gt;""</formula>
    </cfRule>
  </conditionalFormatting>
  <conditionalFormatting sqref="J569">
    <cfRule type="expression" dxfId="485" priority="485">
      <formula>K569&lt;&gt;""</formula>
    </cfRule>
  </conditionalFormatting>
  <conditionalFormatting sqref="F539:G539">
    <cfRule type="expression" dxfId="484" priority="484">
      <formula>F538="Nie"</formula>
    </cfRule>
  </conditionalFormatting>
  <conditionalFormatting sqref="H539:J539">
    <cfRule type="expression" dxfId="483" priority="483">
      <formula>F538="Nie"</formula>
    </cfRule>
  </conditionalFormatting>
  <conditionalFormatting sqref="K541">
    <cfRule type="expression" dxfId="482" priority="482">
      <formula>K541&lt;&gt;""</formula>
    </cfRule>
  </conditionalFormatting>
  <conditionalFormatting sqref="H622:J622 H623:H624">
    <cfRule type="expression" dxfId="481" priority="480">
      <formula>H622&lt;&gt;""</formula>
    </cfRule>
  </conditionalFormatting>
  <conditionalFormatting sqref="H621:J621">
    <cfRule type="expression" dxfId="480" priority="481">
      <formula>H621&lt;&gt;""</formula>
    </cfRule>
  </conditionalFormatting>
  <conditionalFormatting sqref="J617">
    <cfRule type="expression" dxfId="479" priority="479">
      <formula>K617&lt;&gt;""</formula>
    </cfRule>
  </conditionalFormatting>
  <conditionalFormatting sqref="J618">
    <cfRule type="expression" dxfId="478" priority="478">
      <formula>K618&lt;&gt;""</formula>
    </cfRule>
  </conditionalFormatting>
  <conditionalFormatting sqref="J619">
    <cfRule type="expression" dxfId="477" priority="477">
      <formula>K619&lt;&gt;""</formula>
    </cfRule>
  </conditionalFormatting>
  <conditionalFormatting sqref="F589:G589">
    <cfRule type="expression" dxfId="476" priority="476">
      <formula>F588="Nie"</formula>
    </cfRule>
  </conditionalFormatting>
  <conditionalFormatting sqref="H589:J589">
    <cfRule type="expression" dxfId="475" priority="475">
      <formula>F588="Nie"</formula>
    </cfRule>
  </conditionalFormatting>
  <conditionalFormatting sqref="K591">
    <cfRule type="expression" dxfId="474" priority="474">
      <formula>K591&lt;&gt;""</formula>
    </cfRule>
  </conditionalFormatting>
  <conditionalFormatting sqref="H672:J672 H673:H674">
    <cfRule type="expression" dxfId="473" priority="472">
      <formula>H672&lt;&gt;""</formula>
    </cfRule>
  </conditionalFormatting>
  <conditionalFormatting sqref="H671:J671">
    <cfRule type="expression" dxfId="472" priority="473">
      <formula>H671&lt;&gt;""</formula>
    </cfRule>
  </conditionalFormatting>
  <conditionalFormatting sqref="J667">
    <cfRule type="expression" dxfId="471" priority="471">
      <formula>K667&lt;&gt;""</formula>
    </cfRule>
  </conditionalFormatting>
  <conditionalFormatting sqref="J668">
    <cfRule type="expression" dxfId="470" priority="470">
      <formula>K668&lt;&gt;""</formula>
    </cfRule>
  </conditionalFormatting>
  <conditionalFormatting sqref="J669">
    <cfRule type="expression" dxfId="469" priority="469">
      <formula>K669&lt;&gt;""</formula>
    </cfRule>
  </conditionalFormatting>
  <conditionalFormatting sqref="F639:G639">
    <cfRule type="expression" dxfId="468" priority="468">
      <formula>F638="Nie"</formula>
    </cfRule>
  </conditionalFormatting>
  <conditionalFormatting sqref="H639:J639">
    <cfRule type="expression" dxfId="467" priority="467">
      <formula>F638="Nie"</formula>
    </cfRule>
  </conditionalFormatting>
  <conditionalFormatting sqref="K641">
    <cfRule type="expression" dxfId="466" priority="466">
      <formula>K641&lt;&gt;""</formula>
    </cfRule>
  </conditionalFormatting>
  <conditionalFormatting sqref="H722:J722 H723:H724">
    <cfRule type="expression" dxfId="465" priority="464">
      <formula>H722&lt;&gt;""</formula>
    </cfRule>
  </conditionalFormatting>
  <conditionalFormatting sqref="H721:J721">
    <cfRule type="expression" dxfId="464" priority="465">
      <formula>H721&lt;&gt;""</formula>
    </cfRule>
  </conditionalFormatting>
  <conditionalFormatting sqref="J717">
    <cfRule type="expression" dxfId="463" priority="463">
      <formula>K717&lt;&gt;""</formula>
    </cfRule>
  </conditionalFormatting>
  <conditionalFormatting sqref="J718">
    <cfRule type="expression" dxfId="462" priority="462">
      <formula>K718&lt;&gt;""</formula>
    </cfRule>
  </conditionalFormatting>
  <conditionalFormatting sqref="J719">
    <cfRule type="expression" dxfId="461" priority="461">
      <formula>K719&lt;&gt;""</formula>
    </cfRule>
  </conditionalFormatting>
  <conditionalFormatting sqref="F689:G689">
    <cfRule type="expression" dxfId="460" priority="460">
      <formula>F688="Nie"</formula>
    </cfRule>
  </conditionalFormatting>
  <conditionalFormatting sqref="H689:J689">
    <cfRule type="expression" dxfId="459" priority="459">
      <formula>F688="Nie"</formula>
    </cfRule>
  </conditionalFormatting>
  <conditionalFormatting sqref="K691">
    <cfRule type="expression" dxfId="458" priority="458">
      <formula>K691&lt;&gt;""</formula>
    </cfRule>
  </conditionalFormatting>
  <conditionalFormatting sqref="H772:J772 H773:H774">
    <cfRule type="expression" dxfId="457" priority="456">
      <formula>H772&lt;&gt;""</formula>
    </cfRule>
  </conditionalFormatting>
  <conditionalFormatting sqref="H771:J771">
    <cfRule type="expression" dxfId="456" priority="457">
      <formula>H771&lt;&gt;""</formula>
    </cfRule>
  </conditionalFormatting>
  <conditionalFormatting sqref="J767">
    <cfRule type="expression" dxfId="455" priority="455">
      <formula>K767&lt;&gt;""</formula>
    </cfRule>
  </conditionalFormatting>
  <conditionalFormatting sqref="J768">
    <cfRule type="expression" dxfId="454" priority="454">
      <formula>K768&lt;&gt;""</formula>
    </cfRule>
  </conditionalFormatting>
  <conditionalFormatting sqref="J769">
    <cfRule type="expression" dxfId="453" priority="453">
      <formula>K769&lt;&gt;""</formula>
    </cfRule>
  </conditionalFormatting>
  <conditionalFormatting sqref="F739:G739">
    <cfRule type="expression" dxfId="452" priority="452">
      <formula>F738="Nie"</formula>
    </cfRule>
  </conditionalFormatting>
  <conditionalFormatting sqref="H739:J739">
    <cfRule type="expression" dxfId="451" priority="451">
      <formula>F738="Nie"</formula>
    </cfRule>
  </conditionalFormatting>
  <conditionalFormatting sqref="K741">
    <cfRule type="expression" dxfId="450" priority="450">
      <formula>K741&lt;&gt;""</formula>
    </cfRule>
  </conditionalFormatting>
  <conditionalFormatting sqref="H822:J822 H823:H824">
    <cfRule type="expression" dxfId="449" priority="448">
      <formula>H822&lt;&gt;""</formula>
    </cfRule>
  </conditionalFormatting>
  <conditionalFormatting sqref="H821:J821">
    <cfRule type="expression" dxfId="448" priority="449">
      <formula>H821&lt;&gt;""</formula>
    </cfRule>
  </conditionalFormatting>
  <conditionalFormatting sqref="J817">
    <cfRule type="expression" dxfId="447" priority="447">
      <formula>K817&lt;&gt;""</formula>
    </cfRule>
  </conditionalFormatting>
  <conditionalFormatting sqref="J818">
    <cfRule type="expression" dxfId="446" priority="446">
      <formula>K818&lt;&gt;""</formula>
    </cfRule>
  </conditionalFormatting>
  <conditionalFormatting sqref="J819">
    <cfRule type="expression" dxfId="445" priority="445">
      <formula>K819&lt;&gt;""</formula>
    </cfRule>
  </conditionalFormatting>
  <conditionalFormatting sqref="F789:G789">
    <cfRule type="expression" dxfId="444" priority="444">
      <formula>F788="Nie"</formula>
    </cfRule>
  </conditionalFormatting>
  <conditionalFormatting sqref="H789:J789">
    <cfRule type="expression" dxfId="443" priority="443">
      <formula>F788="Nie"</formula>
    </cfRule>
  </conditionalFormatting>
  <conditionalFormatting sqref="K791">
    <cfRule type="expression" dxfId="442" priority="442">
      <formula>K791&lt;&gt;""</formula>
    </cfRule>
  </conditionalFormatting>
  <conditionalFormatting sqref="H872:J872 H873:H874">
    <cfRule type="expression" dxfId="441" priority="440">
      <formula>H872&lt;&gt;""</formula>
    </cfRule>
  </conditionalFormatting>
  <conditionalFormatting sqref="H871:J871">
    <cfRule type="expression" dxfId="440" priority="441">
      <formula>H871&lt;&gt;""</formula>
    </cfRule>
  </conditionalFormatting>
  <conditionalFormatting sqref="J867">
    <cfRule type="expression" dxfId="439" priority="439">
      <formula>K867&lt;&gt;""</formula>
    </cfRule>
  </conditionalFormatting>
  <conditionalFormatting sqref="J868">
    <cfRule type="expression" dxfId="438" priority="438">
      <formula>K868&lt;&gt;""</formula>
    </cfRule>
  </conditionalFormatting>
  <conditionalFormatting sqref="J869">
    <cfRule type="expression" dxfId="437" priority="437">
      <formula>K869&lt;&gt;""</formula>
    </cfRule>
  </conditionalFormatting>
  <conditionalFormatting sqref="F839:G839">
    <cfRule type="expression" dxfId="436" priority="436">
      <formula>F838="Nie"</formula>
    </cfRule>
  </conditionalFormatting>
  <conditionalFormatting sqref="H839:J839">
    <cfRule type="expression" dxfId="435" priority="435">
      <formula>F838="Nie"</formula>
    </cfRule>
  </conditionalFormatting>
  <conditionalFormatting sqref="K841">
    <cfRule type="expression" dxfId="434" priority="434">
      <formula>K841&lt;&gt;""</formula>
    </cfRule>
  </conditionalFormatting>
  <conditionalFormatting sqref="H922:J922 H923:H924">
    <cfRule type="expression" dxfId="433" priority="432">
      <formula>H922&lt;&gt;""</formula>
    </cfRule>
  </conditionalFormatting>
  <conditionalFormatting sqref="H921:J921">
    <cfRule type="expression" dxfId="432" priority="433">
      <formula>H921&lt;&gt;""</formula>
    </cfRule>
  </conditionalFormatting>
  <conditionalFormatting sqref="J917">
    <cfRule type="expression" dxfId="431" priority="431">
      <formula>K917&lt;&gt;""</formula>
    </cfRule>
  </conditionalFormatting>
  <conditionalFormatting sqref="J918">
    <cfRule type="expression" dxfId="430" priority="430">
      <formula>K918&lt;&gt;""</formula>
    </cfRule>
  </conditionalFormatting>
  <conditionalFormatting sqref="J919">
    <cfRule type="expression" dxfId="429" priority="429">
      <formula>K919&lt;&gt;""</formula>
    </cfRule>
  </conditionalFormatting>
  <conditionalFormatting sqref="F889:G889">
    <cfRule type="expression" dxfId="428" priority="428">
      <formula>F888="Nie"</formula>
    </cfRule>
  </conditionalFormatting>
  <conditionalFormatting sqref="H889:J889">
    <cfRule type="expression" dxfId="427" priority="427">
      <formula>F888="Nie"</formula>
    </cfRule>
  </conditionalFormatting>
  <conditionalFormatting sqref="K891">
    <cfRule type="expression" dxfId="426" priority="426">
      <formula>K891&lt;&gt;""</formula>
    </cfRule>
  </conditionalFormatting>
  <conditionalFormatting sqref="H972:J972 H973:H974">
    <cfRule type="expression" dxfId="425" priority="424">
      <formula>H972&lt;&gt;""</formula>
    </cfRule>
  </conditionalFormatting>
  <conditionalFormatting sqref="H971:J971">
    <cfRule type="expression" dxfId="424" priority="425">
      <formula>H971&lt;&gt;""</formula>
    </cfRule>
  </conditionalFormatting>
  <conditionalFormatting sqref="J967">
    <cfRule type="expression" dxfId="423" priority="423">
      <formula>K967&lt;&gt;""</formula>
    </cfRule>
  </conditionalFormatting>
  <conditionalFormatting sqref="J968">
    <cfRule type="expression" dxfId="422" priority="422">
      <formula>K968&lt;&gt;""</formula>
    </cfRule>
  </conditionalFormatting>
  <conditionalFormatting sqref="J969">
    <cfRule type="expression" dxfId="421" priority="421">
      <formula>K969&lt;&gt;""</formula>
    </cfRule>
  </conditionalFormatting>
  <conditionalFormatting sqref="F939:G939">
    <cfRule type="expression" dxfId="420" priority="420">
      <formula>F938="Nie"</formula>
    </cfRule>
  </conditionalFormatting>
  <conditionalFormatting sqref="H939:J939">
    <cfRule type="expression" dxfId="419" priority="419">
      <formula>F938="Nie"</formula>
    </cfRule>
  </conditionalFormatting>
  <conditionalFormatting sqref="K941">
    <cfRule type="expression" dxfId="418" priority="418">
      <formula>K941&lt;&gt;""</formula>
    </cfRule>
  </conditionalFormatting>
  <conditionalFormatting sqref="H1022:J1022 H1023:H1024">
    <cfRule type="expression" dxfId="417" priority="416">
      <formula>H1022&lt;&gt;""</formula>
    </cfRule>
  </conditionalFormatting>
  <conditionalFormatting sqref="H1021:J1021">
    <cfRule type="expression" dxfId="416" priority="417">
      <formula>H1021&lt;&gt;""</formula>
    </cfRule>
  </conditionalFormatting>
  <conditionalFormatting sqref="J1017">
    <cfRule type="expression" dxfId="415" priority="415">
      <formula>K1017&lt;&gt;""</formula>
    </cfRule>
  </conditionalFormatting>
  <conditionalFormatting sqref="J1018">
    <cfRule type="expression" dxfId="414" priority="414">
      <formula>K1018&lt;&gt;""</formula>
    </cfRule>
  </conditionalFormatting>
  <conditionalFormatting sqref="J1019">
    <cfRule type="expression" dxfId="413" priority="413">
      <formula>K1019&lt;&gt;""</formula>
    </cfRule>
  </conditionalFormatting>
  <conditionalFormatting sqref="F989:G989">
    <cfRule type="expression" dxfId="412" priority="412">
      <formula>F988="Nie"</formula>
    </cfRule>
  </conditionalFormatting>
  <conditionalFormatting sqref="H989:J989">
    <cfRule type="expression" dxfId="411" priority="411">
      <formula>F988="Nie"</formula>
    </cfRule>
  </conditionalFormatting>
  <conditionalFormatting sqref="K991">
    <cfRule type="expression" dxfId="410" priority="410">
      <formula>K991&lt;&gt;""</formula>
    </cfRule>
  </conditionalFormatting>
  <conditionalFormatting sqref="H1072:J1072 H1073:H1074">
    <cfRule type="expression" dxfId="409" priority="408">
      <formula>H1072&lt;&gt;""</formula>
    </cfRule>
  </conditionalFormatting>
  <conditionalFormatting sqref="H1071:J1071">
    <cfRule type="expression" dxfId="408" priority="409">
      <formula>H1071&lt;&gt;""</formula>
    </cfRule>
  </conditionalFormatting>
  <conditionalFormatting sqref="J1067">
    <cfRule type="expression" dxfId="407" priority="407">
      <formula>K1067&lt;&gt;""</formula>
    </cfRule>
  </conditionalFormatting>
  <conditionalFormatting sqref="J1068">
    <cfRule type="expression" dxfId="406" priority="406">
      <formula>K1068&lt;&gt;""</formula>
    </cfRule>
  </conditionalFormatting>
  <conditionalFormatting sqref="J1069">
    <cfRule type="expression" dxfId="405" priority="405">
      <formula>K1069&lt;&gt;""</formula>
    </cfRule>
  </conditionalFormatting>
  <conditionalFormatting sqref="F1039:G1039">
    <cfRule type="expression" dxfId="404" priority="404">
      <formula>F1038="Nie"</formula>
    </cfRule>
  </conditionalFormatting>
  <conditionalFormatting sqref="H1039:J1039">
    <cfRule type="expression" dxfId="403" priority="403">
      <formula>F1038="Nie"</formula>
    </cfRule>
  </conditionalFormatting>
  <conditionalFormatting sqref="K1041">
    <cfRule type="expression" dxfId="402" priority="402">
      <formula>K1041&lt;&gt;""</formula>
    </cfRule>
  </conditionalFormatting>
  <conditionalFormatting sqref="H1122:J1122 H1123:H1124">
    <cfRule type="expression" dxfId="401" priority="400">
      <formula>H1122&lt;&gt;""</formula>
    </cfRule>
  </conditionalFormatting>
  <conditionalFormatting sqref="H1121:J1121">
    <cfRule type="expression" dxfId="400" priority="401">
      <formula>H1121&lt;&gt;""</formula>
    </cfRule>
  </conditionalFormatting>
  <conditionalFormatting sqref="J1117">
    <cfRule type="expression" dxfId="399" priority="399">
      <formula>K1117&lt;&gt;""</formula>
    </cfRule>
  </conditionalFormatting>
  <conditionalFormatting sqref="J1118">
    <cfRule type="expression" dxfId="398" priority="398">
      <formula>K1118&lt;&gt;""</formula>
    </cfRule>
  </conditionalFormatting>
  <conditionalFormatting sqref="J1119">
    <cfRule type="expression" dxfId="397" priority="397">
      <formula>K1119&lt;&gt;""</formula>
    </cfRule>
  </conditionalFormatting>
  <conditionalFormatting sqref="F1089:G1089">
    <cfRule type="expression" dxfId="396" priority="396">
      <formula>F1088="Nie"</formula>
    </cfRule>
  </conditionalFormatting>
  <conditionalFormatting sqref="H1089:J1089">
    <cfRule type="expression" dxfId="395" priority="395">
      <formula>F1088="Nie"</formula>
    </cfRule>
  </conditionalFormatting>
  <conditionalFormatting sqref="K1091">
    <cfRule type="expression" dxfId="394" priority="394">
      <formula>K1091&lt;&gt;""</formula>
    </cfRule>
  </conditionalFormatting>
  <conditionalFormatting sqref="H1172:J1172 H1173:H1174">
    <cfRule type="expression" dxfId="393" priority="392">
      <formula>H1172&lt;&gt;""</formula>
    </cfRule>
  </conditionalFormatting>
  <conditionalFormatting sqref="H1171:J1171">
    <cfRule type="expression" dxfId="392" priority="393">
      <formula>H1171&lt;&gt;""</formula>
    </cfRule>
  </conditionalFormatting>
  <conditionalFormatting sqref="J1167">
    <cfRule type="expression" dxfId="391" priority="391">
      <formula>K1167&lt;&gt;""</formula>
    </cfRule>
  </conditionalFormatting>
  <conditionalFormatting sqref="J1168">
    <cfRule type="expression" dxfId="390" priority="390">
      <formula>K1168&lt;&gt;""</formula>
    </cfRule>
  </conditionalFormatting>
  <conditionalFormatting sqref="J1169">
    <cfRule type="expression" dxfId="389" priority="389">
      <formula>K1169&lt;&gt;""</formula>
    </cfRule>
  </conditionalFormatting>
  <conditionalFormatting sqref="F1139:G1139">
    <cfRule type="expression" dxfId="388" priority="388">
      <formula>F1138="Nie"</formula>
    </cfRule>
  </conditionalFormatting>
  <conditionalFormatting sqref="H1139:J1139">
    <cfRule type="expression" dxfId="387" priority="387">
      <formula>F1138="Nie"</formula>
    </cfRule>
  </conditionalFormatting>
  <conditionalFormatting sqref="K1141">
    <cfRule type="expression" dxfId="386" priority="386">
      <formula>K1141&lt;&gt;""</formula>
    </cfRule>
  </conditionalFormatting>
  <conditionalFormatting sqref="H1222:J1222 H1223:H1224">
    <cfRule type="expression" dxfId="385" priority="384">
      <formula>H1222&lt;&gt;""</formula>
    </cfRule>
  </conditionalFormatting>
  <conditionalFormatting sqref="H1221:J1221">
    <cfRule type="expression" dxfId="384" priority="385">
      <formula>H1221&lt;&gt;""</formula>
    </cfRule>
  </conditionalFormatting>
  <conditionalFormatting sqref="J1217">
    <cfRule type="expression" dxfId="383" priority="383">
      <formula>K1217&lt;&gt;""</formula>
    </cfRule>
  </conditionalFormatting>
  <conditionalFormatting sqref="J1218">
    <cfRule type="expression" dxfId="382" priority="382">
      <formula>K1218&lt;&gt;""</formula>
    </cfRule>
  </conditionalFormatting>
  <conditionalFormatting sqref="J1219">
    <cfRule type="expression" dxfId="381" priority="381">
      <formula>K1219&lt;&gt;""</formula>
    </cfRule>
  </conditionalFormatting>
  <conditionalFormatting sqref="F1189:G1189">
    <cfRule type="expression" dxfId="380" priority="380">
      <formula>F1188="Nie"</formula>
    </cfRule>
  </conditionalFormatting>
  <conditionalFormatting sqref="H1189:J1189">
    <cfRule type="expression" dxfId="379" priority="379">
      <formula>F1188="Nie"</formula>
    </cfRule>
  </conditionalFormatting>
  <conditionalFormatting sqref="K1191">
    <cfRule type="expression" dxfId="378" priority="378">
      <formula>K1191&lt;&gt;""</formula>
    </cfRule>
  </conditionalFormatting>
  <conditionalFormatting sqref="H1272:J1272 H1273:H1274">
    <cfRule type="expression" dxfId="377" priority="376">
      <formula>H1272&lt;&gt;""</formula>
    </cfRule>
  </conditionalFormatting>
  <conditionalFormatting sqref="H1271:J1271">
    <cfRule type="expression" dxfId="376" priority="377">
      <formula>H1271&lt;&gt;""</formula>
    </cfRule>
  </conditionalFormatting>
  <conditionalFormatting sqref="J1267">
    <cfRule type="expression" dxfId="375" priority="375">
      <formula>K1267&lt;&gt;""</formula>
    </cfRule>
  </conditionalFormatting>
  <conditionalFormatting sqref="J1268">
    <cfRule type="expression" dxfId="374" priority="374">
      <formula>K1268&lt;&gt;""</formula>
    </cfRule>
  </conditionalFormatting>
  <conditionalFormatting sqref="J1269">
    <cfRule type="expression" dxfId="373" priority="373">
      <formula>K1269&lt;&gt;""</formula>
    </cfRule>
  </conditionalFormatting>
  <conditionalFormatting sqref="F1239:G1239">
    <cfRule type="expression" dxfId="372" priority="372">
      <formula>F1238="Nie"</formula>
    </cfRule>
  </conditionalFormatting>
  <conditionalFormatting sqref="H1239:J1239">
    <cfRule type="expression" dxfId="371" priority="371">
      <formula>F1238="Nie"</formula>
    </cfRule>
  </conditionalFormatting>
  <conditionalFormatting sqref="K1241">
    <cfRule type="expression" dxfId="370" priority="370">
      <formula>K1241&lt;&gt;""</formula>
    </cfRule>
  </conditionalFormatting>
  <conditionalFormatting sqref="H1322:J1322 H1323:H1324">
    <cfRule type="expression" dxfId="369" priority="368">
      <formula>H1322&lt;&gt;""</formula>
    </cfRule>
  </conditionalFormatting>
  <conditionalFormatting sqref="H1321:J1321">
    <cfRule type="expression" dxfId="368" priority="369">
      <formula>H1321&lt;&gt;""</formula>
    </cfRule>
  </conditionalFormatting>
  <conditionalFormatting sqref="J1317">
    <cfRule type="expression" dxfId="367" priority="367">
      <formula>K1317&lt;&gt;""</formula>
    </cfRule>
  </conditionalFormatting>
  <conditionalFormatting sqref="J1318">
    <cfRule type="expression" dxfId="366" priority="366">
      <formula>K1318&lt;&gt;""</formula>
    </cfRule>
  </conditionalFormatting>
  <conditionalFormatting sqref="J1319">
    <cfRule type="expression" dxfId="365" priority="365">
      <formula>K1319&lt;&gt;""</formula>
    </cfRule>
  </conditionalFormatting>
  <conditionalFormatting sqref="F1289:G1289">
    <cfRule type="expression" dxfId="364" priority="364">
      <formula>F1288="Nie"</formula>
    </cfRule>
  </conditionalFormatting>
  <conditionalFormatting sqref="H1289:J1289">
    <cfRule type="expression" dxfId="363" priority="363">
      <formula>F1288="Nie"</formula>
    </cfRule>
  </conditionalFormatting>
  <conditionalFormatting sqref="K1291">
    <cfRule type="expression" dxfId="362" priority="362">
      <formula>K1291&lt;&gt;""</formula>
    </cfRule>
  </conditionalFormatting>
  <conditionalFormatting sqref="H1372:J1372 H1373:H1374">
    <cfRule type="expression" dxfId="361" priority="360">
      <formula>H1372&lt;&gt;""</formula>
    </cfRule>
  </conditionalFormatting>
  <conditionalFormatting sqref="H1371:J1371">
    <cfRule type="expression" dxfId="360" priority="361">
      <formula>H1371&lt;&gt;""</formula>
    </cfRule>
  </conditionalFormatting>
  <conditionalFormatting sqref="J1367">
    <cfRule type="expression" dxfId="359" priority="359">
      <formula>K1367&lt;&gt;""</formula>
    </cfRule>
  </conditionalFormatting>
  <conditionalFormatting sqref="J1368">
    <cfRule type="expression" dxfId="358" priority="358">
      <formula>K1368&lt;&gt;""</formula>
    </cfRule>
  </conditionalFormatting>
  <conditionalFormatting sqref="J1369">
    <cfRule type="expression" dxfId="357" priority="357">
      <formula>K1369&lt;&gt;""</formula>
    </cfRule>
  </conditionalFormatting>
  <conditionalFormatting sqref="F1339:G1339">
    <cfRule type="expression" dxfId="356" priority="356">
      <formula>F1338="Nie"</formula>
    </cfRule>
  </conditionalFormatting>
  <conditionalFormatting sqref="H1339:J1339">
    <cfRule type="expression" dxfId="355" priority="355">
      <formula>F1338="Nie"</formula>
    </cfRule>
  </conditionalFormatting>
  <conditionalFormatting sqref="K1341">
    <cfRule type="expression" dxfId="354" priority="354">
      <formula>K1341&lt;&gt;""</formula>
    </cfRule>
  </conditionalFormatting>
  <conditionalFormatting sqref="H1422:J1422 H1423:H1424">
    <cfRule type="expression" dxfId="353" priority="352">
      <formula>H1422&lt;&gt;""</formula>
    </cfRule>
  </conditionalFormatting>
  <conditionalFormatting sqref="H1421:J1421">
    <cfRule type="expression" dxfId="352" priority="353">
      <formula>H1421&lt;&gt;""</formula>
    </cfRule>
  </conditionalFormatting>
  <conditionalFormatting sqref="J1417">
    <cfRule type="expression" dxfId="351" priority="351">
      <formula>K1417&lt;&gt;""</formula>
    </cfRule>
  </conditionalFormatting>
  <conditionalFormatting sqref="J1418">
    <cfRule type="expression" dxfId="350" priority="350">
      <formula>K1418&lt;&gt;""</formula>
    </cfRule>
  </conditionalFormatting>
  <conditionalFormatting sqref="J1419">
    <cfRule type="expression" dxfId="349" priority="349">
      <formula>K1419&lt;&gt;""</formula>
    </cfRule>
  </conditionalFormatting>
  <conditionalFormatting sqref="F1389:G1389">
    <cfRule type="expression" dxfId="348" priority="348">
      <formula>F1388="Nie"</formula>
    </cfRule>
  </conditionalFormatting>
  <conditionalFormatting sqref="H1389:J1389">
    <cfRule type="expression" dxfId="347" priority="347">
      <formula>F1388="Nie"</formula>
    </cfRule>
  </conditionalFormatting>
  <conditionalFormatting sqref="K1391">
    <cfRule type="expression" dxfId="346" priority="346">
      <formula>K1391&lt;&gt;""</formula>
    </cfRule>
  </conditionalFormatting>
  <conditionalFormatting sqref="H1472:J1472 H1473:H1474">
    <cfRule type="expression" dxfId="345" priority="344">
      <formula>H1472&lt;&gt;""</formula>
    </cfRule>
  </conditionalFormatting>
  <conditionalFormatting sqref="H1471:J1471">
    <cfRule type="expression" dxfId="344" priority="345">
      <formula>H1471&lt;&gt;""</formula>
    </cfRule>
  </conditionalFormatting>
  <conditionalFormatting sqref="J1467">
    <cfRule type="expression" dxfId="343" priority="343">
      <formula>K1467&lt;&gt;""</formula>
    </cfRule>
  </conditionalFormatting>
  <conditionalFormatting sqref="J1468">
    <cfRule type="expression" dxfId="342" priority="342">
      <formula>K1468&lt;&gt;""</formula>
    </cfRule>
  </conditionalFormatting>
  <conditionalFormatting sqref="J1469">
    <cfRule type="expression" dxfId="341" priority="341">
      <formula>K1469&lt;&gt;""</formula>
    </cfRule>
  </conditionalFormatting>
  <conditionalFormatting sqref="F1439:G1439">
    <cfRule type="expression" dxfId="340" priority="340">
      <formula>F1438="Nie"</formula>
    </cfRule>
  </conditionalFormatting>
  <conditionalFormatting sqref="H1439:J1439">
    <cfRule type="expression" dxfId="339" priority="339">
      <formula>F1438="Nie"</formula>
    </cfRule>
  </conditionalFormatting>
  <conditionalFormatting sqref="K1441">
    <cfRule type="expression" dxfId="338" priority="338">
      <formula>K1441&lt;&gt;""</formula>
    </cfRule>
  </conditionalFormatting>
  <conditionalFormatting sqref="H1522:J1522 H1523:H1524">
    <cfRule type="expression" dxfId="337" priority="336">
      <formula>H1522&lt;&gt;""</formula>
    </cfRule>
  </conditionalFormatting>
  <conditionalFormatting sqref="H1521:J1521">
    <cfRule type="expression" dxfId="336" priority="337">
      <formula>H1521&lt;&gt;""</formula>
    </cfRule>
  </conditionalFormatting>
  <conditionalFormatting sqref="J1517">
    <cfRule type="expression" dxfId="335" priority="335">
      <formula>K1517&lt;&gt;""</formula>
    </cfRule>
  </conditionalFormatting>
  <conditionalFormatting sqref="J1518">
    <cfRule type="expression" dxfId="334" priority="334">
      <formula>K1518&lt;&gt;""</formula>
    </cfRule>
  </conditionalFormatting>
  <conditionalFormatting sqref="J1519">
    <cfRule type="expression" dxfId="333" priority="333">
      <formula>K1519&lt;&gt;""</formula>
    </cfRule>
  </conditionalFormatting>
  <conditionalFormatting sqref="F1489:G1489">
    <cfRule type="expression" dxfId="332" priority="332">
      <formula>F1488="Nie"</formula>
    </cfRule>
  </conditionalFormatting>
  <conditionalFormatting sqref="H1489:J1489">
    <cfRule type="expression" dxfId="331" priority="331">
      <formula>F1488="Nie"</formula>
    </cfRule>
  </conditionalFormatting>
  <conditionalFormatting sqref="K1491">
    <cfRule type="expression" dxfId="330" priority="330">
      <formula>K1491&lt;&gt;""</formula>
    </cfRule>
  </conditionalFormatting>
  <conditionalFormatting sqref="H1572:J1572 H1573:H1574">
    <cfRule type="expression" dxfId="329" priority="328">
      <formula>H1572&lt;&gt;""</formula>
    </cfRule>
  </conditionalFormatting>
  <conditionalFormatting sqref="H1571:J1571">
    <cfRule type="expression" dxfId="328" priority="329">
      <formula>H1571&lt;&gt;""</formula>
    </cfRule>
  </conditionalFormatting>
  <conditionalFormatting sqref="J1567">
    <cfRule type="expression" dxfId="327" priority="327">
      <formula>K1567&lt;&gt;""</formula>
    </cfRule>
  </conditionalFormatting>
  <conditionalFormatting sqref="J1568">
    <cfRule type="expression" dxfId="326" priority="326">
      <formula>K1568&lt;&gt;""</formula>
    </cfRule>
  </conditionalFormatting>
  <conditionalFormatting sqref="J1569">
    <cfRule type="expression" dxfId="325" priority="325">
      <formula>K1569&lt;&gt;""</formula>
    </cfRule>
  </conditionalFormatting>
  <conditionalFormatting sqref="F1539:G1539">
    <cfRule type="expression" dxfId="324" priority="324">
      <formula>F1538="Nie"</formula>
    </cfRule>
  </conditionalFormatting>
  <conditionalFormatting sqref="H1539:J1539">
    <cfRule type="expression" dxfId="323" priority="323">
      <formula>F1538="Nie"</formula>
    </cfRule>
  </conditionalFormatting>
  <conditionalFormatting sqref="K1541">
    <cfRule type="expression" dxfId="322" priority="322">
      <formula>K1541&lt;&gt;""</formula>
    </cfRule>
  </conditionalFormatting>
  <conditionalFormatting sqref="H1622:J1622 H1623:H1624">
    <cfRule type="expression" dxfId="321" priority="320">
      <formula>H1622&lt;&gt;""</formula>
    </cfRule>
  </conditionalFormatting>
  <conditionalFormatting sqref="H1621:J1621">
    <cfRule type="expression" dxfId="320" priority="321">
      <formula>H1621&lt;&gt;""</formula>
    </cfRule>
  </conditionalFormatting>
  <conditionalFormatting sqref="J1617">
    <cfRule type="expression" dxfId="319" priority="319">
      <formula>K1617&lt;&gt;""</formula>
    </cfRule>
  </conditionalFormatting>
  <conditionalFormatting sqref="J1618">
    <cfRule type="expression" dxfId="318" priority="318">
      <formula>K1618&lt;&gt;""</formula>
    </cfRule>
  </conditionalFormatting>
  <conditionalFormatting sqref="J1619">
    <cfRule type="expression" dxfId="317" priority="317">
      <formula>K1619&lt;&gt;""</formula>
    </cfRule>
  </conditionalFormatting>
  <conditionalFormatting sqref="F1589:G1589">
    <cfRule type="expression" dxfId="316" priority="316">
      <formula>F1588="Nie"</formula>
    </cfRule>
  </conditionalFormatting>
  <conditionalFormatting sqref="H1589:J1589">
    <cfRule type="expression" dxfId="315" priority="315">
      <formula>F1588="Nie"</formula>
    </cfRule>
  </conditionalFormatting>
  <conditionalFormatting sqref="K1591">
    <cfRule type="expression" dxfId="314" priority="314">
      <formula>K1591&lt;&gt;""</formula>
    </cfRule>
  </conditionalFormatting>
  <conditionalFormatting sqref="H1672:J1672 H1673:H1674">
    <cfRule type="expression" dxfId="313" priority="312">
      <formula>H1672&lt;&gt;""</formula>
    </cfRule>
  </conditionalFormatting>
  <conditionalFormatting sqref="H1671:J1671">
    <cfRule type="expression" dxfId="312" priority="313">
      <formula>H1671&lt;&gt;""</formula>
    </cfRule>
  </conditionalFormatting>
  <conditionalFormatting sqref="J1667">
    <cfRule type="expression" dxfId="311" priority="311">
      <formula>K1667&lt;&gt;""</formula>
    </cfRule>
  </conditionalFormatting>
  <conditionalFormatting sqref="J1668">
    <cfRule type="expression" dxfId="310" priority="310">
      <formula>K1668&lt;&gt;""</formula>
    </cfRule>
  </conditionalFormatting>
  <conditionalFormatting sqref="J1669">
    <cfRule type="expression" dxfId="309" priority="309">
      <formula>K1669&lt;&gt;""</formula>
    </cfRule>
  </conditionalFormatting>
  <conditionalFormatting sqref="F1639:G1639">
    <cfRule type="expression" dxfId="308" priority="308">
      <formula>F1638="Nie"</formula>
    </cfRule>
  </conditionalFormatting>
  <conditionalFormatting sqref="H1639:J1639">
    <cfRule type="expression" dxfId="307" priority="307">
      <formula>F1638="Nie"</formula>
    </cfRule>
  </conditionalFormatting>
  <conditionalFormatting sqref="K1641">
    <cfRule type="expression" dxfId="306" priority="306">
      <formula>K1641&lt;&gt;""</formula>
    </cfRule>
  </conditionalFormatting>
  <conditionalFormatting sqref="H1722:J1722 H1723:H1724">
    <cfRule type="expression" dxfId="305" priority="304">
      <formula>H1722&lt;&gt;""</formula>
    </cfRule>
  </conditionalFormatting>
  <conditionalFormatting sqref="H1721:J1721">
    <cfRule type="expression" dxfId="304" priority="305">
      <formula>H1721&lt;&gt;""</formula>
    </cfRule>
  </conditionalFormatting>
  <conditionalFormatting sqref="J1717">
    <cfRule type="expression" dxfId="303" priority="303">
      <formula>K1717&lt;&gt;""</formula>
    </cfRule>
  </conditionalFormatting>
  <conditionalFormatting sqref="J1718">
    <cfRule type="expression" dxfId="302" priority="302">
      <formula>K1718&lt;&gt;""</formula>
    </cfRule>
  </conditionalFormatting>
  <conditionalFormatting sqref="J1719">
    <cfRule type="expression" dxfId="301" priority="301">
      <formula>K1719&lt;&gt;""</formula>
    </cfRule>
  </conditionalFormatting>
  <conditionalFormatting sqref="F1689:G1689">
    <cfRule type="expression" dxfId="300" priority="300">
      <formula>F1688="Nie"</formula>
    </cfRule>
  </conditionalFormatting>
  <conditionalFormatting sqref="H1689:J1689">
    <cfRule type="expression" dxfId="299" priority="299">
      <formula>F1688="Nie"</formula>
    </cfRule>
  </conditionalFormatting>
  <conditionalFormatting sqref="K1691">
    <cfRule type="expression" dxfId="298" priority="298">
      <formula>K1691&lt;&gt;""</formula>
    </cfRule>
  </conditionalFormatting>
  <conditionalFormatting sqref="H1772:J1772 H1773:H1774">
    <cfRule type="expression" dxfId="297" priority="296">
      <formula>H1772&lt;&gt;""</formula>
    </cfRule>
  </conditionalFormatting>
  <conditionalFormatting sqref="H1771:J1771">
    <cfRule type="expression" dxfId="296" priority="297">
      <formula>H1771&lt;&gt;""</formula>
    </cfRule>
  </conditionalFormatting>
  <conditionalFormatting sqref="J1767">
    <cfRule type="expression" dxfId="295" priority="295">
      <formula>K1767&lt;&gt;""</formula>
    </cfRule>
  </conditionalFormatting>
  <conditionalFormatting sqref="J1768">
    <cfRule type="expression" dxfId="294" priority="294">
      <formula>K1768&lt;&gt;""</formula>
    </cfRule>
  </conditionalFormatting>
  <conditionalFormatting sqref="J1769">
    <cfRule type="expression" dxfId="293" priority="293">
      <formula>K1769&lt;&gt;""</formula>
    </cfRule>
  </conditionalFormatting>
  <conditionalFormatting sqref="F1739:G1739">
    <cfRule type="expression" dxfId="292" priority="292">
      <formula>F1738="Nie"</formula>
    </cfRule>
  </conditionalFormatting>
  <conditionalFormatting sqref="H1739:J1739">
    <cfRule type="expression" dxfId="291" priority="291">
      <formula>F1738="Nie"</formula>
    </cfRule>
  </conditionalFormatting>
  <conditionalFormatting sqref="K1741">
    <cfRule type="expression" dxfId="290" priority="290">
      <formula>K1741&lt;&gt;""</formula>
    </cfRule>
  </conditionalFormatting>
  <conditionalFormatting sqref="H1822:J1822 H1823:H1824">
    <cfRule type="expression" dxfId="289" priority="288">
      <formula>H1822&lt;&gt;""</formula>
    </cfRule>
  </conditionalFormatting>
  <conditionalFormatting sqref="H1821:J1821">
    <cfRule type="expression" dxfId="288" priority="289">
      <formula>H1821&lt;&gt;""</formula>
    </cfRule>
  </conditionalFormatting>
  <conditionalFormatting sqref="J1817">
    <cfRule type="expression" dxfId="287" priority="287">
      <formula>K1817&lt;&gt;""</formula>
    </cfRule>
  </conditionalFormatting>
  <conditionalFormatting sqref="J1818">
    <cfRule type="expression" dxfId="286" priority="286">
      <formula>K1818&lt;&gt;""</formula>
    </cfRule>
  </conditionalFormatting>
  <conditionalFormatting sqref="J1819">
    <cfRule type="expression" dxfId="285" priority="285">
      <formula>K1819&lt;&gt;""</formula>
    </cfRule>
  </conditionalFormatting>
  <conditionalFormatting sqref="F1789:G1789">
    <cfRule type="expression" dxfId="284" priority="284">
      <formula>F1788="Nie"</formula>
    </cfRule>
  </conditionalFormatting>
  <conditionalFormatting sqref="H1789:J1789">
    <cfRule type="expression" dxfId="283" priority="283">
      <formula>F1788="Nie"</formula>
    </cfRule>
  </conditionalFormatting>
  <conditionalFormatting sqref="K1791">
    <cfRule type="expression" dxfId="282" priority="282">
      <formula>K1791&lt;&gt;""</formula>
    </cfRule>
  </conditionalFormatting>
  <conditionalFormatting sqref="H1872:J1872 H1873:H1874">
    <cfRule type="expression" dxfId="281" priority="280">
      <formula>H1872&lt;&gt;""</formula>
    </cfRule>
  </conditionalFormatting>
  <conditionalFormatting sqref="H1871:J1871">
    <cfRule type="expression" dxfId="280" priority="281">
      <formula>H1871&lt;&gt;""</formula>
    </cfRule>
  </conditionalFormatting>
  <conditionalFormatting sqref="J1867">
    <cfRule type="expression" dxfId="279" priority="279">
      <formula>K1867&lt;&gt;""</formula>
    </cfRule>
  </conditionalFormatting>
  <conditionalFormatting sqref="J1868">
    <cfRule type="expression" dxfId="278" priority="278">
      <formula>K1868&lt;&gt;""</formula>
    </cfRule>
  </conditionalFormatting>
  <conditionalFormatting sqref="J1869">
    <cfRule type="expression" dxfId="277" priority="277">
      <formula>K1869&lt;&gt;""</formula>
    </cfRule>
  </conditionalFormatting>
  <conditionalFormatting sqref="F1839:G1839">
    <cfRule type="expression" dxfId="276" priority="276">
      <formula>F1838="Nie"</formula>
    </cfRule>
  </conditionalFormatting>
  <conditionalFormatting sqref="H1839:J1839">
    <cfRule type="expression" dxfId="275" priority="275">
      <formula>F1838="Nie"</formula>
    </cfRule>
  </conditionalFormatting>
  <conditionalFormatting sqref="K1841">
    <cfRule type="expression" dxfId="274" priority="274">
      <formula>K1841&lt;&gt;""</formula>
    </cfRule>
  </conditionalFormatting>
  <conditionalFormatting sqref="H1922:J1922 H1923:H1924">
    <cfRule type="expression" dxfId="273" priority="272">
      <formula>H1922&lt;&gt;""</formula>
    </cfRule>
  </conditionalFormatting>
  <conditionalFormatting sqref="H1921:J1921">
    <cfRule type="expression" dxfId="272" priority="273">
      <formula>H1921&lt;&gt;""</formula>
    </cfRule>
  </conditionalFormatting>
  <conditionalFormatting sqref="J1917">
    <cfRule type="expression" dxfId="271" priority="271">
      <formula>K1917&lt;&gt;""</formula>
    </cfRule>
  </conditionalFormatting>
  <conditionalFormatting sqref="J1918">
    <cfRule type="expression" dxfId="270" priority="270">
      <formula>K1918&lt;&gt;""</formula>
    </cfRule>
  </conditionalFormatting>
  <conditionalFormatting sqref="J1919">
    <cfRule type="expression" dxfId="269" priority="269">
      <formula>K1919&lt;&gt;""</formula>
    </cfRule>
  </conditionalFormatting>
  <conditionalFormatting sqref="F1889:G1889">
    <cfRule type="expression" dxfId="268" priority="268">
      <formula>F1888="Nie"</formula>
    </cfRule>
  </conditionalFormatting>
  <conditionalFormatting sqref="H1889:J1889">
    <cfRule type="expression" dxfId="267" priority="267">
      <formula>F1888="Nie"</formula>
    </cfRule>
  </conditionalFormatting>
  <conditionalFormatting sqref="K1891">
    <cfRule type="expression" dxfId="266" priority="266">
      <formula>K1891&lt;&gt;""</formula>
    </cfRule>
  </conditionalFormatting>
  <conditionalFormatting sqref="H1972:J1972 H1973:H1974">
    <cfRule type="expression" dxfId="265" priority="264">
      <formula>H1972&lt;&gt;""</formula>
    </cfRule>
  </conditionalFormatting>
  <conditionalFormatting sqref="H1971:J1971">
    <cfRule type="expression" dxfId="264" priority="265">
      <formula>H1971&lt;&gt;""</formula>
    </cfRule>
  </conditionalFormatting>
  <conditionalFormatting sqref="J1967">
    <cfRule type="expression" dxfId="263" priority="263">
      <formula>K1967&lt;&gt;""</formula>
    </cfRule>
  </conditionalFormatting>
  <conditionalFormatting sqref="J1968">
    <cfRule type="expression" dxfId="262" priority="262">
      <formula>K1968&lt;&gt;""</formula>
    </cfRule>
  </conditionalFormatting>
  <conditionalFormatting sqref="J1969">
    <cfRule type="expression" dxfId="261" priority="261">
      <formula>K1969&lt;&gt;""</formula>
    </cfRule>
  </conditionalFormatting>
  <conditionalFormatting sqref="F1939:G1939">
    <cfRule type="expression" dxfId="260" priority="260">
      <formula>F1938="Nie"</formula>
    </cfRule>
  </conditionalFormatting>
  <conditionalFormatting sqref="H1939:J1939">
    <cfRule type="expression" dxfId="259" priority="259">
      <formula>F1938="Nie"</formula>
    </cfRule>
  </conditionalFormatting>
  <conditionalFormatting sqref="K1941">
    <cfRule type="expression" dxfId="258" priority="258">
      <formula>K1941&lt;&gt;""</formula>
    </cfRule>
  </conditionalFormatting>
  <conditionalFormatting sqref="H2022:J2022 H2023:H2024">
    <cfRule type="expression" dxfId="257" priority="256">
      <formula>H2022&lt;&gt;""</formula>
    </cfRule>
  </conditionalFormatting>
  <conditionalFormatting sqref="H2021:J2021">
    <cfRule type="expression" dxfId="256" priority="257">
      <formula>H2021&lt;&gt;""</formula>
    </cfRule>
  </conditionalFormatting>
  <conditionalFormatting sqref="J2017">
    <cfRule type="expression" dxfId="255" priority="255">
      <formula>K2017&lt;&gt;""</formula>
    </cfRule>
  </conditionalFormatting>
  <conditionalFormatting sqref="J2018">
    <cfRule type="expression" dxfId="254" priority="254">
      <formula>K2018&lt;&gt;""</formula>
    </cfRule>
  </conditionalFormatting>
  <conditionalFormatting sqref="J2019">
    <cfRule type="expression" dxfId="253" priority="253">
      <formula>K2019&lt;&gt;""</formula>
    </cfRule>
  </conditionalFormatting>
  <conditionalFormatting sqref="F1989:G1989">
    <cfRule type="expression" dxfId="252" priority="252">
      <formula>F1988="Nie"</formula>
    </cfRule>
  </conditionalFormatting>
  <conditionalFormatting sqref="H1989:J1989">
    <cfRule type="expression" dxfId="251" priority="251">
      <formula>F1988="Nie"</formula>
    </cfRule>
  </conditionalFormatting>
  <conditionalFormatting sqref="K1991">
    <cfRule type="expression" dxfId="250" priority="250">
      <formula>K1991&lt;&gt;""</formula>
    </cfRule>
  </conditionalFormatting>
  <conditionalFormatting sqref="H2072:J2072 H2073:H2074">
    <cfRule type="expression" dxfId="249" priority="248">
      <formula>H2072&lt;&gt;""</formula>
    </cfRule>
  </conditionalFormatting>
  <conditionalFormatting sqref="H2071:J2071">
    <cfRule type="expression" dxfId="248" priority="249">
      <formula>H2071&lt;&gt;""</formula>
    </cfRule>
  </conditionalFormatting>
  <conditionalFormatting sqref="J2067">
    <cfRule type="expression" dxfId="247" priority="247">
      <formula>K2067&lt;&gt;""</formula>
    </cfRule>
  </conditionalFormatting>
  <conditionalFormatting sqref="J2068">
    <cfRule type="expression" dxfId="246" priority="246">
      <formula>K2068&lt;&gt;""</formula>
    </cfRule>
  </conditionalFormatting>
  <conditionalFormatting sqref="J2069">
    <cfRule type="expression" dxfId="245" priority="245">
      <formula>K2069&lt;&gt;""</formula>
    </cfRule>
  </conditionalFormatting>
  <conditionalFormatting sqref="F2039:G2039">
    <cfRule type="expression" dxfId="244" priority="244">
      <formula>F2038="Nie"</formula>
    </cfRule>
  </conditionalFormatting>
  <conditionalFormatting sqref="H2039:J2039">
    <cfRule type="expression" dxfId="243" priority="243">
      <formula>F2038="Nie"</formula>
    </cfRule>
  </conditionalFormatting>
  <conditionalFormatting sqref="K2041">
    <cfRule type="expression" dxfId="242" priority="242">
      <formula>K2041&lt;&gt;""</formula>
    </cfRule>
  </conditionalFormatting>
  <conditionalFormatting sqref="H2122:J2122 H2123:H2124">
    <cfRule type="expression" dxfId="241" priority="240">
      <formula>H2122&lt;&gt;""</formula>
    </cfRule>
  </conditionalFormatting>
  <conditionalFormatting sqref="H2121:J2121">
    <cfRule type="expression" dxfId="240" priority="241">
      <formula>H2121&lt;&gt;""</formula>
    </cfRule>
  </conditionalFormatting>
  <conditionalFormatting sqref="J2117">
    <cfRule type="expression" dxfId="239" priority="239">
      <formula>K2117&lt;&gt;""</formula>
    </cfRule>
  </conditionalFormatting>
  <conditionalFormatting sqref="J2118">
    <cfRule type="expression" dxfId="238" priority="238">
      <formula>K2118&lt;&gt;""</formula>
    </cfRule>
  </conditionalFormatting>
  <conditionalFormatting sqref="J2119">
    <cfRule type="expression" dxfId="237" priority="237">
      <formula>K2119&lt;&gt;""</formula>
    </cfRule>
  </conditionalFormatting>
  <conditionalFormatting sqref="F2089:G2089">
    <cfRule type="expression" dxfId="236" priority="236">
      <formula>F2088="Nie"</formula>
    </cfRule>
  </conditionalFormatting>
  <conditionalFormatting sqref="H2089:J2089">
    <cfRule type="expression" dxfId="235" priority="235">
      <formula>F2088="Nie"</formula>
    </cfRule>
  </conditionalFormatting>
  <conditionalFormatting sqref="K2091">
    <cfRule type="expression" dxfId="234" priority="234">
      <formula>K2091&lt;&gt;""</formula>
    </cfRule>
  </conditionalFormatting>
  <conditionalFormatting sqref="H2172:J2172 H2173:H2174">
    <cfRule type="expression" dxfId="233" priority="232">
      <formula>H2172&lt;&gt;""</formula>
    </cfRule>
  </conditionalFormatting>
  <conditionalFormatting sqref="H2171:J2171">
    <cfRule type="expression" dxfId="232" priority="233">
      <formula>H2171&lt;&gt;""</formula>
    </cfRule>
  </conditionalFormatting>
  <conditionalFormatting sqref="J2167">
    <cfRule type="expression" dxfId="231" priority="231">
      <formula>K2167&lt;&gt;""</formula>
    </cfRule>
  </conditionalFormatting>
  <conditionalFormatting sqref="J2168">
    <cfRule type="expression" dxfId="230" priority="230">
      <formula>K2168&lt;&gt;""</formula>
    </cfRule>
  </conditionalFormatting>
  <conditionalFormatting sqref="J2169">
    <cfRule type="expression" dxfId="229" priority="229">
      <formula>K2169&lt;&gt;""</formula>
    </cfRule>
  </conditionalFormatting>
  <conditionalFormatting sqref="F2139:G2139">
    <cfRule type="expression" dxfId="228" priority="228">
      <formula>F2138="Nie"</formula>
    </cfRule>
  </conditionalFormatting>
  <conditionalFormatting sqref="H2139:J2139">
    <cfRule type="expression" dxfId="227" priority="227">
      <formula>F2138="Nie"</formula>
    </cfRule>
  </conditionalFormatting>
  <conditionalFormatting sqref="K2141">
    <cfRule type="expression" dxfId="226" priority="226">
      <formula>K2141&lt;&gt;""</formula>
    </cfRule>
  </conditionalFormatting>
  <conditionalFormatting sqref="H2222:J2222 H2223:H2224">
    <cfRule type="expression" dxfId="225" priority="224">
      <formula>H2222&lt;&gt;""</formula>
    </cfRule>
  </conditionalFormatting>
  <conditionalFormatting sqref="H2221:J2221">
    <cfRule type="expression" dxfId="224" priority="225">
      <formula>H2221&lt;&gt;""</formula>
    </cfRule>
  </conditionalFormatting>
  <conditionalFormatting sqref="J2217">
    <cfRule type="expression" dxfId="223" priority="223">
      <formula>K2217&lt;&gt;""</formula>
    </cfRule>
  </conditionalFormatting>
  <conditionalFormatting sqref="J2218">
    <cfRule type="expression" dxfId="222" priority="222">
      <formula>K2218&lt;&gt;""</formula>
    </cfRule>
  </conditionalFormatting>
  <conditionalFormatting sqref="J2219">
    <cfRule type="expression" dxfId="221" priority="221">
      <formula>K2219&lt;&gt;""</formula>
    </cfRule>
  </conditionalFormatting>
  <conditionalFormatting sqref="F2189:G2189">
    <cfRule type="expression" dxfId="220" priority="220">
      <formula>F2188="Nie"</formula>
    </cfRule>
  </conditionalFormatting>
  <conditionalFormatting sqref="H2189:J2189">
    <cfRule type="expression" dxfId="219" priority="219">
      <formula>F2188="Nie"</formula>
    </cfRule>
  </conditionalFormatting>
  <conditionalFormatting sqref="K2191">
    <cfRule type="expression" dxfId="218" priority="218">
      <formula>K2191&lt;&gt;""</formula>
    </cfRule>
  </conditionalFormatting>
  <conditionalFormatting sqref="H2272:J2272 H2273:H2274">
    <cfRule type="expression" dxfId="217" priority="216">
      <formula>H2272&lt;&gt;""</formula>
    </cfRule>
  </conditionalFormatting>
  <conditionalFormatting sqref="H2271:J2271">
    <cfRule type="expression" dxfId="216" priority="217">
      <formula>H2271&lt;&gt;""</formula>
    </cfRule>
  </conditionalFormatting>
  <conditionalFormatting sqref="J2267">
    <cfRule type="expression" dxfId="215" priority="215">
      <formula>K2267&lt;&gt;""</formula>
    </cfRule>
  </conditionalFormatting>
  <conditionalFormatting sqref="J2268">
    <cfRule type="expression" dxfId="214" priority="214">
      <formula>K2268&lt;&gt;""</formula>
    </cfRule>
  </conditionalFormatting>
  <conditionalFormatting sqref="J2269">
    <cfRule type="expression" dxfId="213" priority="213">
      <formula>K2269&lt;&gt;""</formula>
    </cfRule>
  </conditionalFormatting>
  <conditionalFormatting sqref="F2239:G2239">
    <cfRule type="expression" dxfId="212" priority="212">
      <formula>F2238="Nie"</formula>
    </cfRule>
  </conditionalFormatting>
  <conditionalFormatting sqref="H2239:J2239">
    <cfRule type="expression" dxfId="211" priority="211">
      <formula>F2238="Nie"</formula>
    </cfRule>
  </conditionalFormatting>
  <conditionalFormatting sqref="K2241">
    <cfRule type="expression" dxfId="210" priority="210">
      <formula>K2241&lt;&gt;""</formula>
    </cfRule>
  </conditionalFormatting>
  <conditionalFormatting sqref="H2322:J2322 H2323:H2324">
    <cfRule type="expression" dxfId="209" priority="208">
      <formula>H2322&lt;&gt;""</formula>
    </cfRule>
  </conditionalFormatting>
  <conditionalFormatting sqref="H2321:J2321">
    <cfRule type="expression" dxfId="208" priority="209">
      <formula>H2321&lt;&gt;""</formula>
    </cfRule>
  </conditionalFormatting>
  <conditionalFormatting sqref="J2317">
    <cfRule type="expression" dxfId="207" priority="207">
      <formula>K2317&lt;&gt;""</formula>
    </cfRule>
  </conditionalFormatting>
  <conditionalFormatting sqref="J2318">
    <cfRule type="expression" dxfId="206" priority="206">
      <formula>K2318&lt;&gt;""</formula>
    </cfRule>
  </conditionalFormatting>
  <conditionalFormatting sqref="J2319">
    <cfRule type="expression" dxfId="205" priority="205">
      <formula>K2319&lt;&gt;""</formula>
    </cfRule>
  </conditionalFormatting>
  <conditionalFormatting sqref="F2289:G2289">
    <cfRule type="expression" dxfId="204" priority="204">
      <formula>F2288="Nie"</formula>
    </cfRule>
  </conditionalFormatting>
  <conditionalFormatting sqref="H2289:J2289">
    <cfRule type="expression" dxfId="203" priority="203">
      <formula>F2288="Nie"</formula>
    </cfRule>
  </conditionalFormatting>
  <conditionalFormatting sqref="K2291">
    <cfRule type="expression" dxfId="202" priority="202">
      <formula>K2291&lt;&gt;""</formula>
    </cfRule>
  </conditionalFormatting>
  <conditionalFormatting sqref="H2372:J2372 H2373:H2374">
    <cfRule type="expression" dxfId="201" priority="200">
      <formula>H2372&lt;&gt;""</formula>
    </cfRule>
  </conditionalFormatting>
  <conditionalFormatting sqref="H2371:J2371">
    <cfRule type="expression" dxfId="200" priority="201">
      <formula>H2371&lt;&gt;""</formula>
    </cfRule>
  </conditionalFormatting>
  <conditionalFormatting sqref="J2367">
    <cfRule type="expression" dxfId="199" priority="199">
      <formula>K2367&lt;&gt;""</formula>
    </cfRule>
  </conditionalFormatting>
  <conditionalFormatting sqref="J2368">
    <cfRule type="expression" dxfId="198" priority="198">
      <formula>K2368&lt;&gt;""</formula>
    </cfRule>
  </conditionalFormatting>
  <conditionalFormatting sqref="J2369">
    <cfRule type="expression" dxfId="197" priority="197">
      <formula>K2369&lt;&gt;""</formula>
    </cfRule>
  </conditionalFormatting>
  <conditionalFormatting sqref="F2339:G2339">
    <cfRule type="expression" dxfId="196" priority="196">
      <formula>F2338="Nie"</formula>
    </cfRule>
  </conditionalFormatting>
  <conditionalFormatting sqref="H2339:J2339">
    <cfRule type="expression" dxfId="195" priority="195">
      <formula>F2338="Nie"</formula>
    </cfRule>
  </conditionalFormatting>
  <conditionalFormatting sqref="K2341">
    <cfRule type="expression" dxfId="194" priority="194">
      <formula>K2341&lt;&gt;""</formula>
    </cfRule>
  </conditionalFormatting>
  <conditionalFormatting sqref="H2422:J2422 H2423:H2424">
    <cfRule type="expression" dxfId="193" priority="192">
      <formula>H2422&lt;&gt;""</formula>
    </cfRule>
  </conditionalFormatting>
  <conditionalFormatting sqref="H2421:J2421">
    <cfRule type="expression" dxfId="192" priority="193">
      <formula>H2421&lt;&gt;""</formula>
    </cfRule>
  </conditionalFormatting>
  <conditionalFormatting sqref="J2417">
    <cfRule type="expression" dxfId="191" priority="191">
      <formula>K2417&lt;&gt;""</formula>
    </cfRule>
  </conditionalFormatting>
  <conditionalFormatting sqref="J2418">
    <cfRule type="expression" dxfId="190" priority="190">
      <formula>K2418&lt;&gt;""</formula>
    </cfRule>
  </conditionalFormatting>
  <conditionalFormatting sqref="J2419">
    <cfRule type="expression" dxfId="189" priority="189">
      <formula>K2419&lt;&gt;""</formula>
    </cfRule>
  </conditionalFormatting>
  <conditionalFormatting sqref="F2389:G2389">
    <cfRule type="expression" dxfId="188" priority="188">
      <formula>F2388="Nie"</formula>
    </cfRule>
  </conditionalFormatting>
  <conditionalFormatting sqref="H2389:J2389">
    <cfRule type="expression" dxfId="187" priority="187">
      <formula>F2388="Nie"</formula>
    </cfRule>
  </conditionalFormatting>
  <conditionalFormatting sqref="K2391">
    <cfRule type="expression" dxfId="186" priority="186">
      <formula>K2391&lt;&gt;""</formula>
    </cfRule>
  </conditionalFormatting>
  <conditionalFormatting sqref="H2472:J2472 H2473:H2474">
    <cfRule type="expression" dxfId="185" priority="184">
      <formula>H2472&lt;&gt;""</formula>
    </cfRule>
  </conditionalFormatting>
  <conditionalFormatting sqref="H2471:J2471">
    <cfRule type="expression" dxfId="184" priority="185">
      <formula>H2471&lt;&gt;""</formula>
    </cfRule>
  </conditionalFormatting>
  <conditionalFormatting sqref="J2467">
    <cfRule type="expression" dxfId="183" priority="183">
      <formula>K2467&lt;&gt;""</formula>
    </cfRule>
  </conditionalFormatting>
  <conditionalFormatting sqref="J2468">
    <cfRule type="expression" dxfId="182" priority="182">
      <formula>K2468&lt;&gt;""</formula>
    </cfRule>
  </conditionalFormatting>
  <conditionalFormatting sqref="J2469">
    <cfRule type="expression" dxfId="181" priority="181">
      <formula>K2469&lt;&gt;""</formula>
    </cfRule>
  </conditionalFormatting>
  <conditionalFormatting sqref="F2439:G2439">
    <cfRule type="expression" dxfId="180" priority="180">
      <formula>F2438="Nie"</formula>
    </cfRule>
  </conditionalFormatting>
  <conditionalFormatting sqref="H2439:J2439">
    <cfRule type="expression" dxfId="179" priority="179">
      <formula>F2438="Nie"</formula>
    </cfRule>
  </conditionalFormatting>
  <conditionalFormatting sqref="K2441">
    <cfRule type="expression" dxfId="178" priority="178">
      <formula>K2441&lt;&gt;""</formula>
    </cfRule>
  </conditionalFormatting>
  <conditionalFormatting sqref="H2522:J2522 H2523:H2524">
    <cfRule type="expression" dxfId="177" priority="176">
      <formula>H2522&lt;&gt;""</formula>
    </cfRule>
  </conditionalFormatting>
  <conditionalFormatting sqref="H2521:J2521">
    <cfRule type="expression" dxfId="176" priority="177">
      <formula>H2521&lt;&gt;""</formula>
    </cfRule>
  </conditionalFormatting>
  <conditionalFormatting sqref="J2517">
    <cfRule type="expression" dxfId="175" priority="175">
      <formula>K2517&lt;&gt;""</formula>
    </cfRule>
  </conditionalFormatting>
  <conditionalFormatting sqref="J2518">
    <cfRule type="expression" dxfId="174" priority="174">
      <formula>K2518&lt;&gt;""</formula>
    </cfRule>
  </conditionalFormatting>
  <conditionalFormatting sqref="J2519">
    <cfRule type="expression" dxfId="173" priority="173">
      <formula>K2519&lt;&gt;""</formula>
    </cfRule>
  </conditionalFormatting>
  <conditionalFormatting sqref="F2489:G2489">
    <cfRule type="expression" dxfId="172" priority="172">
      <formula>F2488="Nie"</formula>
    </cfRule>
  </conditionalFormatting>
  <conditionalFormatting sqref="H2489:J2489">
    <cfRule type="expression" dxfId="171" priority="171">
      <formula>F2488="Nie"</formula>
    </cfRule>
  </conditionalFormatting>
  <conditionalFormatting sqref="K2491">
    <cfRule type="expression" dxfId="170" priority="170">
      <formula>K2491&lt;&gt;""</formula>
    </cfRule>
  </conditionalFormatting>
  <conditionalFormatting sqref="H2572:J2572 H2573:H2574">
    <cfRule type="expression" dxfId="169" priority="168">
      <formula>H2572&lt;&gt;""</formula>
    </cfRule>
  </conditionalFormatting>
  <conditionalFormatting sqref="H2571:J2571">
    <cfRule type="expression" dxfId="168" priority="169">
      <formula>H2571&lt;&gt;""</formula>
    </cfRule>
  </conditionalFormatting>
  <conditionalFormatting sqref="J2567">
    <cfRule type="expression" dxfId="167" priority="167">
      <formula>K2567&lt;&gt;""</formula>
    </cfRule>
  </conditionalFormatting>
  <conditionalFormatting sqref="J2568">
    <cfRule type="expression" dxfId="166" priority="166">
      <formula>K2568&lt;&gt;""</formula>
    </cfRule>
  </conditionalFormatting>
  <conditionalFormatting sqref="J2569">
    <cfRule type="expression" dxfId="165" priority="165">
      <formula>K2569&lt;&gt;""</formula>
    </cfRule>
  </conditionalFormatting>
  <conditionalFormatting sqref="F2539:G2539">
    <cfRule type="expression" dxfId="164" priority="164">
      <formula>F2538="Nie"</formula>
    </cfRule>
  </conditionalFormatting>
  <conditionalFormatting sqref="H2539:J2539">
    <cfRule type="expression" dxfId="163" priority="163">
      <formula>F2538="Nie"</formula>
    </cfRule>
  </conditionalFormatting>
  <conditionalFormatting sqref="K2541">
    <cfRule type="expression" dxfId="162" priority="162">
      <formula>K2541&lt;&gt;""</formula>
    </cfRule>
  </conditionalFormatting>
  <conditionalFormatting sqref="H2622:J2622 H2623:H2624">
    <cfRule type="expression" dxfId="161" priority="160">
      <formula>H2622&lt;&gt;""</formula>
    </cfRule>
  </conditionalFormatting>
  <conditionalFormatting sqref="H2621:J2621">
    <cfRule type="expression" dxfId="160" priority="161">
      <formula>H2621&lt;&gt;""</formula>
    </cfRule>
  </conditionalFormatting>
  <conditionalFormatting sqref="J2617">
    <cfRule type="expression" dxfId="159" priority="159">
      <formula>K2617&lt;&gt;""</formula>
    </cfRule>
  </conditionalFormatting>
  <conditionalFormatting sqref="J2618">
    <cfRule type="expression" dxfId="158" priority="158">
      <formula>K2618&lt;&gt;""</formula>
    </cfRule>
  </conditionalFormatting>
  <conditionalFormatting sqref="J2619">
    <cfRule type="expression" dxfId="157" priority="157">
      <formula>K2619&lt;&gt;""</formula>
    </cfRule>
  </conditionalFormatting>
  <conditionalFormatting sqref="F2589:G2589">
    <cfRule type="expression" dxfId="156" priority="156">
      <formula>F2588="Nie"</formula>
    </cfRule>
  </conditionalFormatting>
  <conditionalFormatting sqref="H2589:J2589">
    <cfRule type="expression" dxfId="155" priority="155">
      <formula>F2588="Nie"</formula>
    </cfRule>
  </conditionalFormatting>
  <conditionalFormatting sqref="K2591">
    <cfRule type="expression" dxfId="154" priority="154">
      <formula>K2591&lt;&gt;""</formula>
    </cfRule>
  </conditionalFormatting>
  <conditionalFormatting sqref="H2672:J2672 H2673:H2674">
    <cfRule type="expression" dxfId="153" priority="152">
      <formula>H2672&lt;&gt;""</formula>
    </cfRule>
  </conditionalFormatting>
  <conditionalFormatting sqref="H2671:J2671">
    <cfRule type="expression" dxfId="152" priority="153">
      <formula>H2671&lt;&gt;""</formula>
    </cfRule>
  </conditionalFormatting>
  <conditionalFormatting sqref="J2667">
    <cfRule type="expression" dxfId="151" priority="151">
      <formula>K2667&lt;&gt;""</formula>
    </cfRule>
  </conditionalFormatting>
  <conditionalFormatting sqref="J2668">
    <cfRule type="expression" dxfId="150" priority="150">
      <formula>K2668&lt;&gt;""</formula>
    </cfRule>
  </conditionalFormatting>
  <conditionalFormatting sqref="J2669">
    <cfRule type="expression" dxfId="149" priority="149">
      <formula>K2669&lt;&gt;""</formula>
    </cfRule>
  </conditionalFormatting>
  <conditionalFormatting sqref="F2639:G2639">
    <cfRule type="expression" dxfId="148" priority="148">
      <formula>F2638="Nie"</formula>
    </cfRule>
  </conditionalFormatting>
  <conditionalFormatting sqref="H2639:J2639">
    <cfRule type="expression" dxfId="147" priority="147">
      <formula>F2638="Nie"</formula>
    </cfRule>
  </conditionalFormatting>
  <conditionalFormatting sqref="K2641">
    <cfRule type="expression" dxfId="146" priority="146">
      <formula>K2641&lt;&gt;""</formula>
    </cfRule>
  </conditionalFormatting>
  <conditionalFormatting sqref="H2722:J2722 H2723:H2724">
    <cfRule type="expression" dxfId="145" priority="144">
      <formula>H2722&lt;&gt;""</formula>
    </cfRule>
  </conditionalFormatting>
  <conditionalFormatting sqref="H2721:J2721">
    <cfRule type="expression" dxfId="144" priority="145">
      <formula>H2721&lt;&gt;""</formula>
    </cfRule>
  </conditionalFormatting>
  <conditionalFormatting sqref="J2717">
    <cfRule type="expression" dxfId="143" priority="143">
      <formula>K2717&lt;&gt;""</formula>
    </cfRule>
  </conditionalFormatting>
  <conditionalFormatting sqref="J2718">
    <cfRule type="expression" dxfId="142" priority="142">
      <formula>K2718&lt;&gt;""</formula>
    </cfRule>
  </conditionalFormatting>
  <conditionalFormatting sqref="J2719">
    <cfRule type="expression" dxfId="141" priority="141">
      <formula>K2719&lt;&gt;""</formula>
    </cfRule>
  </conditionalFormatting>
  <conditionalFormatting sqref="F2689:G2689">
    <cfRule type="expression" dxfId="140" priority="140">
      <formula>F2688="Nie"</formula>
    </cfRule>
  </conditionalFormatting>
  <conditionalFormatting sqref="H2689:J2689">
    <cfRule type="expression" dxfId="139" priority="139">
      <formula>F2688="Nie"</formula>
    </cfRule>
  </conditionalFormatting>
  <conditionalFormatting sqref="K2691">
    <cfRule type="expression" dxfId="138" priority="138">
      <formula>K2691&lt;&gt;""</formula>
    </cfRule>
  </conditionalFormatting>
  <conditionalFormatting sqref="H2772:J2772 H2773:H2774">
    <cfRule type="expression" dxfId="137" priority="136">
      <formula>H2772&lt;&gt;""</formula>
    </cfRule>
  </conditionalFormatting>
  <conditionalFormatting sqref="H2771:J2771">
    <cfRule type="expression" dxfId="136" priority="137">
      <formula>H2771&lt;&gt;""</formula>
    </cfRule>
  </conditionalFormatting>
  <conditionalFormatting sqref="J2767">
    <cfRule type="expression" dxfId="135" priority="135">
      <formula>K2767&lt;&gt;""</formula>
    </cfRule>
  </conditionalFormatting>
  <conditionalFormatting sqref="J2768">
    <cfRule type="expression" dxfId="134" priority="134">
      <formula>K2768&lt;&gt;""</formula>
    </cfRule>
  </conditionalFormatting>
  <conditionalFormatting sqref="J2769">
    <cfRule type="expression" dxfId="133" priority="133">
      <formula>K2769&lt;&gt;""</formula>
    </cfRule>
  </conditionalFormatting>
  <conditionalFormatting sqref="F2739:G2739">
    <cfRule type="expression" dxfId="132" priority="132">
      <formula>F2738="Nie"</formula>
    </cfRule>
  </conditionalFormatting>
  <conditionalFormatting sqref="H2739:J2739">
    <cfRule type="expression" dxfId="131" priority="131">
      <formula>F2738="Nie"</formula>
    </cfRule>
  </conditionalFormatting>
  <conditionalFormatting sqref="K2741">
    <cfRule type="expression" dxfId="130" priority="130">
      <formula>K2741&lt;&gt;""</formula>
    </cfRule>
  </conditionalFormatting>
  <conditionalFormatting sqref="H2822:J2822 H2823:H2824">
    <cfRule type="expression" dxfId="129" priority="128">
      <formula>H2822&lt;&gt;""</formula>
    </cfRule>
  </conditionalFormatting>
  <conditionalFormatting sqref="H2821:J2821">
    <cfRule type="expression" dxfId="128" priority="129">
      <formula>H2821&lt;&gt;""</formula>
    </cfRule>
  </conditionalFormatting>
  <conditionalFormatting sqref="J2817">
    <cfRule type="expression" dxfId="127" priority="127">
      <formula>K2817&lt;&gt;""</formula>
    </cfRule>
  </conditionalFormatting>
  <conditionalFormatting sqref="J2818">
    <cfRule type="expression" dxfId="126" priority="126">
      <formula>K2818&lt;&gt;""</formula>
    </cfRule>
  </conditionalFormatting>
  <conditionalFormatting sqref="J2819">
    <cfRule type="expression" dxfId="125" priority="125">
      <formula>K2819&lt;&gt;""</formula>
    </cfRule>
  </conditionalFormatting>
  <conditionalFormatting sqref="F2789:G2789">
    <cfRule type="expression" dxfId="124" priority="124">
      <formula>F2788="Nie"</formula>
    </cfRule>
  </conditionalFormatting>
  <conditionalFormatting sqref="H2789:J2789">
    <cfRule type="expression" dxfId="123" priority="123">
      <formula>F2788="Nie"</formula>
    </cfRule>
  </conditionalFormatting>
  <conditionalFormatting sqref="K2791">
    <cfRule type="expression" dxfId="122" priority="122">
      <formula>K2791&lt;&gt;""</formula>
    </cfRule>
  </conditionalFormatting>
  <conditionalFormatting sqref="H2872:J2872 H2873:H2874">
    <cfRule type="expression" dxfId="121" priority="120">
      <formula>H2872&lt;&gt;""</formula>
    </cfRule>
  </conditionalFormatting>
  <conditionalFormatting sqref="H2871:J2871">
    <cfRule type="expression" dxfId="120" priority="121">
      <formula>H2871&lt;&gt;""</formula>
    </cfRule>
  </conditionalFormatting>
  <conditionalFormatting sqref="J2867">
    <cfRule type="expression" dxfId="119" priority="119">
      <formula>K2867&lt;&gt;""</formula>
    </cfRule>
  </conditionalFormatting>
  <conditionalFormatting sqref="J2868">
    <cfRule type="expression" dxfId="118" priority="118">
      <formula>K2868&lt;&gt;""</formula>
    </cfRule>
  </conditionalFormatting>
  <conditionalFormatting sqref="J2869">
    <cfRule type="expression" dxfId="117" priority="117">
      <formula>K2869&lt;&gt;""</formula>
    </cfRule>
  </conditionalFormatting>
  <conditionalFormatting sqref="F2839:G2839">
    <cfRule type="expression" dxfId="116" priority="116">
      <formula>F2838="Nie"</formula>
    </cfRule>
  </conditionalFormatting>
  <conditionalFormatting sqref="H2839:J2839">
    <cfRule type="expression" dxfId="115" priority="115">
      <formula>F2838="Nie"</formula>
    </cfRule>
  </conditionalFormatting>
  <conditionalFormatting sqref="K2841">
    <cfRule type="expression" dxfId="114" priority="114">
      <formula>K2841&lt;&gt;""</formula>
    </cfRule>
  </conditionalFormatting>
  <conditionalFormatting sqref="H2922:J2922 H2923:H2924">
    <cfRule type="expression" dxfId="113" priority="112">
      <formula>H2922&lt;&gt;""</formula>
    </cfRule>
  </conditionalFormatting>
  <conditionalFormatting sqref="H2921:J2921">
    <cfRule type="expression" dxfId="112" priority="113">
      <formula>H2921&lt;&gt;""</formula>
    </cfRule>
  </conditionalFormatting>
  <conditionalFormatting sqref="J2917">
    <cfRule type="expression" dxfId="111" priority="111">
      <formula>K2917&lt;&gt;""</formula>
    </cfRule>
  </conditionalFormatting>
  <conditionalFormatting sqref="J2918">
    <cfRule type="expression" dxfId="110" priority="110">
      <formula>K2918&lt;&gt;""</formula>
    </cfRule>
  </conditionalFormatting>
  <conditionalFormatting sqref="J2919">
    <cfRule type="expression" dxfId="109" priority="109">
      <formula>K2919&lt;&gt;""</formula>
    </cfRule>
  </conditionalFormatting>
  <conditionalFormatting sqref="F2889:G2889">
    <cfRule type="expression" dxfId="108" priority="108">
      <formula>F2888="Nie"</formula>
    </cfRule>
  </conditionalFormatting>
  <conditionalFormatting sqref="H2889:J2889">
    <cfRule type="expression" dxfId="107" priority="107">
      <formula>F2888="Nie"</formula>
    </cfRule>
  </conditionalFormatting>
  <conditionalFormatting sqref="K2891">
    <cfRule type="expression" dxfId="106" priority="106">
      <formula>K2891&lt;&gt;""</formula>
    </cfRule>
  </conditionalFormatting>
  <conditionalFormatting sqref="H2972:J2972 H2973:H2974">
    <cfRule type="expression" dxfId="105" priority="104">
      <formula>H2972&lt;&gt;""</formula>
    </cfRule>
  </conditionalFormatting>
  <conditionalFormatting sqref="H2971:J2971">
    <cfRule type="expression" dxfId="104" priority="105">
      <formula>H2971&lt;&gt;""</formula>
    </cfRule>
  </conditionalFormatting>
  <conditionalFormatting sqref="J2967">
    <cfRule type="expression" dxfId="103" priority="103">
      <formula>K2967&lt;&gt;""</formula>
    </cfRule>
  </conditionalFormatting>
  <conditionalFormatting sqref="J2968">
    <cfRule type="expression" dxfId="102" priority="102">
      <formula>K2968&lt;&gt;""</formula>
    </cfRule>
  </conditionalFormatting>
  <conditionalFormatting sqref="J2969">
    <cfRule type="expression" dxfId="101" priority="101">
      <formula>K2969&lt;&gt;""</formula>
    </cfRule>
  </conditionalFormatting>
  <conditionalFormatting sqref="F2939:G2939">
    <cfRule type="expression" dxfId="100" priority="100">
      <formula>F2938="Nie"</formula>
    </cfRule>
  </conditionalFormatting>
  <conditionalFormatting sqref="H2939:J2939">
    <cfRule type="expression" dxfId="99" priority="99">
      <formula>F2938="Nie"</formula>
    </cfRule>
  </conditionalFormatting>
  <conditionalFormatting sqref="K2941">
    <cfRule type="expression" dxfId="98" priority="98">
      <formula>K2941&lt;&gt;""</formula>
    </cfRule>
  </conditionalFormatting>
  <conditionalFormatting sqref="H3022:J3022 H3023:H3024">
    <cfRule type="expression" dxfId="97" priority="96">
      <formula>H3022&lt;&gt;""</formula>
    </cfRule>
  </conditionalFormatting>
  <conditionalFormatting sqref="H3021:J3021">
    <cfRule type="expression" dxfId="96" priority="97">
      <formula>H3021&lt;&gt;""</formula>
    </cfRule>
  </conditionalFormatting>
  <conditionalFormatting sqref="J3017">
    <cfRule type="expression" dxfId="95" priority="95">
      <formula>K3017&lt;&gt;""</formula>
    </cfRule>
  </conditionalFormatting>
  <conditionalFormatting sqref="J3018">
    <cfRule type="expression" dxfId="94" priority="94">
      <formula>K3018&lt;&gt;""</formula>
    </cfRule>
  </conditionalFormatting>
  <conditionalFormatting sqref="J3019">
    <cfRule type="expression" dxfId="93" priority="93">
      <formula>K3019&lt;&gt;""</formula>
    </cfRule>
  </conditionalFormatting>
  <conditionalFormatting sqref="F2989:G2989">
    <cfRule type="expression" dxfId="92" priority="92">
      <formula>F2988="Nie"</formula>
    </cfRule>
  </conditionalFormatting>
  <conditionalFormatting sqref="H2989:J2989">
    <cfRule type="expression" dxfId="91" priority="91">
      <formula>F2988="Nie"</formula>
    </cfRule>
  </conditionalFormatting>
  <conditionalFormatting sqref="K2991">
    <cfRule type="expression" dxfId="90" priority="90">
      <formula>K2991&lt;&gt;""</formula>
    </cfRule>
  </conditionalFormatting>
  <conditionalFormatting sqref="H3072:J3072 H3073:H3074">
    <cfRule type="expression" dxfId="89" priority="88">
      <formula>H3072&lt;&gt;""</formula>
    </cfRule>
  </conditionalFormatting>
  <conditionalFormatting sqref="H3071:J3071">
    <cfRule type="expression" dxfId="88" priority="89">
      <formula>H3071&lt;&gt;""</formula>
    </cfRule>
  </conditionalFormatting>
  <conditionalFormatting sqref="J3067">
    <cfRule type="expression" dxfId="87" priority="87">
      <formula>K3067&lt;&gt;""</formula>
    </cfRule>
  </conditionalFormatting>
  <conditionalFormatting sqref="J3068">
    <cfRule type="expression" dxfId="86" priority="86">
      <formula>K3068&lt;&gt;""</formula>
    </cfRule>
  </conditionalFormatting>
  <conditionalFormatting sqref="J3069">
    <cfRule type="expression" dxfId="85" priority="85">
      <formula>K3069&lt;&gt;""</formula>
    </cfRule>
  </conditionalFormatting>
  <conditionalFormatting sqref="F3039:G3039">
    <cfRule type="expression" dxfId="84" priority="84">
      <formula>F3038="Nie"</formula>
    </cfRule>
  </conditionalFormatting>
  <conditionalFormatting sqref="H3039:J3039">
    <cfRule type="expression" dxfId="83" priority="83">
      <formula>F3038="Nie"</formula>
    </cfRule>
  </conditionalFormatting>
  <conditionalFormatting sqref="K3041">
    <cfRule type="expression" dxfId="82" priority="82">
      <formula>K3041&lt;&gt;""</formula>
    </cfRule>
  </conditionalFormatting>
  <conditionalFormatting sqref="H3122:J3122 H3123:H3124">
    <cfRule type="expression" dxfId="81" priority="80">
      <formula>H3122&lt;&gt;""</formula>
    </cfRule>
  </conditionalFormatting>
  <conditionalFormatting sqref="H3121:J3121">
    <cfRule type="expression" dxfId="80" priority="81">
      <formula>H3121&lt;&gt;""</formula>
    </cfRule>
  </conditionalFormatting>
  <conditionalFormatting sqref="J3117">
    <cfRule type="expression" dxfId="79" priority="79">
      <formula>K3117&lt;&gt;""</formula>
    </cfRule>
  </conditionalFormatting>
  <conditionalFormatting sqref="J3118">
    <cfRule type="expression" dxfId="78" priority="78">
      <formula>K3118&lt;&gt;""</formula>
    </cfRule>
  </conditionalFormatting>
  <conditionalFormatting sqref="J3119">
    <cfRule type="expression" dxfId="77" priority="77">
      <formula>K3119&lt;&gt;""</formula>
    </cfRule>
  </conditionalFormatting>
  <conditionalFormatting sqref="F3089:G3089">
    <cfRule type="expression" dxfId="76" priority="76">
      <formula>F3088="Nie"</formula>
    </cfRule>
  </conditionalFormatting>
  <conditionalFormatting sqref="H3089:J3089">
    <cfRule type="expression" dxfId="75" priority="75">
      <formula>F3088="Nie"</formula>
    </cfRule>
  </conditionalFormatting>
  <conditionalFormatting sqref="K3091">
    <cfRule type="expression" dxfId="74" priority="74">
      <formula>K3091&lt;&gt;""</formula>
    </cfRule>
  </conditionalFormatting>
  <conditionalFormatting sqref="H3172:J3172 H3173:H3174">
    <cfRule type="expression" dxfId="73" priority="72">
      <formula>H3172&lt;&gt;""</formula>
    </cfRule>
  </conditionalFormatting>
  <conditionalFormatting sqref="H3171:J3171">
    <cfRule type="expression" dxfId="72" priority="73">
      <formula>H3171&lt;&gt;""</formula>
    </cfRule>
  </conditionalFormatting>
  <conditionalFormatting sqref="J3167">
    <cfRule type="expression" dxfId="71" priority="71">
      <formula>K3167&lt;&gt;""</formula>
    </cfRule>
  </conditionalFormatting>
  <conditionalFormatting sqref="J3168">
    <cfRule type="expression" dxfId="70" priority="70">
      <formula>K3168&lt;&gt;""</formula>
    </cfRule>
  </conditionalFormatting>
  <conditionalFormatting sqref="J3169">
    <cfRule type="expression" dxfId="69" priority="69">
      <formula>K3169&lt;&gt;""</formula>
    </cfRule>
  </conditionalFormatting>
  <conditionalFormatting sqref="F3139:G3139">
    <cfRule type="expression" dxfId="68" priority="68">
      <formula>F3138="Nie"</formula>
    </cfRule>
  </conditionalFormatting>
  <conditionalFormatting sqref="H3139:J3139">
    <cfRule type="expression" dxfId="67" priority="67">
      <formula>F3138="Nie"</formula>
    </cfRule>
  </conditionalFormatting>
  <conditionalFormatting sqref="K3141">
    <cfRule type="expression" dxfId="66" priority="66">
      <formula>K3141&lt;&gt;""</formula>
    </cfRule>
  </conditionalFormatting>
  <conditionalFormatting sqref="H3222:J3222 H3223:H3224">
    <cfRule type="expression" dxfId="65" priority="64">
      <formula>H3222&lt;&gt;""</formula>
    </cfRule>
  </conditionalFormatting>
  <conditionalFormatting sqref="H3221:J3221">
    <cfRule type="expression" dxfId="64" priority="65">
      <formula>H3221&lt;&gt;""</formula>
    </cfRule>
  </conditionalFormatting>
  <conditionalFormatting sqref="J3217">
    <cfRule type="expression" dxfId="63" priority="63">
      <formula>K3217&lt;&gt;""</formula>
    </cfRule>
  </conditionalFormatting>
  <conditionalFormatting sqref="J3218">
    <cfRule type="expression" dxfId="62" priority="62">
      <formula>K3218&lt;&gt;""</formula>
    </cfRule>
  </conditionalFormatting>
  <conditionalFormatting sqref="J3219">
    <cfRule type="expression" dxfId="61" priority="61">
      <formula>K3219&lt;&gt;""</formula>
    </cfRule>
  </conditionalFormatting>
  <conditionalFormatting sqref="F3189:G3189">
    <cfRule type="expression" dxfId="60" priority="60">
      <formula>F3188="Nie"</formula>
    </cfRule>
  </conditionalFormatting>
  <conditionalFormatting sqref="H3189:J3189">
    <cfRule type="expression" dxfId="59" priority="59">
      <formula>F3188="Nie"</formula>
    </cfRule>
  </conditionalFormatting>
  <conditionalFormatting sqref="K3191">
    <cfRule type="expression" dxfId="58" priority="58">
      <formula>K3191&lt;&gt;""</formula>
    </cfRule>
  </conditionalFormatting>
  <conditionalFormatting sqref="H3272:J3272 H3273:H3274">
    <cfRule type="expression" dxfId="57" priority="56">
      <formula>H3272&lt;&gt;""</formula>
    </cfRule>
  </conditionalFormatting>
  <conditionalFormatting sqref="H3271:J3271">
    <cfRule type="expression" dxfId="56" priority="57">
      <formula>H3271&lt;&gt;""</formula>
    </cfRule>
  </conditionalFormatting>
  <conditionalFormatting sqref="J3267">
    <cfRule type="expression" dxfId="55" priority="55">
      <formula>K3267&lt;&gt;""</formula>
    </cfRule>
  </conditionalFormatting>
  <conditionalFormatting sqref="J3268">
    <cfRule type="expression" dxfId="54" priority="54">
      <formula>K3268&lt;&gt;""</formula>
    </cfRule>
  </conditionalFormatting>
  <conditionalFormatting sqref="J3269">
    <cfRule type="expression" dxfId="53" priority="53">
      <formula>K3269&lt;&gt;""</formula>
    </cfRule>
  </conditionalFormatting>
  <conditionalFormatting sqref="F3239:G3239">
    <cfRule type="expression" dxfId="52" priority="52">
      <formula>F3238="Nie"</formula>
    </cfRule>
  </conditionalFormatting>
  <conditionalFormatting sqref="H3239:J3239">
    <cfRule type="expression" dxfId="51" priority="51">
      <formula>F3238="Nie"</formula>
    </cfRule>
  </conditionalFormatting>
  <conditionalFormatting sqref="K3241">
    <cfRule type="expression" dxfId="50" priority="50">
      <formula>K3241&lt;&gt;""</formula>
    </cfRule>
  </conditionalFormatting>
  <conditionalFormatting sqref="H3322:J3322 H3323:H3324">
    <cfRule type="expression" dxfId="49" priority="48">
      <formula>H3322&lt;&gt;""</formula>
    </cfRule>
  </conditionalFormatting>
  <conditionalFormatting sqref="H3321:J3321">
    <cfRule type="expression" dxfId="48" priority="49">
      <formula>H3321&lt;&gt;""</formula>
    </cfRule>
  </conditionalFormatting>
  <conditionalFormatting sqref="J3317">
    <cfRule type="expression" dxfId="47" priority="47">
      <formula>K3317&lt;&gt;""</formula>
    </cfRule>
  </conditionalFormatting>
  <conditionalFormatting sqref="J3318">
    <cfRule type="expression" dxfId="46" priority="46">
      <formula>K3318&lt;&gt;""</formula>
    </cfRule>
  </conditionalFormatting>
  <conditionalFormatting sqref="J3319">
    <cfRule type="expression" dxfId="45" priority="45">
      <formula>K3319&lt;&gt;""</formula>
    </cfRule>
  </conditionalFormatting>
  <conditionalFormatting sqref="F3289:G3289">
    <cfRule type="expression" dxfId="44" priority="44">
      <formula>F3288="Nie"</formula>
    </cfRule>
  </conditionalFormatting>
  <conditionalFormatting sqref="H3289:J3289">
    <cfRule type="expression" dxfId="43" priority="43">
      <formula>F3288="Nie"</formula>
    </cfRule>
  </conditionalFormatting>
  <conditionalFormatting sqref="K3291">
    <cfRule type="expression" dxfId="42" priority="42">
      <formula>K3291&lt;&gt;""</formula>
    </cfRule>
  </conditionalFormatting>
  <conditionalFormatting sqref="H3372:J3372 H3373:H3374">
    <cfRule type="expression" dxfId="41" priority="40">
      <formula>H3372&lt;&gt;""</formula>
    </cfRule>
  </conditionalFormatting>
  <conditionalFormatting sqref="H3371:J3371">
    <cfRule type="expression" dxfId="40" priority="41">
      <formula>H3371&lt;&gt;""</formula>
    </cfRule>
  </conditionalFormatting>
  <conditionalFormatting sqref="J3367">
    <cfRule type="expression" dxfId="39" priority="39">
      <formula>K3367&lt;&gt;""</formula>
    </cfRule>
  </conditionalFormatting>
  <conditionalFormatting sqref="J3368">
    <cfRule type="expression" dxfId="38" priority="38">
      <formula>K3368&lt;&gt;""</formula>
    </cfRule>
  </conditionalFormatting>
  <conditionalFormatting sqref="J3369">
    <cfRule type="expression" dxfId="37" priority="37">
      <formula>K3369&lt;&gt;""</formula>
    </cfRule>
  </conditionalFormatting>
  <conditionalFormatting sqref="F3339:G3339">
    <cfRule type="expression" dxfId="36" priority="36">
      <formula>F3338="Nie"</formula>
    </cfRule>
  </conditionalFormatting>
  <conditionalFormatting sqref="H3339:J3339">
    <cfRule type="expression" dxfId="35" priority="35">
      <formula>F3338="Nie"</formula>
    </cfRule>
  </conditionalFormatting>
  <conditionalFormatting sqref="K3341">
    <cfRule type="expression" dxfId="34" priority="34">
      <formula>K3341&lt;&gt;""</formula>
    </cfRule>
  </conditionalFormatting>
  <conditionalFormatting sqref="H3422:J3422 H3423:H3424">
    <cfRule type="expression" dxfId="33" priority="32">
      <formula>H3422&lt;&gt;""</formula>
    </cfRule>
  </conditionalFormatting>
  <conditionalFormatting sqref="H3421:J3421">
    <cfRule type="expression" dxfId="32" priority="33">
      <formula>H3421&lt;&gt;""</formula>
    </cfRule>
  </conditionalFormatting>
  <conditionalFormatting sqref="J3417">
    <cfRule type="expression" dxfId="31" priority="31">
      <formula>K3417&lt;&gt;""</formula>
    </cfRule>
  </conditionalFormatting>
  <conditionalFormatting sqref="J3418">
    <cfRule type="expression" dxfId="30" priority="30">
      <formula>K3418&lt;&gt;""</formula>
    </cfRule>
  </conditionalFormatting>
  <conditionalFormatting sqref="J3419">
    <cfRule type="expression" dxfId="29" priority="29">
      <formula>K3419&lt;&gt;""</formula>
    </cfRule>
  </conditionalFormatting>
  <conditionalFormatting sqref="F3389:G3389">
    <cfRule type="expression" dxfId="28" priority="28">
      <formula>F3388="Nie"</formula>
    </cfRule>
  </conditionalFormatting>
  <conditionalFormatting sqref="H3389:J3389">
    <cfRule type="expression" dxfId="27" priority="27">
      <formula>F3388="Nie"</formula>
    </cfRule>
  </conditionalFormatting>
  <conditionalFormatting sqref="K3391">
    <cfRule type="expression" dxfId="26" priority="26">
      <formula>K3391&lt;&gt;""</formula>
    </cfRule>
  </conditionalFormatting>
  <conditionalFormatting sqref="H3472:J3472 H3473:H3474">
    <cfRule type="expression" dxfId="25" priority="24">
      <formula>H3472&lt;&gt;""</formula>
    </cfRule>
  </conditionalFormatting>
  <conditionalFormatting sqref="H3471:J3471">
    <cfRule type="expression" dxfId="24" priority="25">
      <formula>H3471&lt;&gt;""</formula>
    </cfRule>
  </conditionalFormatting>
  <conditionalFormatting sqref="J3467">
    <cfRule type="expression" dxfId="23" priority="23">
      <formula>K3467&lt;&gt;""</formula>
    </cfRule>
  </conditionalFormatting>
  <conditionalFormatting sqref="J3468">
    <cfRule type="expression" dxfId="22" priority="22">
      <formula>K3468&lt;&gt;""</formula>
    </cfRule>
  </conditionalFormatting>
  <conditionalFormatting sqref="J3469">
    <cfRule type="expression" dxfId="21" priority="21">
      <formula>K3469&lt;&gt;""</formula>
    </cfRule>
  </conditionalFormatting>
  <conditionalFormatting sqref="F3439:G3439">
    <cfRule type="expression" dxfId="20" priority="20">
      <formula>F3438="Nie"</formula>
    </cfRule>
  </conditionalFormatting>
  <conditionalFormatting sqref="H3439:J3439">
    <cfRule type="expression" dxfId="19" priority="19">
      <formula>F3438="Nie"</formula>
    </cfRule>
  </conditionalFormatting>
  <conditionalFormatting sqref="K3441">
    <cfRule type="expression" dxfId="18" priority="18">
      <formula>K3441&lt;&gt;""</formula>
    </cfRule>
  </conditionalFormatting>
  <conditionalFormatting sqref="H3522:J3522 H3523:H3524">
    <cfRule type="expression" dxfId="17" priority="16">
      <formula>H3522&lt;&gt;""</formula>
    </cfRule>
  </conditionalFormatting>
  <conditionalFormatting sqref="H3521:J3521">
    <cfRule type="expression" dxfId="16" priority="17">
      <formula>H3521&lt;&gt;""</formula>
    </cfRule>
  </conditionalFormatting>
  <conditionalFormatting sqref="J3517">
    <cfRule type="expression" dxfId="15" priority="15">
      <formula>K3517&lt;&gt;""</formula>
    </cfRule>
  </conditionalFormatting>
  <conditionalFormatting sqref="J3518">
    <cfRule type="expression" dxfId="14" priority="14">
      <formula>K3518&lt;&gt;""</formula>
    </cfRule>
  </conditionalFormatting>
  <conditionalFormatting sqref="J3519">
    <cfRule type="expression" dxfId="13" priority="13">
      <formula>K3519&lt;&gt;""</formula>
    </cfRule>
  </conditionalFormatting>
  <conditionalFormatting sqref="F3489:G3489">
    <cfRule type="expression" dxfId="12" priority="12">
      <formula>F3488="Nie"</formula>
    </cfRule>
  </conditionalFormatting>
  <conditionalFormatting sqref="H3489:J3489">
    <cfRule type="expression" dxfId="11" priority="11">
      <formula>F3488="Nie"</formula>
    </cfRule>
  </conditionalFormatting>
  <conditionalFormatting sqref="K3491">
    <cfRule type="expression" dxfId="10" priority="10">
      <formula>K3491&lt;&gt;""</formula>
    </cfRule>
  </conditionalFormatting>
  <conditionalFormatting sqref="F139:G139">
    <cfRule type="expression" dxfId="0" priority="1">
      <formula>F138="Nie"</formula>
    </cfRule>
  </conditionalFormatting>
  <dataValidations count="1">
    <dataValidation type="list" allowBlank="1" showInputMessage="1" showErrorMessage="1" sqref="F82:G82 F88:G88 J117:J119 F3538:G3538 J3567:J3569 J167:J169 F182:G182 F188:G188 J217:J219 F232:G232 F238:G238 J267:J269 F282:G282 F288:G288 J317:J319 F332:G332 F338:G338 J367:J369 F382:G382 F388:G388 J417:J419 F432:G432 F438:G438 J467:J469 F482:G482 F488:G488 J517:J519 F532:G532 F538:G538 J567:J569 F582:G582 F588:G588 J617:J619 F632:G632 F638:G638 J667:J669 F682:G682 F688:G688 J717:J719 F732:G732 F738:G738 J767:J769 F782:G782 F788:G788 J817:J819 F832:G832 F838:G838 J867:J869 F882:G882 F888:G888 J917:J919 F932:G932 F938:G938 J967:J969 F982:G982 F988:G988 J1017:J1019 F1032:G1032 F1038:G1038 J1067:J1069 F1082:G1082 F1088:G1088 J1117:J1119 F1132:G1132 F1138:G1138 J1167:J1169 F1182:G1182 F1188:G1188 J1217:J1219 F1232:G1232 F1238:G1238 J1267:J1269 F1282:G1282 F1288:G1288 J1317:J1319 F1332:G1332 F1338:G1338 J1367:J1369 F1382:G1382 F1388:G1388 J1417:J1419 F1432:G1432 F1438:G1438 J1467:J1469 F1482:G1482 F1488:G1488 J1517:J1519 F1532:G1532 F1538:G1538 J1567:J1569 F1582:G1582 F1588:G1588 J1617:J1619 F1632:G1632 F1638:G1638 J1667:J1669 F1682:G1682 F1688:G1688 J1717:J1719 F1732:G1732 F1738:G1738 J1767:J1769 F1782:G1782 F1788:G1788 J1817:J1819 F1832:G1832 F1838:G1838 J1867:J1869 F1882:G1882 F1888:G1888 J1917:J1919 F1932:G1932 F1938:G1938 J1967:J1969 F1982:G1982 F1988:G1988 J2017:J2019 F2032:G2032 F2038:G2038 J2067:J2069 F2082:G2082 F2088:G2088 J2117:J2119 F2132:G2132 F2138:G2138 J2167:J2169 F2182:G2182 F2188:G2188 J2217:J2219 F2232:G2232 F2238:G2238 J2267:J2269 F2282:G2282 F2288:G2288 J2317:J2319 F2332:G2332 F2338:G2338 J2367:J2369 F2382:G2382 F2388:G2388 J2417:J2419 F2432:G2432 F2438:G2438 J2467:J2469 F2482:G2482 F2488:G2488 J2517:J2519 F2532:G2532 F2538:G2538 J2567:J2569 F2582:G2582 F2588:G2588 J2617:J2619 F2632:G2632 F2638:G2638 J2667:J2669 F2682:G2682 F2688:G2688 J2717:J2719 F2732:G2732 F2738:G2738 J2767:J2769 F2782:G2782 F2788:G2788 J2817:J2819 F2832:G2832 F2838:G2838 J2867:J2869 F2882:G2882 F2888:G2888 J2917:J2919 F2932:G2932 F2938:G2938 J2967:J2969 F2982:G2982 F2988:G2988 J3017:J3019 F3032:G3032 F3038:G3038 J3067:J3069 F3082:G3082 F3088:G3088 J3117:J3119 F3132:G3132 F3138:G3138 J3167:J3169 F3182:G3182 F3188:G3188 J3217:J3219 F3232:G3232 F3238:G3238 J3267:J3269 F3282:G3282 F3288:G3288 J3317:J3319 F3332:G3332 F3338:G3338 J3367:J3369 F3382:G3382 F3388:G3388 J3417:J3419 F3432:G3432 F3438:G3438 J3467:J3469 F3482:G3482 F3488:G3488 J3517:J3519 F3532:G3532 F132:G132 F138:G138">
      <formula1>$AA$82:$AA$83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85" zoomScaleNormal="100" zoomScaleSheetLayoutView="85" workbookViewId="0">
      <selection activeCell="I9" sqref="I9:J9"/>
    </sheetView>
  </sheetViews>
  <sheetFormatPr defaultRowHeight="15" x14ac:dyDescent="0.25"/>
  <cols>
    <col min="1" max="1" width="4" customWidth="1"/>
    <col min="5" max="5" width="10" customWidth="1"/>
    <col min="11" max="58" width="9.140625" customWidth="1"/>
  </cols>
  <sheetData>
    <row r="1" spans="1:12" ht="25.5" customHeight="1" x14ac:dyDescent="0.25">
      <c r="A1" s="9" t="s">
        <v>56</v>
      </c>
      <c r="B1" s="66" t="s">
        <v>282</v>
      </c>
    </row>
    <row r="2" spans="1:12" ht="5.25" customHeight="1" x14ac:dyDescent="0.25">
      <c r="A2" s="9"/>
      <c r="B2" s="32"/>
    </row>
    <row r="3" spans="1:12" ht="19.5" customHeight="1" x14ac:dyDescent="0.25">
      <c r="A3" s="90" t="s">
        <v>13</v>
      </c>
      <c r="B3" s="237" t="s">
        <v>33</v>
      </c>
      <c r="C3" s="237"/>
      <c r="D3" s="237"/>
      <c r="E3" s="237"/>
      <c r="F3" s="237"/>
      <c r="G3" s="237" t="s">
        <v>15</v>
      </c>
      <c r="H3" s="237"/>
      <c r="I3" s="237" t="s">
        <v>36</v>
      </c>
      <c r="J3" s="237"/>
    </row>
    <row r="4" spans="1:12" ht="15" customHeight="1" x14ac:dyDescent="0.25">
      <c r="A4" s="220">
        <v>1</v>
      </c>
      <c r="B4" s="157" t="s">
        <v>66</v>
      </c>
      <c r="C4" s="157"/>
      <c r="D4" s="157"/>
      <c r="E4" s="157"/>
      <c r="F4" s="157"/>
      <c r="G4" s="239" t="s">
        <v>93</v>
      </c>
      <c r="H4" s="239"/>
      <c r="I4" s="114" t="str">
        <f>IF(Budynki!C4="","",SUM(Budynki!F95,Budynki!F145,Budynki!F195,Budynki!F245,Budynki!F295,Budynki!F345,Budynki!F395,Budynki!F445,Budynki!F495,Budynki!F545,Budynki!F595,Budynki!F645,Budynki!F695,Budynki!F745,Budynki!F795,Budynki!F845,Budynki!F895,Budynki!F945,Budynki!F995,Budynki!F1045,Budynki!F1095,Budynki!F1145,Budynki!F1195,Budynki!F1245,Budynki!F1295,Budynki!F1345,Budynki!F1395,Budynki!F1445,Budynki!F1495,Budynki!F1545,Budynki!F1595,Budynki!F1645,Budynki!F1695,Budynki!F1745,Budynki!F1795,Budynki!F1845,Budynki!F1895,Budynki!F1945,Budynki!F1995,Budynki!F2045,Budynki!F2095,Budynki!F2145,Budynki!F2195,Budynki!F2245,Budynki!F2295,Budynki!F2345,Budynki!F2395,Budynki!F2445,Budynki!F2495,Budynki!F2545,Budynki!F2595,Budynki!F2645,Budynki!F2695,Budynki!F2745,Budynki!F2795,Budynki!F2845,Budynki!F2895,Budynki!F2945,Budynki!F2995,Budynki!F3045,Budynki!F3095,Budynki!F3145,Budynki!F3195,Budynki!F3245,Budynki!F3295,Budynki!F3345,Budynki!F3395,Budynki!F3445,Budynki!F3495,Budynki!F3545))</f>
        <v/>
      </c>
      <c r="J4" s="238"/>
    </row>
    <row r="5" spans="1:12" x14ac:dyDescent="0.25">
      <c r="A5" s="220"/>
      <c r="B5" s="157"/>
      <c r="C5" s="157"/>
      <c r="D5" s="157"/>
      <c r="E5" s="157"/>
      <c r="F5" s="157"/>
      <c r="G5" s="220" t="s">
        <v>22</v>
      </c>
      <c r="H5" s="220"/>
      <c r="I5" s="114" t="str">
        <f>IF(Budynki!C4="","",SUM(Budynki!F96,Budynki!F146,Budynki!F196,Budynki!F246,Budynki!F296,Budynki!F346,Budynki!F396,Budynki!F446,Budynki!F496,Budynki!F546,Budynki!F596,Budynki!F646,Budynki!F696,Budynki!F746,Budynki!F796,Budynki!F846,Budynki!F896,Budynki!F946,Budynki!F996,Budynki!F1046,Budynki!F1096,Budynki!F1146,Budynki!F1196,Budynki!F1246,Budynki!F1296,Budynki!F1346,Budynki!F1396,Budynki!F1446,Budynki!F1496,Budynki!F1546,Budynki!F1596,Budynki!F1646,Budynki!F1696,Budynki!F1746,Budynki!F1796,Budynki!F1846,Budynki!F1896,Budynki!F1946,Budynki!F1996,Budynki!F2046,Budynki!F2096,Budynki!F2146,Budynki!F2196,Budynki!F2246,Budynki!F2296,Budynki!F2346,Budynki!F2396,Budynki!F2446,Budynki!F2496,Budynki!F2546,Budynki!F2596,Budynki!F2646,Budynki!F2696,Budynki!F2746,Budynki!F2796,Budynki!F2846,Budynki!F2896,Budynki!F2946,Budynki!F2996,Budynki!F3046,Budynki!F3096,Budynki!F3146,Budynki!F3196,Budynki!F3246,Budynki!F3296,Budynki!F3346,Budynki!F3396,Budynki!F3446,Budynki!F3496,Budynki!F3546))</f>
        <v/>
      </c>
      <c r="J5" s="238"/>
    </row>
    <row r="6" spans="1:12" ht="15" customHeight="1" x14ac:dyDescent="0.25">
      <c r="A6" s="220">
        <v>2</v>
      </c>
      <c r="B6" s="157" t="s">
        <v>67</v>
      </c>
      <c r="C6" s="157"/>
      <c r="D6" s="157"/>
      <c r="E6" s="157"/>
      <c r="F6" s="157"/>
      <c r="G6" s="239" t="s">
        <v>93</v>
      </c>
      <c r="H6" s="239"/>
      <c r="I6" s="114" t="str">
        <f>IF(Budynki!C4="","",SUM(Budynki!F97,Budynki!F147,Budynki!F197,Budynki!F247,Budynki!F297,Budynki!F347,Budynki!F397,Budynki!F447,Budynki!F497,Budynki!F547,Budynki!F597,Budynki!F647,Budynki!F697,Budynki!F747,Budynki!F797,Budynki!F847,Budynki!F897,Budynki!F947,Budynki!F997,Budynki!F1047,Budynki!F1097,Budynki!F1147,Budynki!F1197,Budynki!F1247,Budynki!F1297,Budynki!F1347,Budynki!F1397,Budynki!F1447,Budynki!F1497,Budynki!F1547,Budynki!F1597,Budynki!F1647,Budynki!F1697,Budynki!F1747,Budynki!F1797,Budynki!F1847,Budynki!F1897,Budynki!F1947,Budynki!F1997,Budynki!F2047,Budynki!F2097,Budynki!F2147,Budynki!F2197,Budynki!F2247,Budynki!F2297,Budynki!F2347,Budynki!F2397,Budynki!F2447,Budynki!F2497,Budynki!F2547,Budynki!F2597,Budynki!F2647,Budynki!F2697,Budynki!F2747,Budynki!F2797,Budynki!F2847,Budynki!F2897,Budynki!F2947,Budynki!F2997,Budynki!F3047,Budynki!F3097,Budynki!F3147,Budynki!F3197,Budynki!F3247,Budynki!F3297,Budynki!F3347,Budynki!F3397,Budynki!F3447,Budynki!F3497,Budynki!F3547))</f>
        <v/>
      </c>
      <c r="J6" s="238"/>
    </row>
    <row r="7" spans="1:12" x14ac:dyDescent="0.25">
      <c r="A7" s="220"/>
      <c r="B7" s="157"/>
      <c r="C7" s="157"/>
      <c r="D7" s="157"/>
      <c r="E7" s="157"/>
      <c r="F7" s="157"/>
      <c r="G7" s="220" t="s">
        <v>22</v>
      </c>
      <c r="H7" s="220"/>
      <c r="I7" s="114" t="str">
        <f>IF(Budynki!C4="","",SUM(Budynki!F98,Budynki!F148,Budynki!F198,Budynki!F248,Budynki!F298,Budynki!F348,Budynki!F398,Budynki!F448,Budynki!F498,Budynki!F548,Budynki!F598,Budynki!F648,Budynki!F698,Budynki!F748,Budynki!F798,Budynki!F848,Budynki!F898,Budynki!F948,Budynki!F998,Budynki!F1048,Budynki!F1098,Budynki!F1148,Budynki!F1198,Budynki!F1248,Budynki!F1298,Budynki!F1348,Budynki!F1398,Budynki!F1448,Budynki!F1498,Budynki!F1548,Budynki!F1598,Budynki!F1648,Budynki!F1698,Budynki!F1748,Budynki!F1798,Budynki!F1848,Budynki!F1898,Budynki!F1948,Budynki!F1998,Budynki!F2048,Budynki!F2098,Budynki!F2148,Budynki!F2198,Budynki!F2248,Budynki!F2298,Budynki!F2348,Budynki!F2398,Budynki!F2448,Budynki!F2498,Budynki!F2548,Budynki!F2598,Budynki!F2648,Budynki!F2698,Budynki!F2748,Budynki!F2798,Budynki!F2848,Budynki!F2898,Budynki!F2948,Budynki!F2998,Budynki!F3048,Budynki!F3098,Budynki!F3148,Budynki!F3198,Budynki!F3248,Budynki!F3298,Budynki!F3348,Budynki!F3398,Budynki!F3448,Budynki!F3498,Budynki!F3548))</f>
        <v/>
      </c>
      <c r="J7" s="238"/>
    </row>
    <row r="8" spans="1:12" x14ac:dyDescent="0.25">
      <c r="A8" s="220">
        <v>3</v>
      </c>
      <c r="B8" s="157" t="s">
        <v>64</v>
      </c>
      <c r="C8" s="157"/>
      <c r="D8" s="157"/>
      <c r="E8" s="157"/>
      <c r="F8" s="157"/>
      <c r="G8" s="220" t="s">
        <v>93</v>
      </c>
      <c r="H8" s="220"/>
      <c r="I8" s="114" t="str">
        <f>IF(Budynki!C4="","",SUM(Budynki!F99,Budynki!F149,Budynki!F199,Budynki!F249,Budynki!F299,Budynki!F349,Budynki!F399,Budynki!F449,Budynki!F499,Budynki!F549,Budynki!F599,Budynki!F649,Budynki!F699,Budynki!F749,Budynki!F799,Budynki!F849,Budynki!F899,Budynki!F949,Budynki!F999,Budynki!F1049,Budynki!F1099,Budynki!F1149,Budynki!F1199,Budynki!F1249,Budynki!F1299,Budynki!F1349,Budynki!F1399,Budynki!F1449,Budynki!F1499,Budynki!F1549,Budynki!F1599,Budynki!F1649,Budynki!F1699,Budynki!F1749,Budynki!F1799,Budynki!F1849,Budynki!F1899,Budynki!F1949,Budynki!F1999,Budynki!F2049,Budynki!F2099,Budynki!F2149,Budynki!F2199,Budynki!F2249,Budynki!F2299,Budynki!F2349,Budynki!F2399,Budynki!F2449,Budynki!F2499,Budynki!F2549,Budynki!F2599,Budynki!F2649,Budynki!F2699,Budynki!F2749,Budynki!F2799,Budynki!F2849,Budynki!F2899,Budynki!F2949,Budynki!F2999,Budynki!F3049,Budynki!F3099,Budynki!F3149,Budynki!F3199,Budynki!F3249,Budynki!F3299,Budynki!F3349,Budynki!F3399,Budynki!F3449,Budynki!F3499,Budynki!F3549))</f>
        <v/>
      </c>
      <c r="J8" s="238"/>
      <c r="L8" s="83"/>
    </row>
    <row r="9" spans="1:12" ht="15" customHeight="1" x14ac:dyDescent="0.25">
      <c r="A9" s="220"/>
      <c r="B9" s="157"/>
      <c r="C9" s="157"/>
      <c r="D9" s="157"/>
      <c r="E9" s="157"/>
      <c r="F9" s="157"/>
      <c r="G9" s="220" t="s">
        <v>22</v>
      </c>
      <c r="H9" s="220"/>
      <c r="I9" s="114" t="str">
        <f>IF(Budynki!C4="","",SUM(Budynki!F100,Budynki!F150,Budynki!F200,Budynki!F250,Budynki!F300,Budynki!F350,Budynki!F400,Budynki!F450,Budynki!F500,Budynki!F550,Budynki!F600,Budynki!F650,Budynki!F700,Budynki!F750,Budynki!F800,Budynki!F850,Budynki!F900,Budynki!F950,Budynki!F1000,Budynki!F1050,Budynki!F1100,Budynki!F1150,Budynki!F1200,Budynki!F1250,Budynki!F1300,Budynki!F1350,Budynki!F1400,Budynki!F1450,Budynki!F1500,Budynki!F1550,Budynki!F1600,Budynki!F1650,Budynki!F1700,Budynki!F1750,Budynki!F1800,Budynki!F1850,Budynki!F1900,Budynki!F1950,Budynki!F2000,Budynki!F2050,Budynki!F2100,Budynki!F2150,Budynki!F2200,Budynki!F2250,Budynki!F2300,Budynki!F2350,Budynki!F2400,Budynki!F2450,Budynki!F2500,Budynki!F2550,Budynki!F2600,Budynki!F2650,Budynki!F2700,Budynki!F2750,Budynki!F2800,Budynki!F2850,Budynki!F2900,Budynki!F2950,Budynki!F3000,Budynki!F3050,Budynki!F3100,Budynki!F3150,Budynki!F3200,Budynki!F3250,Budynki!F3300,Budynki!F3350,Budynki!F3400,Budynki!F3450,Budynki!F3500,Budynki!F3550))</f>
        <v/>
      </c>
      <c r="J9" s="238"/>
      <c r="L9" s="83"/>
    </row>
    <row r="10" spans="1:12" x14ac:dyDescent="0.25">
      <c r="F10" t="s">
        <v>57</v>
      </c>
    </row>
    <row r="11" spans="1:12" x14ac:dyDescent="0.25">
      <c r="B11" s="7" t="s">
        <v>55</v>
      </c>
    </row>
    <row r="12" spans="1:12" ht="28.5" customHeight="1" x14ac:dyDescent="0.25">
      <c r="A12" s="134"/>
      <c r="B12" s="248"/>
      <c r="C12" s="248"/>
      <c r="D12" s="248"/>
      <c r="E12" s="248"/>
      <c r="F12" s="248"/>
      <c r="G12" s="248"/>
      <c r="H12" s="248"/>
      <c r="I12" s="248"/>
      <c r="J12" s="249"/>
    </row>
    <row r="13" spans="1:12" x14ac:dyDescent="0.25">
      <c r="A13" s="250"/>
      <c r="B13" s="251"/>
      <c r="C13" s="251"/>
      <c r="D13" s="251"/>
      <c r="E13" s="251"/>
      <c r="F13" s="251"/>
      <c r="G13" s="251"/>
      <c r="H13" s="251"/>
      <c r="I13" s="251"/>
      <c r="J13" s="252"/>
    </row>
    <row r="15" spans="1:12" ht="29.25" customHeight="1" x14ac:dyDescent="0.25">
      <c r="A15" s="9" t="s">
        <v>58</v>
      </c>
      <c r="B15" s="66" t="s">
        <v>283</v>
      </c>
    </row>
    <row r="16" spans="1:12" ht="46.5" customHeight="1" x14ac:dyDescent="0.25">
      <c r="A16" s="16" t="s">
        <v>13</v>
      </c>
      <c r="B16" s="237" t="s">
        <v>59</v>
      </c>
      <c r="C16" s="237"/>
      <c r="D16" s="237"/>
      <c r="E16" s="16" t="s">
        <v>15</v>
      </c>
      <c r="F16" s="237" t="s">
        <v>36</v>
      </c>
      <c r="G16" s="237"/>
      <c r="H16" s="237" t="s">
        <v>60</v>
      </c>
      <c r="I16" s="237"/>
      <c r="J16" s="237"/>
    </row>
    <row r="17" spans="1:16" ht="21.75" customHeight="1" x14ac:dyDescent="0.25">
      <c r="A17" s="166">
        <v>1</v>
      </c>
      <c r="B17" s="240" t="s">
        <v>61</v>
      </c>
      <c r="C17" s="241"/>
      <c r="D17" s="242"/>
      <c r="E17" s="30" t="s">
        <v>93</v>
      </c>
      <c r="F17" s="246" t="str">
        <f>IF(Budynki!C4="","",SUM(Budynki!F101,Budynki!F151,Budynki!F201,Budynki!F251,Budynki!F301,Budynki!F351,Budynki!F401,Budynki!F451,Budynki!F501,Budynki!F551,Budynki!F601,Budynki!F651,Budynki!F701,Budynki!F751,Budynki!F801,Budynki!F851,Budynki!F901,Budynki!F951,Budynki!F1001,Budynki!F1051,Budynki!F1101,Budynki!F1151,Budynki!F1201,Budynki!F1251,Budynki!F1301,Budynki!F1351,Budynki!F1401,Budynki!F1451,Budynki!F1501,Budynki!F1551,Budynki!F1601,Budynki!F1651,Budynki!F1701,Budynki!F1751,Budynki!F1801,Budynki!F1851,Budynki!F1901,Budynki!F1951,Budynki!F2001,Budynki!F2051,Budynki!F2101,Budynki!F2151,Budynki!F2201,Budynki!F2251,Budynki!F2301,Budynki!F2351,Budynki!F2401,Budynki!F2451,Budynki!F2501,Budynki!F2551,Budynki!F2601,Budynki!F2651,Budynki!F2701,Budynki!F2751,Budynki!F2801,Budynki!F2851,Budynki!F2901,Budynki!F2951,Budynki!F3001,Budynki!F3051,Budynki!F3101,Budynki!F3151,Budynki!F3201,Budynki!F3251,Budynki!F3301,Budynki!F3351,Budynki!F3401,Budynki!F3451,Budynki!F3501,Budynki!F3551))</f>
        <v/>
      </c>
      <c r="G17" s="247"/>
      <c r="H17" s="259"/>
      <c r="I17" s="260"/>
      <c r="J17" s="261"/>
    </row>
    <row r="18" spans="1:16" ht="21.75" customHeight="1" x14ac:dyDescent="0.25">
      <c r="A18" s="167"/>
      <c r="B18" s="243"/>
      <c r="C18" s="244"/>
      <c r="D18" s="245"/>
      <c r="E18" s="8" t="s">
        <v>22</v>
      </c>
      <c r="F18" s="114" t="str">
        <f>IF(F17="","",F17*0.278)</f>
        <v/>
      </c>
      <c r="G18" s="114"/>
      <c r="H18" s="262"/>
      <c r="I18" s="263"/>
      <c r="J18" s="264"/>
    </row>
    <row r="19" spans="1:16" ht="21.75" customHeight="1" x14ac:dyDescent="0.25">
      <c r="A19" s="166">
        <v>2</v>
      </c>
      <c r="B19" s="240" t="s">
        <v>62</v>
      </c>
      <c r="C19" s="241"/>
      <c r="D19" s="242"/>
      <c r="E19" s="30" t="s">
        <v>93</v>
      </c>
      <c r="F19" s="246" t="str">
        <f>IF(Budynki!C4="","",SUM(Budynki!F103,Budynki!F153,Budynki!F203,Budynki!F253,Budynki!F303,Budynki!F353,Budynki!F403,Budynki!F453,Budynki!F503,Budynki!F553,Budynki!F603,Budynki!F653,Budynki!F703,Budynki!F753,Budynki!F803,Budynki!F853,Budynki!F903,Budynki!F953,Budynki!F1003,Budynki!F1053,Budynki!F1103,Budynki!F1153,Budynki!F1203,Budynki!F1253,Budynki!F1303,Budynki!F1353,Budynki!F1403,Budynki!F1453,Budynki!F1503,Budynki!F1553,Budynki!F1603,Budynki!F1653,Budynki!F1703,Budynki!F1753,Budynki!F1803,Budynki!F1853,Budynki!F1903,Budynki!F1953,Budynki!F2003,Budynki!F2053,Budynki!F2103,Budynki!F2153,Budynki!F2203,Budynki!F2253,Budynki!F2303,Budynki!F2353,Budynki!F2403,Budynki!F2453,Budynki!F2503,Budynki!F2553,Budynki!F2603,Budynki!F2653,Budynki!F2703,Budynki!F2753,Budynki!F2803,Budynki!F2853,Budynki!F2903,Budynki!F2953,Budynki!F3003,Budynki!F3053,Budynki!F3103,Budynki!F3153,Budynki!F3203,Budynki!F3253,Budynki!F3303,Budynki!F3353,Budynki!F3403,Budynki!F3453,Budynki!F3503,Budynki!F3553))</f>
        <v/>
      </c>
      <c r="G19" s="247"/>
      <c r="H19" s="259"/>
      <c r="I19" s="260"/>
      <c r="J19" s="261"/>
    </row>
    <row r="20" spans="1:16" ht="21.75" customHeight="1" x14ac:dyDescent="0.25">
      <c r="A20" s="167"/>
      <c r="B20" s="243"/>
      <c r="C20" s="244"/>
      <c r="D20" s="245"/>
      <c r="E20" s="8" t="s">
        <v>22</v>
      </c>
      <c r="F20" s="114" t="str">
        <f>IF(F19="","",F19*0.278)</f>
        <v/>
      </c>
      <c r="G20" s="114"/>
      <c r="H20" s="265"/>
      <c r="I20" s="266"/>
      <c r="J20" s="267"/>
    </row>
    <row r="21" spans="1:16" ht="22.5" customHeight="1" x14ac:dyDescent="0.25">
      <c r="A21" s="166">
        <v>3</v>
      </c>
      <c r="B21" s="240" t="s">
        <v>63</v>
      </c>
      <c r="C21" s="241"/>
      <c r="D21" s="242"/>
      <c r="E21" s="30" t="s">
        <v>93</v>
      </c>
      <c r="F21" s="246" t="str">
        <f>IF(OR(F17="",F19=""),"",F17-F19)</f>
        <v/>
      </c>
      <c r="G21" s="247"/>
      <c r="H21" s="259"/>
      <c r="I21" s="260"/>
      <c r="J21" s="261"/>
      <c r="K21" s="67"/>
      <c r="L21" s="68"/>
      <c r="M21" s="68"/>
      <c r="N21" s="68"/>
      <c r="O21" s="68"/>
      <c r="P21" s="68"/>
    </row>
    <row r="22" spans="1:16" ht="22.5" customHeight="1" x14ac:dyDescent="0.25">
      <c r="A22" s="167"/>
      <c r="B22" s="243"/>
      <c r="C22" s="244"/>
      <c r="D22" s="245"/>
      <c r="E22" s="8" t="s">
        <v>22</v>
      </c>
      <c r="F22" s="114" t="str">
        <f>IF(OR(F18="",F18=0),"",F18-F20)</f>
        <v/>
      </c>
      <c r="G22" s="114"/>
      <c r="H22" s="265"/>
      <c r="I22" s="266"/>
      <c r="J22" s="267"/>
      <c r="K22" s="67"/>
      <c r="L22" s="68"/>
      <c r="M22" s="68"/>
      <c r="N22" s="68"/>
      <c r="O22" s="68"/>
      <c r="P22" s="68"/>
    </row>
    <row r="23" spans="1:16" ht="44.25" customHeight="1" x14ac:dyDescent="0.25">
      <c r="A23" s="8">
        <v>4</v>
      </c>
      <c r="B23" s="112" t="s">
        <v>65</v>
      </c>
      <c r="C23" s="112"/>
      <c r="D23" s="112"/>
      <c r="E23" s="8" t="s">
        <v>47</v>
      </c>
      <c r="F23" s="181" t="str">
        <f>IF(F21="","",F21/F17*100)</f>
        <v/>
      </c>
      <c r="G23" s="181"/>
      <c r="H23" s="184"/>
      <c r="I23" s="184"/>
      <c r="J23" s="184"/>
      <c r="K23" s="67"/>
      <c r="L23" s="68"/>
      <c r="M23" s="68"/>
      <c r="N23" s="68"/>
      <c r="O23" s="68"/>
      <c r="P23" s="68"/>
    </row>
    <row r="25" spans="1:16" x14ac:dyDescent="0.25">
      <c r="B25" s="7" t="s">
        <v>55</v>
      </c>
    </row>
    <row r="26" spans="1:16" x14ac:dyDescent="0.25">
      <c r="A26" s="231"/>
      <c r="B26" s="232"/>
      <c r="C26" s="232"/>
      <c r="D26" s="232"/>
      <c r="E26" s="232"/>
      <c r="F26" s="232"/>
      <c r="G26" s="232"/>
      <c r="H26" s="232"/>
      <c r="I26" s="232"/>
      <c r="J26" s="233"/>
    </row>
    <row r="27" spans="1:16" ht="29.25" customHeight="1" x14ac:dyDescent="0.25">
      <c r="A27" s="234"/>
      <c r="B27" s="235"/>
      <c r="C27" s="235"/>
      <c r="D27" s="235"/>
      <c r="E27" s="235"/>
      <c r="F27" s="235"/>
      <c r="G27" s="235"/>
      <c r="H27" s="235"/>
      <c r="I27" s="235"/>
      <c r="J27" s="236"/>
    </row>
  </sheetData>
  <sheetProtection password="CA3D" sheet="1" objects="1" scenarios="1" formatCells="0" formatColumns="0" formatRows="0"/>
  <mergeCells count="44">
    <mergeCell ref="A21:A22"/>
    <mergeCell ref="B21:D22"/>
    <mergeCell ref="F21:G21"/>
    <mergeCell ref="F22:G22"/>
    <mergeCell ref="F20:G20"/>
    <mergeCell ref="A19:A20"/>
    <mergeCell ref="B19:D20"/>
    <mergeCell ref="F19:G19"/>
    <mergeCell ref="H19:J20"/>
    <mergeCell ref="H21:J22"/>
    <mergeCell ref="I9:J9"/>
    <mergeCell ref="A17:A18"/>
    <mergeCell ref="B17:D18"/>
    <mergeCell ref="F17:G17"/>
    <mergeCell ref="A12:J13"/>
    <mergeCell ref="H16:J16"/>
    <mergeCell ref="F16:G16"/>
    <mergeCell ref="B16:D16"/>
    <mergeCell ref="F18:G18"/>
    <mergeCell ref="H17:J18"/>
    <mergeCell ref="G4:H4"/>
    <mergeCell ref="G9:H9"/>
    <mergeCell ref="A6:A7"/>
    <mergeCell ref="B6:F7"/>
    <mergeCell ref="G6:H6"/>
    <mergeCell ref="G7:H7"/>
    <mergeCell ref="B8:F9"/>
    <mergeCell ref="A8:A9"/>
    <mergeCell ref="F23:G23"/>
    <mergeCell ref="H23:J23"/>
    <mergeCell ref="A26:J27"/>
    <mergeCell ref="B23:D23"/>
    <mergeCell ref="B3:F3"/>
    <mergeCell ref="I3:J3"/>
    <mergeCell ref="I5:J5"/>
    <mergeCell ref="I7:J7"/>
    <mergeCell ref="I8:J8"/>
    <mergeCell ref="G3:H3"/>
    <mergeCell ref="G5:H5"/>
    <mergeCell ref="G8:H8"/>
    <mergeCell ref="B4:F5"/>
    <mergeCell ref="I4:J4"/>
    <mergeCell ref="I6:J6"/>
    <mergeCell ref="A4:A5"/>
  </mergeCells>
  <conditionalFormatting sqref="F22:G22">
    <cfRule type="expression" dxfId="9" priority="5">
      <formula>$K$21&lt;&gt;""</formula>
    </cfRule>
  </conditionalFormatting>
  <conditionalFormatting sqref="K5">
    <cfRule type="expression" dxfId="8" priority="1">
      <formula>I5=""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  <ignoredErrors>
    <ignoredError sqref="F18 F2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zoomScale="85" zoomScaleNormal="100" zoomScaleSheetLayoutView="85" workbookViewId="0">
      <selection activeCell="E25" sqref="E25"/>
    </sheetView>
  </sheetViews>
  <sheetFormatPr defaultRowHeight="15" x14ac:dyDescent="0.25"/>
  <cols>
    <col min="1" max="1" width="3.7109375" customWidth="1"/>
    <col min="5" max="5" width="13.140625" customWidth="1"/>
    <col min="11" max="11" width="9.140625" customWidth="1"/>
    <col min="12" max="12" width="30" customWidth="1"/>
    <col min="13" max="68" width="9.140625" customWidth="1"/>
  </cols>
  <sheetData>
    <row r="1" spans="1:10" ht="15" customHeight="1" x14ac:dyDescent="0.25">
      <c r="A1" s="7" t="s">
        <v>68</v>
      </c>
      <c r="B1" s="255" t="s">
        <v>289</v>
      </c>
      <c r="C1" s="255"/>
      <c r="D1" s="255"/>
      <c r="E1" s="255"/>
      <c r="F1" s="255"/>
      <c r="G1" s="255"/>
      <c r="H1" s="255"/>
      <c r="I1" s="255"/>
      <c r="J1" s="255"/>
    </row>
    <row r="2" spans="1:10" ht="45.75" customHeight="1" x14ac:dyDescent="0.25">
      <c r="A2" s="16" t="s">
        <v>13</v>
      </c>
      <c r="B2" s="237" t="s">
        <v>59</v>
      </c>
      <c r="C2" s="237"/>
      <c r="D2" s="237"/>
      <c r="E2" s="16" t="s">
        <v>15</v>
      </c>
      <c r="F2" s="237" t="s">
        <v>36</v>
      </c>
      <c r="G2" s="237"/>
      <c r="H2" s="237" t="s">
        <v>60</v>
      </c>
      <c r="I2" s="237"/>
      <c r="J2" s="237"/>
    </row>
    <row r="3" spans="1:10" ht="30.75" customHeight="1" x14ac:dyDescent="0.25">
      <c r="A3" s="8">
        <v>1</v>
      </c>
      <c r="B3" s="112" t="s">
        <v>288</v>
      </c>
      <c r="C3" s="112"/>
      <c r="D3" s="112"/>
      <c r="E3" s="8" t="s">
        <v>69</v>
      </c>
      <c r="F3" s="114" t="str">
        <f>IF('7-8'!F14:G14="","",'7-8'!F14:G14)</f>
        <v/>
      </c>
      <c r="G3" s="114"/>
      <c r="H3" s="179"/>
      <c r="I3" s="179"/>
      <c r="J3" s="179"/>
    </row>
    <row r="4" spans="1:10" ht="46.5" customHeight="1" x14ac:dyDescent="0.25">
      <c r="A4" s="8">
        <v>2</v>
      </c>
      <c r="B4" s="112" t="s">
        <v>72</v>
      </c>
      <c r="C4" s="112"/>
      <c r="D4" s="112"/>
      <c r="E4" s="8" t="s">
        <v>22</v>
      </c>
      <c r="F4" s="114" t="str">
        <f>IF('2-3'!F22:G22="","",'2-3'!F22:G22)</f>
        <v/>
      </c>
      <c r="G4" s="114"/>
      <c r="H4" s="179"/>
      <c r="I4" s="179"/>
      <c r="J4" s="179"/>
    </row>
    <row r="5" spans="1:10" ht="30" x14ac:dyDescent="0.25">
      <c r="A5" s="8">
        <v>3</v>
      </c>
      <c r="B5" s="112" t="s">
        <v>289</v>
      </c>
      <c r="C5" s="112"/>
      <c r="D5" s="112"/>
      <c r="E5" s="8" t="s">
        <v>70</v>
      </c>
      <c r="F5" s="254" t="str">
        <f>IF(OR(F3="",F4=""),"",F3/F4)</f>
        <v/>
      </c>
      <c r="G5" s="254"/>
      <c r="H5" s="179"/>
      <c r="I5" s="179"/>
      <c r="J5" s="179"/>
    </row>
    <row r="6" spans="1:10" x14ac:dyDescent="0.25">
      <c r="B6" s="1"/>
      <c r="C6" s="1"/>
      <c r="D6" s="1"/>
    </row>
    <row r="7" spans="1:10" x14ac:dyDescent="0.25">
      <c r="B7" s="7" t="s">
        <v>55</v>
      </c>
    </row>
    <row r="8" spans="1:10" ht="16.5" customHeight="1" x14ac:dyDescent="0.25">
      <c r="A8" s="231"/>
      <c r="B8" s="232"/>
      <c r="C8" s="232"/>
      <c r="D8" s="232"/>
      <c r="E8" s="232"/>
      <c r="F8" s="232"/>
      <c r="G8" s="232"/>
      <c r="H8" s="232"/>
      <c r="I8" s="232"/>
      <c r="J8" s="233"/>
    </row>
    <row r="9" spans="1:10" x14ac:dyDescent="0.25">
      <c r="A9" s="234"/>
      <c r="B9" s="235"/>
      <c r="C9" s="235"/>
      <c r="D9" s="235"/>
      <c r="E9" s="235"/>
      <c r="F9" s="235"/>
      <c r="G9" s="235"/>
      <c r="H9" s="235"/>
      <c r="I9" s="235"/>
      <c r="J9" s="236"/>
    </row>
    <row r="11" spans="1:10" ht="22.5" customHeight="1" x14ac:dyDescent="0.25">
      <c r="A11" s="9" t="s">
        <v>73</v>
      </c>
      <c r="B11" s="66" t="s">
        <v>284</v>
      </c>
    </row>
    <row r="12" spans="1:10" ht="45" customHeight="1" x14ac:dyDescent="0.25">
      <c r="A12" s="16" t="s">
        <v>13</v>
      </c>
      <c r="B12" s="237" t="s">
        <v>59</v>
      </c>
      <c r="C12" s="237"/>
      <c r="D12" s="237"/>
      <c r="E12" s="16" t="s">
        <v>15</v>
      </c>
      <c r="F12" s="237" t="s">
        <v>36</v>
      </c>
      <c r="G12" s="237"/>
      <c r="H12" s="237" t="s">
        <v>60</v>
      </c>
      <c r="I12" s="237"/>
      <c r="J12" s="237"/>
    </row>
    <row r="13" spans="1:10" ht="30.75" customHeight="1" x14ac:dyDescent="0.25">
      <c r="A13" s="8">
        <v>1</v>
      </c>
      <c r="B13" s="157" t="s">
        <v>71</v>
      </c>
      <c r="C13" s="157"/>
      <c r="D13" s="157"/>
      <c r="E13" s="54" t="s">
        <v>69</v>
      </c>
      <c r="F13" s="114" t="str">
        <f>IF(F3="","",F3)</f>
        <v/>
      </c>
      <c r="G13" s="114"/>
      <c r="H13" s="179"/>
      <c r="I13" s="179"/>
      <c r="J13" s="179"/>
    </row>
    <row r="14" spans="1:10" ht="30.75" customHeight="1" x14ac:dyDescent="0.25">
      <c r="A14" s="8">
        <v>2</v>
      </c>
      <c r="B14" s="157" t="s">
        <v>74</v>
      </c>
      <c r="C14" s="157"/>
      <c r="D14" s="157"/>
      <c r="E14" s="54" t="s">
        <v>75</v>
      </c>
      <c r="F14" s="114" t="str">
        <f>IF('0-1'!G28="","",'0-1'!G28)</f>
        <v/>
      </c>
      <c r="G14" s="114"/>
      <c r="H14" s="179"/>
      <c r="I14" s="179"/>
      <c r="J14" s="179"/>
    </row>
    <row r="15" spans="1:10" x14ac:dyDescent="0.25">
      <c r="A15" s="8">
        <v>3</v>
      </c>
      <c r="B15" s="157" t="s">
        <v>76</v>
      </c>
      <c r="C15" s="157"/>
      <c r="D15" s="157"/>
      <c r="E15" s="54" t="s">
        <v>285</v>
      </c>
      <c r="F15" s="114" t="str">
        <f>IF(OR(F13="",F14=""),"",F13/F14)</f>
        <v/>
      </c>
      <c r="G15" s="114"/>
      <c r="H15" s="179"/>
      <c r="I15" s="179"/>
      <c r="J15" s="179"/>
    </row>
    <row r="17" spans="1:16" x14ac:dyDescent="0.25">
      <c r="B17" s="7" t="s">
        <v>55</v>
      </c>
    </row>
    <row r="18" spans="1:16" x14ac:dyDescent="0.25">
      <c r="A18" s="134"/>
      <c r="B18" s="248"/>
      <c r="C18" s="248"/>
      <c r="D18" s="248"/>
      <c r="E18" s="248"/>
      <c r="F18" s="248"/>
      <c r="G18" s="248"/>
      <c r="H18" s="248"/>
      <c r="I18" s="248"/>
      <c r="J18" s="249"/>
    </row>
    <row r="19" spans="1:16" x14ac:dyDescent="0.25">
      <c r="A19" s="250"/>
      <c r="B19" s="251"/>
      <c r="C19" s="251"/>
      <c r="D19" s="251"/>
      <c r="E19" s="251"/>
      <c r="F19" s="251"/>
      <c r="G19" s="251"/>
      <c r="H19" s="251"/>
      <c r="I19" s="251"/>
      <c r="J19" s="252"/>
    </row>
    <row r="21" spans="1:16" ht="18" x14ac:dyDescent="0.25">
      <c r="A21" s="9" t="s">
        <v>77</v>
      </c>
      <c r="B21" s="14" t="s">
        <v>286</v>
      </c>
      <c r="E21" s="33"/>
    </row>
    <row r="22" spans="1:16" x14ac:dyDescent="0.25">
      <c r="A22" s="16" t="s">
        <v>13</v>
      </c>
      <c r="B22" s="237" t="s">
        <v>59</v>
      </c>
      <c r="C22" s="237"/>
      <c r="D22" s="237"/>
      <c r="E22" s="16" t="s">
        <v>15</v>
      </c>
      <c r="F22" s="237" t="s">
        <v>36</v>
      </c>
      <c r="G22" s="237"/>
      <c r="H22" s="237" t="s">
        <v>60</v>
      </c>
      <c r="I22" s="237"/>
      <c r="J22" s="237"/>
    </row>
    <row r="23" spans="1:16" ht="33" customHeight="1" x14ac:dyDescent="0.25">
      <c r="A23" s="8">
        <v>1</v>
      </c>
      <c r="B23" s="157" t="s">
        <v>78</v>
      </c>
      <c r="C23" s="157"/>
      <c r="D23" s="157"/>
      <c r="E23" s="54" t="s">
        <v>24</v>
      </c>
      <c r="F23" s="114" t="str">
        <f>IF(Budynki!C4="","",SUM(Budynki!F114,Budynki!F164,Budynki!F214,Budynki!F264,Budynki!F314,Budynki!F364,Budynki!F414,Budynki!F464,Budynki!F514,Budynki!F564,Budynki!F614,Budynki!F664,Budynki!F714,Budynki!F764,Budynki!F814,Budynki!F864,Budynki!F914,Budynki!F964,Budynki!F1014,Budynki!F1064,Budynki!F1114,Budynki!F1164,Budynki!F1214,Budynki!F1264,Budynki!F1314,Budynki!F1364,Budynki!F1414,Budynki!F1464,Budynki!F1514,Budynki!F1564,Budynki!F1614,Budynki!F1664,Budynki!F1714,Budynki!F1764,Budynki!F1814,Budynki!F1864,Budynki!F1914,Budynki!F1964,Budynki!F2014,Budynki!F2064,Budynki!F2114,Budynki!F2164,Budynki!F2214,Budynki!F2264,Budynki!F2314,Budynki!F2364,Budynki!F2414,Budynki!F2464,Budynki!F2514,Budynki!F2564,Budynki!F2614,Budynki!F2664,Budynki!F2714,Budynki!F2764,Budynki!F2814,Budynki!F2864,Budynki!F2914,Budynki!F2964,Budynki!F3014,Budynki!F3064,Budynki!F3114,Budynki!F3164,Budynki!F3214,Budynki!F3264,Budynki!F3314,Budynki!F3364,Budynki!F3414,Budynki!F3464,Budynki!F3514,Budynki!F3564))</f>
        <v/>
      </c>
      <c r="G23" s="114"/>
      <c r="H23" s="179"/>
      <c r="I23" s="179"/>
      <c r="J23" s="179"/>
    </row>
    <row r="24" spans="1:16" x14ac:dyDescent="0.25">
      <c r="A24" s="8">
        <v>2</v>
      </c>
      <c r="B24" s="157" t="s">
        <v>79</v>
      </c>
      <c r="C24" s="157"/>
      <c r="D24" s="157"/>
      <c r="E24" s="54" t="s">
        <v>24</v>
      </c>
      <c r="F24" s="114" t="str">
        <f>IF(Budynki!C4="","",SUM(Budynki!F115,Budynki!F165,Budynki!F215,Budynki!F265,Budynki!F315,Budynki!F365,Budynki!F415,Budynki!F465,Budynki!F515,Budynki!F565,Budynki!F615,Budynki!F665,Budynki!F715,Budynki!F765,Budynki!F815,Budynki!F865,Budynki!F915,Budynki!F965,Budynki!F1015,Budynki!F1065,Budynki!F1115,Budynki!F1165,Budynki!F1215,Budynki!F1265,Budynki!F1315,Budynki!F1365,Budynki!F1415,Budynki!F1465,Budynki!F1515,Budynki!F1565,Budynki!F1615,Budynki!F1665,Budynki!F1715,Budynki!F1765,Budynki!F1815,Budynki!F1865,Budynki!F1915,Budynki!F1965,Budynki!F2015,Budynki!F2065,Budynki!F2115,Budynki!F2165,Budynki!F2215,Budynki!F2265,Budynki!F2315,Budynki!F2365,Budynki!F2415,Budynki!F2465,Budynki!F2515,Budynki!F2565,Budynki!F2615,Budynki!F2665,Budynki!F2715,Budynki!F2765,Budynki!F2815,Budynki!F2865,Budynki!F2915,Budynki!F2965,Budynki!F3015,Budynki!F3065,Budynki!F3115,Budynki!F3165,Budynki!F3215,Budynki!F3265,Budynki!F3315,Budynki!F3365,Budynki!F3415,Budynki!F3465,Budynki!F3515,Budynki!F3565))</f>
        <v/>
      </c>
      <c r="G24" s="114"/>
      <c r="H24" s="179"/>
      <c r="I24" s="179"/>
      <c r="J24" s="179"/>
      <c r="K24" s="69"/>
      <c r="M24" s="70"/>
      <c r="N24" s="70"/>
      <c r="O24" s="70"/>
      <c r="P24" s="70"/>
    </row>
    <row r="25" spans="1:16" x14ac:dyDescent="0.25">
      <c r="A25" s="8">
        <v>3</v>
      </c>
      <c r="B25" s="157" t="s">
        <v>80</v>
      </c>
      <c r="C25" s="157"/>
      <c r="D25" s="157"/>
      <c r="E25" s="54" t="s">
        <v>24</v>
      </c>
      <c r="F25" s="181" t="str">
        <f>IF(OR(F23="",F24=""),"",F23-F24)</f>
        <v/>
      </c>
      <c r="G25" s="181"/>
      <c r="H25" s="184"/>
      <c r="I25" s="184"/>
      <c r="J25" s="184"/>
      <c r="K25" s="69"/>
      <c r="M25" s="70"/>
      <c r="N25" s="70"/>
      <c r="O25" s="70"/>
      <c r="P25" s="70"/>
    </row>
    <row r="26" spans="1:16" ht="32.25" customHeight="1" x14ac:dyDescent="0.25">
      <c r="A26" s="8">
        <v>4</v>
      </c>
      <c r="B26" s="157" t="s">
        <v>81</v>
      </c>
      <c r="C26" s="157"/>
      <c r="D26" s="157"/>
      <c r="E26" s="54" t="s">
        <v>47</v>
      </c>
      <c r="F26" s="253" t="str">
        <f>IF(F25="","",F25/F23)</f>
        <v/>
      </c>
      <c r="G26" s="253"/>
      <c r="H26" s="184"/>
      <c r="I26" s="184"/>
      <c r="J26" s="184"/>
      <c r="K26" s="69"/>
      <c r="L26" s="72"/>
      <c r="M26" s="70"/>
      <c r="N26" s="70"/>
      <c r="O26" s="70"/>
      <c r="P26" s="70"/>
    </row>
    <row r="28" spans="1:16" x14ac:dyDescent="0.25">
      <c r="B28" s="7" t="s">
        <v>55</v>
      </c>
    </row>
    <row r="29" spans="1:16" x14ac:dyDescent="0.25">
      <c r="A29" s="134"/>
      <c r="B29" s="248"/>
      <c r="C29" s="248"/>
      <c r="D29" s="248"/>
      <c r="E29" s="248"/>
      <c r="F29" s="248"/>
      <c r="G29" s="248"/>
      <c r="H29" s="248"/>
      <c r="I29" s="248"/>
      <c r="J29" s="249"/>
    </row>
    <row r="30" spans="1:16" x14ac:dyDescent="0.25">
      <c r="A30" s="250"/>
      <c r="B30" s="251"/>
      <c r="C30" s="251"/>
      <c r="D30" s="251"/>
      <c r="E30" s="251"/>
      <c r="F30" s="251"/>
      <c r="G30" s="251"/>
      <c r="H30" s="251"/>
      <c r="I30" s="251"/>
      <c r="J30" s="252"/>
    </row>
  </sheetData>
  <sheetProtection algorithmName="SHA-512" hashValue="rNE2BBdyFBYBkrwnwY6Fvfs9CMpITsogzQQXpfkheyERM1lLS1s1Jmldyripwzw/xFggRWRYtFz8jtr78Qwasg==" saltValue="POQ/WpS0A93HfbESbp6H6g==" spinCount="100000" sheet="1" objects="1" scenarios="1" formatCells="0" formatColumns="0" formatRows="0"/>
  <mergeCells count="43">
    <mergeCell ref="B1:J1"/>
    <mergeCell ref="H2:J2"/>
    <mergeCell ref="H3:J3"/>
    <mergeCell ref="B2:D2"/>
    <mergeCell ref="B3:D3"/>
    <mergeCell ref="F2:G2"/>
    <mergeCell ref="F3:G3"/>
    <mergeCell ref="B4:D4"/>
    <mergeCell ref="B5:D5"/>
    <mergeCell ref="A8:J9"/>
    <mergeCell ref="H4:J4"/>
    <mergeCell ref="H5:J5"/>
    <mergeCell ref="F4:G4"/>
    <mergeCell ref="F5:G5"/>
    <mergeCell ref="A18:J19"/>
    <mergeCell ref="H22:J22"/>
    <mergeCell ref="B12:D12"/>
    <mergeCell ref="B13:D13"/>
    <mergeCell ref="B14:D14"/>
    <mergeCell ref="B15:D15"/>
    <mergeCell ref="F15:G15"/>
    <mergeCell ref="H15:J15"/>
    <mergeCell ref="H13:J13"/>
    <mergeCell ref="H14:J14"/>
    <mergeCell ref="F12:G12"/>
    <mergeCell ref="F13:G13"/>
    <mergeCell ref="F14:G14"/>
    <mergeCell ref="H12:J12"/>
    <mergeCell ref="F22:G22"/>
    <mergeCell ref="B22:D22"/>
    <mergeCell ref="F23:G23"/>
    <mergeCell ref="F24:G24"/>
    <mergeCell ref="F25:G25"/>
    <mergeCell ref="F26:G26"/>
    <mergeCell ref="A29:J30"/>
    <mergeCell ref="H23:J23"/>
    <mergeCell ref="H24:J24"/>
    <mergeCell ref="H25:J25"/>
    <mergeCell ref="H26:J26"/>
    <mergeCell ref="B23:D23"/>
    <mergeCell ref="B24:D24"/>
    <mergeCell ref="B25:D25"/>
    <mergeCell ref="B26:D26"/>
  </mergeCells>
  <conditionalFormatting sqref="F25:G25">
    <cfRule type="expression" dxfId="7" priority="6">
      <formula>$K$24&lt;&gt;""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&amp;C&amp;P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42E7EEF7-73DF-4224-BD36-C733CA9785CE}">
            <xm:f>'2-3'!$K$21="BŁĄD!"</xm:f>
            <x14:dxf>
              <fill>
                <patternFill>
                  <bgColor rgb="FFFF0000"/>
                </patternFill>
              </fill>
            </x14:dxf>
          </x14:cfRule>
          <xm:sqref>F4:G4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="85" zoomScaleNormal="100" zoomScaleSheetLayoutView="85" workbookViewId="0">
      <selection activeCell="B18" sqref="B18:D18"/>
    </sheetView>
  </sheetViews>
  <sheetFormatPr defaultRowHeight="15" x14ac:dyDescent="0.25"/>
  <cols>
    <col min="1" max="1" width="3.85546875" customWidth="1"/>
    <col min="4" max="4" width="11.7109375" customWidth="1"/>
    <col min="5" max="5" width="11.28515625" customWidth="1"/>
  </cols>
  <sheetData>
    <row r="1" spans="1:16" ht="24" customHeight="1" x14ac:dyDescent="0.25">
      <c r="A1" s="9" t="s">
        <v>82</v>
      </c>
      <c r="B1" s="14" t="s">
        <v>287</v>
      </c>
    </row>
    <row r="2" spans="1:16" ht="47.25" customHeight="1" x14ac:dyDescent="0.25">
      <c r="A2" s="16" t="s">
        <v>13</v>
      </c>
      <c r="B2" s="237" t="s">
        <v>59</v>
      </c>
      <c r="C2" s="237"/>
      <c r="D2" s="237"/>
      <c r="E2" s="16" t="s">
        <v>15</v>
      </c>
      <c r="F2" s="237" t="s">
        <v>36</v>
      </c>
      <c r="G2" s="237"/>
      <c r="H2" s="237" t="s">
        <v>60</v>
      </c>
      <c r="I2" s="237"/>
      <c r="J2" s="237"/>
    </row>
    <row r="3" spans="1:16" ht="30.75" customHeight="1" x14ac:dyDescent="0.25">
      <c r="A3" s="8">
        <v>1</v>
      </c>
      <c r="B3" s="112" t="s">
        <v>288</v>
      </c>
      <c r="C3" s="112"/>
      <c r="D3" s="112"/>
      <c r="E3" s="8" t="s">
        <v>69</v>
      </c>
      <c r="F3" s="114" t="str">
        <f>IF('4,5,6'!F13:G13="","",'4,5,6'!F13:G13)</f>
        <v/>
      </c>
      <c r="G3" s="114"/>
      <c r="H3" s="179"/>
      <c r="I3" s="179"/>
      <c r="J3" s="179"/>
    </row>
    <row r="4" spans="1:16" x14ac:dyDescent="0.25">
      <c r="A4" s="8">
        <v>2</v>
      </c>
      <c r="B4" s="112" t="s">
        <v>83</v>
      </c>
      <c r="C4" s="112"/>
      <c r="D4" s="112"/>
      <c r="E4" s="8" t="s">
        <v>24</v>
      </c>
      <c r="F4" s="114" t="str">
        <f>IF('0-1'!G27="","",'0-1'!G27)</f>
        <v/>
      </c>
      <c r="G4" s="114"/>
      <c r="H4" s="179"/>
      <c r="I4" s="179"/>
      <c r="J4" s="179"/>
    </row>
    <row r="5" spans="1:16" ht="30" x14ac:dyDescent="0.25">
      <c r="A5" s="8">
        <v>3</v>
      </c>
      <c r="B5" s="112" t="s">
        <v>287</v>
      </c>
      <c r="C5" s="112"/>
      <c r="D5" s="112"/>
      <c r="E5" s="8" t="s">
        <v>92</v>
      </c>
      <c r="F5" s="256" t="str">
        <f>IF(OR(F3="",F4=""),"",F3/F4)</f>
        <v/>
      </c>
      <c r="G5" s="256"/>
      <c r="H5" s="179"/>
      <c r="I5" s="179"/>
      <c r="J5" s="179"/>
    </row>
    <row r="6" spans="1:16" ht="21" customHeight="1" x14ac:dyDescent="0.25"/>
    <row r="7" spans="1:16" x14ac:dyDescent="0.25">
      <c r="B7" s="7" t="s">
        <v>55</v>
      </c>
    </row>
    <row r="8" spans="1:16" ht="21" customHeight="1" x14ac:dyDescent="0.25">
      <c r="A8" s="134"/>
      <c r="B8" s="248"/>
      <c r="C8" s="248"/>
      <c r="D8" s="248"/>
      <c r="E8" s="248"/>
      <c r="F8" s="248"/>
      <c r="G8" s="248"/>
      <c r="H8" s="248"/>
      <c r="I8" s="248"/>
      <c r="J8" s="249"/>
    </row>
    <row r="9" spans="1:16" ht="23.25" customHeight="1" x14ac:dyDescent="0.25">
      <c r="A9" s="250"/>
      <c r="B9" s="251"/>
      <c r="C9" s="251"/>
      <c r="D9" s="251"/>
      <c r="E9" s="251"/>
      <c r="F9" s="251"/>
      <c r="G9" s="251"/>
      <c r="H9" s="251"/>
      <c r="I9" s="251"/>
      <c r="J9" s="252"/>
    </row>
    <row r="11" spans="1:16" ht="24" customHeight="1" x14ac:dyDescent="0.25">
      <c r="A11" s="9" t="s">
        <v>84</v>
      </c>
      <c r="B11" s="14" t="s">
        <v>293</v>
      </c>
    </row>
    <row r="12" spans="1:16" ht="46.5" customHeight="1" x14ac:dyDescent="0.25">
      <c r="A12" s="16" t="s">
        <v>13</v>
      </c>
      <c r="B12" s="237" t="s">
        <v>59</v>
      </c>
      <c r="C12" s="237"/>
      <c r="D12" s="237"/>
      <c r="E12" s="16" t="s">
        <v>15</v>
      </c>
      <c r="F12" s="237" t="s">
        <v>36</v>
      </c>
      <c r="G12" s="237"/>
      <c r="H12" s="237" t="s">
        <v>60</v>
      </c>
      <c r="I12" s="237"/>
      <c r="J12" s="237"/>
    </row>
    <row r="13" spans="1:16" ht="28.5" customHeight="1" x14ac:dyDescent="0.25">
      <c r="A13" s="8">
        <v>1</v>
      </c>
      <c r="B13" s="112" t="s">
        <v>85</v>
      </c>
      <c r="C13" s="112"/>
      <c r="D13" s="112"/>
      <c r="E13" s="8" t="s">
        <v>69</v>
      </c>
      <c r="F13" s="246" t="str">
        <f>IF(Budynki!C4="","",SUM(Budynki!F90,Budynki!F140,Budynki!F190,Budynki!F240,Budynki!F290,Budynki!F340,Budynki!F390,Budynki!F440,Budynki!F490,Budynki!F540,Budynki!F590,Budynki!F640,Budynki!F690,Budynki!F740,Budynki!F790,Budynki!F840,Budynki!F890,Budynki!F940,Budynki!F990,Budynki!F1040,Budynki!F1090,Budynki!F1140,Budynki!F1190,Budynki!F1240,Budynki!F1290,Budynki!F1340,Budynki!F1390,Budynki!F1440,Budynki!F1490,Budynki!F1540,Budynki!F1590,Budynki!F1640,Budynki!F1690,Budynki!F1740,Budynki!F1790,Budynki!F1840,Budynki!F1890,Budynki!F1940,Budynki!F1990,Budynki!F2040,Budynki!F2090,Budynki!F2140,Budynki!F2190,Budynki!F2240,Budynki!F2290,Budynki!F2340,Budynki!F2390,Budynki!F2440,Budynki!F2490,Budynki!F2540,Budynki!F2590,Budynki!F2640,Budynki!F2690,Budynki!F2740,Budynki!F2790,Budynki!F2840,Budynki!F2890,Budynki!F2940,Budynki!F2990,Budynki!F3040,Budynki!F3090,Budynki!F3140,Budynki!F3190,Budynki!F3240,Budynki!F3290,Budynki!F3340,Budynki!F3390,Budynki!F3440,Budynki!F3490,Budynki!F3540))</f>
        <v/>
      </c>
      <c r="G13" s="247"/>
      <c r="H13" s="179"/>
      <c r="I13" s="179"/>
      <c r="J13" s="179"/>
      <c r="K13" s="69"/>
      <c r="L13" s="70"/>
      <c r="M13" s="70"/>
      <c r="N13" s="70"/>
      <c r="O13" s="70"/>
      <c r="P13" s="70"/>
    </row>
    <row r="14" spans="1:16" ht="28.5" customHeight="1" x14ac:dyDescent="0.25">
      <c r="A14" s="8">
        <v>2</v>
      </c>
      <c r="B14" s="112" t="s">
        <v>86</v>
      </c>
      <c r="C14" s="112"/>
      <c r="D14" s="112"/>
      <c r="E14" s="8" t="s">
        <v>69</v>
      </c>
      <c r="F14" s="246" t="str">
        <f>IF(Budynki!C4="","",SUM(Budynki!F91,Budynki!F141,Budynki!F191,Budynki!F241,Budynki!F291,Budynki!F341,Budynki!F391,Budynki!F441,Budynki!F491,Budynki!F541,Budynki!F591,Budynki!F641,Budynki!F691,Budynki!F741,Budynki!F791,Budynki!F841,Budynki!F891,Budynki!F941,Budynki!F991,Budynki!F1041,Budynki!F1091,Budynki!F1141,Budynki!F1191,Budynki!F1241,Budynki!F1291,Budynki!F1341,Budynki!F1391,Budynki!F1441,Budynki!F1491,Budynki!F1541,Budynki!F1591,Budynki!F1641,Budynki!F1691,Budynki!F1741,Budynki!F1791,Budynki!F1841,Budynki!F1891,Budynki!F1941,Budynki!F1991,Budynki!F2041,Budynki!F2091,Budynki!F2141,Budynki!F2191,Budynki!F2241,Budynki!F2291,Budynki!F2341,Budynki!F2391,Budynki!F2441,Budynki!F2491,Budynki!F2541,Budynki!F2591,Budynki!F2641,Budynki!F2691,Budynki!F2741,Budynki!F2791,Budynki!F2841,Budynki!F2891,Budynki!F2941,Budynki!F2991,Budynki!F3041,Budynki!F3091,Budynki!F3141,Budynki!F3191,Budynki!F3241,Budynki!F3291,Budynki!F3341,Budynki!F3391,Budynki!F3441,Budynki!F3491,Budynki!F3541))</f>
        <v/>
      </c>
      <c r="G14" s="247"/>
      <c r="H14" s="179"/>
      <c r="I14" s="179"/>
      <c r="J14" s="179"/>
    </row>
    <row r="15" spans="1:16" ht="31.5" customHeight="1" x14ac:dyDescent="0.25">
      <c r="A15" s="8">
        <v>3</v>
      </c>
      <c r="B15" s="112" t="str">
        <f>CONCATENATE("Maksymalna kwota dofinansowania - ",'0-1'!$B$8)</f>
        <v xml:space="preserve">Maksymalna kwota dofinansowania - </v>
      </c>
      <c r="C15" s="112"/>
      <c r="D15" s="112"/>
      <c r="E15" s="8" t="s">
        <v>69</v>
      </c>
      <c r="F15" s="246" t="str">
        <f>IF(Budynki!C4="","",SUM(Budynki!F123,Budynki!F173,Budynki!F223,Budynki!F273,Budynki!F323,Budynki!F373,Budynki!F423,Budynki!F473,Budynki!F523,Budynki!F573,Budynki!F623,Budynki!F673,Budynki!F723,Budynki!F773,Budynki!F823,Budynki!F873,Budynki!F923,Budynki!F973,Budynki!F1023,Budynki!F1073,Budynki!F1123,Budynki!F1173,Budynki!F1223,Budynki!F1273,Budynki!F1323,Budynki!F1373,Budynki!F1423,Budynki!F1473,Budynki!F1523,Budynki!F1573,Budynki!F1623,Budynki!F1673,Budynki!F1723,Budynki!F1773,Budynki!F1823,Budynki!F1873,Budynki!F1923,Budynki!F1973,Budynki!F2023,Budynki!F2073,Budynki!F2123,Budynki!F2173,Budynki!F2223,Budynki!F2273,Budynki!F2323,Budynki!F2373,Budynki!F2423,Budynki!F2473,Budynki!F2523,Budynki!F2573,Budynki!F22623,Budynki!F2673,Budynki!F2723,Budynki!F2773,Budynki!F2823,Budynki!F2873,Budynki!F2923,Budynki!F2973,Budynki!F3023,Budynki!F3073,Budynki!F3123,Budynki!F3173,Budynki!F3223,Budynki!F3273,Budynki!F3323,Budynki!F3373,Budynki!F3423,Budynki!F3473,Budynki!F3523,Budynki!F3573))</f>
        <v/>
      </c>
      <c r="G15" s="247"/>
      <c r="H15" s="179"/>
      <c r="I15" s="179"/>
      <c r="J15" s="179"/>
      <c r="K15" s="69"/>
      <c r="L15" s="70"/>
      <c r="M15" s="70"/>
      <c r="N15" s="70"/>
      <c r="O15" s="70"/>
      <c r="P15" s="70"/>
    </row>
    <row r="16" spans="1:16" ht="33" customHeight="1" x14ac:dyDescent="0.25">
      <c r="A16" s="65">
        <v>4</v>
      </c>
      <c r="B16" s="268" t="str">
        <f>CONCATENATE("Wnioskowana kwota dofinansowania - ",'0-1'!$B$8)</f>
        <v xml:space="preserve">Wnioskowana kwota dofinansowania - </v>
      </c>
      <c r="C16" s="269"/>
      <c r="D16" s="270"/>
      <c r="E16" s="65" t="s">
        <v>69</v>
      </c>
      <c r="F16" s="272"/>
      <c r="G16" s="273"/>
      <c r="H16" s="124"/>
      <c r="I16" s="258"/>
      <c r="J16" s="125"/>
      <c r="K16" s="71"/>
      <c r="L16" s="70"/>
      <c r="M16" s="70"/>
      <c r="N16" s="70"/>
      <c r="O16" s="70"/>
      <c r="P16" s="70"/>
    </row>
    <row r="17" spans="1:16" ht="30.75" customHeight="1" x14ac:dyDescent="0.25">
      <c r="A17" s="65">
        <v>5</v>
      </c>
      <c r="B17" s="271" t="s">
        <v>290</v>
      </c>
      <c r="C17" s="271"/>
      <c r="D17" s="271"/>
      <c r="E17" s="42" t="s">
        <v>69</v>
      </c>
      <c r="F17" s="272"/>
      <c r="G17" s="273"/>
      <c r="H17" s="120"/>
      <c r="I17" s="159"/>
      <c r="J17" s="121"/>
      <c r="K17" s="71"/>
      <c r="L17" s="70"/>
      <c r="M17" s="70"/>
      <c r="N17" s="70"/>
      <c r="O17" s="70"/>
      <c r="P17" s="70"/>
    </row>
    <row r="18" spans="1:16" ht="31.5" customHeight="1" x14ac:dyDescent="0.25">
      <c r="A18" s="65">
        <v>6</v>
      </c>
      <c r="B18" s="112" t="s">
        <v>292</v>
      </c>
      <c r="C18" s="112"/>
      <c r="D18" s="112"/>
      <c r="E18" s="8" t="s">
        <v>69</v>
      </c>
      <c r="F18" s="256" t="str">
        <f>IF(F13="","",IF(AND('0-1'!B8="Dotacja",'0-1'!B11="Nie"),'7-8'!F13:G13-'7-8'!F16:G16,IF(AND('0-1'!B8="Dotacja",'0-1'!B11="Tak"),'7-8'!F13:G13-'7-8'!F16:G16-'7-8'!F17:G17,IF('0-1'!B8="Pożyczka",'7-8'!F13:G13-'7-8'!F16:G16,""))))</f>
        <v/>
      </c>
      <c r="G18" s="256"/>
      <c r="H18" s="179"/>
      <c r="I18" s="179"/>
      <c r="J18" s="179"/>
    </row>
    <row r="19" spans="1:16" ht="61.5" customHeight="1" x14ac:dyDescent="0.25">
      <c r="A19" s="65">
        <v>7</v>
      </c>
      <c r="B19" s="112" t="s">
        <v>291</v>
      </c>
      <c r="C19" s="112"/>
      <c r="D19" s="112"/>
      <c r="E19" s="8" t="s">
        <v>47</v>
      </c>
      <c r="F19" s="257" t="str">
        <f>IF(F18="","",F18/F13)</f>
        <v/>
      </c>
      <c r="G19" s="257"/>
      <c r="H19" s="179"/>
      <c r="I19" s="179"/>
      <c r="J19" s="179"/>
    </row>
    <row r="20" spans="1:16" ht="24" customHeight="1" x14ac:dyDescent="0.25"/>
    <row r="21" spans="1:16" x14ac:dyDescent="0.25">
      <c r="B21" s="7" t="s">
        <v>55</v>
      </c>
    </row>
    <row r="22" spans="1:16" ht="24" customHeight="1" x14ac:dyDescent="0.25">
      <c r="A22" s="231"/>
      <c r="B22" s="232"/>
      <c r="C22" s="232"/>
      <c r="D22" s="232"/>
      <c r="E22" s="232"/>
      <c r="F22" s="232"/>
      <c r="G22" s="232"/>
      <c r="H22" s="232"/>
      <c r="I22" s="232"/>
      <c r="J22" s="233"/>
    </row>
    <row r="23" spans="1:16" ht="27.75" customHeight="1" x14ac:dyDescent="0.25">
      <c r="A23" s="234"/>
      <c r="B23" s="235"/>
      <c r="C23" s="235"/>
      <c r="D23" s="235"/>
      <c r="E23" s="235"/>
      <c r="F23" s="235"/>
      <c r="G23" s="235"/>
      <c r="H23" s="235"/>
      <c r="I23" s="235"/>
      <c r="J23" s="236"/>
    </row>
  </sheetData>
  <sheetProtection password="CA3D" sheet="1" objects="1" scenarios="1" formatCells="0" formatColumns="0" formatRows="0"/>
  <mergeCells count="38">
    <mergeCell ref="A8:J9"/>
    <mergeCell ref="B12:D12"/>
    <mergeCell ref="F4:G4"/>
    <mergeCell ref="F5:G5"/>
    <mergeCell ref="H12:J12"/>
    <mergeCell ref="H13:J13"/>
    <mergeCell ref="H14:J14"/>
    <mergeCell ref="H15:J15"/>
    <mergeCell ref="F12:G12"/>
    <mergeCell ref="F13:G13"/>
    <mergeCell ref="F14:G14"/>
    <mergeCell ref="F15:G15"/>
    <mergeCell ref="B2:D2"/>
    <mergeCell ref="B3:D3"/>
    <mergeCell ref="B4:D4"/>
    <mergeCell ref="B5:D5"/>
    <mergeCell ref="H2:J2"/>
    <mergeCell ref="H3:J3"/>
    <mergeCell ref="H4:J4"/>
    <mergeCell ref="H5:J5"/>
    <mergeCell ref="F2:G2"/>
    <mergeCell ref="F3:G3"/>
    <mergeCell ref="F18:G18"/>
    <mergeCell ref="A22:J23"/>
    <mergeCell ref="B13:D13"/>
    <mergeCell ref="B14:D14"/>
    <mergeCell ref="B15:D15"/>
    <mergeCell ref="B18:D18"/>
    <mergeCell ref="B19:D19"/>
    <mergeCell ref="F19:G19"/>
    <mergeCell ref="H19:J19"/>
    <mergeCell ref="H18:J18"/>
    <mergeCell ref="B17:D17"/>
    <mergeCell ref="F17:G17"/>
    <mergeCell ref="H17:J17"/>
    <mergeCell ref="B16:D16"/>
    <mergeCell ref="F16:G16"/>
    <mergeCell ref="H16:J1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0CCC4F32-6530-49C5-89F8-47BF1B3E1357}">
            <xm:f>'0-1'!B11="Nie"</xm:f>
            <x14:dxf>
              <font>
                <color theme="6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" id="{013A9BB4-FDEE-4EC3-80C0-0DCE33187758}">
            <xm:f>'0-1'!$B$8="Pożyczka"</xm:f>
            <x14:dxf>
              <font>
                <color theme="0" tint="-0.499984740745262"/>
              </font>
              <fill>
                <patternFill>
                  <bgColor theme="1" tint="0.499984740745262"/>
                </patternFill>
              </fill>
            </x14:dxf>
          </x14:cfRule>
          <xm:sqref>F17:G17</xm:sqref>
        </x14:conditionalFormatting>
        <x14:conditionalFormatting xmlns:xm="http://schemas.microsoft.com/office/excel/2006/main">
          <x14:cfRule type="expression" priority="4" id="{DECF63E5-058D-469D-9930-143352B1309C}">
            <xm:f>'0-1'!B11="Nie"</xm:f>
            <x14:dxf>
              <fill>
                <patternFill>
                  <bgColor theme="6"/>
                </patternFill>
              </fill>
            </x14:dxf>
          </x14:cfRule>
          <xm:sqref>H17:J17</xm:sqref>
        </x14:conditionalFormatting>
        <x14:conditionalFormatting xmlns:xm="http://schemas.microsoft.com/office/excel/2006/main">
          <x14:cfRule type="expression" priority="3" id="{07E97BDB-C5B2-465A-8E62-7AEBE83CEE26}">
            <xm:f>'0-1'!$B$8="Pożyczka"</xm:f>
            <x14:dxf>
              <font>
                <color theme="0" tint="-0.499984740745262"/>
              </font>
              <fill>
                <patternFill>
                  <bgColor theme="1" tint="0.499984740745262"/>
                </patternFill>
              </fill>
            </x14:dxf>
          </x14:cfRule>
          <xm:sqref>B17:D17</xm:sqref>
        </x14:conditionalFormatting>
        <x14:conditionalFormatting xmlns:xm="http://schemas.microsoft.com/office/excel/2006/main">
          <x14:cfRule type="expression" priority="2" id="{12D73FD0-81B9-4FD9-A157-EE91F5714A9F}">
            <xm:f>'0-1'!$B$8="Pożyczka"</xm:f>
            <x14:dxf>
              <font>
                <color theme="0" tint="-0.499984740745262"/>
              </font>
              <fill>
                <patternFill>
                  <bgColor theme="1" tint="0.499984740745262"/>
                </patternFill>
              </fill>
            </x14:dxf>
          </x14:cfRule>
          <xm:sqref>E17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Normal="100" zoomScaleSheetLayoutView="100" workbookViewId="0">
      <selection activeCell="A2" sqref="A2:J3"/>
    </sheetView>
  </sheetViews>
  <sheetFormatPr defaultRowHeight="15" x14ac:dyDescent="0.25"/>
  <cols>
    <col min="1" max="1" width="3.5703125" customWidth="1"/>
    <col min="9" max="9" width="10.85546875" customWidth="1"/>
    <col min="10" max="10" width="4.28515625" customWidth="1"/>
  </cols>
  <sheetData>
    <row r="1" spans="1:10" ht="22.5" customHeight="1" x14ac:dyDescent="0.25">
      <c r="A1" s="9" t="s">
        <v>87</v>
      </c>
      <c r="B1" s="14" t="s">
        <v>88</v>
      </c>
    </row>
    <row r="2" spans="1:10" ht="21" customHeight="1" x14ac:dyDescent="0.25">
      <c r="A2" s="134"/>
      <c r="B2" s="248"/>
      <c r="C2" s="248"/>
      <c r="D2" s="248"/>
      <c r="E2" s="248"/>
      <c r="F2" s="248"/>
      <c r="G2" s="248"/>
      <c r="H2" s="248"/>
      <c r="I2" s="248"/>
      <c r="J2" s="249"/>
    </row>
    <row r="3" spans="1:10" ht="27" customHeight="1" x14ac:dyDescent="0.25">
      <c r="A3" s="250"/>
      <c r="B3" s="251"/>
      <c r="C3" s="251"/>
      <c r="D3" s="251"/>
      <c r="E3" s="251"/>
      <c r="F3" s="251"/>
      <c r="G3" s="251"/>
      <c r="H3" s="251"/>
      <c r="I3" s="251"/>
      <c r="J3" s="252"/>
    </row>
    <row r="6" spans="1:10" ht="15.75" x14ac:dyDescent="0.25">
      <c r="C6" s="12" t="s">
        <v>89</v>
      </c>
    </row>
    <row r="7" spans="1:10" ht="15.75" thickBot="1" x14ac:dyDescent="0.3"/>
    <row r="8" spans="1:10" x14ac:dyDescent="0.25">
      <c r="B8" s="18"/>
      <c r="C8" s="19"/>
      <c r="D8" s="19"/>
      <c r="E8" s="20"/>
      <c r="F8" s="18"/>
      <c r="G8" s="19"/>
      <c r="H8" s="19"/>
      <c r="I8" s="20"/>
    </row>
    <row r="9" spans="1:10" x14ac:dyDescent="0.25">
      <c r="B9" s="21"/>
      <c r="C9" s="17"/>
      <c r="D9" s="17"/>
      <c r="E9" s="22"/>
      <c r="F9" s="21"/>
      <c r="G9" s="17"/>
      <c r="H9" s="17"/>
      <c r="I9" s="22"/>
    </row>
    <row r="10" spans="1:10" x14ac:dyDescent="0.25">
      <c r="B10" s="21"/>
      <c r="C10" s="17"/>
      <c r="D10" s="17"/>
      <c r="E10" s="22"/>
      <c r="F10" s="21"/>
      <c r="G10" s="17"/>
      <c r="H10" s="17"/>
      <c r="I10" s="22"/>
    </row>
    <row r="11" spans="1:10" ht="27.75" customHeight="1" x14ac:dyDescent="0.25">
      <c r="B11" s="21"/>
      <c r="C11" s="17"/>
      <c r="D11" s="17"/>
      <c r="E11" s="22"/>
      <c r="F11" s="21"/>
      <c r="G11" s="17"/>
      <c r="H11" s="17"/>
      <c r="I11" s="22"/>
    </row>
    <row r="12" spans="1:10" x14ac:dyDescent="0.25">
      <c r="B12" s="21"/>
      <c r="C12" s="17"/>
      <c r="D12" s="17"/>
      <c r="E12" s="22"/>
      <c r="F12" s="21"/>
      <c r="G12" s="17"/>
      <c r="H12" s="17"/>
      <c r="I12" s="22"/>
    </row>
    <row r="13" spans="1:10" x14ac:dyDescent="0.25">
      <c r="B13" s="21"/>
      <c r="C13" s="17"/>
      <c r="D13" s="17"/>
      <c r="E13" s="22"/>
      <c r="F13" s="21"/>
      <c r="G13" s="17"/>
      <c r="H13" s="17"/>
      <c r="I13" s="22"/>
    </row>
    <row r="14" spans="1:10" x14ac:dyDescent="0.25">
      <c r="B14" s="21"/>
      <c r="C14" s="25" t="s">
        <v>90</v>
      </c>
      <c r="D14" s="17"/>
      <c r="E14" s="22"/>
      <c r="F14" s="21"/>
      <c r="G14" s="25" t="s">
        <v>91</v>
      </c>
      <c r="H14" s="17"/>
      <c r="I14" s="22"/>
    </row>
    <row r="15" spans="1:10" ht="15.75" thickBot="1" x14ac:dyDescent="0.3">
      <c r="B15" s="23"/>
      <c r="C15" s="24"/>
      <c r="D15" s="24"/>
      <c r="E15" s="15"/>
      <c r="F15" s="23"/>
      <c r="G15" s="24"/>
      <c r="H15" s="24"/>
      <c r="I15" s="15"/>
    </row>
  </sheetData>
  <sheetProtection algorithmName="SHA-512" hashValue="PVCUYcPkLNpImjTuV7Lk9Yta7+OMCanDPhPZMpi17oWqXxjgnCiTT1R6wEUAOtsIT4dbguBa7uHPzx1bQLxcsQ==" saltValue="l7tl3ILVBIpsN+L3f2NGEA==" spinCount="100000" sheet="1" objects="1" scenarios="1" formatCells="0" formatColumns="0" formatRows="0"/>
  <mergeCells count="1">
    <mergeCell ref="A2:J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Strona tytułowa</vt:lpstr>
      <vt:lpstr>0-1</vt:lpstr>
      <vt:lpstr>Budynki</vt:lpstr>
      <vt:lpstr>2-3</vt:lpstr>
      <vt:lpstr>4,5,6</vt:lpstr>
      <vt:lpstr>7-8</vt:lpstr>
      <vt:lpstr>9 i Podpisy</vt:lpstr>
      <vt:lpstr>'0-1'!Obszar_wydruku</vt:lpstr>
      <vt:lpstr>'2-3'!Obszar_wydruku</vt:lpstr>
      <vt:lpstr>'4,5,6'!Obszar_wydruku</vt:lpstr>
      <vt:lpstr>'7-8'!Obszar_wydruku</vt:lpstr>
      <vt:lpstr>'9 i Podpisy'!Obszar_wydruku</vt:lpstr>
      <vt:lpstr>Budynki!Obszar_wydruku</vt:lpstr>
    </vt:vector>
  </TitlesOfParts>
  <Company>NFOSiGW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Biernacki Janusz</dc:creator>
  <cp:lastModifiedBy>Mista Magista</cp:lastModifiedBy>
  <cp:lastPrinted>2019-09-04T21:43:48Z</cp:lastPrinted>
  <dcterms:created xsi:type="dcterms:W3CDTF">2019-02-08T11:44:33Z</dcterms:created>
  <dcterms:modified xsi:type="dcterms:W3CDTF">2019-09-04T21:44:08Z</dcterms:modified>
</cp:coreProperties>
</file>